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9\1-2569\"/>
    </mc:Choice>
  </mc:AlternateContent>
  <xr:revisionPtr revIDLastSave="0" documentId="13_ncr:1_{FCC65BB8-6F6C-4BE3-A3F6-34EB4E39E85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-1" sheetId="31" r:id="rId1"/>
    <sheet name="2-2" sheetId="46" r:id="rId2"/>
    <sheet name="2-3" sheetId="47" r:id="rId3"/>
    <sheet name="2-4" sheetId="48" r:id="rId4"/>
    <sheet name="2-5" sheetId="49" r:id="rId5"/>
    <sheet name="2-6" sheetId="50" r:id="rId6"/>
    <sheet name="2-7" sheetId="51" r:id="rId7"/>
    <sheet name="2-8" sheetId="52" r:id="rId8"/>
    <sheet name="2-9" sheetId="53" r:id="rId9"/>
    <sheet name="2-10" sheetId="42" r:id="rId10"/>
    <sheet name="2-11" sheetId="43" r:id="rId11"/>
    <sheet name="2-12 " sheetId="54" r:id="rId12"/>
    <sheet name="2-13" sheetId="56" r:id="rId13"/>
    <sheet name="2-14" sheetId="55" r:id="rId14"/>
    <sheet name="ยอด ม.2" sheetId="34" r:id="rId15"/>
  </sheets>
  <definedNames>
    <definedName name="_xlnm._FilterDatabase" localSheetId="0" hidden="1">'2-1'!$A$1:$AW$38</definedName>
    <definedName name="_xlnm._FilterDatabase" localSheetId="9" hidden="1">'2-10'!$A$1:$AU$48</definedName>
    <definedName name="_xlnm._FilterDatabase" localSheetId="10" hidden="1">'2-11'!$A$1:$AU$48</definedName>
    <definedName name="_xlnm._FilterDatabase" localSheetId="11" hidden="1">'2-12 '!$A$1:$AU$38</definedName>
    <definedName name="_xlnm._FilterDatabase" localSheetId="12" hidden="1">'2-13'!$A$1:$AU$48</definedName>
    <definedName name="_xlnm._FilterDatabase" localSheetId="13" hidden="1">'2-14'!$A$1:$AT$37</definedName>
    <definedName name="_xlnm._FilterDatabase" localSheetId="1" hidden="1">'2-2'!$A$1:$AU$44</definedName>
    <definedName name="_xlnm._FilterDatabase" localSheetId="2" hidden="1">'2-3'!$A$1:$AU$44</definedName>
    <definedName name="_xlnm._FilterDatabase" localSheetId="3" hidden="1">'2-4'!$A$1:$AU$44</definedName>
    <definedName name="_xlnm._FilterDatabase" localSheetId="4" hidden="1">'2-5'!$A$1:$AU$48</definedName>
    <definedName name="_xlnm._FilterDatabase" localSheetId="5" hidden="1">'2-6'!$A$1:$AU$48</definedName>
    <definedName name="_xlnm._FilterDatabase" localSheetId="6" hidden="1">'2-7'!$A$1:$AU$48</definedName>
    <definedName name="_xlnm._FilterDatabase" localSheetId="7" hidden="1">'2-8'!$A$1:$AU$48</definedName>
    <definedName name="_xlnm._FilterDatabase" localSheetId="8" hidden="1">'2-9'!$A$1:$AP$48</definedName>
    <definedName name="_xlnm.Print_Area" localSheetId="0">'2-1'!$A$1:$Y$38</definedName>
    <definedName name="_xlnm.Print_Area" localSheetId="9">'2-10'!$A$1:$Y$48</definedName>
    <definedName name="_xlnm.Print_Area" localSheetId="10">'2-11'!$A$1:$Y$48</definedName>
    <definedName name="_xlnm.Print_Area" localSheetId="11">'2-12 '!$A$1:$Y$38</definedName>
    <definedName name="_xlnm.Print_Area" localSheetId="12">'2-13'!$A$1:$Y$48</definedName>
    <definedName name="_xlnm.Print_Area" localSheetId="13">'2-14'!$A$1:$X$37</definedName>
    <definedName name="_xlnm.Print_Area" localSheetId="1">'2-2'!$A$1:$Y$44</definedName>
    <definedName name="_xlnm.Print_Area" localSheetId="2">'2-3'!$A$1:$Y$44</definedName>
    <definedName name="_xlnm.Print_Area" localSheetId="3">'2-4'!$A$1:$Y$44</definedName>
    <definedName name="_xlnm.Print_Area" localSheetId="4">'2-5'!$A$1:$Y$48</definedName>
    <definedName name="_xlnm.Print_Area" localSheetId="5">'2-6'!$A$1:$Y$48</definedName>
    <definedName name="_xlnm.Print_Area" localSheetId="6">'2-7'!$A$1:$Y$48</definedName>
    <definedName name="_xlnm.Print_Area" localSheetId="7">'2-8'!$A$1:$Y$48</definedName>
    <definedName name="_xlnm.Print_Area" localSheetId="8">'2-9'!$A$1:$Y$48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31" l="1"/>
  <c r="E1" i="46"/>
  <c r="E1" i="47"/>
  <c r="E1" i="48"/>
  <c r="E1" i="49"/>
  <c r="E1" i="50"/>
  <c r="E1" i="51"/>
  <c r="E1" i="52"/>
  <c r="E1" i="53"/>
  <c r="E1" i="42"/>
  <c r="E1" i="43"/>
  <c r="E1" i="54"/>
  <c r="E1" i="56"/>
  <c r="E1" i="55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E54" i="56" l="1"/>
  <c r="E53" i="56"/>
  <c r="E52" i="56"/>
  <c r="E51" i="56"/>
  <c r="E50" i="56"/>
  <c r="W4" i="56"/>
  <c r="O48" i="56"/>
  <c r="I48" i="56"/>
  <c r="C28" i="34" s="1"/>
  <c r="M17" i="34" s="1"/>
  <c r="R2" i="56"/>
  <c r="R1" i="56"/>
  <c r="E61" i="56"/>
  <c r="E60" i="56"/>
  <c r="E59" i="56"/>
  <c r="E58" i="56"/>
  <c r="E57" i="56"/>
  <c r="E48" i="56" l="1"/>
  <c r="D28" i="34"/>
  <c r="N17" i="34" s="1"/>
  <c r="E55" i="56"/>
  <c r="E62" i="56"/>
  <c r="E43" i="55" l="1"/>
  <c r="E42" i="55"/>
  <c r="E41" i="55"/>
  <c r="E40" i="55"/>
  <c r="E39" i="55"/>
  <c r="N37" i="55"/>
  <c r="D30" i="34" s="1"/>
  <c r="N18" i="34" s="1"/>
  <c r="H37" i="55"/>
  <c r="C30" i="34" s="1"/>
  <c r="M18" i="34" s="1"/>
  <c r="E44" i="55" l="1"/>
  <c r="E37" i="55"/>
  <c r="E40" i="54"/>
  <c r="E41" i="54"/>
  <c r="E42" i="54"/>
  <c r="E43" i="54"/>
  <c r="E44" i="54"/>
  <c r="E47" i="54"/>
  <c r="E48" i="54"/>
  <c r="E49" i="54"/>
  <c r="E50" i="54"/>
  <c r="E51" i="54"/>
  <c r="E45" i="54" l="1"/>
  <c r="E52" i="54"/>
  <c r="A47" i="34"/>
  <c r="O38" i="54"/>
  <c r="D26" i="34" s="1"/>
  <c r="N16" i="34" s="1"/>
  <c r="I38" i="54"/>
  <c r="W4" i="54"/>
  <c r="R2" i="54"/>
  <c r="R1" i="54"/>
  <c r="C26" i="34" l="1"/>
  <c r="M16" i="34" s="1"/>
  <c r="E38" i="54"/>
  <c r="E30" i="34"/>
  <c r="O18" i="34" s="1"/>
  <c r="F48" i="34"/>
  <c r="A48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W4" i="43" l="1"/>
  <c r="R2" i="43"/>
  <c r="R1" i="43"/>
  <c r="W4" i="42"/>
  <c r="R2" i="42"/>
  <c r="R1" i="42"/>
  <c r="W4" i="53"/>
  <c r="R2" i="53"/>
  <c r="R1" i="53"/>
  <c r="W4" i="52"/>
  <c r="R2" i="52"/>
  <c r="R1" i="52"/>
  <c r="W4" i="51"/>
  <c r="R2" i="51"/>
  <c r="R1" i="51"/>
  <c r="W4" i="50"/>
  <c r="R2" i="50"/>
  <c r="R1" i="50"/>
  <c r="W4" i="49"/>
  <c r="R2" i="49"/>
  <c r="R1" i="49"/>
  <c r="W4" i="48"/>
  <c r="R2" i="48"/>
  <c r="R1" i="48"/>
  <c r="R2" i="47"/>
  <c r="R1" i="47"/>
  <c r="W4" i="47"/>
  <c r="W4" i="46"/>
  <c r="R2" i="46"/>
  <c r="R1" i="46"/>
  <c r="W4" i="31"/>
  <c r="R2" i="31"/>
  <c r="R1" i="31"/>
  <c r="E54" i="43" l="1"/>
  <c r="E53" i="43"/>
  <c r="E52" i="43"/>
  <c r="E51" i="43"/>
  <c r="E50" i="43"/>
  <c r="E54" i="42"/>
  <c r="E53" i="42"/>
  <c r="E52" i="42"/>
  <c r="E51" i="42"/>
  <c r="E50" i="42"/>
  <c r="E54" i="53"/>
  <c r="E53" i="53"/>
  <c r="E52" i="53"/>
  <c r="E51" i="53"/>
  <c r="E50" i="53"/>
  <c r="E54" i="52"/>
  <c r="E53" i="52"/>
  <c r="E52" i="52"/>
  <c r="E51" i="52"/>
  <c r="E50" i="52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E50" i="46"/>
  <c r="E49" i="46"/>
  <c r="E48" i="46"/>
  <c r="E47" i="46"/>
  <c r="E46" i="46"/>
  <c r="E44" i="31"/>
  <c r="E43" i="31"/>
  <c r="E42" i="31"/>
  <c r="E41" i="31"/>
  <c r="E40" i="31"/>
  <c r="H12" i="34" l="1"/>
  <c r="H8" i="34"/>
  <c r="H10" i="34"/>
  <c r="H6" i="34"/>
  <c r="H4" i="34"/>
  <c r="O48" i="43"/>
  <c r="D24" i="34" s="1"/>
  <c r="N15" i="34" s="1"/>
  <c r="I48" i="43"/>
  <c r="C24" i="34" s="1"/>
  <c r="M15" i="34" s="1"/>
  <c r="O48" i="42"/>
  <c r="D22" i="34" s="1"/>
  <c r="I48" i="42"/>
  <c r="C22" i="34" s="1"/>
  <c r="O48" i="53"/>
  <c r="D20" i="34" s="1"/>
  <c r="I48" i="53"/>
  <c r="C20" i="34" s="1"/>
  <c r="O48" i="52"/>
  <c r="D18" i="34" s="1"/>
  <c r="N12" i="34" s="1"/>
  <c r="I48" i="52"/>
  <c r="C18" i="34" s="1"/>
  <c r="M12" i="34" s="1"/>
  <c r="O48" i="51"/>
  <c r="D16" i="34" s="1"/>
  <c r="N11" i="34" s="1"/>
  <c r="I48" i="51"/>
  <c r="C16" i="34" s="1"/>
  <c r="M11" i="34" s="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44" i="47"/>
  <c r="D8" i="34" s="1"/>
  <c r="I44" i="47"/>
  <c r="C8" i="34" s="1"/>
  <c r="O44" i="46"/>
  <c r="D6" i="34" s="1"/>
  <c r="I44" i="46"/>
  <c r="C6" i="34" s="1"/>
  <c r="O38" i="31"/>
  <c r="D4" i="34" s="1"/>
  <c r="N5" i="34" s="1"/>
  <c r="I38" i="31"/>
  <c r="C43" i="34" l="1"/>
  <c r="M13" i="34"/>
  <c r="D40" i="34"/>
  <c r="N10" i="34"/>
  <c r="C44" i="34"/>
  <c r="M14" i="34"/>
  <c r="C36" i="34"/>
  <c r="M6" i="34"/>
  <c r="C38" i="34"/>
  <c r="M8" i="34"/>
  <c r="D44" i="34"/>
  <c r="N14" i="34"/>
  <c r="D38" i="34"/>
  <c r="N8" i="34"/>
  <c r="D36" i="34"/>
  <c r="N6" i="34"/>
  <c r="D37" i="34"/>
  <c r="N7" i="34"/>
  <c r="C37" i="34"/>
  <c r="M7" i="34"/>
  <c r="D43" i="34"/>
  <c r="N13" i="34"/>
  <c r="D39" i="34"/>
  <c r="N9" i="34"/>
  <c r="C40" i="34"/>
  <c r="M10" i="34"/>
  <c r="D45" i="34"/>
  <c r="C45" i="34"/>
  <c r="D42" i="34"/>
  <c r="C42" i="34"/>
  <c r="C41" i="34"/>
  <c r="D41" i="34"/>
  <c r="D32" i="34"/>
  <c r="H14" i="34"/>
  <c r="C46" i="34"/>
  <c r="C47" i="34"/>
  <c r="D46" i="34"/>
  <c r="D47" i="34"/>
  <c r="E22" i="34"/>
  <c r="E44" i="48"/>
  <c r="E48" i="52"/>
  <c r="E55" i="42"/>
  <c r="E48" i="51"/>
  <c r="E48" i="43"/>
  <c r="E51" i="47"/>
  <c r="E51" i="48"/>
  <c r="E44" i="47"/>
  <c r="E48" i="50"/>
  <c r="E48" i="42"/>
  <c r="E44" i="46"/>
  <c r="E48" i="53"/>
  <c r="E51" i="46"/>
  <c r="E48" i="49"/>
  <c r="C12" i="34"/>
  <c r="E55" i="43"/>
  <c r="E55" i="53"/>
  <c r="E55" i="51"/>
  <c r="E55" i="49"/>
  <c r="E55" i="52"/>
  <c r="E24" i="34"/>
  <c r="E55" i="50"/>
  <c r="E20" i="34"/>
  <c r="E18" i="34"/>
  <c r="D35" i="34"/>
  <c r="E44" i="34" l="1"/>
  <c r="O14" i="34"/>
  <c r="E42" i="34"/>
  <c r="O12" i="34"/>
  <c r="C39" i="34"/>
  <c r="M9" i="34"/>
  <c r="E43" i="34"/>
  <c r="O13" i="34"/>
  <c r="E45" i="34"/>
  <c r="O15" i="34"/>
  <c r="E28" i="34"/>
  <c r="O17" i="34" s="1"/>
  <c r="D48" i="34"/>
  <c r="E16" i="34"/>
  <c r="E26" i="34"/>
  <c r="E6" i="34"/>
  <c r="C4" i="34"/>
  <c r="M5" i="34" s="1"/>
  <c r="E12" i="34"/>
  <c r="E10" i="34"/>
  <c r="E45" i="31"/>
  <c r="E38" i="31"/>
  <c r="E36" i="34" l="1"/>
  <c r="O6" i="34"/>
  <c r="E46" i="34"/>
  <c r="O16" i="34"/>
  <c r="E39" i="34"/>
  <c r="O9" i="34"/>
  <c r="E38" i="34"/>
  <c r="O8" i="34"/>
  <c r="E41" i="34"/>
  <c r="O11" i="34"/>
  <c r="C35" i="34"/>
  <c r="C32" i="34"/>
  <c r="E47" i="34"/>
  <c r="E4" i="34"/>
  <c r="E14" i="34"/>
  <c r="E8" i="34"/>
  <c r="E37" i="34" l="1"/>
  <c r="O7" i="34"/>
  <c r="E40" i="34"/>
  <c r="O10" i="34"/>
  <c r="E35" i="34"/>
  <c r="O5" i="34"/>
  <c r="E32" i="34"/>
  <c r="E48" i="34" s="1"/>
  <c r="C48" i="34"/>
</calcChain>
</file>

<file path=xl/sharedStrings.xml><?xml version="1.0" encoding="utf-8"?>
<sst xmlns="http://schemas.openxmlformats.org/spreadsheetml/2006/main" count="2405" uniqueCount="1015">
  <si>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</si>
  <si>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</si>
  <si>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</si>
  <si>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</si>
  <si>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</si>
  <si>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</si>
  <si>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</si>
  <si>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</si>
  <si>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</si>
  <si>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</si>
  <si>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</si>
  <si>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</si>
  <si>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</si>
  <si>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</si>
  <si>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</si>
  <si>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</si>
  <si>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</si>
  <si>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</si>
  <si>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</si>
  <si>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</si>
  <si>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</si>
  <si>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</si>
  <si>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</si>
  <si>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</si>
  <si>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</si>
  <si>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</si>
  <si>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โครงการส่งเสริมความสามารถด้านคณิตศาสตร์และวิทยาศาสตร์ มัธยมศึกษาตอนต้น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</si>
  <si>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</si>
  <si>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</si>
  <si>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 xml:space="preserve">จำนวนนักเรียนชั้น ม.2  </t>
  </si>
  <si>
    <t>ม.2/1</t>
  </si>
  <si>
    <t>ม.2/2</t>
  </si>
  <si>
    <t>ม.2/3</t>
  </si>
  <si>
    <t>ม.2/4</t>
  </si>
  <si>
    <t>ม.2/5</t>
  </si>
  <si>
    <t>ม.2/6</t>
  </si>
  <si>
    <t>ม.2/7</t>
  </si>
  <si>
    <t>ม.2/8</t>
  </si>
  <si>
    <t>ม.2/9</t>
  </si>
  <si>
    <t>ม.2/10</t>
  </si>
  <si>
    <t>ม.2/11</t>
  </si>
  <si>
    <t>ม.2/12</t>
  </si>
  <si>
    <t>นายเจริญ  ผิวนิล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</si>
  <si>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</si>
  <si>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</si>
  <si>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</si>
  <si>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</si>
  <si>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</si>
  <si>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นางสาวสุนทรียา  กิตติปรัชญากุล</t>
  </si>
  <si>
    <t>นางสาวรวิกานต์  ชูช่วย</t>
  </si>
  <si>
    <t xml:space="preserve">      ชั้นมัธยมศึกษาปีที่ 2/1    </t>
  </si>
  <si>
    <t xml:space="preserve">      ชั้นมัธยมศึกษาปีที่ 2/2    </t>
  </si>
  <si>
    <t xml:space="preserve">      ชั้นมัธยมศึกษาปีที่ 2/3    </t>
  </si>
  <si>
    <t xml:space="preserve">      ชั้นมัธยมศึกษาปีที่ 2/4    </t>
  </si>
  <si>
    <t xml:space="preserve">      ชั้นมัธยมศึกษาปีที่ 2/5    </t>
  </si>
  <si>
    <t xml:space="preserve">      ชั้นมัธยมศึกษาปีที่ 2/6    </t>
  </si>
  <si>
    <t xml:space="preserve">      ชั้นมัธยมศึกษาปีที่ 2/7    </t>
  </si>
  <si>
    <t xml:space="preserve">      ชั้นมัธยมศึกษาปีที่ 2/8    </t>
  </si>
  <si>
    <t xml:space="preserve">       ชั้นมัธยมศึกษาปีที่ 2/9    </t>
  </si>
  <si>
    <t xml:space="preserve">      ชั้นมัธยมศึกษาปีที่ 2/10    </t>
  </si>
  <si>
    <t xml:space="preserve">      ชั้นมัธยมศึกษาปีที่ 2/11    </t>
  </si>
  <si>
    <t xml:space="preserve">      ชั้นมัธยมศึกษาปีที่ 2/12    </t>
  </si>
  <si>
    <t xml:space="preserve">    โรงเรียนสุราษฎร์ธานี</t>
  </si>
  <si>
    <t>รองหัวหน้าระดับฝ่ายกิจการฯ</t>
  </si>
  <si>
    <t>นางสาวจริยา  เนียมมูสิก</t>
  </si>
  <si>
    <t xml:space="preserve">โครงการห้องเรียนพิเศษวิทยาศาสตร์ คณิตศาสตร์ ระดับมัธยมศึกษาตอนต้น  ตามแนวทาง สสวท.  </t>
  </si>
  <si>
    <t>นางทัศณีย์  นวลกุ้ง</t>
  </si>
  <si>
    <t>ม.2/13</t>
  </si>
  <si>
    <t>พักการเรียน</t>
  </si>
  <si>
    <t>...............-...................</t>
  </si>
  <si>
    <t>ม.2/14</t>
  </si>
  <si>
    <t>นายธีรยุทธ์  คงที่</t>
  </si>
  <si>
    <t>นางสาววิรมณ  ดุลยะศิริ</t>
  </si>
  <si>
    <t>นางณัฐชา  สันสำราญ</t>
  </si>
  <si>
    <t xml:space="preserve">      ชั้นมัธยมศึกษาปีที่ 2/14 </t>
  </si>
  <si>
    <t xml:space="preserve">โครงการจัดการเรียนการสอนตามหลักสูตรกระทรวงศึกษาธิการเป็นภาษาอังกฤษ (English Program : EP)   </t>
  </si>
  <si>
    <t>โครงการห้องเรียนวิทยาศาสตร์พลังสิบ</t>
  </si>
  <si>
    <t xml:space="preserve">      ชั้นมัธยมศึกษาปีที่ 2/13    </t>
  </si>
  <si>
    <t>เดิม</t>
  </si>
  <si>
    <t>ที่</t>
  </si>
  <si>
    <t>ช</t>
  </si>
  <si>
    <t>กฤติน</t>
  </si>
  <si>
    <t>ณัฐภัทร</t>
  </si>
  <si>
    <t>ธนภัทร</t>
  </si>
  <si>
    <t>ภาคิน</t>
  </si>
  <si>
    <t>ศตคุณ</t>
  </si>
  <si>
    <t>สุวรรณมณี</t>
  </si>
  <si>
    <t>ญ</t>
  </si>
  <si>
    <t>ชนาภัทร</t>
  </si>
  <si>
    <t>ไสยรินทร์</t>
  </si>
  <si>
    <t>สุขอุ่น</t>
  </si>
  <si>
    <t>รักใหม่</t>
  </si>
  <si>
    <t>พัฒนรักษ์</t>
  </si>
  <si>
    <t>ประสมแก้ว</t>
  </si>
  <si>
    <t>ธนกร</t>
  </si>
  <si>
    <t>ศุภวิชญ์</t>
  </si>
  <si>
    <t>ณฐมน</t>
  </si>
  <si>
    <t>จันทร์ศรี</t>
  </si>
  <si>
    <t>ณัชชา</t>
  </si>
  <si>
    <t>ณัฐกฤตา</t>
  </si>
  <si>
    <t>ทองชิต</t>
  </si>
  <si>
    <t>รอดเจริญ</t>
  </si>
  <si>
    <t>พิชญ์สินี</t>
  </si>
  <si>
    <t>เจริญรูป</t>
  </si>
  <si>
    <t>ไทยเอียด</t>
  </si>
  <si>
    <t>ภัททิยา</t>
  </si>
  <si>
    <t>กษิดิ์เดช</t>
  </si>
  <si>
    <t>แซ่ลิ้ม</t>
  </si>
  <si>
    <t>กัญญาพัชร</t>
  </si>
  <si>
    <t>ณภัทร</t>
  </si>
  <si>
    <t>พรนัชชา</t>
  </si>
  <si>
    <t>อภิชญา</t>
  </si>
  <si>
    <t>กิตติธัช</t>
  </si>
  <si>
    <t>ธนอดิโรจน์</t>
  </si>
  <si>
    <t>ญาดา</t>
  </si>
  <si>
    <t>น้อยแนม</t>
  </si>
  <si>
    <t>มณีนิล</t>
  </si>
  <si>
    <t>จิรภัทร</t>
  </si>
  <si>
    <t>ขาวทอง</t>
  </si>
  <si>
    <t>ณัฐณิชา</t>
  </si>
  <si>
    <t>บานเย็น</t>
  </si>
  <si>
    <t>เหล่าพราหมณ์</t>
  </si>
  <si>
    <t>เจริญพร</t>
  </si>
  <si>
    <t>ศิรภัสสร</t>
  </si>
  <si>
    <t>อริญรดา</t>
  </si>
  <si>
    <t>ปกรณ์</t>
  </si>
  <si>
    <t>ชนิดาภา</t>
  </si>
  <si>
    <t>ปัณฑิตา</t>
  </si>
  <si>
    <t>ปุญญิศา</t>
  </si>
  <si>
    <t>พัทธนันท์</t>
  </si>
  <si>
    <t>พิชชาภา</t>
  </si>
  <si>
    <t>นุ่นชื่น</t>
  </si>
  <si>
    <t>เล่นทัศน์</t>
  </si>
  <si>
    <t>เรืองเสวียด</t>
  </si>
  <si>
    <t>บัวแก้ว</t>
  </si>
  <si>
    <t>ปัณณวิชญ์</t>
  </si>
  <si>
    <t>ภูมิพัฒน์</t>
  </si>
  <si>
    <t>กัญญาณัฐ</t>
  </si>
  <si>
    <t>เพ็ชรทอง</t>
  </si>
  <si>
    <t>ณัฐธิดา</t>
  </si>
  <si>
    <t>ณิชาภัทร</t>
  </si>
  <si>
    <t>นภสร</t>
  </si>
  <si>
    <t>ศรีรักษา</t>
  </si>
  <si>
    <t>สาริสา</t>
  </si>
  <si>
    <t>แก้วมณี</t>
  </si>
  <si>
    <t>ณฐกร</t>
  </si>
  <si>
    <t>ธนกฤต</t>
  </si>
  <si>
    <t>ภูรินท์</t>
  </si>
  <si>
    <t>สุบรรณ</t>
  </si>
  <si>
    <t>ธัญชนก</t>
  </si>
  <si>
    <t>นันท์นภัส</t>
  </si>
  <si>
    <t>อินทร์แก้ว</t>
  </si>
  <si>
    <t>ปุญญิสา</t>
  </si>
  <si>
    <t>โพธิ์เพชร</t>
  </si>
  <si>
    <t>เพชรหนู</t>
  </si>
  <si>
    <t>นิพิฐพนธ์</t>
  </si>
  <si>
    <t>วชิรวิทย์</t>
  </si>
  <si>
    <t>จิรัชยา</t>
  </si>
  <si>
    <t>โกละกะ</t>
  </si>
  <si>
    <t>เบญญาภา</t>
  </si>
  <si>
    <t>พิชญาภา</t>
  </si>
  <si>
    <t>ศรีนิล</t>
  </si>
  <si>
    <t>เต็มบางงอน</t>
  </si>
  <si>
    <t>กัลยรัตน์</t>
  </si>
  <si>
    <t>ติณห์ภัทร</t>
  </si>
  <si>
    <t>สุวรรณวงศ์</t>
  </si>
  <si>
    <t>ตู้บรรเทิง</t>
  </si>
  <si>
    <t>พีรณัฐ</t>
  </si>
  <si>
    <t>ยืนนาน</t>
  </si>
  <si>
    <t>จันทบูรณ์</t>
  </si>
  <si>
    <t>คงชาตรี</t>
  </si>
  <si>
    <t>ศรทอง</t>
  </si>
  <si>
    <t>ณัฏฐณิชา</t>
  </si>
  <si>
    <t>ศรีพงษ์พันธุ์กุล</t>
  </si>
  <si>
    <t>สุทธินุ่น</t>
  </si>
  <si>
    <t>ปานไพลิน</t>
  </si>
  <si>
    <t>ชุมทอง</t>
  </si>
  <si>
    <t>เพชรสุวรรณ</t>
  </si>
  <si>
    <t>ภู่วัฒนา</t>
  </si>
  <si>
    <t>นางสาวมาณิศา  สังเมียน</t>
  </si>
  <si>
    <t>นางปรีดาภรณ์  แดงหวาน</t>
  </si>
  <si>
    <t>นางสาวอรวรรณ  คุ้มครอง</t>
  </si>
  <si>
    <t>นายพลภัทร  ศรีรักษา</t>
  </si>
  <si>
    <t>นางอารีพร  ภู่ผกาพันธุ์พงษ์</t>
  </si>
  <si>
    <t>นางสาวสิริพัชร์  โอฬาร์กิจ</t>
  </si>
  <si>
    <t>นายภาณุพงษ์  มณเทียน</t>
  </si>
  <si>
    <t>ระดับ</t>
  </si>
  <si>
    <t xml:space="preserve">      ภาคเรียนที่ 1  ปีการศึกษา 2569</t>
  </si>
  <si>
    <t>กฤชนนท์</t>
  </si>
  <si>
    <t>พรหมอักษร</t>
  </si>
  <si>
    <t>กวินธร</t>
  </si>
  <si>
    <t>หอวัฒนานันท์</t>
  </si>
  <si>
    <t>แก่นธัมม์</t>
  </si>
  <si>
    <t>เมืองจีน</t>
  </si>
  <si>
    <t>ฐิติพงศ์</t>
  </si>
  <si>
    <t>ชฎาธร</t>
  </si>
  <si>
    <t>วโรดมวิจิตร</t>
  </si>
  <si>
    <t>ณัฐกฤต</t>
  </si>
  <si>
    <t>เดชะ</t>
  </si>
  <si>
    <t>ณัฐนัทธ์</t>
  </si>
  <si>
    <t>วิริยะวารี</t>
  </si>
  <si>
    <t>ติณณ์</t>
  </si>
  <si>
    <t>ศรีภิญโญ</t>
  </si>
  <si>
    <t>ออมทรัพย์สิน</t>
  </si>
  <si>
    <t>ธนพงค์</t>
  </si>
  <si>
    <t>ฤทธิ์หมุน</t>
  </si>
  <si>
    <t>ธนเวทย์</t>
  </si>
  <si>
    <t>เหล่านาค</t>
  </si>
  <si>
    <t>ธัชกร</t>
  </si>
  <si>
    <t>จันทร์ถมยา</t>
  </si>
  <si>
    <t>นาวา</t>
  </si>
  <si>
    <t>สริขา</t>
  </si>
  <si>
    <t>ปณิธิ</t>
  </si>
  <si>
    <t>พลายชุม</t>
  </si>
  <si>
    <t>ปุณณพัฒน์</t>
  </si>
  <si>
    <t>เทศมาตย์</t>
  </si>
  <si>
    <t>พชร</t>
  </si>
  <si>
    <t>เพียรประดิษฐกุล</t>
  </si>
  <si>
    <t>บุญเต็ม</t>
  </si>
  <si>
    <t>ภูมิวิชย์</t>
  </si>
  <si>
    <t>โกสิยพันธ์</t>
  </si>
  <si>
    <t>สังขะวิชัย</t>
  </si>
  <si>
    <t>วิญญ์</t>
  </si>
  <si>
    <t>ตั่นเผ่าพงษ์</t>
  </si>
  <si>
    <t>รักสวัสดิ์</t>
  </si>
  <si>
    <t>สิรวิชญ์</t>
  </si>
  <si>
    <t>เชิญรัตนรักษ์</t>
  </si>
  <si>
    <t>ชินณฎา</t>
  </si>
  <si>
    <t>สุวรรณทิพย์</t>
  </si>
  <si>
    <t>อารีรอบ</t>
  </si>
  <si>
    <t>ปภาว​รินทร์​</t>
  </si>
  <si>
    <t>เกษม​สิทธิ​พร​</t>
  </si>
  <si>
    <t>แพรทิวา</t>
  </si>
  <si>
    <t>ทองแก้ว</t>
  </si>
  <si>
    <t>ภคพร</t>
  </si>
  <si>
    <t>สุทธิวรานันท์</t>
  </si>
  <si>
    <t>ศุภาพิชญ์</t>
  </si>
  <si>
    <t>จินดำ</t>
  </si>
  <si>
    <t>อลิชา</t>
  </si>
  <si>
    <t>เทียมสุวรรณ</t>
  </si>
  <si>
    <t>กรวิชญ์</t>
  </si>
  <si>
    <t>ศิริอนันตภัทร์</t>
  </si>
  <si>
    <t>กฤตัชญ์</t>
  </si>
  <si>
    <t>ตั้งวงศ์</t>
  </si>
  <si>
    <t>กวินฐ์</t>
  </si>
  <si>
    <t>ศรีสุวรรณ</t>
  </si>
  <si>
    <t>กานติพันธุ์</t>
  </si>
  <si>
    <t>สุวรรณรัตน์</t>
  </si>
  <si>
    <t>กิตติพิชญ์</t>
  </si>
  <si>
    <t>สมุยเจริญสิน</t>
  </si>
  <si>
    <t>โชติกวินทร์</t>
  </si>
  <si>
    <t>โชติเวทย์ศิลป์</t>
  </si>
  <si>
    <t>ณฐภัทร</t>
  </si>
  <si>
    <t>สุวรรณเมฆ</t>
  </si>
  <si>
    <t>ณัฏฐ์</t>
  </si>
  <si>
    <t>วงศ์วรวิทย์</t>
  </si>
  <si>
    <t>ธนโชติ</t>
  </si>
  <si>
    <t>ไชยคง</t>
  </si>
  <si>
    <t>ธรรมวัฒน์</t>
  </si>
  <si>
    <t>สุขชาติ</t>
  </si>
  <si>
    <t>ธีรัตม์</t>
  </si>
  <si>
    <t>บำรุง</t>
  </si>
  <si>
    <t>ปฤณ</t>
  </si>
  <si>
    <t>กระจ่างแจ้ง</t>
  </si>
  <si>
    <t>ทิพย์วงศ์</t>
  </si>
  <si>
    <t>สลิลปราโมทย์</t>
  </si>
  <si>
    <t>พณิชพล</t>
  </si>
  <si>
    <t>จักรางกูร</t>
  </si>
  <si>
    <t>พัชรพล</t>
  </si>
  <si>
    <t>พวงสว่าง</t>
  </si>
  <si>
    <t>ภัคศรัณย์</t>
  </si>
  <si>
    <t>สุขกล่ำ</t>
  </si>
  <si>
    <t>ยุติวิชญ์</t>
  </si>
  <si>
    <t>เพ็ชรมีศรี</t>
  </si>
  <si>
    <t>วฤทธิ์</t>
  </si>
  <si>
    <t>เพชรมั่ง</t>
  </si>
  <si>
    <t>ศิวัช</t>
  </si>
  <si>
    <t>แซ่โอ้ว</t>
  </si>
  <si>
    <t>สังข์เพชร</t>
  </si>
  <si>
    <t>สุรวิช</t>
  </si>
  <si>
    <t>อติวิชญ์</t>
  </si>
  <si>
    <t>หนูจีนจิตร</t>
  </si>
  <si>
    <t>อธิเบศร์</t>
  </si>
  <si>
    <t>ศิริรุ่งวัฒนา</t>
  </si>
  <si>
    <t>จิณณพัต</t>
  </si>
  <si>
    <t>รักประทุม</t>
  </si>
  <si>
    <t>ชุติกาญจน์</t>
  </si>
  <si>
    <t>ทองเกิด</t>
  </si>
  <si>
    <t>ณิชมน</t>
  </si>
  <si>
    <t>ภูษิต</t>
  </si>
  <si>
    <t>บุญธรักษา</t>
  </si>
  <si>
    <t>ศิริพงษ์</t>
  </si>
  <si>
    <t>ปวริศา</t>
  </si>
  <si>
    <t>สุระกิจ</t>
  </si>
  <si>
    <t>ฟาเดีย</t>
  </si>
  <si>
    <t>มุติชุน</t>
  </si>
  <si>
    <t>ภูริชญา</t>
  </si>
  <si>
    <t>ฤกษ์วัลย์</t>
  </si>
  <si>
    <t>ศศิชา</t>
  </si>
  <si>
    <t>ปานเกลี้ยง</t>
  </si>
  <si>
    <t>กมล</t>
  </si>
  <si>
    <t>กมลภิวงศ์</t>
  </si>
  <si>
    <t>โสมวิภาต</t>
  </si>
  <si>
    <t>กัณฑ์อเนก</t>
  </si>
  <si>
    <t>ทยาทร</t>
  </si>
  <si>
    <t>ประเสริฐยศ</t>
  </si>
  <si>
    <t>พิทักษ์โกศล</t>
  </si>
  <si>
    <t>ธนดล</t>
  </si>
  <si>
    <t>คล้ายเจริญ</t>
  </si>
  <si>
    <t>ศรีจันทร์</t>
  </si>
  <si>
    <t>ธรรม์คุณ</t>
  </si>
  <si>
    <t>ด้วงนุ่ม</t>
  </si>
  <si>
    <t>ธฤษณุ</t>
  </si>
  <si>
    <t>ธนฐานสกุล</t>
  </si>
  <si>
    <t>ปัณณ์</t>
  </si>
  <si>
    <t>พร้อมประเสริฐ</t>
  </si>
  <si>
    <t>ปัณณทัต</t>
  </si>
  <si>
    <t>แก้วประจุ</t>
  </si>
  <si>
    <t>ปุริม</t>
  </si>
  <si>
    <t>ไชยบุญ</t>
  </si>
  <si>
    <t>เกื้อก่อแก้ว</t>
  </si>
  <si>
    <t>พิชญุตม์</t>
  </si>
  <si>
    <t>โต๊ะยะเล</t>
  </si>
  <si>
    <t>สุทธิวิชัยพร</t>
  </si>
  <si>
    <t>พุทธิรักษ์</t>
  </si>
  <si>
    <t>ไชยวิก</t>
  </si>
  <si>
    <t>ภัทรวรรธน์</t>
  </si>
  <si>
    <t>เสมียนเพชร</t>
  </si>
  <si>
    <t>สุวรรณรักษา</t>
  </si>
  <si>
    <t>ภูริภักดิ์</t>
  </si>
  <si>
    <t>ภู่สัน</t>
  </si>
  <si>
    <t>ภูวรินทร์</t>
  </si>
  <si>
    <t>แก้วไทย</t>
  </si>
  <si>
    <t>เมธัส</t>
  </si>
  <si>
    <t>รจนา</t>
  </si>
  <si>
    <t>ศิวกร</t>
  </si>
  <si>
    <t>วิชัยดิษฐ</t>
  </si>
  <si>
    <t>สุรัชชานนท์</t>
  </si>
  <si>
    <t>จันทรุจานนท์</t>
  </si>
  <si>
    <t>กานต์สิริ</t>
  </si>
  <si>
    <t>ปานแป้น</t>
  </si>
  <si>
    <t>นันทิกร</t>
  </si>
  <si>
    <t>โชคชัยกวิน</t>
  </si>
  <si>
    <t>พชรมน</t>
  </si>
  <si>
    <t>นาคสวัสดิ์</t>
  </si>
  <si>
    <t>วุฒิพงศ์</t>
  </si>
  <si>
    <t>หอยแก้ว</t>
  </si>
  <si>
    <t>ภัทรนันท์</t>
  </si>
  <si>
    <t>บุญชู</t>
  </si>
  <si>
    <t>รวิญาดา</t>
  </si>
  <si>
    <t>สุขแก้ว</t>
  </si>
  <si>
    <t>วริศรา</t>
  </si>
  <si>
    <t>เจ้ยยา</t>
  </si>
  <si>
    <t>วันทิตา</t>
  </si>
  <si>
    <t>สีเปี้ยว</t>
  </si>
  <si>
    <t>สาริกันต์</t>
  </si>
  <si>
    <t>อมลรดา</t>
  </si>
  <si>
    <t>ธาระปราบ</t>
  </si>
  <si>
    <t>ศรีขวาชัย</t>
  </si>
  <si>
    <t>กฤติพงศ์</t>
  </si>
  <si>
    <t>พลดี</t>
  </si>
  <si>
    <t>ชัยพรหม</t>
  </si>
  <si>
    <t>ชนะทัพ</t>
  </si>
  <si>
    <t>ณคุณ</t>
  </si>
  <si>
    <t>นาเจริญ</t>
  </si>
  <si>
    <t>ณดลย์</t>
  </si>
  <si>
    <t>ชะนะราช</t>
  </si>
  <si>
    <t>ณัฐภัท</t>
  </si>
  <si>
    <t>ปริพิทักษ์</t>
  </si>
  <si>
    <t>ไตรเทพ</t>
  </si>
  <si>
    <t>ทัพพ์</t>
  </si>
  <si>
    <t>ลวณะสกล</t>
  </si>
  <si>
    <t>หงษ์ทอง</t>
  </si>
  <si>
    <t>ธัญญ</t>
  </si>
  <si>
    <t>วิโนทกะ</t>
  </si>
  <si>
    <t>ธีธัช</t>
  </si>
  <si>
    <t>ศักดา</t>
  </si>
  <si>
    <t>ปริชญ์</t>
  </si>
  <si>
    <t>อินริสพงค์</t>
  </si>
  <si>
    <t>ปุณศิษฐ์</t>
  </si>
  <si>
    <t>จรูญธนาวรวัฒน์</t>
  </si>
  <si>
    <t>พสุ</t>
  </si>
  <si>
    <t>สุขเจริญ</t>
  </si>
  <si>
    <t>ภูพิรัญญ์</t>
  </si>
  <si>
    <t>ธนพัตสิริยกุล</t>
  </si>
  <si>
    <t>ภูริพิชช์</t>
  </si>
  <si>
    <t>วชิรวิชญ์</t>
  </si>
  <si>
    <t>สมุทรเก่า</t>
  </si>
  <si>
    <t>วสุวี</t>
  </si>
  <si>
    <t>พิมลศิริ</t>
  </si>
  <si>
    <t>เศรษฐพัส</t>
  </si>
  <si>
    <t>เชาวน์วุฒิพันธ์</t>
  </si>
  <si>
    <t>เศรษฐ์วริศ</t>
  </si>
  <si>
    <t>พัฒนเชียร</t>
  </si>
  <si>
    <t>สวพล</t>
  </si>
  <si>
    <t>สมเศรษฐ์</t>
  </si>
  <si>
    <t>สุวิจักขณ์</t>
  </si>
  <si>
    <t>บุญเกตุ</t>
  </si>
  <si>
    <t>อชิรวิชญ์</t>
  </si>
  <si>
    <t>แก้วศรี</t>
  </si>
  <si>
    <t>กรสิริ</t>
  </si>
  <si>
    <t>กัญญาวีฐ์</t>
  </si>
  <si>
    <t>ว่องโชคธนาฒย์</t>
  </si>
  <si>
    <t>คณิสสร</t>
  </si>
  <si>
    <t>ณิชนันทน์</t>
  </si>
  <si>
    <t>เทพทุ่งหลวง</t>
  </si>
  <si>
    <t>ทีฆภาคย์วิศิษฎ์</t>
  </si>
  <si>
    <t>นววรรณ</t>
  </si>
  <si>
    <t>ใจรังษี</t>
  </si>
  <si>
    <t>นันทกานต์</t>
  </si>
  <si>
    <t>นาราชา</t>
  </si>
  <si>
    <t>พัดชู</t>
  </si>
  <si>
    <t>พัฒน์ชญา</t>
  </si>
  <si>
    <t>เพริณ</t>
  </si>
  <si>
    <t>ริญญาภัทร์</t>
  </si>
  <si>
    <t>โชติธนากรไพศาล</t>
  </si>
  <si>
    <t>สมัชญา</t>
  </si>
  <si>
    <t>ขจรธีรสกุล</t>
  </si>
  <si>
    <t>กฤษฎ์</t>
  </si>
  <si>
    <t>จินายิ้ม</t>
  </si>
  <si>
    <t>กวี</t>
  </si>
  <si>
    <t>สุภัทรกุล</t>
  </si>
  <si>
    <t>เชิดชม</t>
  </si>
  <si>
    <t>เจตนิพัทธ์</t>
  </si>
  <si>
    <t>เพชรทอง</t>
  </si>
  <si>
    <t>ตุลยวัต</t>
  </si>
  <si>
    <t>นวลคง</t>
  </si>
  <si>
    <t>ธนากร</t>
  </si>
  <si>
    <t>พรหมมาศ</t>
  </si>
  <si>
    <t>ปัณณวัฒน์</t>
  </si>
  <si>
    <t>อติชาติ</t>
  </si>
  <si>
    <t>ปาลวิศว์</t>
  </si>
  <si>
    <t>เกียรติกุลพงศ์</t>
  </si>
  <si>
    <t>พาทิศ</t>
  </si>
  <si>
    <t>ฤทธิ์ธาทร</t>
  </si>
  <si>
    <t>เพชรพชร</t>
  </si>
  <si>
    <t>เพ็ชรบูรณ์</t>
  </si>
  <si>
    <t>ภาสกร</t>
  </si>
  <si>
    <t>จุ้ยสวี</t>
  </si>
  <si>
    <t>ภาคภูมิ</t>
  </si>
  <si>
    <t>ร่างใหญ่</t>
  </si>
  <si>
    <t>ภูมิภัทร</t>
  </si>
  <si>
    <t>เมธปกรณ์</t>
  </si>
  <si>
    <t>โสภา</t>
  </si>
  <si>
    <t>กัญญภัสส์</t>
  </si>
  <si>
    <t>ทองร้อยชั่ง</t>
  </si>
  <si>
    <t>ขาวจิตร</t>
  </si>
  <si>
    <t>ณัฐภัสสร</t>
  </si>
  <si>
    <t>สุดสาย</t>
  </si>
  <si>
    <t>ณิชกุล</t>
  </si>
  <si>
    <t>คงกุลทอง</t>
  </si>
  <si>
    <t>บุตรดาวงค์</t>
  </si>
  <si>
    <t>ธีริศรา</t>
  </si>
  <si>
    <t>ธนมิตรามณี</t>
  </si>
  <si>
    <t>นงนภัส</t>
  </si>
  <si>
    <t>ชัยจำ</t>
  </si>
  <si>
    <t>นภาลักษณ์</t>
  </si>
  <si>
    <t>เจ้ยแก้ว</t>
  </si>
  <si>
    <t>นิศานาถ</t>
  </si>
  <si>
    <t>บุณฑริกา</t>
  </si>
  <si>
    <t>ใจหาญ</t>
  </si>
  <si>
    <t>ปริญรดา</t>
  </si>
  <si>
    <t>วิชัยดิษฐ์</t>
  </si>
  <si>
    <t>ปิ่นมุก</t>
  </si>
  <si>
    <t>มณีโชติ</t>
  </si>
  <si>
    <t>ปิยาพัชร</t>
  </si>
  <si>
    <t>อาษากิจ</t>
  </si>
  <si>
    <t>ปุณณดา</t>
  </si>
  <si>
    <t>พัฒณถลาง</t>
  </si>
  <si>
    <t>พิชชา</t>
  </si>
  <si>
    <t>พิชญาภัค</t>
  </si>
  <si>
    <t>คงเทพ</t>
  </si>
  <si>
    <t>พิมญดา</t>
  </si>
  <si>
    <t>รัชณิชชา</t>
  </si>
  <si>
    <t>เจนพิชัย</t>
  </si>
  <si>
    <t>ลัลล์ลลิล</t>
  </si>
  <si>
    <t>ตั้งสัจจะธรรม</t>
  </si>
  <si>
    <t>ไชยสิทธิ์</t>
  </si>
  <si>
    <t>สิตาพัชญ์</t>
  </si>
  <si>
    <t>อันติมานนท์</t>
  </si>
  <si>
    <t>อมลณัฐ</t>
  </si>
  <si>
    <t>ก้าวอนันตกุล</t>
  </si>
  <si>
    <t>กฤชนพัต</t>
  </si>
  <si>
    <t>ภิญโญ</t>
  </si>
  <si>
    <t>กฤตภาส</t>
  </si>
  <si>
    <t>ทองสอน</t>
  </si>
  <si>
    <t>กัณฐณัฏฐ์</t>
  </si>
  <si>
    <t>ก้องสุวรรณคีรี</t>
  </si>
  <si>
    <t>ชนกนันท์</t>
  </si>
  <si>
    <t>คงเกิด</t>
  </si>
  <si>
    <t>ณณฐ</t>
  </si>
  <si>
    <t>โสตยิ้ม</t>
  </si>
  <si>
    <t>ณัฏฐชัย</t>
  </si>
  <si>
    <t>ปานเดช</t>
  </si>
  <si>
    <t>นพธภัทร์</t>
  </si>
  <si>
    <t>สุภัทรนิยพงศ์</t>
  </si>
  <si>
    <t>นันทเชน</t>
  </si>
  <si>
    <t>ช่วยเลื่อม</t>
  </si>
  <si>
    <t>ปวรุตม์</t>
  </si>
  <si>
    <t>พรมสวาสดิ์</t>
  </si>
  <si>
    <t>เพ็ชรภูผา</t>
  </si>
  <si>
    <t>พึ่งรอด</t>
  </si>
  <si>
    <t>ภัสส์กุญช์</t>
  </si>
  <si>
    <t>ชูบัว</t>
  </si>
  <si>
    <t>ฤชายุส์</t>
  </si>
  <si>
    <t>เชตวรรณ</t>
  </si>
  <si>
    <t>วีรภัทร</t>
  </si>
  <si>
    <t>สุดใจ</t>
  </si>
  <si>
    <t>เฉลิมมิตร</t>
  </si>
  <si>
    <t>ทองนา</t>
  </si>
  <si>
    <t>อัลริส</t>
  </si>
  <si>
    <t>ตนยะแหละ</t>
  </si>
  <si>
    <t>กวินธิดา</t>
  </si>
  <si>
    <t>ทองคำ</t>
  </si>
  <si>
    <t>เกสรา</t>
  </si>
  <si>
    <t>สาลี</t>
  </si>
  <si>
    <t>เขมิสรา</t>
  </si>
  <si>
    <t>มั่นวงค์วิโรจน์</t>
  </si>
  <si>
    <t>ภัยนิคม</t>
  </si>
  <si>
    <t>ญาณิกา</t>
  </si>
  <si>
    <t>ณฐวลัญช์</t>
  </si>
  <si>
    <t>รักกะเปา</t>
  </si>
  <si>
    <t>ณปภัสร</t>
  </si>
  <si>
    <t>หาญณรงค์</t>
  </si>
  <si>
    <t>ณัฏฐวฤนท์</t>
  </si>
  <si>
    <t>ผาสุข</t>
  </si>
  <si>
    <t>ทองพันธ์</t>
  </si>
  <si>
    <t>ดลศิริ</t>
  </si>
  <si>
    <t>สวัสดิเวทิน</t>
  </si>
  <si>
    <t>ธณิกร์ณัน</t>
  </si>
  <si>
    <t>มนต์ชัยชูพงษ์</t>
  </si>
  <si>
    <t>ธนัชชา</t>
  </si>
  <si>
    <t>แซ่เฉียน</t>
  </si>
  <si>
    <t>ธันยากานต์</t>
  </si>
  <si>
    <t>ทิพย์เภตรา</t>
  </si>
  <si>
    <t>นันท์นภัสร์</t>
  </si>
  <si>
    <t>นมรักษ์</t>
  </si>
  <si>
    <t>บุญญาพร</t>
  </si>
  <si>
    <t>เฮ่าหนู</t>
  </si>
  <si>
    <t>ปุณยาพร</t>
  </si>
  <si>
    <t>พัทธ์ธีรา</t>
  </si>
  <si>
    <t>หนูน้อย</t>
  </si>
  <si>
    <t>พัสวี</t>
  </si>
  <si>
    <t>นาคพิน</t>
  </si>
  <si>
    <t>ว่องเจริญรักษ์</t>
  </si>
  <si>
    <t>ภูษณิศา</t>
  </si>
  <si>
    <t>ลีนะธรรม</t>
  </si>
  <si>
    <t>รมย์ธีรา</t>
  </si>
  <si>
    <t>รินรดา</t>
  </si>
  <si>
    <t>ทิวแพ</t>
  </si>
  <si>
    <t>ลิจิง</t>
  </si>
  <si>
    <t>วลัณรัตน์</t>
  </si>
  <si>
    <t>กวินท์</t>
  </si>
  <si>
    <t>กันติพัส</t>
  </si>
  <si>
    <t>สองเมือง</t>
  </si>
  <si>
    <t>เกียรติภูมิ</t>
  </si>
  <si>
    <t>หนูแก้ว</t>
  </si>
  <si>
    <t>คุณานนต์</t>
  </si>
  <si>
    <t>จารุตน์</t>
  </si>
  <si>
    <t>วงศ์สุบรรณ</t>
  </si>
  <si>
    <t>ชินณพัฒน์</t>
  </si>
  <si>
    <t>ชูวารี</t>
  </si>
  <si>
    <t>ณดนย์</t>
  </si>
  <si>
    <t>พงษ์นิลละอาภรณ์</t>
  </si>
  <si>
    <t>ฤกษ์อ่อน</t>
  </si>
  <si>
    <t>จิตต์ธรรม</t>
  </si>
  <si>
    <t>จิตรัตน์</t>
  </si>
  <si>
    <t>อนุจันทร์</t>
  </si>
  <si>
    <t>ธนัท</t>
  </si>
  <si>
    <t>ขวัญทอง</t>
  </si>
  <si>
    <t>ธนิน</t>
  </si>
  <si>
    <t>ใจเพชร</t>
  </si>
  <si>
    <t>นภวิชญ์</t>
  </si>
  <si>
    <t>เพ็ชรรักษ์</t>
  </si>
  <si>
    <t>ปภาวินท์</t>
  </si>
  <si>
    <t>พิริยสถิต</t>
  </si>
  <si>
    <t>ภูวเดช</t>
  </si>
  <si>
    <t>ศิรพัชร์</t>
  </si>
  <si>
    <t>บุญพัชรนันท์</t>
  </si>
  <si>
    <t>สฤษฎิ์พงษ์</t>
  </si>
  <si>
    <t>จาตุรัตน์</t>
  </si>
  <si>
    <t>คงบุญทอง</t>
  </si>
  <si>
    <t>อติคุณ</t>
  </si>
  <si>
    <t>วิริยะนันทวงศ์</t>
  </si>
  <si>
    <t>กานต์กนิษฐ์</t>
  </si>
  <si>
    <t>สว่างฟ้า</t>
  </si>
  <si>
    <t>คณัสมน</t>
  </si>
  <si>
    <t>ไทยเกิด</t>
  </si>
  <si>
    <t>ฉันทิศา</t>
  </si>
  <si>
    <t>ทองดี</t>
  </si>
  <si>
    <t>ชนันธร</t>
  </si>
  <si>
    <t>วงศ์สกุล</t>
  </si>
  <si>
    <t>ณัฎฐณิชา</t>
  </si>
  <si>
    <t>จินดารัตน์</t>
  </si>
  <si>
    <t>ธนิษฐา</t>
  </si>
  <si>
    <t>เพชรสงค์</t>
  </si>
  <si>
    <t>ภักดีพันธ์</t>
  </si>
  <si>
    <t>ปฤณณดา</t>
  </si>
  <si>
    <t>อภิชนังกูร</t>
  </si>
  <si>
    <t>ปัญญภัทร</t>
  </si>
  <si>
    <t>รักษ์เมือง</t>
  </si>
  <si>
    <t>ปิยธิดา</t>
  </si>
  <si>
    <t>กลับช่วย</t>
  </si>
  <si>
    <t>หนูคง</t>
  </si>
  <si>
    <t>ตันติวิชา</t>
  </si>
  <si>
    <t>รติพัฒน์</t>
  </si>
  <si>
    <t>จารึกเสรีสกุล</t>
  </si>
  <si>
    <t>วิมลิน</t>
  </si>
  <si>
    <t>คงเหล่า</t>
  </si>
  <si>
    <t>เกลี้ยงมุณี</t>
  </si>
  <si>
    <t>ศิรัสวยา</t>
  </si>
  <si>
    <t>ถาวรสุข</t>
  </si>
  <si>
    <t>ศุภัคชญา</t>
  </si>
  <si>
    <t>อริสา</t>
  </si>
  <si>
    <t>ชุมทองโด</t>
  </si>
  <si>
    <t>อังขมล</t>
  </si>
  <si>
    <t>นาคพี่น้อง</t>
  </si>
  <si>
    <t>วชิรพร</t>
  </si>
  <si>
    <t>ไชยามาตย์</t>
  </si>
  <si>
    <t>กวิน</t>
  </si>
  <si>
    <t>ฐิตวัฒนกุล</t>
  </si>
  <si>
    <t>ณพรรณพ</t>
  </si>
  <si>
    <t>ชุมบ้านยาง</t>
  </si>
  <si>
    <t>ณัชช์</t>
  </si>
  <si>
    <t>สัจจาเฉลียว</t>
  </si>
  <si>
    <t>ธนกฤษ</t>
  </si>
  <si>
    <t>รอดเกลี้ยง</t>
  </si>
  <si>
    <t>ธันยบูรณ์</t>
  </si>
  <si>
    <t>หวังหิรัญกุล</t>
  </si>
  <si>
    <t>ปุณยวีร์</t>
  </si>
  <si>
    <t>หีตหมื่น</t>
  </si>
  <si>
    <t>เรืองเกิด</t>
  </si>
  <si>
    <t>พิสิษฐ์</t>
  </si>
  <si>
    <t>ชนะ</t>
  </si>
  <si>
    <t>ภู่ทองคำ</t>
  </si>
  <si>
    <t>ภวรรธ</t>
  </si>
  <si>
    <t>เมฆาสุวรรณดำรง</t>
  </si>
  <si>
    <t>ภูดิส</t>
  </si>
  <si>
    <t>อนันตมาศ</t>
  </si>
  <si>
    <t>ภูริณัฐ</t>
  </si>
  <si>
    <t>ดิลกรัตนพิจิตร</t>
  </si>
  <si>
    <t>ยศวริศ</t>
  </si>
  <si>
    <t>จินดากร</t>
  </si>
  <si>
    <t>รัฐภูมิ</t>
  </si>
  <si>
    <t>โสตทิพย์</t>
  </si>
  <si>
    <t>วัชรศักดิ์</t>
  </si>
  <si>
    <t>สุชัจจ์</t>
  </si>
  <si>
    <t>ทาบสุวรรณ</t>
  </si>
  <si>
    <t>สุทธิภัทร</t>
  </si>
  <si>
    <t>ฉัตรเกษมสกุล</t>
  </si>
  <si>
    <t>จิตต์มาตร</t>
  </si>
  <si>
    <t>สุขเทพ</t>
  </si>
  <si>
    <t>แสงสว่าง</t>
  </si>
  <si>
    <t>ชัชชนันท์</t>
  </si>
  <si>
    <t>ชัญญานุช</t>
  </si>
  <si>
    <t>ละม้าย</t>
  </si>
  <si>
    <t>ญาณิศา</t>
  </si>
  <si>
    <t>สุขมาลัย</t>
  </si>
  <si>
    <t>กาญจนามัย</t>
  </si>
  <si>
    <t>ฐรินดา</t>
  </si>
  <si>
    <t>เศรษฐเชื้อ</t>
  </si>
  <si>
    <t>ณัฐวสาภัฏฐ์</t>
  </si>
  <si>
    <t>ไชยเพชร</t>
  </si>
  <si>
    <t>ธัญญามาศ</t>
  </si>
  <si>
    <t>ระวิวงศ์</t>
  </si>
  <si>
    <t>ธัญวรัตน์</t>
  </si>
  <si>
    <t>สุระพร</t>
  </si>
  <si>
    <t>ปอรภา</t>
  </si>
  <si>
    <t>มูลลักษณ์</t>
  </si>
  <si>
    <t>ปุณญาพร</t>
  </si>
  <si>
    <t>แป้นแก้ว</t>
  </si>
  <si>
    <t>อุไรโรจน์</t>
  </si>
  <si>
    <t>พุธิตา</t>
  </si>
  <si>
    <t>ฉายประทีป</t>
  </si>
  <si>
    <t>รวิฐา</t>
  </si>
  <si>
    <t>มณี</t>
  </si>
  <si>
    <t>วรกมล</t>
  </si>
  <si>
    <t>ชัยพินิจ</t>
  </si>
  <si>
    <t>สรินพรรณ</t>
  </si>
  <si>
    <t>ครุครรชิต</t>
  </si>
  <si>
    <t>สุริย์วิภา</t>
  </si>
  <si>
    <t>อาดิสา</t>
  </si>
  <si>
    <t>เจริญแพทย์</t>
  </si>
  <si>
    <t>อิสรีย์</t>
  </si>
  <si>
    <t>พรมจันทร์</t>
  </si>
  <si>
    <t>กันต์ณภัทร</t>
  </si>
  <si>
    <t>เพชรประพันธ์</t>
  </si>
  <si>
    <t>กิตติทัช</t>
  </si>
  <si>
    <t>อินทวงค์</t>
  </si>
  <si>
    <t>คชินทร์</t>
  </si>
  <si>
    <t>คชเวช</t>
  </si>
  <si>
    <t>จิณณฤต</t>
  </si>
  <si>
    <t>ศรีสุขใส</t>
  </si>
  <si>
    <t>ชยพล</t>
  </si>
  <si>
    <t>สิทธิโอน</t>
  </si>
  <si>
    <t>ณัฐฐ์ฐนนท์</t>
  </si>
  <si>
    <t>อิทธาภิชัย</t>
  </si>
  <si>
    <t>ติณภัทร</t>
  </si>
  <si>
    <t>สุบรรณ์</t>
  </si>
  <si>
    <t>สารเกียรติ์</t>
  </si>
  <si>
    <t>ปนวัฒน์</t>
  </si>
  <si>
    <t>ปรเมศร์</t>
  </si>
  <si>
    <t>สร้อยสังวาลย์</t>
  </si>
  <si>
    <t>ปาณัสม์</t>
  </si>
  <si>
    <t>เช่นพรหม</t>
  </si>
  <si>
    <t>อุ๋ยหมุน</t>
  </si>
  <si>
    <t>ภูผา</t>
  </si>
  <si>
    <t>เขียวอ่อน</t>
  </si>
  <si>
    <t>ยุทธวีร์</t>
  </si>
  <si>
    <t>วรพิสิษฐ์</t>
  </si>
  <si>
    <t>เถื่อนชื่น</t>
  </si>
  <si>
    <t>วรากร</t>
  </si>
  <si>
    <t>เข่าสกุล</t>
  </si>
  <si>
    <t>วีริศ</t>
  </si>
  <si>
    <t>สุขเนาวรัตน์</t>
  </si>
  <si>
    <t>ศุภกฤต</t>
  </si>
  <si>
    <t>สุทธิรัก</t>
  </si>
  <si>
    <t>ครุฑแก้ว</t>
  </si>
  <si>
    <t>กนกลดา</t>
  </si>
  <si>
    <t>แก้วทองเมือง</t>
  </si>
  <si>
    <t>กรวรรณ</t>
  </si>
  <si>
    <t>ฑูรย์ภานุประพันธ์</t>
  </si>
  <si>
    <t>กัญญภัสสร์</t>
  </si>
  <si>
    <t>สุจีรพันธ์</t>
  </si>
  <si>
    <t>กันตนาถ</t>
  </si>
  <si>
    <t>มิตรเมือง</t>
  </si>
  <si>
    <t>น่าชม</t>
  </si>
  <si>
    <t>ชุติมา</t>
  </si>
  <si>
    <t>ช่วยสถิตย์</t>
  </si>
  <si>
    <t>คงระเรื่อย</t>
  </si>
  <si>
    <t>ณัฐปภัสร์</t>
  </si>
  <si>
    <t>เพชรประสิทธิ์</t>
  </si>
  <si>
    <t>ขาวสนิท</t>
  </si>
  <si>
    <t>ธัญรดี</t>
  </si>
  <si>
    <t>คงท่าฉาง</t>
  </si>
  <si>
    <t>ลิ้มวิชิต</t>
  </si>
  <si>
    <t>นันทิญา</t>
  </si>
  <si>
    <t>ขวัญแก้ว</t>
  </si>
  <si>
    <t>นีนนารา</t>
  </si>
  <si>
    <t>ทิพยฤกษ์</t>
  </si>
  <si>
    <t>ปิยะพัชร</t>
  </si>
  <si>
    <t>จันทรชิต</t>
  </si>
  <si>
    <t>คงมะลวน</t>
  </si>
  <si>
    <t>รวินท์นิภา</t>
  </si>
  <si>
    <t>ทีปะปาล</t>
  </si>
  <si>
    <t>วิชยาฎา</t>
  </si>
  <si>
    <t>สมเกียรติกุล</t>
  </si>
  <si>
    <t>ศุภพิชญ์</t>
  </si>
  <si>
    <t>รัตนราช</t>
  </si>
  <si>
    <t>อรอุมา</t>
  </si>
  <si>
    <t>จันทร์เเสงกุล</t>
  </si>
  <si>
    <t>ไอรดา</t>
  </si>
  <si>
    <t>จีระพันธุ์</t>
  </si>
  <si>
    <t>กฤตัฎฬ</t>
  </si>
  <si>
    <t>วารีวนิช</t>
  </si>
  <si>
    <t>แช่ม</t>
  </si>
  <si>
    <t>ชนกานต์</t>
  </si>
  <si>
    <t>ช่วยแก้ว</t>
  </si>
  <si>
    <t>ณฐพงศ</t>
  </si>
  <si>
    <t>พัฒนแช่ม</t>
  </si>
  <si>
    <t>ณัฐ​นาถ​</t>
  </si>
  <si>
    <t>งามสง่า</t>
  </si>
  <si>
    <t>ดลพินิจ</t>
  </si>
  <si>
    <t>เอี่ยมสอาด</t>
  </si>
  <si>
    <t>ธนบดี</t>
  </si>
  <si>
    <t>โรจนเมฆา</t>
  </si>
  <si>
    <t>เพชรศร</t>
  </si>
  <si>
    <t>ธรณินทร์</t>
  </si>
  <si>
    <t>เพียรสวัสดิ์</t>
  </si>
  <si>
    <t>ธราเทพ</t>
  </si>
  <si>
    <t>มณีน้อย</t>
  </si>
  <si>
    <t>ใยฤทธิ์</t>
  </si>
  <si>
    <t>หนูเขียว</t>
  </si>
  <si>
    <t>ปัญจพัชช์</t>
  </si>
  <si>
    <t>ทองสหธรรม</t>
  </si>
  <si>
    <t>ปีติกร</t>
  </si>
  <si>
    <t>กังวาฬ</t>
  </si>
  <si>
    <t>พงศภัค</t>
  </si>
  <si>
    <t>ฤกษ์ดี</t>
  </si>
  <si>
    <t>เพียวภูมินทร์</t>
  </si>
  <si>
    <t>พิชญะอนันต์กุล</t>
  </si>
  <si>
    <t>ชอบผล</t>
  </si>
  <si>
    <t>อนาวิน</t>
  </si>
  <si>
    <t>เพชรรอด</t>
  </si>
  <si>
    <t>เอกนัทธ์</t>
  </si>
  <si>
    <t>แป้นจันทร์</t>
  </si>
  <si>
    <t>โอบบุญ</t>
  </si>
  <si>
    <t>เลิศวราภรณ์พงศ์</t>
  </si>
  <si>
    <t>ชญานิศ</t>
  </si>
  <si>
    <t>ไชยรักษ์</t>
  </si>
  <si>
    <t>ชนิกานต์</t>
  </si>
  <si>
    <t>พิชัยฤกษ์</t>
  </si>
  <si>
    <t>ญุมาฎา</t>
  </si>
  <si>
    <t>มู่เก็ม</t>
  </si>
  <si>
    <t>ณพสร</t>
  </si>
  <si>
    <t>สัมฤทธิ์</t>
  </si>
  <si>
    <t>ณฤดี</t>
  </si>
  <si>
    <t>พูนพนัง</t>
  </si>
  <si>
    <t>ณัฐวรา</t>
  </si>
  <si>
    <t>หนูเนียม</t>
  </si>
  <si>
    <t>คงปาน</t>
  </si>
  <si>
    <t>มีมาก</t>
  </si>
  <si>
    <t>ธัญนันท์</t>
  </si>
  <si>
    <t>โพธิ์เจริญ</t>
  </si>
  <si>
    <t>บัณฑิตา</t>
  </si>
  <si>
    <t>สุขคุ้ม</t>
  </si>
  <si>
    <t>เบญญพัฒน์</t>
  </si>
  <si>
    <t>ตั้งฐานานุศักดิ์</t>
  </si>
  <si>
    <t>ปาณิศรา</t>
  </si>
  <si>
    <t>เกตุเผือก</t>
  </si>
  <si>
    <t>พัชรพร</t>
  </si>
  <si>
    <t>คงยืน</t>
  </si>
  <si>
    <t>พัณณิตา</t>
  </si>
  <si>
    <t>บุญทิพย์</t>
  </si>
  <si>
    <t>แพรนภา</t>
  </si>
  <si>
    <t>จันทร์ประดิษฐ์</t>
  </si>
  <si>
    <t>ภวินตา</t>
  </si>
  <si>
    <t>โต๊ะอีสอ</t>
  </si>
  <si>
    <t>ภัทรมล</t>
  </si>
  <si>
    <t>แก้วศรีมล</t>
  </si>
  <si>
    <t>สริตา</t>
  </si>
  <si>
    <t>ผกามาศ</t>
  </si>
  <si>
    <t>สุภาวิตา</t>
  </si>
  <si>
    <t>กลั่นสุวรรณ</t>
  </si>
  <si>
    <t>เสาร์ใส</t>
  </si>
  <si>
    <t>กฤตนัย</t>
  </si>
  <si>
    <t>แซ่ตี๋</t>
  </si>
  <si>
    <t>ศรีน้อย</t>
  </si>
  <si>
    <t>กิจติพัชญ์</t>
  </si>
  <si>
    <t>นาไร</t>
  </si>
  <si>
    <t>จิรภัทร์</t>
  </si>
  <si>
    <t>เผ่าพงษ์</t>
  </si>
  <si>
    <t>ชยุต</t>
  </si>
  <si>
    <t>วรรณศรี</t>
  </si>
  <si>
    <t>ชัชพิมุข</t>
  </si>
  <si>
    <t>แพรกทอง</t>
  </si>
  <si>
    <t>ติณณภพ</t>
  </si>
  <si>
    <t>บุญสนอง</t>
  </si>
  <si>
    <t>สกุลพันธุ์</t>
  </si>
  <si>
    <t>เธียรวิชญ์</t>
  </si>
  <si>
    <t>เกื้อกาญจน์</t>
  </si>
  <si>
    <t>นพคุณ</t>
  </si>
  <si>
    <t>บัวนา</t>
  </si>
  <si>
    <t>พลวิภาต</t>
  </si>
  <si>
    <t>พูลสุข</t>
  </si>
  <si>
    <t>โล้สุวรรณ</t>
  </si>
  <si>
    <t>พัสกร</t>
  </si>
  <si>
    <t>จันทรัมพร</t>
  </si>
  <si>
    <t>พุทธภูมิ</t>
  </si>
  <si>
    <t>เมฆสงค์</t>
  </si>
  <si>
    <t>ภคิน</t>
  </si>
  <si>
    <t>เพ็งหีต</t>
  </si>
  <si>
    <t>ภาม</t>
  </si>
  <si>
    <t>ล้อชัยเวช</t>
  </si>
  <si>
    <t>ภูริวัฒน์</t>
  </si>
  <si>
    <t>เมธาวิทย์</t>
  </si>
  <si>
    <t>เครือพัฒน์</t>
  </si>
  <si>
    <t>เมธาสิทธิ์</t>
  </si>
  <si>
    <t>บุญเผย</t>
  </si>
  <si>
    <t>กัญญ์ณพัชญ์</t>
  </si>
  <si>
    <t>ศรีรักษ์</t>
  </si>
  <si>
    <t>ณปภัช</t>
  </si>
  <si>
    <t>รัชชะ</t>
  </si>
  <si>
    <t>ณิชาภา</t>
  </si>
  <si>
    <t>อินทรเทพ</t>
  </si>
  <si>
    <t>ธัญญลักษณ์</t>
  </si>
  <si>
    <t>รามรงค์</t>
  </si>
  <si>
    <t>ธัญสินี</t>
  </si>
  <si>
    <t>จันทร์ภุชงค์</t>
  </si>
  <si>
    <t>นวรัตน์</t>
  </si>
  <si>
    <t>รัตนวิจิตร</t>
  </si>
  <si>
    <t>นันท์ลิณี</t>
  </si>
  <si>
    <t>พฤติประสงค์</t>
  </si>
  <si>
    <t>ปาณิษา</t>
  </si>
  <si>
    <t>ชัญจุกรณ์</t>
  </si>
  <si>
    <t>ปุญญพัฒน์</t>
  </si>
  <si>
    <t>สุวรรณฤทธิ์</t>
  </si>
  <si>
    <t>กาญจนดิฐ</t>
  </si>
  <si>
    <t>ศรีตั้งวงศ์</t>
  </si>
  <si>
    <t>จันทิพย์นา</t>
  </si>
  <si>
    <t>ปุณณานันท์</t>
  </si>
  <si>
    <t>ขวัญกุล</t>
  </si>
  <si>
    <t>พัชญ์ชญา</t>
  </si>
  <si>
    <t>ไชยถาวร</t>
  </si>
  <si>
    <t>ภิญญดา</t>
  </si>
  <si>
    <t>มายะการ</t>
  </si>
  <si>
    <t>อังศุมาลิน</t>
  </si>
  <si>
    <t>สิทธิวัง</t>
  </si>
  <si>
    <t>กอบโชค</t>
  </si>
  <si>
    <t>กิตติ์บดินทร์</t>
  </si>
  <si>
    <t>นวลแก้ว</t>
  </si>
  <si>
    <t>ชัชชน</t>
  </si>
  <si>
    <t>ประหารภาพ</t>
  </si>
  <si>
    <t>ปานมณี</t>
  </si>
  <si>
    <t>ณัฐกรณ์</t>
  </si>
  <si>
    <t>แสงรอด</t>
  </si>
  <si>
    <t>ธนบดินทร์</t>
  </si>
  <si>
    <t>จักรวาลธนารักษ์</t>
  </si>
  <si>
    <t>ธนศักดิ์</t>
  </si>
  <si>
    <t>เสาวกาญจน์เนติกุล</t>
  </si>
  <si>
    <t>ธรณ์เทพ</t>
  </si>
  <si>
    <t>เสริฐจันทึก</t>
  </si>
  <si>
    <t>พชรกฤต</t>
  </si>
  <si>
    <t>เฟื่องสง่า</t>
  </si>
  <si>
    <t>พัทธดนย์</t>
  </si>
  <si>
    <t>ศฤงฆารทวี</t>
  </si>
  <si>
    <t>พันธุ์ธนะ</t>
  </si>
  <si>
    <t>ปิยะพันธ์</t>
  </si>
  <si>
    <t>พีรัชชัย</t>
  </si>
  <si>
    <t>สมบูรณ์</t>
  </si>
  <si>
    <t>กัณฐ์ณพัชร</t>
  </si>
  <si>
    <t>อัจจิมาพร</t>
  </si>
  <si>
    <t>เกศสุพิชญ์</t>
  </si>
  <si>
    <t>โมรา</t>
  </si>
  <si>
    <t>ชนากาน</t>
  </si>
  <si>
    <t>ทองสาลี</t>
  </si>
  <si>
    <t>เวชโกสิทธิ์</t>
  </si>
  <si>
    <t>นาภรณ์</t>
  </si>
  <si>
    <t>ณฐสร</t>
  </si>
  <si>
    <t>แสงทวี</t>
  </si>
  <si>
    <t>นริศรา</t>
  </si>
  <si>
    <t>น้ำฟ้า</t>
  </si>
  <si>
    <t>พลสุวรรณ</t>
  </si>
  <si>
    <t>นีร</t>
  </si>
  <si>
    <t>ธิติวรณะ</t>
  </si>
  <si>
    <t>บุญสิตา</t>
  </si>
  <si>
    <t>ปรียาภัทร</t>
  </si>
  <si>
    <t>ภัทรนรางกูร</t>
  </si>
  <si>
    <t>พิศาล</t>
  </si>
  <si>
    <t>พราวพัณณ์</t>
  </si>
  <si>
    <t>ศุภกิจรัตนากุล</t>
  </si>
  <si>
    <t>พริสา</t>
  </si>
  <si>
    <t>มีเนตร</t>
  </si>
  <si>
    <t>พลอยนวภัสร์</t>
  </si>
  <si>
    <t>สิริกร</t>
  </si>
  <si>
    <t>บรรจง</t>
  </si>
  <si>
    <t>กฤติเดช</t>
  </si>
  <si>
    <t>เภตราใหญ่</t>
  </si>
  <si>
    <t>กฤษณุพงศ์</t>
  </si>
  <si>
    <t>แสงกุล</t>
  </si>
  <si>
    <t>กิตินันท์</t>
  </si>
  <si>
    <t>หนูนวล</t>
  </si>
  <si>
    <t>จักพงษ์</t>
  </si>
  <si>
    <t>กาญจนะภาชนะ</t>
  </si>
  <si>
    <t>ฐัณติวรา</t>
  </si>
  <si>
    <t>ผลพฤกษา</t>
  </si>
  <si>
    <t>ณัฐนนท์</t>
  </si>
  <si>
    <t>ไชยชำนิ</t>
  </si>
  <si>
    <t>คำหวาน</t>
  </si>
  <si>
    <t>ปภาวิน</t>
  </si>
  <si>
    <t>เต็งศิริ</t>
  </si>
  <si>
    <t>พงศ์ปณต</t>
  </si>
  <si>
    <t>พริษฐ์</t>
  </si>
  <si>
    <t>ตั้งนรกุล</t>
  </si>
  <si>
    <t>พลวรรษ</t>
  </si>
  <si>
    <t>ใจซื่อ</t>
  </si>
  <si>
    <t>โภควินท์</t>
  </si>
  <si>
    <t>ทุ่มแก้ว</t>
  </si>
  <si>
    <t>รัชพล</t>
  </si>
  <si>
    <t>มะโนธรรม</t>
  </si>
  <si>
    <t>วีรวิชญ์</t>
  </si>
  <si>
    <t>อเนกศุภพล</t>
  </si>
  <si>
    <t>คำดา</t>
  </si>
  <si>
    <t>เอกภาคิน</t>
  </si>
  <si>
    <t>พนาอภิชน</t>
  </si>
  <si>
    <t>กชพร</t>
  </si>
  <si>
    <t>จินาอินทร์</t>
  </si>
  <si>
    <t>กัญญ์ณัชชา</t>
  </si>
  <si>
    <t>ทรฤทธิ์</t>
  </si>
  <si>
    <t>เมืองนิล</t>
  </si>
  <si>
    <t>รัตนจิตต์</t>
  </si>
  <si>
    <t>คัมภิรดา</t>
  </si>
  <si>
    <t>ยาบ้านแป้ง</t>
  </si>
  <si>
    <t>ณภาภัช</t>
  </si>
  <si>
    <t>สุทธมุสิก</t>
  </si>
  <si>
    <t>อินทเรือง</t>
  </si>
  <si>
    <t>ณัฐนันท์</t>
  </si>
  <si>
    <t>คงศรีรัตน์</t>
  </si>
  <si>
    <t>ดริณทร์รัฎ</t>
  </si>
  <si>
    <t>ถิ่นชาญ</t>
  </si>
  <si>
    <t>ชูรีย์</t>
  </si>
  <si>
    <t>นัทธมน</t>
  </si>
  <si>
    <t>อุ่นเจริญ</t>
  </si>
  <si>
    <t>ปริยากร</t>
  </si>
  <si>
    <t>เกิดแก้ว</t>
  </si>
  <si>
    <t>เปมิกา</t>
  </si>
  <si>
    <t>ทองพบ</t>
  </si>
  <si>
    <t>เปรม​ป​วี​ณ์​</t>
  </si>
  <si>
    <t>ศรี​เชื้อ​</t>
  </si>
  <si>
    <t>ฝันรตี</t>
  </si>
  <si>
    <t>เลี่ยนศิริ</t>
  </si>
  <si>
    <t>ธนวนิชนาม</t>
  </si>
  <si>
    <t>พิมลนาฎ</t>
  </si>
  <si>
    <t>ทองรักแย้ม</t>
  </si>
  <si>
    <t>มนสิชา</t>
  </si>
  <si>
    <t>นวลวัฒน์</t>
  </si>
  <si>
    <t>เมธิยาพร</t>
  </si>
  <si>
    <t>พรหมแก้ว</t>
  </si>
  <si>
    <t>รวิสุดา</t>
  </si>
  <si>
    <t>ทองสวัสดิ์</t>
  </si>
  <si>
    <t>รัชชาดา</t>
  </si>
  <si>
    <t>จินตรานันท์</t>
  </si>
  <si>
    <t>อัญชิตา</t>
  </si>
  <si>
    <t>นาคขำ</t>
  </si>
  <si>
    <t>Mr.Michelle  Seauia Canong</t>
  </si>
  <si>
    <t>นายสดายุ  ศรีเสริม</t>
  </si>
  <si>
    <t>นายภาณุพันธ์  รัตนมุสิก</t>
  </si>
  <si>
    <t xml:space="preserve">นายนราธิป  วิธูสุวรรณ </t>
  </si>
  <si>
    <t>Mr.Kimberly  Figura</t>
  </si>
  <si>
    <t>นายศิวรัตน์ รอดเมือง</t>
  </si>
  <si>
    <t>นางสาวดวงดาลัด แสงทอง</t>
  </si>
  <si>
    <t>นางสาวปานจิต เพชรมีศรี</t>
  </si>
  <si>
    <t>นางประพิมพรรณ รจนา</t>
  </si>
  <si>
    <t>นางสาวเพชรรัตน์ รักช้าง</t>
  </si>
  <si>
    <t>นณฑมล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</si>
</sst>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3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TH Sarabun New"/>
      <family val="2"/>
    </font>
    <font>
      <sz val="12"/>
      <color theme="0"/>
      <name val="CordiaUPC"/>
      <family val="2"/>
      <charset val="222"/>
    </font>
    <font>
      <sz val="11"/>
      <color theme="0"/>
      <name val="CordiaUPC"/>
      <family val="2"/>
      <charset val="222"/>
    </font>
    <font>
      <sz val="14"/>
      <color theme="0"/>
      <name val="CordiaUPC"/>
      <family val="2"/>
      <charset val="222"/>
    </font>
    <font>
      <sz val="11"/>
      <color theme="1"/>
      <name val="CordiaUPC"/>
      <family val="2"/>
      <charset val="222"/>
    </font>
    <font>
      <sz val="12"/>
      <color rgb="FFFF0000"/>
      <name val="TH Sarabun New"/>
      <family val="2"/>
      <charset val="222"/>
    </font>
    <font>
      <sz val="11"/>
      <color rgb="FFFF0000"/>
      <name val="CordiaUPC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sz val="12"/>
      <name val="CordiaUPC"/>
      <family val="2"/>
      <charset val="22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sz val="20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i/>
      <sz val="12"/>
      <color rgb="FFFF0000"/>
      <name val="TH Sarabun New"/>
      <family val="2"/>
    </font>
    <font>
      <i/>
      <sz val="12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i/>
      <sz val="10"/>
      <color rgb="FF000099"/>
      <name val="TH Sarabun New"/>
      <family val="2"/>
    </font>
    <font>
      <i/>
      <sz val="8"/>
      <color rgb="FF0000CC"/>
      <name val="TH Sarabun New"/>
      <family val="2"/>
    </font>
    <font>
      <i/>
      <sz val="9"/>
      <color rgb="FFFF0000"/>
      <name val="TH Sarabun New"/>
      <family val="2"/>
    </font>
    <font>
      <sz val="14"/>
      <name val="TH Sarabun New"/>
      <family val="2"/>
      <charset val="222"/>
    </font>
    <font>
      <b/>
      <sz val="14"/>
      <name val="TH Sarabun New"/>
      <family val="2"/>
      <charset val="222"/>
    </font>
    <font>
      <b/>
      <sz val="13"/>
      <name val="TH Sarabun New"/>
      <family val="2"/>
      <charset val="222"/>
    </font>
    <font>
      <b/>
      <sz val="12"/>
      <name val="TH Sarabun New"/>
      <family val="2"/>
      <charset val="222"/>
    </font>
    <font>
      <b/>
      <sz val="11"/>
      <name val="TH Sarabun New"/>
      <family val="2"/>
      <charset val="222"/>
    </font>
    <font>
      <sz val="11"/>
      <name val="TH Sarabun New"/>
      <family val="2"/>
      <charset val="222"/>
    </font>
    <font>
      <i/>
      <sz val="12"/>
      <name val="TH Sarabun New"/>
      <family val="2"/>
      <charset val="222"/>
    </font>
    <font>
      <b/>
      <i/>
      <sz val="8"/>
      <name val="TH Sarabun New"/>
      <family val="2"/>
      <charset val="222"/>
    </font>
    <font>
      <b/>
      <i/>
      <sz val="12"/>
      <name val="TH Sarabun New"/>
      <family val="2"/>
      <charset val="222"/>
    </font>
    <font>
      <sz val="12"/>
      <name val="TH Sarabun New"/>
      <family val="2"/>
      <charset val="222"/>
    </font>
    <font>
      <b/>
      <i/>
      <sz val="8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2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76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7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7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vertical="center"/>
    </xf>
    <xf numFmtId="2" fontId="13" fillId="0" borderId="3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2" fontId="13" fillId="0" borderId="3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8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" fontId="13" fillId="0" borderId="24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2" fontId="13" fillId="0" borderId="32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2" fontId="13" fillId="0" borderId="7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shrinkToFit="1"/>
    </xf>
    <xf numFmtId="0" fontId="11" fillId="0" borderId="38" xfId="0" applyFont="1" applyBorder="1" applyAlignment="1">
      <alignment horizontal="left" vertical="center" shrinkToFit="1"/>
    </xf>
    <xf numFmtId="0" fontId="33" fillId="0" borderId="0" xfId="0" applyFont="1" applyAlignment="1">
      <alignment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left" vertical="center" shrinkToFit="1"/>
    </xf>
    <xf numFmtId="49" fontId="28" fillId="0" borderId="0" xfId="0" applyNumberFormat="1" applyFont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49" fontId="13" fillId="0" borderId="86" xfId="0" quotePrefix="1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86" xfId="0" applyFont="1" applyBorder="1" applyAlignment="1">
      <alignment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88" xfId="0" applyFont="1" applyBorder="1" applyAlignment="1">
      <alignment vertical="center"/>
    </xf>
    <xf numFmtId="2" fontId="13" fillId="0" borderId="88" xfId="0" applyNumberFormat="1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/>
    </xf>
    <xf numFmtId="49" fontId="13" fillId="0" borderId="90" xfId="0" quotePrefix="1" applyNumberFormat="1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91" xfId="0" applyFont="1" applyBorder="1" applyAlignment="1">
      <alignment horizontal="left" vertical="center"/>
    </xf>
    <xf numFmtId="0" fontId="14" fillId="0" borderId="90" xfId="0" applyFont="1" applyBorder="1" applyAlignment="1">
      <alignment vertical="center"/>
    </xf>
    <xf numFmtId="0" fontId="13" fillId="0" borderId="92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93" xfId="0" applyFont="1" applyBorder="1" applyAlignment="1">
      <alignment vertical="center"/>
    </xf>
    <xf numFmtId="2" fontId="13" fillId="0" borderId="93" xfId="0" applyNumberFormat="1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9" fillId="0" borderId="37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/>
    </xf>
    <xf numFmtId="49" fontId="40" fillId="0" borderId="7" xfId="0" quotePrefix="1" applyNumberFormat="1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6" xfId="0" applyFont="1" applyBorder="1" applyAlignment="1">
      <alignment vertical="center" shrinkToFit="1"/>
    </xf>
    <xf numFmtId="0" fontId="40" fillId="0" borderId="7" xfId="0" applyFont="1" applyBorder="1" applyAlignment="1">
      <alignment vertical="center" shrinkToFit="1"/>
    </xf>
    <xf numFmtId="0" fontId="40" fillId="0" borderId="24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25" xfId="0" applyFont="1" applyBorder="1" applyAlignment="1">
      <alignment vertical="center"/>
    </xf>
    <xf numFmtId="2" fontId="40" fillId="0" borderId="25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 shrinkToFit="1"/>
    </xf>
    <xf numFmtId="0" fontId="11" fillId="0" borderId="88" xfId="0" applyFont="1" applyBorder="1" applyAlignment="1">
      <alignment vertical="center" shrinkToFit="1"/>
    </xf>
    <xf numFmtId="0" fontId="11" fillId="0" borderId="88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 shrinkToFit="1"/>
    </xf>
    <xf numFmtId="0" fontId="11" fillId="0" borderId="89" xfId="0" applyFont="1" applyBorder="1" applyAlignment="1">
      <alignment horizontal="left" vertical="center" shrinkToFit="1"/>
    </xf>
    <xf numFmtId="0" fontId="34" fillId="0" borderId="83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 shrinkToFit="1"/>
    </xf>
    <xf numFmtId="0" fontId="39" fillId="0" borderId="29" xfId="0" applyFont="1" applyBorder="1" applyAlignment="1">
      <alignment horizontal="left" vertical="center"/>
    </xf>
    <xf numFmtId="2" fontId="39" fillId="0" borderId="24" xfId="0" applyNumberFormat="1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7" fillId="0" borderId="26" xfId="0" applyFont="1" applyBorder="1" applyAlignment="1">
      <alignment horizontal="left" vertical="center"/>
    </xf>
    <xf numFmtId="0" fontId="13" fillId="0" borderId="95" xfId="0" applyFont="1" applyBorder="1" applyAlignment="1">
      <alignment vertical="center"/>
    </xf>
    <xf numFmtId="2" fontId="13" fillId="0" borderId="5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49" fontId="13" fillId="0" borderId="90" xfId="0" quotePrefix="1" applyNumberFormat="1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91" xfId="0" applyFont="1" applyBorder="1" applyAlignment="1">
      <alignment vertical="center" shrinkToFit="1"/>
    </xf>
    <xf numFmtId="0" fontId="14" fillId="0" borderId="90" xfId="0" applyFont="1" applyBorder="1" applyAlignment="1">
      <alignment vertical="center" shrinkToFit="1"/>
    </xf>
    <xf numFmtId="0" fontId="40" fillId="0" borderId="2" xfId="0" applyFont="1" applyBorder="1" applyAlignment="1">
      <alignment horizontal="center" vertical="center"/>
    </xf>
    <xf numFmtId="49" fontId="40" fillId="0" borderId="9" xfId="0" quotePrefix="1" applyNumberFormat="1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0" fillId="0" borderId="8" xfId="0" applyFont="1" applyBorder="1" applyAlignment="1">
      <alignment vertical="center" shrinkToFit="1"/>
    </xf>
    <xf numFmtId="0" fontId="40" fillId="0" borderId="9" xfId="0" applyFont="1" applyBorder="1" applyAlignment="1">
      <alignment vertical="center" shrinkToFit="1"/>
    </xf>
    <xf numFmtId="0" fontId="40" fillId="0" borderId="4" xfId="0" applyFont="1" applyBorder="1" applyAlignment="1">
      <alignment horizontal="center" vertical="center"/>
    </xf>
    <xf numFmtId="49" fontId="40" fillId="0" borderId="11" xfId="0" quotePrefix="1" applyNumberFormat="1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0" fillId="0" borderId="10" xfId="0" applyFont="1" applyBorder="1" applyAlignment="1">
      <alignment vertical="center" shrinkToFit="1"/>
    </xf>
    <xf numFmtId="0" fontId="40" fillId="0" borderId="11" xfId="0" applyFont="1" applyBorder="1" applyAlignment="1">
      <alignment vertical="center" shrinkToFit="1"/>
    </xf>
    <xf numFmtId="0" fontId="48" fillId="0" borderId="2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49" fontId="50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49" fontId="51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right" vertical="center"/>
    </xf>
    <xf numFmtId="0" fontId="52" fillId="0" borderId="20" xfId="0" applyFont="1" applyBorder="1" applyAlignment="1">
      <alignment horizontal="center" vertical="center" shrinkToFit="1"/>
    </xf>
    <xf numFmtId="0" fontId="52" fillId="0" borderId="21" xfId="0" applyFont="1" applyBorder="1" applyAlignment="1">
      <alignment horizontal="center" vertical="center" shrinkToFit="1"/>
    </xf>
    <xf numFmtId="0" fontId="52" fillId="0" borderId="21" xfId="0" applyFont="1" applyBorder="1" applyAlignment="1">
      <alignment vertical="center" shrinkToFit="1"/>
    </xf>
    <xf numFmtId="0" fontId="52" fillId="0" borderId="21" xfId="0" applyFont="1" applyBorder="1" applyAlignment="1">
      <alignment horizontal="left" vertical="center"/>
    </xf>
    <xf numFmtId="0" fontId="52" fillId="0" borderId="21" xfId="0" applyFont="1" applyBorder="1" applyAlignment="1">
      <alignment horizontal="left" vertical="center" shrinkToFit="1"/>
    </xf>
    <xf numFmtId="0" fontId="52" fillId="0" borderId="38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2" fillId="0" borderId="22" xfId="0" applyFont="1" applyBorder="1" applyAlignment="1">
      <alignment horizontal="center" vertical="center" shrinkToFit="1"/>
    </xf>
    <xf numFmtId="0" fontId="52" fillId="0" borderId="23" xfId="0" applyFont="1" applyBorder="1" applyAlignment="1">
      <alignment horizontal="center" vertical="center" shrinkToFit="1"/>
    </xf>
    <xf numFmtId="0" fontId="52" fillId="0" borderId="23" xfId="0" applyFont="1" applyBorder="1" applyAlignment="1">
      <alignment vertical="center" shrinkToFit="1"/>
    </xf>
    <xf numFmtId="0" fontId="52" fillId="0" borderId="23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 shrinkToFit="1"/>
    </xf>
    <xf numFmtId="0" fontId="52" fillId="0" borderId="39" xfId="0" applyFont="1" applyBorder="1" applyAlignment="1">
      <alignment horizontal="left" vertical="center" shrinkToFit="1"/>
    </xf>
    <xf numFmtId="0" fontId="55" fillId="0" borderId="1" xfId="0" applyFont="1" applyBorder="1" applyAlignment="1">
      <alignment horizontal="center" vertical="center"/>
    </xf>
    <xf numFmtId="49" fontId="55" fillId="0" borderId="7" xfId="0" quotePrefix="1" applyNumberFormat="1" applyFont="1" applyBorder="1" applyAlignment="1">
      <alignment horizontal="center" vertical="center" shrinkToFit="1"/>
    </xf>
    <xf numFmtId="0" fontId="55" fillId="0" borderId="1" xfId="0" applyFont="1" applyBorder="1" applyAlignment="1">
      <alignment horizontal="center" vertical="center" shrinkToFit="1"/>
    </xf>
    <xf numFmtId="0" fontId="55" fillId="0" borderId="6" xfId="0" applyFont="1" applyBorder="1" applyAlignment="1">
      <alignment vertical="center" shrinkToFit="1"/>
    </xf>
    <xf numFmtId="0" fontId="55" fillId="0" borderId="7" xfId="0" applyFont="1" applyBorder="1" applyAlignment="1">
      <alignment vertical="center" shrinkToFit="1"/>
    </xf>
    <xf numFmtId="2" fontId="55" fillId="0" borderId="1" xfId="0" applyNumberFormat="1" applyFont="1" applyBorder="1" applyAlignment="1">
      <alignment horizontal="center" vertical="center"/>
    </xf>
    <xf numFmtId="2" fontId="55" fillId="0" borderId="24" xfId="0" applyNumberFormat="1" applyFont="1" applyBorder="1" applyAlignment="1">
      <alignment horizontal="center" vertical="center"/>
    </xf>
    <xf numFmtId="2" fontId="55" fillId="0" borderId="25" xfId="0" applyNumberFormat="1" applyFont="1" applyBorder="1" applyAlignment="1">
      <alignment horizontal="center" vertical="center"/>
    </xf>
    <xf numFmtId="0" fontId="55" fillId="0" borderId="25" xfId="0" applyFont="1" applyBorder="1" applyAlignment="1">
      <alignment vertical="center"/>
    </xf>
    <xf numFmtId="0" fontId="55" fillId="0" borderId="37" xfId="0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/>
    </xf>
    <xf numFmtId="49" fontId="55" fillId="0" borderId="9" xfId="0" quotePrefix="1" applyNumberFormat="1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 shrinkToFit="1"/>
    </xf>
    <xf numFmtId="0" fontId="55" fillId="0" borderId="8" xfId="0" applyFont="1" applyBorder="1" applyAlignment="1">
      <alignment vertical="center" shrinkToFit="1"/>
    </xf>
    <xf numFmtId="0" fontId="55" fillId="0" borderId="9" xfId="0" applyFont="1" applyBorder="1" applyAlignment="1">
      <alignment vertical="center" shrinkToFit="1"/>
    </xf>
    <xf numFmtId="0" fontId="55" fillId="0" borderId="26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27" xfId="0" applyFont="1" applyBorder="1" applyAlignment="1">
      <alignment vertical="center"/>
    </xf>
    <xf numFmtId="2" fontId="55" fillId="0" borderId="27" xfId="0" applyNumberFormat="1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 shrinkToFit="1"/>
    </xf>
    <xf numFmtId="0" fontId="55" fillId="0" borderId="4" xfId="0" applyFont="1" applyBorder="1" applyAlignment="1">
      <alignment horizontal="center" vertical="center"/>
    </xf>
    <xf numFmtId="49" fontId="55" fillId="0" borderId="11" xfId="0" quotePrefix="1" applyNumberFormat="1" applyFont="1" applyBorder="1" applyAlignment="1">
      <alignment horizontal="center" vertical="center" shrinkToFit="1"/>
    </xf>
    <xf numFmtId="0" fontId="55" fillId="0" borderId="4" xfId="0" applyFont="1" applyBorder="1" applyAlignment="1">
      <alignment horizontal="center" vertical="center" shrinkToFit="1"/>
    </xf>
    <xf numFmtId="0" fontId="55" fillId="0" borderId="10" xfId="0" applyFont="1" applyBorder="1" applyAlignment="1">
      <alignment vertical="center" shrinkToFit="1"/>
    </xf>
    <xf numFmtId="0" fontId="55" fillId="0" borderId="11" xfId="0" applyFont="1" applyBorder="1" applyAlignment="1">
      <alignment vertical="center" shrinkToFit="1"/>
    </xf>
    <xf numFmtId="0" fontId="55" fillId="0" borderId="29" xfId="0" applyFont="1" applyBorder="1" applyAlignment="1">
      <alignment horizontal="center" vertical="center"/>
    </xf>
    <xf numFmtId="0" fontId="55" fillId="0" borderId="30" xfId="0" applyFont="1" applyBorder="1" applyAlignment="1">
      <alignment horizontal="center" vertical="center"/>
    </xf>
    <xf numFmtId="0" fontId="55" fillId="0" borderId="30" xfId="0" applyFont="1" applyBorder="1" applyAlignment="1">
      <alignment vertical="center"/>
    </xf>
    <xf numFmtId="2" fontId="55" fillId="0" borderId="30" xfId="0" applyNumberFormat="1" applyFont="1" applyBorder="1" applyAlignment="1">
      <alignment horizontal="center" vertical="center"/>
    </xf>
    <xf numFmtId="0" fontId="55" fillId="0" borderId="36" xfId="0" applyFont="1" applyBorder="1" applyAlignment="1">
      <alignment horizontal="center" vertical="center" shrinkToFit="1"/>
    </xf>
    <xf numFmtId="0" fontId="55" fillId="0" borderId="27" xfId="0" applyFont="1" applyBorder="1" applyAlignment="1">
      <alignment horizontal="left" vertical="center"/>
    </xf>
    <xf numFmtId="0" fontId="55" fillId="0" borderId="25" xfId="0" applyFont="1" applyBorder="1" applyAlignment="1">
      <alignment horizontal="center" vertical="center"/>
    </xf>
    <xf numFmtId="0" fontId="55" fillId="0" borderId="8" xfId="0" applyFont="1" applyBorder="1" applyAlignment="1">
      <alignment horizontal="left" vertical="center" shrinkToFit="1"/>
    </xf>
    <xf numFmtId="1" fontId="55" fillId="0" borderId="9" xfId="0" quotePrefix="1" applyNumberFormat="1" applyFont="1" applyBorder="1" applyAlignment="1">
      <alignment horizontal="center" vertical="center" shrinkToFit="1"/>
    </xf>
    <xf numFmtId="0" fontId="56" fillId="0" borderId="26" xfId="0" applyFont="1" applyBorder="1" applyAlignment="1">
      <alignment horizontal="left" vertical="center"/>
    </xf>
    <xf numFmtId="0" fontId="55" fillId="0" borderId="5" xfId="0" applyFont="1" applyBorder="1" applyAlignment="1">
      <alignment horizontal="center" vertical="center" shrinkToFit="1"/>
    </xf>
    <xf numFmtId="0" fontId="55" fillId="0" borderId="12" xfId="0" applyFont="1" applyBorder="1" applyAlignment="1">
      <alignment vertical="center" shrinkToFit="1"/>
    </xf>
    <xf numFmtId="0" fontId="55" fillId="0" borderId="13" xfId="0" applyFont="1" applyBorder="1" applyAlignment="1">
      <alignment vertical="center" shrinkToFit="1"/>
    </xf>
    <xf numFmtId="2" fontId="55" fillId="0" borderId="32" xfId="0" applyNumberFormat="1" applyFont="1" applyBorder="1" applyAlignment="1">
      <alignment horizontal="center" vertical="center"/>
    </xf>
    <xf numFmtId="2" fontId="55" fillId="0" borderId="33" xfId="0" applyNumberFormat="1" applyFont="1" applyBorder="1" applyAlignment="1">
      <alignment horizontal="center" vertical="center"/>
    </xf>
    <xf numFmtId="0" fontId="55" fillId="0" borderId="33" xfId="0" applyFont="1" applyBorder="1" applyAlignment="1">
      <alignment horizontal="center" vertical="center"/>
    </xf>
    <xf numFmtId="0" fontId="55" fillId="0" borderId="33" xfId="0" applyFont="1" applyBorder="1" applyAlignment="1">
      <alignment vertical="center"/>
    </xf>
    <xf numFmtId="0" fontId="55" fillId="0" borderId="3" xfId="0" applyFont="1" applyBorder="1" applyAlignment="1">
      <alignment horizontal="center" vertical="center" shrinkToFit="1"/>
    </xf>
    <xf numFmtId="0" fontId="55" fillId="0" borderId="14" xfId="0" applyFont="1" applyBorder="1" applyAlignment="1">
      <alignment vertical="center" shrinkToFit="1"/>
    </xf>
    <xf numFmtId="0" fontId="55" fillId="0" borderId="15" xfId="0" applyFont="1" applyBorder="1" applyAlignment="1">
      <alignment vertical="center" shrinkToFit="1"/>
    </xf>
    <xf numFmtId="0" fontId="55" fillId="0" borderId="34" xfId="0" applyFont="1" applyBorder="1" applyAlignment="1">
      <alignment horizontal="center" vertical="center"/>
    </xf>
    <xf numFmtId="0" fontId="55" fillId="0" borderId="35" xfId="0" applyFont="1" applyBorder="1" applyAlignment="1">
      <alignment horizontal="center" vertical="center"/>
    </xf>
    <xf numFmtId="0" fontId="55" fillId="0" borderId="35" xfId="0" applyFont="1" applyBorder="1" applyAlignment="1">
      <alignment vertical="center"/>
    </xf>
    <xf numFmtId="2" fontId="55" fillId="0" borderId="35" xfId="0" applyNumberFormat="1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2" fontId="55" fillId="0" borderId="2" xfId="0" applyNumberFormat="1" applyFont="1" applyBorder="1" applyAlignment="1">
      <alignment horizontal="center" vertical="center"/>
    </xf>
    <xf numFmtId="2" fontId="55" fillId="0" borderId="26" xfId="0" applyNumberFormat="1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2" fontId="55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 shrinkToFit="1"/>
    </xf>
    <xf numFmtId="0" fontId="57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49" fontId="58" fillId="0" borderId="0" xfId="0" applyNumberFormat="1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8" xfId="0" applyFont="1" applyBorder="1" applyAlignment="1">
      <alignment horizontal="left" vertical="center" shrinkToFit="1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59" fillId="0" borderId="29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43" fillId="0" borderId="68" xfId="0" applyFont="1" applyBorder="1" applyAlignment="1">
      <alignment horizontal="left"/>
    </xf>
    <xf numFmtId="0" fontId="43" fillId="0" borderId="42" xfId="0" applyFont="1" applyBorder="1" applyAlignment="1">
      <alignment horizontal="left"/>
    </xf>
    <xf numFmtId="0" fontId="43" fillId="0" borderId="50" xfId="0" applyFont="1" applyBorder="1"/>
    <xf numFmtId="0" fontId="43" fillId="0" borderId="54" xfId="0" applyFont="1" applyBorder="1" applyAlignment="1">
      <alignment horizontal="left"/>
    </xf>
    <xf numFmtId="0" fontId="43" fillId="0" borderId="57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43" fillId="0" borderId="61" xfId="0" applyFont="1" applyBorder="1" applyAlignment="1">
      <alignment horizontal="left"/>
    </xf>
    <xf numFmtId="0" fontId="43" fillId="0" borderId="41" xfId="0" applyFont="1" applyBorder="1" applyAlignment="1">
      <alignment horizontal="left"/>
    </xf>
    <xf numFmtId="0" fontId="39" fillId="0" borderId="25" xfId="0" applyFont="1" applyBorder="1" applyAlignment="1">
      <alignment vertical="center"/>
    </xf>
    <xf numFmtId="0" fontId="60" fillId="2" borderId="85" xfId="0" applyFont="1" applyFill="1" applyBorder="1" applyAlignment="1">
      <alignment horizontal="center" vertical="center"/>
    </xf>
    <xf numFmtId="0" fontId="45" fillId="2" borderId="85" xfId="0" applyFont="1" applyFill="1" applyBorder="1" applyAlignment="1">
      <alignment horizontal="center" vertical="center"/>
    </xf>
    <xf numFmtId="0" fontId="37" fillId="3" borderId="85" xfId="0" applyFont="1" applyFill="1" applyBorder="1" applyAlignment="1">
      <alignment horizontal="center" vertical="center"/>
    </xf>
    <xf numFmtId="0" fontId="37" fillId="4" borderId="85" xfId="0" applyFont="1" applyFill="1" applyBorder="1" applyAlignment="1">
      <alignment horizontal="center" vertical="center"/>
    </xf>
    <xf numFmtId="0" fontId="45" fillId="5" borderId="85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188" fontId="62" fillId="0" borderId="0" xfId="0" applyNumberFormat="1" applyFont="1" applyAlignment="1">
      <alignment horizontal="center" vertical="center"/>
    </xf>
    <xf numFmtId="188" fontId="62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8" fillId="0" borderId="46" xfId="0" applyFont="1" applyBorder="1" applyAlignment="1">
      <alignment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1" fontId="50" fillId="0" borderId="19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shrinkToFit="1"/>
    </xf>
    <xf numFmtId="0" fontId="52" fillId="0" borderId="18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 shrinkToFit="1"/>
    </xf>
    <xf numFmtId="0" fontId="50" fillId="0" borderId="17" xfId="0" applyFont="1" applyBorder="1" applyAlignment="1">
      <alignment horizontal="center" vertical="center" shrinkToFit="1"/>
    </xf>
    <xf numFmtId="0" fontId="53" fillId="0" borderId="16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8" xfId="0" applyFont="1" applyBorder="1" applyAlignment="1">
      <alignment horizontal="left" vertical="center"/>
    </xf>
    <xf numFmtId="0" fontId="52" fillId="0" borderId="60" xfId="0" applyFont="1" applyBorder="1" applyAlignment="1">
      <alignment horizontal="left" vertical="center"/>
    </xf>
    <xf numFmtId="0" fontId="52" fillId="0" borderId="59" xfId="0" applyFont="1" applyBorder="1" applyAlignment="1">
      <alignment horizontal="left" vertical="center"/>
    </xf>
    <xf numFmtId="0" fontId="52" fillId="0" borderId="17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43" fillId="0" borderId="52" xfId="0" applyFont="1" applyBorder="1" applyAlignment="1">
      <alignment horizontal="right" vertical="center"/>
    </xf>
    <xf numFmtId="0" fontId="43" fillId="0" borderId="64" xfId="0" applyFont="1" applyBorder="1" applyAlignment="1">
      <alignment horizontal="right" vertical="center"/>
    </xf>
    <xf numFmtId="0" fontId="43" fillId="0" borderId="74" xfId="0" applyFont="1" applyBorder="1" applyAlignment="1">
      <alignment horizontal="right" vertical="center"/>
    </xf>
    <xf numFmtId="0" fontId="43" fillId="0" borderId="56" xfId="0" applyFont="1" applyBorder="1" applyAlignment="1">
      <alignment horizontal="center" vertical="center"/>
    </xf>
    <xf numFmtId="188" fontId="62" fillId="0" borderId="57" xfId="0" applyNumberFormat="1" applyFont="1" applyBorder="1" applyAlignment="1">
      <alignment horizontal="center"/>
    </xf>
    <xf numFmtId="188" fontId="62" fillId="0" borderId="0" xfId="0" applyNumberFormat="1" applyFont="1" applyAlignment="1">
      <alignment horizontal="center"/>
    </xf>
    <xf numFmtId="188" fontId="62" fillId="0" borderId="43" xfId="0" applyNumberFormat="1" applyFont="1" applyBorder="1" applyAlignment="1">
      <alignment horizontal="center"/>
    </xf>
    <xf numFmtId="0" fontId="42" fillId="0" borderId="61" xfId="0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0" fontId="43" fillId="0" borderId="81" xfId="0" applyFont="1" applyBorder="1" applyAlignment="1">
      <alignment horizontal="center" vertical="center" shrinkToFit="1"/>
    </xf>
    <xf numFmtId="0" fontId="43" fillId="0" borderId="40" xfId="0" applyFont="1" applyBorder="1" applyAlignment="1">
      <alignment horizontal="center" vertical="center" shrinkToFit="1"/>
    </xf>
    <xf numFmtId="0" fontId="43" fillId="0" borderId="82" xfId="0" applyFont="1" applyBorder="1" applyAlignment="1">
      <alignment horizontal="center" vertical="center" shrinkToFit="1"/>
    </xf>
    <xf numFmtId="0" fontId="43" fillId="0" borderId="62" xfId="0" applyFont="1" applyBorder="1" applyAlignment="1">
      <alignment horizontal="center" vertical="center" shrinkToFit="1"/>
    </xf>
    <xf numFmtId="0" fontId="42" fillId="0" borderId="61" xfId="0" applyFont="1" applyBorder="1" applyAlignment="1">
      <alignment horizontal="center" vertical="center" shrinkToFit="1"/>
    </xf>
    <xf numFmtId="0" fontId="42" fillId="0" borderId="71" xfId="0" applyFont="1" applyBorder="1" applyAlignment="1">
      <alignment horizontal="center" vertical="center" shrinkToFit="1"/>
    </xf>
    <xf numFmtId="0" fontId="42" fillId="0" borderId="53" xfId="0" applyFont="1" applyBorder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42" fillId="0" borderId="50" xfId="0" applyFont="1" applyBorder="1" applyAlignment="1">
      <alignment horizontal="center" vertical="center"/>
    </xf>
    <xf numFmtId="0" fontId="42" fillId="0" borderId="68" xfId="0" applyFont="1" applyBorder="1" applyAlignment="1">
      <alignment horizontal="center" vertical="center"/>
    </xf>
    <xf numFmtId="0" fontId="42" fillId="0" borderId="52" xfId="0" applyFont="1" applyBorder="1" applyAlignment="1">
      <alignment horizontal="right" vertical="center"/>
    </xf>
    <xf numFmtId="0" fontId="42" fillId="0" borderId="75" xfId="0" applyFont="1" applyBorder="1" applyAlignment="1">
      <alignment horizontal="right" vertical="center"/>
    </xf>
    <xf numFmtId="0" fontId="42" fillId="0" borderId="53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187" fontId="36" fillId="0" borderId="68" xfId="0" applyNumberFormat="1" applyFont="1" applyBorder="1" applyAlignment="1">
      <alignment horizontal="center"/>
    </xf>
    <xf numFmtId="187" fontId="36" fillId="0" borderId="46" xfId="0" applyNumberFormat="1" applyFont="1" applyBorder="1" applyAlignment="1">
      <alignment horizontal="center"/>
    </xf>
    <xf numFmtId="187" fontId="36" fillId="0" borderId="44" xfId="0" applyNumberFormat="1" applyFont="1" applyBorder="1" applyAlignment="1">
      <alignment horizontal="center"/>
    </xf>
    <xf numFmtId="0" fontId="42" fillId="0" borderId="54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 shrinkToFit="1"/>
    </xf>
    <xf numFmtId="0" fontId="42" fillId="0" borderId="41" xfId="0" applyFont="1" applyBorder="1" applyAlignment="1">
      <alignment horizontal="center" vertical="center" shrinkToFit="1"/>
    </xf>
    <xf numFmtId="0" fontId="38" fillId="0" borderId="68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0" fontId="45" fillId="0" borderId="49" xfId="0" applyFont="1" applyBorder="1" applyAlignment="1">
      <alignment horizontal="center" vertical="center"/>
    </xf>
    <xf numFmtId="0" fontId="45" fillId="0" borderId="63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 shrinkToFit="1"/>
    </xf>
    <xf numFmtId="0" fontId="38" fillId="0" borderId="46" xfId="0" applyFont="1" applyBorder="1" applyAlignment="1">
      <alignment horizontal="right" vertical="center"/>
    </xf>
    <xf numFmtId="0" fontId="45" fillId="0" borderId="66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 shrinkToFit="1"/>
    </xf>
    <xf numFmtId="0" fontId="45" fillId="0" borderId="68" xfId="0" applyFont="1" applyBorder="1" applyAlignment="1">
      <alignment horizontal="center" vertical="center" shrinkToFit="1"/>
    </xf>
    <xf numFmtId="0" fontId="42" fillId="0" borderId="70" xfId="0" applyFont="1" applyBorder="1" applyAlignment="1">
      <alignment horizontal="center" vertical="center" shrinkToFit="1"/>
    </xf>
    <xf numFmtId="0" fontId="42" fillId="0" borderId="72" xfId="0" applyFont="1" applyBorder="1" applyAlignment="1">
      <alignment horizontal="center" vertical="center" shrinkToFit="1"/>
    </xf>
    <xf numFmtId="0" fontId="42" fillId="0" borderId="5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188" fontId="44" fillId="0" borderId="57" xfId="0" applyNumberFormat="1" applyFont="1" applyBorder="1" applyAlignment="1">
      <alignment horizontal="center"/>
    </xf>
    <xf numFmtId="188" fontId="44" fillId="0" borderId="0" xfId="0" applyNumberFormat="1" applyFont="1" applyAlignment="1">
      <alignment horizontal="center"/>
    </xf>
    <xf numFmtId="188" fontId="44" fillId="0" borderId="43" xfId="0" applyNumberFormat="1" applyFont="1" applyBorder="1" applyAlignment="1">
      <alignment horizontal="center"/>
    </xf>
    <xf numFmtId="0" fontId="42" fillId="0" borderId="55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43" xfId="0" applyFont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188" fontId="62" fillId="0" borderId="57" xfId="0" applyNumberFormat="1" applyFont="1" applyBorder="1" applyAlignment="1">
      <alignment horizontal="center" vertical="center"/>
    </xf>
    <xf numFmtId="188" fontId="62" fillId="0" borderId="0" xfId="0" applyNumberFormat="1" applyFont="1" applyAlignment="1">
      <alignment horizontal="center" vertical="center"/>
    </xf>
    <xf numFmtId="188" fontId="62" fillId="0" borderId="43" xfId="0" applyNumberFormat="1" applyFont="1" applyBorder="1" applyAlignment="1">
      <alignment horizontal="center" vertical="center"/>
    </xf>
    <xf numFmtId="49" fontId="13" fillId="0" borderId="85" xfId="0" quotePrefix="1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297AE1A-CA21-486A-8A79-7BD114FF0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CF2E0A2-0B30-42FE-9BC6-213D02E6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D67A24-0E69-43D3-BB52-F3DEFFF5D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DBD068F-24F0-4632-9500-82CC851D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F44DD91-16C4-4CDA-A885-287902B1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7D7E669-E464-49DD-A3F0-737524E60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0312B97-F32A-43FF-9F77-B6834C78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F6859A8-189D-49F1-847B-BBB8B16B9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31B0C26-D5AF-4214-8C01-BF108053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6663E8F-68CE-4E71-AE43-80208E71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73F4354-FDD6-40DF-AD4D-24B66C44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478636-C283-4093-B825-90F9E2298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8873FA2-B2E3-4940-87EA-C402DB2D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D1BDF0F-46BE-4EA4-B845-55773757A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P49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2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ม.2'!B4</f>
        <v>นางสาววิรมณ  ดุลยะศิริ</v>
      </c>
    </row>
    <row r="2" spans="1:42" s="14" customFormat="1" ht="18" customHeight="1" x14ac:dyDescent="0.5">
      <c r="B2" s="111" t="s">
        <v>44</v>
      </c>
      <c r="C2" s="108"/>
      <c r="D2" s="109"/>
      <c r="E2" s="110" t="s">
        <v>50</v>
      </c>
      <c r="M2" s="14" t="s">
        <v>45</v>
      </c>
      <c r="R2" s="14" t="str">
        <f>'ยอด ม.2'!B5</f>
        <v>...............-...................</v>
      </c>
    </row>
    <row r="3" spans="1:42" s="15" customFormat="1" ht="17.25" customHeight="1" x14ac:dyDescent="0.5">
      <c r="A3" s="16" t="s">
        <v>65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2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ม.2'!F4</f>
        <v>143</v>
      </c>
      <c r="X4" s="332"/>
      <c r="Y4" s="14"/>
    </row>
    <row r="5" spans="1:42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2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2" s="2" customFormat="1" ht="15.75" customHeight="1" x14ac:dyDescent="0.5">
      <c r="A7" s="18">
        <v>1</v>
      </c>
      <c r="B7" s="19">
        <v>44499</v>
      </c>
      <c r="C7" s="20" t="s">
        <v>80</v>
      </c>
      <c r="D7" s="21" t="s">
        <v>188</v>
      </c>
      <c r="E7" s="22" t="s">
        <v>189</v>
      </c>
      <c r="F7" s="23" t="s">
        <v>13</v>
      </c>
      <c r="G7" s="77"/>
      <c r="H7" s="24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  <c r="AA7" s="5"/>
      <c r="AB7" s="7"/>
    </row>
    <row r="8" spans="1:42" s="2" customFormat="1" ht="16.149999999999999" customHeight="1" x14ac:dyDescent="0.5">
      <c r="A8" s="28">
        <v>2</v>
      </c>
      <c r="B8" s="29">
        <v>44500</v>
      </c>
      <c r="C8" s="30" t="s">
        <v>80</v>
      </c>
      <c r="D8" s="31" t="s">
        <v>190</v>
      </c>
      <c r="E8" s="32" t="s">
        <v>191</v>
      </c>
      <c r="F8" s="28" t="s">
        <v>14</v>
      </c>
      <c r="G8" s="78"/>
      <c r="H8" s="33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  <c r="AA8" s="5"/>
    </row>
    <row r="9" spans="1:42" s="2" customFormat="1" ht="16.149999999999999" customHeight="1" x14ac:dyDescent="0.5">
      <c r="A9" s="28">
        <v>3</v>
      </c>
      <c r="B9" s="29">
        <v>44501</v>
      </c>
      <c r="C9" s="30" t="s">
        <v>80</v>
      </c>
      <c r="D9" s="31" t="s">
        <v>192</v>
      </c>
      <c r="E9" s="32" t="s">
        <v>193</v>
      </c>
      <c r="F9" s="28" t="s">
        <v>15</v>
      </c>
      <c r="G9" s="78"/>
      <c r="H9" s="33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  <c r="AA9" s="5"/>
    </row>
    <row r="10" spans="1:42" s="2" customFormat="1" ht="16.149999999999999" customHeight="1" x14ac:dyDescent="0.5">
      <c r="A10" s="28">
        <v>4</v>
      </c>
      <c r="B10" s="29">
        <v>44502</v>
      </c>
      <c r="C10" s="30" t="s">
        <v>80</v>
      </c>
      <c r="D10" s="31" t="s">
        <v>194</v>
      </c>
      <c r="E10" s="32" t="s">
        <v>195</v>
      </c>
      <c r="F10" s="28" t="s">
        <v>16</v>
      </c>
      <c r="G10" s="78"/>
      <c r="H10" s="33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A10" s="5"/>
      <c r="AD10" s="3"/>
      <c r="AM10" s="5"/>
      <c r="AO10" s="5"/>
      <c r="AP10" s="4"/>
    </row>
    <row r="11" spans="1:42" s="2" customFormat="1" ht="16.149999999999999" customHeight="1" x14ac:dyDescent="0.5">
      <c r="A11" s="38">
        <v>5</v>
      </c>
      <c r="B11" s="39">
        <v>44503</v>
      </c>
      <c r="C11" s="40" t="s">
        <v>80</v>
      </c>
      <c r="D11" s="41" t="s">
        <v>109</v>
      </c>
      <c r="E11" s="42" t="s">
        <v>196</v>
      </c>
      <c r="F11" s="38" t="s">
        <v>17</v>
      </c>
      <c r="G11" s="79"/>
      <c r="H11" s="43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A11" s="5"/>
      <c r="AD11" s="3"/>
      <c r="AM11" s="5"/>
      <c r="AO11" s="5"/>
      <c r="AP11" s="4"/>
    </row>
    <row r="12" spans="1:42" s="2" customFormat="1" ht="16.149999999999999" customHeight="1" x14ac:dyDescent="0.5">
      <c r="A12" s="18">
        <v>6</v>
      </c>
      <c r="B12" s="19">
        <v>44504</v>
      </c>
      <c r="C12" s="20" t="s">
        <v>80</v>
      </c>
      <c r="D12" s="21" t="s">
        <v>197</v>
      </c>
      <c r="E12" s="22" t="s">
        <v>198</v>
      </c>
      <c r="F12" s="23" t="s">
        <v>13</v>
      </c>
      <c r="G12" s="77"/>
      <c r="H12" s="24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A12" s="5"/>
      <c r="AD12" s="3"/>
      <c r="AM12" s="5"/>
      <c r="AO12" s="5"/>
      <c r="AP12" s="4"/>
    </row>
    <row r="13" spans="1:42" s="2" customFormat="1" ht="16.149999999999999" customHeight="1" x14ac:dyDescent="0.5">
      <c r="A13" s="28">
        <v>7</v>
      </c>
      <c r="B13" s="29">
        <v>44505</v>
      </c>
      <c r="C13" s="30" t="s">
        <v>80</v>
      </c>
      <c r="D13" s="31" t="s">
        <v>199</v>
      </c>
      <c r="E13" s="32" t="s">
        <v>200</v>
      </c>
      <c r="F13" s="28" t="s">
        <v>14</v>
      </c>
      <c r="G13" s="78"/>
      <c r="H13" s="33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A13" s="5"/>
      <c r="AD13" s="3"/>
      <c r="AM13" s="5"/>
      <c r="AO13" s="5"/>
      <c r="AP13" s="4"/>
    </row>
    <row r="14" spans="1:42" s="2" customFormat="1" ht="16.149999999999999" customHeight="1" x14ac:dyDescent="0.5">
      <c r="A14" s="28">
        <v>8</v>
      </c>
      <c r="B14" s="29">
        <v>44506</v>
      </c>
      <c r="C14" s="30" t="s">
        <v>80</v>
      </c>
      <c r="D14" s="31" t="s">
        <v>201</v>
      </c>
      <c r="E14" s="32" t="s">
        <v>202</v>
      </c>
      <c r="F14" s="28" t="s">
        <v>15</v>
      </c>
      <c r="G14" s="78"/>
      <c r="H14" s="33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A14" s="5"/>
      <c r="AD14" s="3"/>
      <c r="AM14" s="5"/>
      <c r="AO14" s="5"/>
      <c r="AP14" s="4"/>
    </row>
    <row r="15" spans="1:42" s="2" customFormat="1" ht="16.149999999999999" customHeight="1" x14ac:dyDescent="0.5">
      <c r="A15" s="28">
        <v>9</v>
      </c>
      <c r="B15" s="29">
        <v>44507</v>
      </c>
      <c r="C15" s="30" t="s">
        <v>80</v>
      </c>
      <c r="D15" s="31" t="s">
        <v>201</v>
      </c>
      <c r="E15" s="32" t="s">
        <v>203</v>
      </c>
      <c r="F15" s="28" t="s">
        <v>16</v>
      </c>
      <c r="G15" s="78"/>
      <c r="H15" s="33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A15" s="5"/>
      <c r="AD15" s="3"/>
      <c r="AM15" s="5"/>
      <c r="AO15" s="5"/>
      <c r="AP15" s="4"/>
    </row>
    <row r="16" spans="1:42" s="2" customFormat="1" ht="16.149999999999999" customHeight="1" x14ac:dyDescent="0.5">
      <c r="A16" s="38">
        <v>10</v>
      </c>
      <c r="B16" s="39">
        <v>44508</v>
      </c>
      <c r="C16" s="40" t="s">
        <v>80</v>
      </c>
      <c r="D16" s="41" t="s">
        <v>204</v>
      </c>
      <c r="E16" s="42" t="s">
        <v>205</v>
      </c>
      <c r="F16" s="38" t="s">
        <v>17</v>
      </c>
      <c r="G16" s="79"/>
      <c r="H16" s="43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A16" s="5"/>
      <c r="AD16" s="3"/>
      <c r="AM16" s="5"/>
      <c r="AO16" s="5"/>
      <c r="AP16" s="4"/>
    </row>
    <row r="17" spans="1:42" s="2" customFormat="1" ht="16.149999999999999" customHeight="1" x14ac:dyDescent="0.5">
      <c r="A17" s="18">
        <v>11</v>
      </c>
      <c r="B17" s="19">
        <v>44509</v>
      </c>
      <c r="C17" s="20" t="s">
        <v>80</v>
      </c>
      <c r="D17" s="21" t="s">
        <v>206</v>
      </c>
      <c r="E17" s="22" t="s">
        <v>207</v>
      </c>
      <c r="F17" s="23" t="s">
        <v>13</v>
      </c>
      <c r="G17" s="77"/>
      <c r="H17" s="24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A17" s="5"/>
      <c r="AD17" s="3"/>
      <c r="AM17" s="5"/>
      <c r="AO17" s="5"/>
      <c r="AP17" s="4"/>
    </row>
    <row r="18" spans="1:42" s="2" customFormat="1" ht="16.149999999999999" customHeight="1" x14ac:dyDescent="0.5">
      <c r="A18" s="28">
        <v>12</v>
      </c>
      <c r="B18" s="29">
        <v>44510</v>
      </c>
      <c r="C18" s="30" t="s">
        <v>80</v>
      </c>
      <c r="D18" s="31" t="s">
        <v>208</v>
      </c>
      <c r="E18" s="32" t="s">
        <v>209</v>
      </c>
      <c r="F18" s="28" t="s">
        <v>14</v>
      </c>
      <c r="G18" s="78"/>
      <c r="H18" s="33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A18" s="5"/>
      <c r="AD18" s="3"/>
      <c r="AM18" s="5"/>
      <c r="AO18" s="5"/>
      <c r="AP18" s="4"/>
    </row>
    <row r="19" spans="1:42" s="2" customFormat="1" ht="16.149999999999999" customHeight="1" x14ac:dyDescent="0.5">
      <c r="A19" s="28">
        <v>13</v>
      </c>
      <c r="B19" s="29">
        <v>44511</v>
      </c>
      <c r="C19" s="30" t="s">
        <v>80</v>
      </c>
      <c r="D19" s="49" t="s">
        <v>210</v>
      </c>
      <c r="E19" s="32" t="s">
        <v>211</v>
      </c>
      <c r="F19" s="28" t="s">
        <v>15</v>
      </c>
      <c r="G19" s="78"/>
      <c r="H19" s="33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A19" s="11"/>
      <c r="AD19" s="3"/>
      <c r="AM19" s="5"/>
      <c r="AO19" s="5"/>
      <c r="AP19" s="4"/>
    </row>
    <row r="20" spans="1:42" s="2" customFormat="1" ht="16.149999999999999" customHeight="1" x14ac:dyDescent="0.5">
      <c r="A20" s="28">
        <v>14</v>
      </c>
      <c r="B20" s="29">
        <v>44512</v>
      </c>
      <c r="C20" s="30" t="s">
        <v>80</v>
      </c>
      <c r="D20" s="31" t="s">
        <v>212</v>
      </c>
      <c r="E20" s="32" t="s">
        <v>213</v>
      </c>
      <c r="F20" s="28" t="s">
        <v>16</v>
      </c>
      <c r="G20" s="78"/>
      <c r="H20" s="33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A20" s="5"/>
      <c r="AD20" s="3"/>
      <c r="AM20" s="5"/>
      <c r="AO20" s="5"/>
      <c r="AP20" s="4"/>
    </row>
    <row r="21" spans="1:42" s="2" customFormat="1" ht="16.149999999999999" customHeight="1" x14ac:dyDescent="0.5">
      <c r="A21" s="38">
        <v>15</v>
      </c>
      <c r="B21" s="39">
        <v>44513</v>
      </c>
      <c r="C21" s="40" t="s">
        <v>80</v>
      </c>
      <c r="D21" s="41" t="s">
        <v>214</v>
      </c>
      <c r="E21" s="42" t="s">
        <v>215</v>
      </c>
      <c r="F21" s="38" t="s">
        <v>17</v>
      </c>
      <c r="G21" s="79"/>
      <c r="H21" s="43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A21" s="5"/>
      <c r="AD21" s="3"/>
      <c r="AM21" s="5"/>
      <c r="AO21" s="5"/>
      <c r="AP21" s="4"/>
    </row>
    <row r="22" spans="1:42" s="2" customFormat="1" ht="16.149999999999999" customHeight="1" x14ac:dyDescent="0.5">
      <c r="A22" s="18">
        <v>16</v>
      </c>
      <c r="B22" s="19">
        <v>44514</v>
      </c>
      <c r="C22" s="20" t="s">
        <v>80</v>
      </c>
      <c r="D22" s="21" t="s">
        <v>216</v>
      </c>
      <c r="E22" s="22" t="s">
        <v>217</v>
      </c>
      <c r="F22" s="23" t="s">
        <v>13</v>
      </c>
      <c r="G22" s="77"/>
      <c r="H22" s="24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A22" s="5"/>
      <c r="AD22" s="3"/>
      <c r="AM22" s="5"/>
      <c r="AO22" s="5"/>
      <c r="AP22" s="4"/>
    </row>
    <row r="23" spans="1:42" s="2" customFormat="1" ht="16.149999999999999" customHeight="1" x14ac:dyDescent="0.5">
      <c r="A23" s="28">
        <v>17</v>
      </c>
      <c r="B23" s="29">
        <v>44515</v>
      </c>
      <c r="C23" s="30" t="s">
        <v>80</v>
      </c>
      <c r="D23" s="31" t="s">
        <v>136</v>
      </c>
      <c r="E23" s="32" t="s">
        <v>218</v>
      </c>
      <c r="F23" s="28" t="s">
        <v>14</v>
      </c>
      <c r="G23" s="78"/>
      <c r="H23" s="33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A23" s="5"/>
      <c r="AD23" s="3"/>
      <c r="AM23" s="5"/>
      <c r="AO23" s="5"/>
      <c r="AP23" s="4"/>
    </row>
    <row r="24" spans="1:42" s="2" customFormat="1" ht="16.149999999999999" customHeight="1" x14ac:dyDescent="0.5">
      <c r="A24" s="28">
        <v>18</v>
      </c>
      <c r="B24" s="29">
        <v>44516</v>
      </c>
      <c r="C24" s="30" t="s">
        <v>80</v>
      </c>
      <c r="D24" s="31" t="s">
        <v>219</v>
      </c>
      <c r="E24" s="32" t="s">
        <v>220</v>
      </c>
      <c r="F24" s="28" t="s">
        <v>15</v>
      </c>
      <c r="G24" s="78"/>
      <c r="H24" s="33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A24" s="5"/>
      <c r="AD24" s="3"/>
      <c r="AM24" s="5"/>
      <c r="AO24" s="5"/>
      <c r="AP24" s="4"/>
    </row>
    <row r="25" spans="1:42" s="2" customFormat="1" ht="16.149999999999999" customHeight="1" x14ac:dyDescent="0.5">
      <c r="A25" s="28">
        <v>19</v>
      </c>
      <c r="B25" s="29">
        <v>44517</v>
      </c>
      <c r="C25" s="30" t="s">
        <v>80</v>
      </c>
      <c r="D25" s="31" t="s">
        <v>147</v>
      </c>
      <c r="E25" s="32" t="s">
        <v>221</v>
      </c>
      <c r="F25" s="28" t="s">
        <v>16</v>
      </c>
      <c r="G25" s="78"/>
      <c r="H25" s="33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A25" s="5"/>
      <c r="AB25" s="7"/>
      <c r="AD25" s="3"/>
      <c r="AM25" s="5"/>
      <c r="AO25" s="5"/>
      <c r="AP25" s="4"/>
    </row>
    <row r="26" spans="1:42" s="2" customFormat="1" ht="16.350000000000001" customHeight="1" x14ac:dyDescent="0.5">
      <c r="A26" s="38">
        <v>20</v>
      </c>
      <c r="B26" s="39">
        <v>44518</v>
      </c>
      <c r="C26" s="40" t="s">
        <v>80</v>
      </c>
      <c r="D26" s="41" t="s">
        <v>222</v>
      </c>
      <c r="E26" s="42" t="s">
        <v>223</v>
      </c>
      <c r="F26" s="38" t="s">
        <v>17</v>
      </c>
      <c r="G26" s="79"/>
      <c r="H26" s="43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A26" s="5"/>
      <c r="AD26" s="3"/>
      <c r="AM26" s="5"/>
      <c r="AO26" s="5"/>
      <c r="AP26" s="4"/>
    </row>
    <row r="27" spans="1:42" s="2" customFormat="1" ht="16.149999999999999" customHeight="1" x14ac:dyDescent="0.5">
      <c r="A27" s="18">
        <v>21</v>
      </c>
      <c r="B27" s="19">
        <v>44519</v>
      </c>
      <c r="C27" s="50" t="s">
        <v>80</v>
      </c>
      <c r="D27" s="51" t="s">
        <v>95</v>
      </c>
      <c r="E27" s="52" t="s">
        <v>224</v>
      </c>
      <c r="F27" s="23" t="s">
        <v>13</v>
      </c>
      <c r="G27" s="81"/>
      <c r="H27" s="86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A27" s="5"/>
      <c r="AD27" s="3"/>
      <c r="AM27" s="5"/>
      <c r="AO27" s="5"/>
      <c r="AP27" s="4"/>
    </row>
    <row r="28" spans="1:42" s="2" customFormat="1" ht="16.149999999999999" customHeight="1" x14ac:dyDescent="0.5">
      <c r="A28" s="28">
        <v>22</v>
      </c>
      <c r="B28" s="29">
        <v>44520</v>
      </c>
      <c r="C28" s="56" t="s">
        <v>80</v>
      </c>
      <c r="D28" s="31" t="s">
        <v>225</v>
      </c>
      <c r="E28" s="32" t="s">
        <v>226</v>
      </c>
      <c r="F28" s="28" t="s">
        <v>14</v>
      </c>
      <c r="G28" s="78"/>
      <c r="H28" s="33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  <c r="AA28" s="5"/>
    </row>
    <row r="29" spans="1:42" s="2" customFormat="1" ht="16.149999999999999" customHeight="1" x14ac:dyDescent="0.5">
      <c r="A29" s="28">
        <v>23</v>
      </c>
      <c r="B29" s="29">
        <v>44521</v>
      </c>
      <c r="C29" s="30" t="s">
        <v>87</v>
      </c>
      <c r="D29" s="57" t="s">
        <v>227</v>
      </c>
      <c r="E29" s="58" t="s">
        <v>228</v>
      </c>
      <c r="F29" s="28" t="s">
        <v>15</v>
      </c>
      <c r="G29" s="78"/>
      <c r="H29" s="33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  <c r="AA29" s="5"/>
      <c r="AB29" s="31"/>
    </row>
    <row r="30" spans="1:42" s="2" customFormat="1" ht="16.149999999999999" customHeight="1" x14ac:dyDescent="0.5">
      <c r="A30" s="28">
        <v>24</v>
      </c>
      <c r="B30" s="29">
        <v>44522</v>
      </c>
      <c r="C30" s="30" t="s">
        <v>87</v>
      </c>
      <c r="D30" s="31" t="s">
        <v>98</v>
      </c>
      <c r="E30" s="32" t="s">
        <v>229</v>
      </c>
      <c r="F30" s="28" t="s">
        <v>16</v>
      </c>
      <c r="G30" s="78"/>
      <c r="H30" s="33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  <c r="AA30" s="5"/>
      <c r="AD30" s="3"/>
      <c r="AM30" s="5"/>
      <c r="AO30" s="5"/>
      <c r="AP30" s="4"/>
    </row>
    <row r="31" spans="1:42" s="2" customFormat="1" ht="16.149999999999999" customHeight="1" x14ac:dyDescent="0.5">
      <c r="A31" s="38">
        <v>25</v>
      </c>
      <c r="B31" s="39">
        <v>44523</v>
      </c>
      <c r="C31" s="59" t="s">
        <v>87</v>
      </c>
      <c r="D31" s="60" t="s">
        <v>82</v>
      </c>
      <c r="E31" s="61" t="s">
        <v>178</v>
      </c>
      <c r="F31" s="38" t="s">
        <v>17</v>
      </c>
      <c r="G31" s="82"/>
      <c r="H31" s="62"/>
      <c r="I31" s="63"/>
      <c r="J31" s="63"/>
      <c r="K31" s="63"/>
      <c r="L31" s="63"/>
      <c r="M31" s="63"/>
      <c r="N31" s="63"/>
      <c r="O31" s="63"/>
      <c r="P31" s="64"/>
      <c r="Q31" s="64"/>
      <c r="R31" s="64"/>
      <c r="S31" s="64"/>
      <c r="T31" s="64"/>
      <c r="U31" s="64"/>
      <c r="V31" s="64"/>
      <c r="W31" s="64"/>
      <c r="X31" s="65"/>
      <c r="Y31" s="47"/>
      <c r="AA31" s="5"/>
      <c r="AB31" s="7"/>
      <c r="AD31" s="3"/>
      <c r="AM31" s="5"/>
      <c r="AO31" s="5"/>
      <c r="AP31" s="4"/>
    </row>
    <row r="32" spans="1:42" s="2" customFormat="1" ht="16.149999999999999" customHeight="1" x14ac:dyDescent="0.5">
      <c r="A32" s="18">
        <v>26</v>
      </c>
      <c r="B32" s="19">
        <v>44524</v>
      </c>
      <c r="C32" s="20" t="s">
        <v>87</v>
      </c>
      <c r="D32" s="21" t="s">
        <v>230</v>
      </c>
      <c r="E32" s="22" t="s">
        <v>231</v>
      </c>
      <c r="F32" s="23" t="s">
        <v>13</v>
      </c>
      <c r="G32" s="77"/>
      <c r="H32" s="24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A32" s="5"/>
      <c r="AD32" s="3"/>
      <c r="AM32" s="5"/>
      <c r="AO32" s="5"/>
      <c r="AP32" s="4"/>
    </row>
    <row r="33" spans="1:42" s="2" customFormat="1" ht="16.149999999999999" customHeight="1" x14ac:dyDescent="0.5">
      <c r="A33" s="28">
        <v>27</v>
      </c>
      <c r="B33" s="29">
        <v>44525</v>
      </c>
      <c r="C33" s="30" t="s">
        <v>87</v>
      </c>
      <c r="D33" s="31" t="s">
        <v>232</v>
      </c>
      <c r="E33" s="32" t="s">
        <v>233</v>
      </c>
      <c r="F33" s="28" t="s">
        <v>14</v>
      </c>
      <c r="G33" s="78"/>
      <c r="H33" s="33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A33" s="5"/>
      <c r="AD33" s="3"/>
      <c r="AM33" s="5"/>
      <c r="AO33" s="5"/>
      <c r="AP33" s="4"/>
    </row>
    <row r="34" spans="1:42" s="2" customFormat="1" ht="16.149999999999999" customHeight="1" x14ac:dyDescent="0.5">
      <c r="A34" s="28">
        <v>28</v>
      </c>
      <c r="B34" s="29">
        <v>44526</v>
      </c>
      <c r="C34" s="30" t="s">
        <v>87</v>
      </c>
      <c r="D34" s="31" t="s">
        <v>234</v>
      </c>
      <c r="E34" s="32" t="s">
        <v>235</v>
      </c>
      <c r="F34" s="28" t="s">
        <v>15</v>
      </c>
      <c r="G34" s="78"/>
      <c r="H34" s="33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A34" s="5"/>
      <c r="AB34" s="7"/>
      <c r="AD34" s="3"/>
      <c r="AM34" s="5"/>
      <c r="AO34" s="5"/>
      <c r="AP34" s="4"/>
    </row>
    <row r="35" spans="1:42" s="2" customFormat="1" ht="16.149999999999999" customHeight="1" x14ac:dyDescent="0.5">
      <c r="A35" s="28">
        <v>29</v>
      </c>
      <c r="B35" s="29">
        <v>44527</v>
      </c>
      <c r="C35" s="30" t="s">
        <v>87</v>
      </c>
      <c r="D35" s="31" t="s">
        <v>236</v>
      </c>
      <c r="E35" s="32" t="s">
        <v>237</v>
      </c>
      <c r="F35" s="28" t="s">
        <v>16</v>
      </c>
      <c r="G35" s="78"/>
      <c r="H35" s="33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A35" s="5"/>
      <c r="AD35" s="3"/>
      <c r="AM35" s="5"/>
      <c r="AO35" s="5"/>
      <c r="AP35" s="4"/>
    </row>
    <row r="36" spans="1:42" s="2" customFormat="1" ht="16.350000000000001" customHeight="1" x14ac:dyDescent="0.5">
      <c r="A36" s="38">
        <v>30</v>
      </c>
      <c r="B36" s="39">
        <v>44528</v>
      </c>
      <c r="C36" s="40" t="s">
        <v>87</v>
      </c>
      <c r="D36" s="41" t="s">
        <v>238</v>
      </c>
      <c r="E36" s="42" t="s">
        <v>239</v>
      </c>
      <c r="F36" s="38" t="s">
        <v>17</v>
      </c>
      <c r="G36" s="79"/>
      <c r="H36" s="43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1"/>
      <c r="AA36" s="5"/>
      <c r="AB36" s="31"/>
      <c r="AD36" s="3"/>
      <c r="AM36" s="5"/>
      <c r="AO36" s="5"/>
      <c r="AP36" s="4"/>
    </row>
    <row r="37" spans="1:42" s="2" customFormat="1" ht="4.5" customHeight="1" x14ac:dyDescent="0.5">
      <c r="A37" s="73"/>
      <c r="B37" s="130"/>
      <c r="C37" s="131"/>
      <c r="D37" s="132"/>
      <c r="E37" s="13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2"/>
      <c r="Q37" s="72"/>
      <c r="R37" s="72"/>
      <c r="S37" s="72"/>
      <c r="T37" s="72"/>
      <c r="U37" s="72"/>
      <c r="V37" s="72"/>
      <c r="W37" s="72"/>
      <c r="X37" s="134"/>
      <c r="Y37" s="135"/>
      <c r="AA37" s="5"/>
      <c r="AB37" s="7"/>
      <c r="AD37" s="3"/>
      <c r="AM37" s="5"/>
      <c r="AO37" s="5"/>
      <c r="AP37" s="4"/>
    </row>
    <row r="38" spans="1:42" s="2" customFormat="1" ht="16.149999999999999" customHeight="1" x14ac:dyDescent="0.5">
      <c r="A38" s="72"/>
      <c r="B38" s="76" t="s">
        <v>24</v>
      </c>
      <c r="C38" s="73"/>
      <c r="E38" s="73">
        <f>I38+O38</f>
        <v>30</v>
      </c>
      <c r="F38" s="74" t="s">
        <v>6</v>
      </c>
      <c r="G38" s="76" t="s">
        <v>11</v>
      </c>
      <c r="H38" s="76"/>
      <c r="I38" s="73">
        <f>COUNTIF($C$7:$C$36,"ช")</f>
        <v>22</v>
      </c>
      <c r="J38" s="72"/>
      <c r="K38" s="75" t="s">
        <v>8</v>
      </c>
      <c r="L38" s="76"/>
      <c r="M38" s="169" t="s">
        <v>7</v>
      </c>
      <c r="N38" s="169"/>
      <c r="O38" s="73">
        <f>COUNTIF($C$7:$C$36,"ญ")</f>
        <v>8</v>
      </c>
      <c r="P38" s="72"/>
      <c r="Q38" s="75" t="s">
        <v>8</v>
      </c>
      <c r="X38" s="72"/>
      <c r="Y38" s="72"/>
    </row>
    <row r="39" spans="1:42" s="94" customFormat="1" ht="15" hidden="1" customHeight="1" x14ac:dyDescent="0.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</row>
    <row r="40" spans="1:42" s="95" customFormat="1" ht="15" hidden="1" customHeight="1" x14ac:dyDescent="0.5">
      <c r="A40" s="93"/>
      <c r="B40" s="106"/>
      <c r="C40" s="93"/>
      <c r="D40" s="168" t="s">
        <v>13</v>
      </c>
      <c r="E40" s="168">
        <f>COUNTIF($F$7:$F$36,"แดง")</f>
        <v>6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42" s="95" customFormat="1" ht="15" hidden="1" customHeight="1" x14ac:dyDescent="0.5">
      <c r="A41" s="93"/>
      <c r="B41" s="106"/>
      <c r="C41" s="93"/>
      <c r="D41" s="168" t="s">
        <v>14</v>
      </c>
      <c r="E41" s="168">
        <f>COUNTIF($F$7:$F$36,"เหลือง")</f>
        <v>6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1:42" s="95" customFormat="1" ht="15" hidden="1" customHeight="1" x14ac:dyDescent="0.5">
      <c r="A42" s="93"/>
      <c r="B42" s="106"/>
      <c r="C42" s="93"/>
      <c r="D42" s="168" t="s">
        <v>15</v>
      </c>
      <c r="E42" s="168">
        <f>COUNTIF($F$7:$F$36,"น้ำเงิน")</f>
        <v>6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1:42" s="95" customFormat="1" ht="15" hidden="1" customHeight="1" x14ac:dyDescent="0.5">
      <c r="A43" s="93"/>
      <c r="B43" s="106"/>
      <c r="C43" s="93"/>
      <c r="D43" s="168" t="s">
        <v>16</v>
      </c>
      <c r="E43" s="168">
        <f>COUNTIF($F$7:$F$36,"ม่วง")</f>
        <v>6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1:42" s="95" customFormat="1" ht="15" hidden="1" customHeight="1" x14ac:dyDescent="0.5">
      <c r="A44" s="93"/>
      <c r="B44" s="106"/>
      <c r="C44" s="93"/>
      <c r="D44" s="168" t="s">
        <v>17</v>
      </c>
      <c r="E44" s="168">
        <f>COUNTIF($F$7:$F$36,"ฟ้า")</f>
        <v>6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1:42" s="95" customFormat="1" ht="15" hidden="1" customHeight="1" x14ac:dyDescent="0.5">
      <c r="A45" s="93"/>
      <c r="B45" s="106"/>
      <c r="C45" s="93"/>
      <c r="D45" s="168" t="s">
        <v>5</v>
      </c>
      <c r="E45" s="168">
        <f>SUM(E40:E44)</f>
        <v>30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42" s="95" customFormat="1" ht="15" customHeight="1" x14ac:dyDescent="0.5">
      <c r="B46" s="96"/>
      <c r="C46" s="97"/>
      <c r="D46" s="98"/>
      <c r="E46" s="98"/>
    </row>
    <row r="47" spans="1:42" s="95" customFormat="1" ht="15" customHeight="1" x14ac:dyDescent="0.5">
      <c r="B47" s="96"/>
      <c r="C47" s="97"/>
      <c r="D47" s="98"/>
      <c r="E47" s="98"/>
    </row>
    <row r="48" spans="1:42" s="95" customFormat="1" ht="15" customHeight="1" x14ac:dyDescent="0.5">
      <c r="B48" s="96"/>
      <c r="C48" s="99"/>
      <c r="D48" s="94"/>
      <c r="E48" s="94"/>
    </row>
    <row r="49" spans="2:5" s="95" customFormat="1" ht="15" customHeight="1" x14ac:dyDescent="0.5">
      <c r="B49" s="96"/>
      <c r="C49" s="97"/>
      <c r="D49" s="98"/>
      <c r="E49" s="98"/>
    </row>
  </sheetData>
  <sortState xmlns:xlrd2="http://schemas.microsoft.com/office/spreadsheetml/2017/richdata2" ref="D27:E36">
    <sortCondition ref="D27:D3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60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30" width="9.140625" style="90"/>
    <col min="31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ม.2'!B22</f>
        <v>นางสาวอรวรรณ  คุ้มครอง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59</v>
      </c>
      <c r="M2" s="14" t="s">
        <v>45</v>
      </c>
      <c r="R2" s="14" t="str">
        <f>'ยอด ม.2'!B23</f>
        <v>นายธีรยุทธ์  คงที่</v>
      </c>
    </row>
    <row r="3" spans="1:40" s="15" customFormat="1" ht="17.25" customHeight="1" x14ac:dyDescent="0.5">
      <c r="A3" s="16" t="s">
        <v>28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ม.2'!F22</f>
        <v>162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44837</v>
      </c>
      <c r="C7" s="20" t="s">
        <v>80</v>
      </c>
      <c r="D7" s="21" t="s">
        <v>753</v>
      </c>
      <c r="E7" s="22" t="s">
        <v>754</v>
      </c>
      <c r="F7" s="23" t="s">
        <v>16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  <c r="AA7" s="91"/>
      <c r="AB7" s="91"/>
      <c r="AC7" s="91"/>
      <c r="AD7" s="91"/>
      <c r="AE7" s="91"/>
    </row>
    <row r="8" spans="1:40" s="2" customFormat="1" ht="16.149999999999999" customHeight="1" x14ac:dyDescent="0.5">
      <c r="A8" s="28">
        <v>2</v>
      </c>
      <c r="B8" s="29">
        <v>44838</v>
      </c>
      <c r="C8" s="30" t="s">
        <v>80</v>
      </c>
      <c r="D8" s="31" t="s">
        <v>106</v>
      </c>
      <c r="E8" s="32" t="s">
        <v>755</v>
      </c>
      <c r="F8" s="28" t="s">
        <v>17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  <c r="AA8" s="91"/>
      <c r="AB8" s="91"/>
      <c r="AC8" s="91"/>
      <c r="AD8" s="91"/>
      <c r="AE8" s="91"/>
    </row>
    <row r="9" spans="1:40" s="2" customFormat="1" ht="16.149999999999999" customHeight="1" x14ac:dyDescent="0.5">
      <c r="A9" s="28">
        <v>3</v>
      </c>
      <c r="B9" s="29">
        <v>44839</v>
      </c>
      <c r="C9" s="30" t="s">
        <v>80</v>
      </c>
      <c r="D9" s="31" t="s">
        <v>756</v>
      </c>
      <c r="E9" s="32" t="s">
        <v>757</v>
      </c>
      <c r="F9" s="28" t="s">
        <v>13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  <c r="AA9" s="91"/>
      <c r="AB9" s="91"/>
      <c r="AC9" s="91"/>
      <c r="AD9" s="91"/>
      <c r="AE9" s="91"/>
    </row>
    <row r="10" spans="1:40" s="2" customFormat="1" ht="16.149999999999999" customHeight="1" x14ac:dyDescent="0.5">
      <c r="A10" s="28">
        <v>4</v>
      </c>
      <c r="B10" s="29">
        <v>44840</v>
      </c>
      <c r="C10" s="30" t="s">
        <v>80</v>
      </c>
      <c r="D10" s="31" t="s">
        <v>758</v>
      </c>
      <c r="E10" s="32" t="s">
        <v>759</v>
      </c>
      <c r="F10" s="28" t="s">
        <v>14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A10" s="91"/>
      <c r="AB10" s="92"/>
      <c r="AC10" s="91"/>
      <c r="AD10" s="91"/>
      <c r="AE10" s="91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44841</v>
      </c>
      <c r="C11" s="40" t="s">
        <v>80</v>
      </c>
      <c r="D11" s="41" t="s">
        <v>760</v>
      </c>
      <c r="E11" s="42" t="s">
        <v>761</v>
      </c>
      <c r="F11" s="38" t="s">
        <v>15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A11" s="91"/>
      <c r="AB11" s="92"/>
      <c r="AC11" s="91"/>
      <c r="AD11" s="91"/>
      <c r="AE11" s="91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44842</v>
      </c>
      <c r="C12" s="20" t="s">
        <v>80</v>
      </c>
      <c r="D12" s="21" t="s">
        <v>762</v>
      </c>
      <c r="E12" s="22" t="s">
        <v>763</v>
      </c>
      <c r="F12" s="23" t="s">
        <v>16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A12" s="91"/>
      <c r="AB12" s="92"/>
      <c r="AC12" s="91"/>
      <c r="AD12" s="91"/>
      <c r="AE12" s="91"/>
      <c r="AK12" s="5"/>
      <c r="AM12" s="5"/>
      <c r="AN12" s="4"/>
    </row>
    <row r="13" spans="1:40" s="2" customFormat="1" ht="16.149999999999999" customHeight="1" x14ac:dyDescent="0.5">
      <c r="A13" s="28">
        <v>7</v>
      </c>
      <c r="B13" s="29">
        <v>44843</v>
      </c>
      <c r="C13" s="30" t="s">
        <v>80</v>
      </c>
      <c r="D13" s="31" t="s">
        <v>764</v>
      </c>
      <c r="E13" s="32" t="s">
        <v>765</v>
      </c>
      <c r="F13" s="28" t="s">
        <v>17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A13" s="91"/>
      <c r="AB13" s="92"/>
      <c r="AC13" s="91"/>
      <c r="AD13" s="91"/>
      <c r="AE13" s="91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44844</v>
      </c>
      <c r="C14" s="30" t="s">
        <v>80</v>
      </c>
      <c r="D14" s="31" t="s">
        <v>83</v>
      </c>
      <c r="E14" s="32" t="s">
        <v>766</v>
      </c>
      <c r="F14" s="28" t="s">
        <v>13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A14" s="91"/>
      <c r="AB14" s="92"/>
      <c r="AC14" s="91"/>
      <c r="AD14" s="91"/>
      <c r="AE14" s="91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44845</v>
      </c>
      <c r="C15" s="30" t="s">
        <v>80</v>
      </c>
      <c r="D15" s="31" t="s">
        <v>767</v>
      </c>
      <c r="E15" s="32" t="s">
        <v>768</v>
      </c>
      <c r="F15" s="28" t="s">
        <v>14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A15" s="91"/>
      <c r="AB15" s="92"/>
      <c r="AC15" s="91"/>
      <c r="AD15" s="91"/>
      <c r="AE15" s="91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44846</v>
      </c>
      <c r="C16" s="40" t="s">
        <v>80</v>
      </c>
      <c r="D16" s="41" t="s">
        <v>769</v>
      </c>
      <c r="E16" s="42" t="s">
        <v>770</v>
      </c>
      <c r="F16" s="38" t="s">
        <v>15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A16" s="91"/>
      <c r="AB16" s="92"/>
      <c r="AC16" s="91"/>
      <c r="AD16" s="91"/>
      <c r="AE16" s="91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44847</v>
      </c>
      <c r="C17" s="20" t="s">
        <v>80</v>
      </c>
      <c r="D17" s="21" t="s">
        <v>155</v>
      </c>
      <c r="E17" s="22" t="s">
        <v>771</v>
      </c>
      <c r="F17" s="23" t="s">
        <v>16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A17" s="91"/>
      <c r="AB17" s="92"/>
      <c r="AC17" s="91"/>
      <c r="AD17" s="91"/>
      <c r="AE17" s="91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44848</v>
      </c>
      <c r="C18" s="30" t="s">
        <v>80</v>
      </c>
      <c r="D18" s="31" t="s">
        <v>125</v>
      </c>
      <c r="E18" s="32" t="s">
        <v>772</v>
      </c>
      <c r="F18" s="28" t="s">
        <v>17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A18" s="91"/>
      <c r="AB18" s="92"/>
      <c r="AC18" s="91"/>
      <c r="AD18" s="91"/>
      <c r="AE18" s="91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44849</v>
      </c>
      <c r="C19" s="30" t="s">
        <v>80</v>
      </c>
      <c r="D19" s="49" t="s">
        <v>773</v>
      </c>
      <c r="E19" s="32" t="s">
        <v>774</v>
      </c>
      <c r="F19" s="28" t="s">
        <v>13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A19" s="91"/>
      <c r="AB19" s="92"/>
      <c r="AC19" s="91"/>
      <c r="AD19" s="91"/>
      <c r="AE19" s="91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44850</v>
      </c>
      <c r="C20" s="30" t="s">
        <v>80</v>
      </c>
      <c r="D20" s="31" t="s">
        <v>775</v>
      </c>
      <c r="E20" s="32" t="s">
        <v>776</v>
      </c>
      <c r="F20" s="28" t="s">
        <v>14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A20" s="91"/>
      <c r="AB20" s="92"/>
      <c r="AC20" s="91"/>
      <c r="AD20" s="91"/>
      <c r="AE20" s="91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44851</v>
      </c>
      <c r="C21" s="40" t="s">
        <v>80</v>
      </c>
      <c r="D21" s="41" t="s">
        <v>777</v>
      </c>
      <c r="E21" s="42" t="s">
        <v>778</v>
      </c>
      <c r="F21" s="38" t="s">
        <v>15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A21" s="91"/>
      <c r="AB21" s="92"/>
      <c r="AC21" s="91"/>
      <c r="AD21" s="91"/>
      <c r="AE21" s="91"/>
      <c r="AK21" s="5"/>
      <c r="AM21" s="5"/>
      <c r="AN21" s="4"/>
    </row>
    <row r="22" spans="1:40" s="2" customFormat="1" ht="15.95" customHeight="1" x14ac:dyDescent="0.5">
      <c r="A22" s="18">
        <v>16</v>
      </c>
      <c r="B22" s="19">
        <v>44852</v>
      </c>
      <c r="C22" s="20" t="s">
        <v>80</v>
      </c>
      <c r="D22" s="21" t="s">
        <v>779</v>
      </c>
      <c r="E22" s="22" t="s">
        <v>780</v>
      </c>
      <c r="F22" s="23" t="s">
        <v>16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A22" s="91"/>
      <c r="AB22" s="92"/>
      <c r="AC22" s="91"/>
      <c r="AD22" s="91"/>
      <c r="AE22" s="91"/>
      <c r="AK22" s="5"/>
      <c r="AM22" s="5"/>
      <c r="AN22" s="4"/>
    </row>
    <row r="23" spans="1:40" s="2" customFormat="1" ht="16.149999999999999" customHeight="1" x14ac:dyDescent="0.5">
      <c r="A23" s="28">
        <v>17</v>
      </c>
      <c r="B23" s="29">
        <v>44853</v>
      </c>
      <c r="C23" s="30" t="s">
        <v>80</v>
      </c>
      <c r="D23" s="31" t="s">
        <v>386</v>
      </c>
      <c r="E23" s="32" t="s">
        <v>781</v>
      </c>
      <c r="F23" s="28" t="s">
        <v>17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A23" s="91"/>
      <c r="AB23" s="92"/>
      <c r="AC23" s="91"/>
      <c r="AD23" s="91"/>
      <c r="AE23" s="91"/>
      <c r="AK23" s="5"/>
      <c r="AM23" s="5"/>
      <c r="AN23" s="4"/>
    </row>
    <row r="24" spans="1:40" s="2" customFormat="1" ht="16.149999999999999" customHeight="1" x14ac:dyDescent="0.5">
      <c r="A24" s="28">
        <v>18</v>
      </c>
      <c r="B24" s="29">
        <v>44854</v>
      </c>
      <c r="C24" s="30" t="s">
        <v>80</v>
      </c>
      <c r="D24" s="31" t="s">
        <v>782</v>
      </c>
      <c r="E24" s="32" t="s">
        <v>783</v>
      </c>
      <c r="F24" s="28" t="s">
        <v>13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A24" s="91"/>
      <c r="AB24" s="92"/>
      <c r="AC24" s="91"/>
      <c r="AD24" s="91"/>
      <c r="AE24" s="91"/>
      <c r="AK24" s="5"/>
      <c r="AM24" s="5"/>
      <c r="AN24" s="4"/>
    </row>
    <row r="25" spans="1:40" s="2" customFormat="1" ht="16.149999999999999" customHeight="1" x14ac:dyDescent="0.5">
      <c r="A25" s="28">
        <v>19</v>
      </c>
      <c r="B25" s="29">
        <v>44855</v>
      </c>
      <c r="C25" s="30" t="s">
        <v>80</v>
      </c>
      <c r="D25" s="31" t="s">
        <v>784</v>
      </c>
      <c r="E25" s="32" t="s">
        <v>785</v>
      </c>
      <c r="F25" s="28" t="s">
        <v>14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A25" s="91"/>
      <c r="AB25" s="92"/>
      <c r="AC25" s="91"/>
      <c r="AD25" s="91"/>
      <c r="AE25" s="91"/>
      <c r="AK25" s="5"/>
      <c r="AM25" s="5"/>
      <c r="AN25" s="4"/>
    </row>
    <row r="26" spans="1:40" s="2" customFormat="1" ht="17.100000000000001" customHeight="1" x14ac:dyDescent="0.5">
      <c r="A26" s="38">
        <v>20</v>
      </c>
      <c r="B26" s="39">
        <v>44856</v>
      </c>
      <c r="C26" s="40" t="s">
        <v>80</v>
      </c>
      <c r="D26" s="41" t="s">
        <v>786</v>
      </c>
      <c r="E26" s="42" t="s">
        <v>787</v>
      </c>
      <c r="F26" s="38" t="s">
        <v>15</v>
      </c>
      <c r="G26" s="79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A26" s="91"/>
      <c r="AB26" s="92"/>
      <c r="AC26" s="91"/>
      <c r="AD26" s="91"/>
      <c r="AE26" s="91"/>
      <c r="AK26" s="5"/>
      <c r="AM26" s="5"/>
      <c r="AN26" s="4"/>
    </row>
    <row r="27" spans="1:40" s="2" customFormat="1" ht="16.149999999999999" customHeight="1" x14ac:dyDescent="0.5">
      <c r="A27" s="18">
        <v>21</v>
      </c>
      <c r="B27" s="19">
        <v>44857</v>
      </c>
      <c r="C27" s="50" t="s">
        <v>87</v>
      </c>
      <c r="D27" s="51" t="s">
        <v>788</v>
      </c>
      <c r="E27" s="52" t="s">
        <v>789</v>
      </c>
      <c r="F27" s="23" t="s">
        <v>16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A27" s="91"/>
      <c r="AB27" s="92"/>
      <c r="AC27" s="91"/>
      <c r="AD27" s="91"/>
      <c r="AE27" s="91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44858</v>
      </c>
      <c r="C28" s="56" t="s">
        <v>87</v>
      </c>
      <c r="D28" s="31" t="s">
        <v>790</v>
      </c>
      <c r="E28" s="32" t="s">
        <v>791</v>
      </c>
      <c r="F28" s="28" t="s">
        <v>17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  <c r="AA28" s="91"/>
      <c r="AB28" s="91"/>
      <c r="AC28" s="91"/>
      <c r="AD28" s="91"/>
      <c r="AE28" s="91"/>
    </row>
    <row r="29" spans="1:40" s="2" customFormat="1" ht="16.149999999999999" customHeight="1" x14ac:dyDescent="0.5">
      <c r="A29" s="28">
        <v>23</v>
      </c>
      <c r="B29" s="29">
        <v>44859</v>
      </c>
      <c r="C29" s="30" t="s">
        <v>87</v>
      </c>
      <c r="D29" s="57" t="s">
        <v>792</v>
      </c>
      <c r="E29" s="58" t="s">
        <v>793</v>
      </c>
      <c r="F29" s="28" t="s">
        <v>13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  <c r="AA29" s="91"/>
      <c r="AB29" s="91"/>
      <c r="AC29" s="91"/>
      <c r="AD29" s="91"/>
      <c r="AE29" s="91"/>
    </row>
    <row r="30" spans="1:40" s="2" customFormat="1" ht="16.149999999999999" customHeight="1" x14ac:dyDescent="0.5">
      <c r="A30" s="28">
        <v>24</v>
      </c>
      <c r="B30" s="29">
        <v>44860</v>
      </c>
      <c r="C30" s="30" t="s">
        <v>87</v>
      </c>
      <c r="D30" s="31" t="s">
        <v>794</v>
      </c>
      <c r="E30" s="32" t="s">
        <v>795</v>
      </c>
      <c r="F30" s="28" t="s">
        <v>14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  <c r="AA30" s="91"/>
      <c r="AB30" s="92"/>
      <c r="AC30" s="91"/>
      <c r="AD30" s="91"/>
      <c r="AE30" s="91"/>
      <c r="AK30" s="5"/>
      <c r="AM30" s="5"/>
      <c r="AN30" s="4"/>
    </row>
    <row r="31" spans="1:40" s="2" customFormat="1" ht="16.149999999999999" customHeight="1" x14ac:dyDescent="0.5">
      <c r="A31" s="38">
        <v>25</v>
      </c>
      <c r="B31" s="39">
        <v>44861</v>
      </c>
      <c r="C31" s="59" t="s">
        <v>87</v>
      </c>
      <c r="D31" s="60" t="s">
        <v>796</v>
      </c>
      <c r="E31" s="61" t="s">
        <v>797</v>
      </c>
      <c r="F31" s="38" t="s">
        <v>15</v>
      </c>
      <c r="G31" s="82"/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4"/>
      <c r="S31" s="64"/>
      <c r="T31" s="64"/>
      <c r="U31" s="64"/>
      <c r="V31" s="64"/>
      <c r="W31" s="64"/>
      <c r="X31" s="65"/>
      <c r="Y31" s="47"/>
      <c r="AA31" s="91"/>
      <c r="AB31" s="92"/>
      <c r="AC31" s="91"/>
      <c r="AD31" s="91"/>
      <c r="AE31" s="91"/>
      <c r="AK31" s="5"/>
      <c r="AM31" s="5"/>
      <c r="AN31" s="4"/>
    </row>
    <row r="32" spans="1:40" s="2" customFormat="1" ht="16.149999999999999" customHeight="1" x14ac:dyDescent="0.5">
      <c r="A32" s="18">
        <v>26</v>
      </c>
      <c r="B32" s="19">
        <v>44862</v>
      </c>
      <c r="C32" s="20" t="s">
        <v>87</v>
      </c>
      <c r="D32" s="21" t="s">
        <v>798</v>
      </c>
      <c r="E32" s="22" t="s">
        <v>799</v>
      </c>
      <c r="F32" s="23" t="s">
        <v>16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A32" s="91"/>
      <c r="AB32" s="92"/>
      <c r="AC32" s="91"/>
      <c r="AD32" s="91"/>
      <c r="AE32" s="91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44863</v>
      </c>
      <c r="C33" s="30" t="s">
        <v>87</v>
      </c>
      <c r="D33" s="31" t="s">
        <v>449</v>
      </c>
      <c r="E33" s="32" t="s">
        <v>800</v>
      </c>
      <c r="F33" s="28" t="s">
        <v>17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A33" s="91"/>
      <c r="AB33" s="92"/>
      <c r="AC33" s="91"/>
      <c r="AD33" s="91"/>
      <c r="AE33" s="91"/>
      <c r="AK33" s="5"/>
      <c r="AM33" s="5"/>
      <c r="AN33" s="4"/>
    </row>
    <row r="34" spans="1:40" s="2" customFormat="1" ht="16.149999999999999" customHeight="1" x14ac:dyDescent="0.5">
      <c r="A34" s="28">
        <v>28</v>
      </c>
      <c r="B34" s="29">
        <v>44864</v>
      </c>
      <c r="C34" s="30" t="s">
        <v>87</v>
      </c>
      <c r="D34" s="31" t="s">
        <v>149</v>
      </c>
      <c r="E34" s="32" t="s">
        <v>801</v>
      </c>
      <c r="F34" s="28" t="s">
        <v>13</v>
      </c>
      <c r="G34" s="78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A34" s="91"/>
      <c r="AB34" s="92"/>
      <c r="AC34" s="91"/>
      <c r="AD34" s="91"/>
      <c r="AE34" s="91"/>
      <c r="AK34" s="5"/>
      <c r="AM34" s="5"/>
      <c r="AN34" s="4"/>
    </row>
    <row r="35" spans="1:40" s="2" customFormat="1" ht="16.149999999999999" customHeight="1" x14ac:dyDescent="0.5">
      <c r="A35" s="28">
        <v>29</v>
      </c>
      <c r="B35" s="29">
        <v>44865</v>
      </c>
      <c r="C35" s="30" t="s">
        <v>87</v>
      </c>
      <c r="D35" s="31" t="s">
        <v>802</v>
      </c>
      <c r="E35" s="32" t="s">
        <v>803</v>
      </c>
      <c r="F35" s="28" t="s">
        <v>14</v>
      </c>
      <c r="G35" s="7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A35" s="91"/>
      <c r="AB35" s="92"/>
      <c r="AC35" s="91"/>
      <c r="AD35" s="91"/>
      <c r="AE35" s="91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44866</v>
      </c>
      <c r="C36" s="40" t="s">
        <v>87</v>
      </c>
      <c r="D36" s="41" t="s">
        <v>804</v>
      </c>
      <c r="E36" s="42" t="s">
        <v>805</v>
      </c>
      <c r="F36" s="38" t="s">
        <v>15</v>
      </c>
      <c r="G36" s="79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7"/>
      <c r="AA36" s="91"/>
      <c r="AB36" s="92"/>
      <c r="AC36" s="91"/>
      <c r="AD36" s="91"/>
      <c r="AE36" s="91"/>
      <c r="AK36" s="5"/>
      <c r="AM36" s="5"/>
      <c r="AN36" s="4"/>
    </row>
    <row r="37" spans="1:40" s="2" customFormat="1" ht="16.149999999999999" customHeight="1" x14ac:dyDescent="0.5">
      <c r="A37" s="18">
        <v>31</v>
      </c>
      <c r="B37" s="19">
        <v>44867</v>
      </c>
      <c r="C37" s="50" t="s">
        <v>87</v>
      </c>
      <c r="D37" s="66" t="s">
        <v>806</v>
      </c>
      <c r="E37" s="67" t="s">
        <v>807</v>
      </c>
      <c r="F37" s="68" t="s">
        <v>16</v>
      </c>
      <c r="G37" s="83"/>
      <c r="H37" s="53"/>
      <c r="I37" s="53"/>
      <c r="J37" s="53"/>
      <c r="K37" s="53"/>
      <c r="L37" s="53"/>
      <c r="M37" s="53"/>
      <c r="N37" s="53"/>
      <c r="O37" s="53"/>
      <c r="P37" s="54"/>
      <c r="Q37" s="54"/>
      <c r="R37" s="54"/>
      <c r="S37" s="54"/>
      <c r="T37" s="54"/>
      <c r="U37" s="54"/>
      <c r="V37" s="54"/>
      <c r="W37" s="54"/>
      <c r="X37" s="55"/>
      <c r="Y37" s="27"/>
      <c r="AA37" s="91"/>
      <c r="AB37" s="91"/>
      <c r="AC37" s="91"/>
      <c r="AD37" s="91"/>
      <c r="AE37" s="91"/>
    </row>
    <row r="38" spans="1:40" s="2" customFormat="1" ht="16.149999999999999" customHeight="1" x14ac:dyDescent="0.5">
      <c r="A38" s="28">
        <v>32</v>
      </c>
      <c r="B38" s="29">
        <v>44868</v>
      </c>
      <c r="C38" s="30" t="s">
        <v>87</v>
      </c>
      <c r="D38" s="31" t="s">
        <v>808</v>
      </c>
      <c r="E38" s="32" t="s">
        <v>809</v>
      </c>
      <c r="F38" s="28" t="s">
        <v>17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  <c r="AA38" s="91"/>
      <c r="AB38" s="91"/>
      <c r="AC38" s="91"/>
      <c r="AD38" s="91"/>
      <c r="AE38" s="91"/>
    </row>
    <row r="39" spans="1:40" s="2" customFormat="1" ht="16.149999999999999" customHeight="1" x14ac:dyDescent="0.5">
      <c r="A39" s="28">
        <v>33</v>
      </c>
      <c r="B39" s="29">
        <v>44869</v>
      </c>
      <c r="C39" s="30" t="s">
        <v>87</v>
      </c>
      <c r="D39" s="31" t="s">
        <v>810</v>
      </c>
      <c r="E39" s="32" t="s">
        <v>811</v>
      </c>
      <c r="F39" s="28" t="s">
        <v>13</v>
      </c>
      <c r="G39" s="78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A39" s="91"/>
      <c r="AB39" s="92"/>
      <c r="AC39" s="91"/>
      <c r="AD39" s="91"/>
      <c r="AE39" s="91"/>
      <c r="AK39" s="5"/>
      <c r="AM39" s="5"/>
      <c r="AN39" s="4"/>
    </row>
    <row r="40" spans="1:40" s="2" customFormat="1" ht="16.149999999999999" customHeight="1" x14ac:dyDescent="0.5">
      <c r="A40" s="28">
        <v>34</v>
      </c>
      <c r="B40" s="87">
        <v>44870</v>
      </c>
      <c r="C40" s="30" t="s">
        <v>87</v>
      </c>
      <c r="D40" s="31" t="s">
        <v>812</v>
      </c>
      <c r="E40" s="32" t="s">
        <v>813</v>
      </c>
      <c r="F40" s="28" t="s">
        <v>14</v>
      </c>
      <c r="G40" s="7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A40" s="91"/>
      <c r="AB40" s="92"/>
      <c r="AC40" s="91"/>
      <c r="AD40" s="91"/>
      <c r="AE40" s="91"/>
      <c r="AK40" s="5"/>
      <c r="AM40" s="5"/>
      <c r="AN40" s="4"/>
    </row>
    <row r="41" spans="1:40" s="2" customFormat="1" ht="16.5" customHeight="1" x14ac:dyDescent="0.5">
      <c r="A41" s="38">
        <v>35</v>
      </c>
      <c r="B41" s="39">
        <v>44871</v>
      </c>
      <c r="C41" s="59" t="s">
        <v>87</v>
      </c>
      <c r="D41" s="60" t="s">
        <v>814</v>
      </c>
      <c r="E41" s="61" t="s">
        <v>815</v>
      </c>
      <c r="F41" s="69" t="s">
        <v>15</v>
      </c>
      <c r="G41" s="82"/>
      <c r="H41" s="63"/>
      <c r="I41" s="63"/>
      <c r="J41" s="63"/>
      <c r="K41" s="63"/>
      <c r="L41" s="63"/>
      <c r="M41" s="63"/>
      <c r="N41" s="63"/>
      <c r="O41" s="63"/>
      <c r="P41" s="64"/>
      <c r="Q41" s="64"/>
      <c r="R41" s="64"/>
      <c r="S41" s="64"/>
      <c r="T41" s="64"/>
      <c r="U41" s="64"/>
      <c r="V41" s="64"/>
      <c r="W41" s="64"/>
      <c r="X41" s="65"/>
      <c r="Y41" s="47"/>
      <c r="AA41" s="91"/>
      <c r="AB41" s="92"/>
      <c r="AC41" s="91"/>
      <c r="AD41" s="91"/>
      <c r="AE41" s="91"/>
      <c r="AK41" s="5"/>
      <c r="AM41" s="5"/>
      <c r="AN41" s="4"/>
    </row>
    <row r="42" spans="1:40" s="2" customFormat="1" ht="16.149999999999999" customHeight="1" x14ac:dyDescent="0.5">
      <c r="A42" s="18">
        <v>36</v>
      </c>
      <c r="B42" s="19">
        <v>44872</v>
      </c>
      <c r="C42" s="20" t="s">
        <v>87</v>
      </c>
      <c r="D42" s="21" t="s">
        <v>816</v>
      </c>
      <c r="E42" s="22" t="s">
        <v>817</v>
      </c>
      <c r="F42" s="18" t="s">
        <v>16</v>
      </c>
      <c r="G42" s="84"/>
      <c r="H42" s="48"/>
      <c r="I42" s="48"/>
      <c r="J42" s="48"/>
      <c r="K42" s="48"/>
      <c r="L42" s="48"/>
      <c r="M42" s="48"/>
      <c r="N42" s="48"/>
      <c r="O42" s="48"/>
      <c r="P42" s="26"/>
      <c r="Q42" s="26"/>
      <c r="R42" s="26"/>
      <c r="S42" s="26"/>
      <c r="T42" s="26"/>
      <c r="U42" s="26"/>
      <c r="V42" s="26"/>
      <c r="W42" s="26"/>
      <c r="X42" s="25"/>
      <c r="Y42" s="27"/>
      <c r="AA42" s="91"/>
      <c r="AB42" s="92"/>
      <c r="AC42" s="91"/>
      <c r="AD42" s="91"/>
      <c r="AE42" s="91"/>
      <c r="AK42" s="5"/>
      <c r="AM42" s="5"/>
      <c r="AN42" s="4"/>
    </row>
    <row r="43" spans="1:40" s="2" customFormat="1" ht="16.149999999999999" customHeight="1" x14ac:dyDescent="0.5">
      <c r="A43" s="28">
        <v>37</v>
      </c>
      <c r="B43" s="29">
        <v>44873</v>
      </c>
      <c r="C43" s="30" t="s">
        <v>87</v>
      </c>
      <c r="D43" s="31" t="s">
        <v>818</v>
      </c>
      <c r="E43" s="32" t="s">
        <v>819</v>
      </c>
      <c r="F43" s="28" t="s">
        <v>17</v>
      </c>
      <c r="G43" s="78"/>
      <c r="H43" s="34"/>
      <c r="I43" s="34"/>
      <c r="J43" s="34"/>
      <c r="K43" s="34"/>
      <c r="L43" s="34"/>
      <c r="M43" s="34"/>
      <c r="N43" s="34"/>
      <c r="O43" s="34"/>
      <c r="P43" s="35"/>
      <c r="Q43" s="35"/>
      <c r="R43" s="35"/>
      <c r="S43" s="35"/>
      <c r="T43" s="35"/>
      <c r="U43" s="35"/>
      <c r="V43" s="35"/>
      <c r="W43" s="35"/>
      <c r="X43" s="36"/>
      <c r="Y43" s="37"/>
      <c r="AA43" s="91"/>
      <c r="AB43" s="92"/>
      <c r="AC43" s="91"/>
      <c r="AD43" s="91"/>
      <c r="AE43" s="91"/>
      <c r="AK43" s="5"/>
      <c r="AM43" s="5"/>
      <c r="AN43" s="4"/>
    </row>
    <row r="44" spans="1:40" s="2" customFormat="1" ht="15.95" customHeight="1" x14ac:dyDescent="0.5">
      <c r="A44" s="28">
        <v>38</v>
      </c>
      <c r="B44" s="29">
        <v>44874</v>
      </c>
      <c r="C44" s="30" t="s">
        <v>87</v>
      </c>
      <c r="D44" s="31" t="s">
        <v>820</v>
      </c>
      <c r="E44" s="32" t="s">
        <v>821</v>
      </c>
      <c r="F44" s="28" t="s">
        <v>13</v>
      </c>
      <c r="G44" s="78"/>
      <c r="H44" s="34"/>
      <c r="I44" s="34"/>
      <c r="J44" s="34"/>
      <c r="K44" s="34"/>
      <c r="L44" s="34"/>
      <c r="M44" s="34"/>
      <c r="N44" s="34"/>
      <c r="O44" s="34"/>
      <c r="P44" s="35"/>
      <c r="Q44" s="35"/>
      <c r="R44" s="35"/>
      <c r="S44" s="35"/>
      <c r="T44" s="35"/>
      <c r="U44" s="35"/>
      <c r="V44" s="35"/>
      <c r="W44" s="35"/>
      <c r="X44" s="36"/>
      <c r="Y44" s="37"/>
      <c r="AA44" s="91"/>
      <c r="AB44" s="92"/>
      <c r="AC44" s="91"/>
      <c r="AD44" s="91"/>
      <c r="AE44" s="91"/>
      <c r="AK44" s="5"/>
      <c r="AM44" s="5"/>
      <c r="AN44" s="4"/>
    </row>
    <row r="45" spans="1:40" s="2" customFormat="1" ht="16.149999999999999" customHeight="1" x14ac:dyDescent="0.5">
      <c r="A45" s="28">
        <v>39</v>
      </c>
      <c r="B45" s="87">
        <v>44875</v>
      </c>
      <c r="C45" s="30" t="s">
        <v>87</v>
      </c>
      <c r="D45" s="31" t="s">
        <v>822</v>
      </c>
      <c r="E45" s="32" t="s">
        <v>823</v>
      </c>
      <c r="F45" s="70" t="s">
        <v>14</v>
      </c>
      <c r="G45" s="85"/>
      <c r="H45" s="36"/>
      <c r="I45" s="36"/>
      <c r="J45" s="36"/>
      <c r="K45" s="36"/>
      <c r="L45" s="36"/>
      <c r="M45" s="36"/>
      <c r="N45" s="36"/>
      <c r="O45" s="36"/>
      <c r="P45" s="35"/>
      <c r="Q45" s="35"/>
      <c r="R45" s="35"/>
      <c r="S45" s="35"/>
      <c r="T45" s="35"/>
      <c r="U45" s="35"/>
      <c r="V45" s="35"/>
      <c r="W45" s="35"/>
      <c r="X45" s="36"/>
      <c r="Y45" s="37"/>
      <c r="AA45" s="91"/>
      <c r="AB45" s="92"/>
      <c r="AC45" s="91"/>
      <c r="AD45" s="91"/>
      <c r="AE45" s="91"/>
      <c r="AK45" s="5"/>
      <c r="AM45" s="5"/>
      <c r="AN45" s="4"/>
    </row>
    <row r="46" spans="1:40" s="2" customFormat="1" ht="16.149999999999999" customHeight="1" x14ac:dyDescent="0.5">
      <c r="A46" s="38">
        <v>40</v>
      </c>
      <c r="B46" s="39">
        <v>44876</v>
      </c>
      <c r="C46" s="40" t="s">
        <v>87</v>
      </c>
      <c r="D46" s="41" t="s">
        <v>111</v>
      </c>
      <c r="E46" s="42" t="s">
        <v>824</v>
      </c>
      <c r="F46" s="38" t="s">
        <v>15</v>
      </c>
      <c r="G46" s="79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1"/>
      <c r="AA46" s="91"/>
      <c r="AB46" s="92"/>
      <c r="AC46" s="91"/>
      <c r="AD46" s="91"/>
      <c r="AE46" s="91"/>
      <c r="AK46" s="5"/>
      <c r="AM46" s="5"/>
      <c r="AN46" s="4"/>
    </row>
    <row r="47" spans="1:40" s="2" customFormat="1" ht="6" customHeight="1" x14ac:dyDescent="0.5">
      <c r="A47" s="73"/>
      <c r="B47" s="130"/>
      <c r="C47" s="131"/>
      <c r="D47" s="132"/>
      <c r="E47" s="13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2"/>
      <c r="Q47" s="72"/>
      <c r="R47" s="72"/>
      <c r="S47" s="72"/>
      <c r="T47" s="72"/>
      <c r="U47" s="72"/>
      <c r="V47" s="72"/>
      <c r="W47" s="72"/>
      <c r="X47" s="134"/>
      <c r="Y47" s="135"/>
      <c r="AA47" s="88"/>
      <c r="AB47" s="89"/>
      <c r="AC47" s="88"/>
      <c r="AD47" s="88"/>
      <c r="AK47" s="5"/>
      <c r="AM47" s="5"/>
      <c r="AN47" s="4"/>
    </row>
    <row r="48" spans="1:40" s="2" customFormat="1" ht="16.149999999999999" customHeight="1" x14ac:dyDescent="0.5">
      <c r="A48" s="72"/>
      <c r="B48" s="76" t="s">
        <v>24</v>
      </c>
      <c r="C48" s="73"/>
      <c r="E48" s="73">
        <f>I48+O48</f>
        <v>40</v>
      </c>
      <c r="F48" s="74" t="s">
        <v>6</v>
      </c>
      <c r="G48" s="76" t="s">
        <v>11</v>
      </c>
      <c r="H48" s="76"/>
      <c r="I48" s="73">
        <f>COUNTIF($C$7:$C$46,"ช")</f>
        <v>20</v>
      </c>
      <c r="J48" s="72"/>
      <c r="K48" s="75" t="s">
        <v>8</v>
      </c>
      <c r="L48" s="76"/>
      <c r="M48" s="169" t="s">
        <v>7</v>
      </c>
      <c r="N48" s="169"/>
      <c r="O48" s="73">
        <f>COUNTIF($C$7:$C$46,"ญ")</f>
        <v>20</v>
      </c>
      <c r="P48" s="72"/>
      <c r="Q48" s="75" t="s">
        <v>8</v>
      </c>
      <c r="X48" s="72"/>
      <c r="Y48" s="72"/>
      <c r="AA48" s="88"/>
      <c r="AB48" s="88"/>
      <c r="AC48" s="88"/>
      <c r="AD48" s="88"/>
    </row>
    <row r="49" spans="1:25" s="94" customFormat="1" ht="17.100000000000001" hidden="1" customHeight="1" x14ac:dyDescent="0.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s="95" customFormat="1" ht="15" hidden="1" customHeight="1" x14ac:dyDescent="0.5">
      <c r="A50" s="93"/>
      <c r="B50" s="106"/>
      <c r="C50" s="93"/>
      <c r="D50" s="168" t="s">
        <v>13</v>
      </c>
      <c r="E50" s="168">
        <f>COUNTIF($F$7:$F$46,"แดง")</f>
        <v>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5" customFormat="1" ht="15" hidden="1" customHeight="1" x14ac:dyDescent="0.5">
      <c r="A51" s="93"/>
      <c r="B51" s="106"/>
      <c r="C51" s="93"/>
      <c r="D51" s="168" t="s">
        <v>14</v>
      </c>
      <c r="E51" s="168">
        <f>COUNTIF($F$7:$F$46,"เหลือง")</f>
        <v>8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5" customFormat="1" ht="15" hidden="1" customHeight="1" x14ac:dyDescent="0.5">
      <c r="A52" s="93"/>
      <c r="B52" s="106"/>
      <c r="C52" s="93"/>
      <c r="D52" s="168" t="s">
        <v>15</v>
      </c>
      <c r="E52" s="168">
        <f>COUNTIF($F$7:$F$46,"น้ำเงิน")</f>
        <v>8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s="95" customFormat="1" ht="15" hidden="1" customHeight="1" x14ac:dyDescent="0.5">
      <c r="A53" s="93"/>
      <c r="B53" s="106"/>
      <c r="C53" s="93"/>
      <c r="D53" s="168" t="s">
        <v>16</v>
      </c>
      <c r="E53" s="168">
        <f>COUNTIF($F$7:$F$46,"ม่วง")</f>
        <v>8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s="95" customFormat="1" ht="15" hidden="1" customHeight="1" x14ac:dyDescent="0.5">
      <c r="A54" s="93"/>
      <c r="B54" s="106"/>
      <c r="C54" s="93"/>
      <c r="D54" s="168" t="s">
        <v>17</v>
      </c>
      <c r="E54" s="168">
        <f>COUNTIF($F$7:$F$46,"ฟ้า")</f>
        <v>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s="95" customFormat="1" ht="15" hidden="1" customHeight="1" x14ac:dyDescent="0.5">
      <c r="A55" s="93"/>
      <c r="B55" s="106"/>
      <c r="C55" s="93"/>
      <c r="D55" s="168" t="s">
        <v>5</v>
      </c>
      <c r="E55" s="168">
        <f>SUM(E50:E54)</f>
        <v>40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s="95" customFormat="1" ht="15" customHeight="1" x14ac:dyDescent="0.5">
      <c r="B56" s="96"/>
      <c r="C56" s="97"/>
      <c r="D56" s="98"/>
      <c r="E56" s="98"/>
    </row>
    <row r="57" spans="1:25" s="95" customFormat="1" ht="15" customHeight="1" x14ac:dyDescent="0.5">
      <c r="B57" s="96"/>
      <c r="C57" s="97"/>
      <c r="D57" s="98"/>
      <c r="E57" s="98"/>
    </row>
    <row r="58" spans="1:25" s="95" customFormat="1" ht="15" customHeight="1" x14ac:dyDescent="0.5">
      <c r="B58" s="96"/>
      <c r="C58" s="99"/>
      <c r="D58" s="94"/>
      <c r="E58" s="94"/>
    </row>
    <row r="59" spans="1:25" s="95" customFormat="1" ht="15" customHeight="1" x14ac:dyDescent="0.5">
      <c r="B59" s="96"/>
      <c r="C59" s="97"/>
      <c r="D59" s="98"/>
      <c r="E59" s="98"/>
    </row>
    <row r="60" spans="1:25" s="95" customFormat="1" ht="15" customHeight="1" x14ac:dyDescent="0.5">
      <c r="B60" s="96"/>
      <c r="C60" s="97"/>
      <c r="D60" s="98"/>
      <c r="E60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4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ม.2'!B24</f>
        <v xml:space="preserve">นายนราธิป  วิธูสุวรรณ 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60</v>
      </c>
      <c r="M2" s="14" t="s">
        <v>45</v>
      </c>
      <c r="R2" s="14" t="str">
        <f>'ยอด ม.2'!B25</f>
        <v>นางปรีดาภรณ์  แดงหวาน</v>
      </c>
    </row>
    <row r="3" spans="1:40" s="15" customFormat="1" ht="17.25" customHeight="1" x14ac:dyDescent="0.5">
      <c r="A3" s="16" t="s">
        <v>28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ม.2'!F24</f>
        <v>163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44877</v>
      </c>
      <c r="C7" s="20" t="s">
        <v>80</v>
      </c>
      <c r="D7" s="21" t="s">
        <v>825</v>
      </c>
      <c r="E7" s="22" t="s">
        <v>826</v>
      </c>
      <c r="F7" s="23" t="s">
        <v>16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40" s="2" customFormat="1" ht="16.149999999999999" customHeight="1" x14ac:dyDescent="0.5">
      <c r="A8" s="28">
        <v>2</v>
      </c>
      <c r="B8" s="29">
        <v>44878</v>
      </c>
      <c r="C8" s="30" t="s">
        <v>80</v>
      </c>
      <c r="D8" s="31" t="s">
        <v>484</v>
      </c>
      <c r="E8" s="32" t="s">
        <v>827</v>
      </c>
      <c r="F8" s="28" t="s">
        <v>17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40" s="2" customFormat="1" ht="16.149999999999999" customHeight="1" x14ac:dyDescent="0.5">
      <c r="A9" s="28">
        <v>3</v>
      </c>
      <c r="B9" s="29">
        <v>44879</v>
      </c>
      <c r="C9" s="30" t="s">
        <v>80</v>
      </c>
      <c r="D9" s="31" t="s">
        <v>828</v>
      </c>
      <c r="E9" s="32" t="s">
        <v>829</v>
      </c>
      <c r="F9" s="28" t="s">
        <v>13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40" s="2" customFormat="1" ht="16.149999999999999" customHeight="1" x14ac:dyDescent="0.5">
      <c r="A10" s="28">
        <v>4</v>
      </c>
      <c r="B10" s="29">
        <v>44880</v>
      </c>
      <c r="C10" s="30" t="s">
        <v>80</v>
      </c>
      <c r="D10" s="31" t="s">
        <v>830</v>
      </c>
      <c r="E10" s="32" t="s">
        <v>831</v>
      </c>
      <c r="F10" s="28" t="s">
        <v>14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B10" s="3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44881</v>
      </c>
      <c r="C11" s="40" t="s">
        <v>80</v>
      </c>
      <c r="D11" s="41" t="s">
        <v>832</v>
      </c>
      <c r="E11" s="42" t="s">
        <v>833</v>
      </c>
      <c r="F11" s="38" t="s">
        <v>15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B11" s="3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44882</v>
      </c>
      <c r="C12" s="20" t="s">
        <v>80</v>
      </c>
      <c r="D12" s="21" t="s">
        <v>834</v>
      </c>
      <c r="E12" s="22" t="s">
        <v>835</v>
      </c>
      <c r="F12" s="23" t="s">
        <v>16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B12" s="3"/>
      <c r="AK12" s="5"/>
      <c r="AM12" s="5"/>
      <c r="AN12" s="4"/>
    </row>
    <row r="13" spans="1:40" s="2" customFormat="1" ht="16.149999999999999" customHeight="1" x14ac:dyDescent="0.5">
      <c r="A13" s="28">
        <v>7</v>
      </c>
      <c r="B13" s="29">
        <v>44883</v>
      </c>
      <c r="C13" s="30" t="s">
        <v>80</v>
      </c>
      <c r="D13" s="31" t="s">
        <v>836</v>
      </c>
      <c r="E13" s="32" t="s">
        <v>837</v>
      </c>
      <c r="F13" s="28" t="s">
        <v>17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B13" s="3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44884</v>
      </c>
      <c r="C14" s="30" t="s">
        <v>80</v>
      </c>
      <c r="D14" s="31" t="s">
        <v>146</v>
      </c>
      <c r="E14" s="32" t="s">
        <v>838</v>
      </c>
      <c r="F14" s="28" t="s">
        <v>13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B14" s="3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44885</v>
      </c>
      <c r="C15" s="30" t="s">
        <v>80</v>
      </c>
      <c r="D15" s="31" t="s">
        <v>839</v>
      </c>
      <c r="E15" s="32" t="s">
        <v>840</v>
      </c>
      <c r="F15" s="28" t="s">
        <v>14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B15" s="3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44886</v>
      </c>
      <c r="C16" s="40" t="s">
        <v>80</v>
      </c>
      <c r="D16" s="41" t="s">
        <v>841</v>
      </c>
      <c r="E16" s="42" t="s">
        <v>842</v>
      </c>
      <c r="F16" s="38" t="s">
        <v>15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B16" s="3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44887</v>
      </c>
      <c r="C17" s="20" t="s">
        <v>80</v>
      </c>
      <c r="D17" s="21" t="s">
        <v>125</v>
      </c>
      <c r="E17" s="22" t="s">
        <v>843</v>
      </c>
      <c r="F17" s="23" t="s">
        <v>16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B17" s="3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44888</v>
      </c>
      <c r="C18" s="30" t="s">
        <v>80</v>
      </c>
      <c r="D18" s="31" t="s">
        <v>377</v>
      </c>
      <c r="E18" s="32" t="s">
        <v>844</v>
      </c>
      <c r="F18" s="28" t="s">
        <v>17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B18" s="3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44889</v>
      </c>
      <c r="C19" s="30" t="s">
        <v>80</v>
      </c>
      <c r="D19" s="49" t="s">
        <v>316</v>
      </c>
      <c r="E19" s="32" t="s">
        <v>845</v>
      </c>
      <c r="F19" s="28" t="s">
        <v>13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B19" s="3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44890</v>
      </c>
      <c r="C20" s="30" t="s">
        <v>80</v>
      </c>
      <c r="D20" s="31" t="s">
        <v>846</v>
      </c>
      <c r="E20" s="32" t="s">
        <v>847</v>
      </c>
      <c r="F20" s="28" t="s">
        <v>14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B20" s="3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44891</v>
      </c>
      <c r="C21" s="40" t="s">
        <v>80</v>
      </c>
      <c r="D21" s="41" t="s">
        <v>848</v>
      </c>
      <c r="E21" s="42" t="s">
        <v>849</v>
      </c>
      <c r="F21" s="38" t="s">
        <v>15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B21" s="3"/>
      <c r="AK21" s="5"/>
      <c r="AM21" s="5"/>
      <c r="AN21" s="4"/>
    </row>
    <row r="22" spans="1:40" s="2" customFormat="1" ht="15.95" customHeight="1" x14ac:dyDescent="0.5">
      <c r="A22" s="18">
        <v>16</v>
      </c>
      <c r="B22" s="19">
        <v>44892</v>
      </c>
      <c r="C22" s="20" t="s">
        <v>80</v>
      </c>
      <c r="D22" s="21" t="s">
        <v>850</v>
      </c>
      <c r="E22" s="22" t="s">
        <v>851</v>
      </c>
      <c r="F22" s="23" t="s">
        <v>16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B22" s="3"/>
      <c r="AK22" s="5"/>
      <c r="AM22" s="5"/>
      <c r="AN22" s="4"/>
    </row>
    <row r="23" spans="1:40" s="2" customFormat="1" ht="16.149999999999999" customHeight="1" x14ac:dyDescent="0.5">
      <c r="A23" s="28">
        <v>17</v>
      </c>
      <c r="B23" s="29">
        <v>44893</v>
      </c>
      <c r="C23" s="30" t="s">
        <v>80</v>
      </c>
      <c r="D23" s="31" t="s">
        <v>852</v>
      </c>
      <c r="E23" s="32" t="s">
        <v>853</v>
      </c>
      <c r="F23" s="28" t="s">
        <v>17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B23" s="3"/>
      <c r="AK23" s="5"/>
      <c r="AM23" s="5"/>
      <c r="AN23" s="4"/>
    </row>
    <row r="24" spans="1:40" s="2" customFormat="1" ht="16.149999999999999" customHeight="1" x14ac:dyDescent="0.5">
      <c r="A24" s="28">
        <v>18</v>
      </c>
      <c r="B24" s="29">
        <v>44894</v>
      </c>
      <c r="C24" s="30" t="s">
        <v>80</v>
      </c>
      <c r="D24" s="31" t="s">
        <v>854</v>
      </c>
      <c r="E24" s="32" t="s">
        <v>161</v>
      </c>
      <c r="F24" s="28" t="s">
        <v>13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B24" s="3"/>
      <c r="AK24" s="5"/>
      <c r="AM24" s="5"/>
      <c r="AN24" s="4"/>
    </row>
    <row r="25" spans="1:40" s="2" customFormat="1" ht="16.149999999999999" customHeight="1" x14ac:dyDescent="0.5">
      <c r="A25" s="28">
        <v>19</v>
      </c>
      <c r="B25" s="29">
        <v>44895</v>
      </c>
      <c r="C25" s="30" t="s">
        <v>80</v>
      </c>
      <c r="D25" s="31" t="s">
        <v>855</v>
      </c>
      <c r="E25" s="32" t="s">
        <v>856</v>
      </c>
      <c r="F25" s="28" t="s">
        <v>14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07">
        <v>44896</v>
      </c>
      <c r="C26" s="40" t="s">
        <v>80</v>
      </c>
      <c r="D26" s="41" t="s">
        <v>857</v>
      </c>
      <c r="E26" s="42" t="s">
        <v>858</v>
      </c>
      <c r="F26" s="38" t="s">
        <v>15</v>
      </c>
      <c r="G26" s="79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B26" s="3"/>
      <c r="AK26" s="5"/>
      <c r="AM26" s="5"/>
      <c r="AN26" s="4"/>
    </row>
    <row r="27" spans="1:40" s="2" customFormat="1" ht="16.149999999999999" customHeight="1" x14ac:dyDescent="0.5">
      <c r="A27" s="18">
        <v>21</v>
      </c>
      <c r="B27" s="19">
        <v>44897</v>
      </c>
      <c r="C27" s="50" t="s">
        <v>87</v>
      </c>
      <c r="D27" s="51" t="s">
        <v>859</v>
      </c>
      <c r="E27" s="52" t="s">
        <v>169</v>
      </c>
      <c r="F27" s="23" t="s">
        <v>16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B27" s="3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44898</v>
      </c>
      <c r="C28" s="56" t="s">
        <v>87</v>
      </c>
      <c r="D28" s="31" t="s">
        <v>108</v>
      </c>
      <c r="E28" s="32" t="s">
        <v>120</v>
      </c>
      <c r="F28" s="28" t="s">
        <v>17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40" s="2" customFormat="1" ht="16.149999999999999" customHeight="1" x14ac:dyDescent="0.5">
      <c r="A29" s="28">
        <v>23</v>
      </c>
      <c r="B29" s="29">
        <v>44899</v>
      </c>
      <c r="C29" s="56" t="s">
        <v>87</v>
      </c>
      <c r="D29" s="31" t="s">
        <v>157</v>
      </c>
      <c r="E29" s="32" t="s">
        <v>158</v>
      </c>
      <c r="F29" s="28" t="s">
        <v>13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40" s="2" customFormat="1" ht="16.149999999999999" customHeight="1" x14ac:dyDescent="0.5">
      <c r="A30" s="28">
        <v>24</v>
      </c>
      <c r="B30" s="29">
        <v>44900</v>
      </c>
      <c r="C30" s="30" t="s">
        <v>87</v>
      </c>
      <c r="D30" s="57" t="s">
        <v>114</v>
      </c>
      <c r="E30" s="58" t="s">
        <v>860</v>
      </c>
      <c r="F30" s="28" t="s">
        <v>14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</row>
    <row r="31" spans="1:40" s="2" customFormat="1" ht="16.149999999999999" customHeight="1" x14ac:dyDescent="0.5">
      <c r="A31" s="28">
        <v>25</v>
      </c>
      <c r="B31" s="29">
        <v>44901</v>
      </c>
      <c r="C31" s="30" t="s">
        <v>87</v>
      </c>
      <c r="D31" s="31" t="s">
        <v>861</v>
      </c>
      <c r="E31" s="32" t="s">
        <v>144</v>
      </c>
      <c r="F31" s="28" t="s">
        <v>15</v>
      </c>
      <c r="G31" s="78"/>
      <c r="H31" s="34"/>
      <c r="I31" s="34"/>
      <c r="J31" s="34"/>
      <c r="K31" s="34"/>
      <c r="L31" s="34"/>
      <c r="M31" s="34"/>
      <c r="N31" s="34"/>
      <c r="O31" s="34"/>
      <c r="P31" s="35"/>
      <c r="Q31" s="35"/>
      <c r="R31" s="35"/>
      <c r="S31" s="35"/>
      <c r="T31" s="35"/>
      <c r="U31" s="35"/>
      <c r="V31" s="35"/>
      <c r="W31" s="35"/>
      <c r="X31" s="36"/>
      <c r="Y31" s="37"/>
      <c r="AB31" s="3"/>
      <c r="AK31" s="5"/>
      <c r="AM31" s="5"/>
      <c r="AN31" s="4"/>
    </row>
    <row r="32" spans="1:40" s="2" customFormat="1" ht="15.95" customHeight="1" x14ac:dyDescent="0.5">
      <c r="A32" s="18">
        <v>26</v>
      </c>
      <c r="B32" s="19">
        <v>44902</v>
      </c>
      <c r="C32" s="20" t="s">
        <v>87</v>
      </c>
      <c r="D32" s="21" t="s">
        <v>98</v>
      </c>
      <c r="E32" s="22" t="s">
        <v>862</v>
      </c>
      <c r="F32" s="23" t="s">
        <v>16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B32" s="3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44903</v>
      </c>
      <c r="C33" s="30" t="s">
        <v>87</v>
      </c>
      <c r="D33" s="31" t="s">
        <v>863</v>
      </c>
      <c r="E33" s="32" t="s">
        <v>864</v>
      </c>
      <c r="F33" s="28" t="s">
        <v>17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B33" s="3"/>
      <c r="AK33" s="5"/>
      <c r="AM33" s="5"/>
      <c r="AN33" s="4"/>
    </row>
    <row r="34" spans="1:40" s="2" customFormat="1" ht="16.149999999999999" customHeight="1" x14ac:dyDescent="0.5">
      <c r="A34" s="28">
        <v>28</v>
      </c>
      <c r="B34" s="29">
        <v>44904</v>
      </c>
      <c r="C34" s="30" t="s">
        <v>87</v>
      </c>
      <c r="D34" s="31" t="s">
        <v>865</v>
      </c>
      <c r="E34" s="32" t="s">
        <v>866</v>
      </c>
      <c r="F34" s="28" t="s">
        <v>13</v>
      </c>
      <c r="G34" s="78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B34" s="3"/>
      <c r="AK34" s="5"/>
      <c r="AM34" s="5"/>
      <c r="AN34" s="4"/>
    </row>
    <row r="35" spans="1:40" s="2" customFormat="1" ht="16.149999999999999" customHeight="1" x14ac:dyDescent="0.5">
      <c r="A35" s="28">
        <v>29</v>
      </c>
      <c r="B35" s="29">
        <v>44905</v>
      </c>
      <c r="C35" s="30" t="s">
        <v>87</v>
      </c>
      <c r="D35" s="31" t="s">
        <v>867</v>
      </c>
      <c r="E35" s="32" t="s">
        <v>868</v>
      </c>
      <c r="F35" s="28" t="s">
        <v>14</v>
      </c>
      <c r="G35" s="7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28">
        <v>30</v>
      </c>
      <c r="B36" s="39">
        <v>44906</v>
      </c>
      <c r="C36" s="40" t="s">
        <v>87</v>
      </c>
      <c r="D36" s="41" t="s">
        <v>869</v>
      </c>
      <c r="E36" s="42" t="s">
        <v>870</v>
      </c>
      <c r="F36" s="38" t="s">
        <v>15</v>
      </c>
      <c r="G36" s="79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1"/>
      <c r="AB36" s="3"/>
      <c r="AK36" s="5"/>
      <c r="AM36" s="5"/>
      <c r="AN36" s="4"/>
    </row>
    <row r="37" spans="1:40" s="2" customFormat="1" ht="15.95" customHeight="1" x14ac:dyDescent="0.5">
      <c r="A37" s="158">
        <v>31</v>
      </c>
      <c r="B37" s="159">
        <v>44907</v>
      </c>
      <c r="C37" s="160" t="s">
        <v>87</v>
      </c>
      <c r="D37" s="161" t="s">
        <v>871</v>
      </c>
      <c r="E37" s="162" t="s">
        <v>872</v>
      </c>
      <c r="F37" s="158" t="s">
        <v>16</v>
      </c>
      <c r="G37" s="163"/>
      <c r="H37" s="164"/>
      <c r="I37" s="164"/>
      <c r="J37" s="164"/>
      <c r="K37" s="164"/>
      <c r="L37" s="164"/>
      <c r="M37" s="164"/>
      <c r="N37" s="164"/>
      <c r="O37" s="164"/>
      <c r="P37" s="165"/>
      <c r="Q37" s="165"/>
      <c r="R37" s="165"/>
      <c r="S37" s="165"/>
      <c r="T37" s="165"/>
      <c r="U37" s="165"/>
      <c r="V37" s="165"/>
      <c r="W37" s="165"/>
      <c r="X37" s="166"/>
      <c r="Y37" s="157"/>
      <c r="AA37" s="94"/>
    </row>
    <row r="38" spans="1:40" s="2" customFormat="1" ht="16.149999999999999" customHeight="1" x14ac:dyDescent="0.5">
      <c r="A38" s="28">
        <v>32</v>
      </c>
      <c r="B38" s="29">
        <v>44908</v>
      </c>
      <c r="C38" s="30" t="s">
        <v>87</v>
      </c>
      <c r="D38" s="31" t="s">
        <v>873</v>
      </c>
      <c r="E38" s="32" t="s">
        <v>874</v>
      </c>
      <c r="F38" s="28" t="s">
        <v>17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</row>
    <row r="39" spans="1:40" s="2" customFormat="1" ht="16.149999999999999" customHeight="1" x14ac:dyDescent="0.5">
      <c r="A39" s="28">
        <v>33</v>
      </c>
      <c r="B39" s="29">
        <v>44909</v>
      </c>
      <c r="C39" s="30" t="s">
        <v>87</v>
      </c>
      <c r="D39" s="31" t="s">
        <v>875</v>
      </c>
      <c r="E39" s="32" t="s">
        <v>876</v>
      </c>
      <c r="F39" s="28" t="s">
        <v>13</v>
      </c>
      <c r="G39" s="78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B39" s="3"/>
      <c r="AK39" s="5"/>
      <c r="AM39" s="5"/>
      <c r="AN39" s="4"/>
    </row>
    <row r="40" spans="1:40" s="2" customFormat="1" ht="16.149999999999999" customHeight="1" x14ac:dyDescent="0.5">
      <c r="A40" s="28">
        <v>34</v>
      </c>
      <c r="B40" s="29">
        <v>44910</v>
      </c>
      <c r="C40" s="30" t="s">
        <v>87</v>
      </c>
      <c r="D40" s="31" t="s">
        <v>128</v>
      </c>
      <c r="E40" s="32" t="s">
        <v>877</v>
      </c>
      <c r="F40" s="28" t="s">
        <v>14</v>
      </c>
      <c r="G40" s="7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B40" s="3"/>
      <c r="AK40" s="5"/>
      <c r="AM40" s="5"/>
      <c r="AN40" s="4"/>
    </row>
    <row r="41" spans="1:40" s="2" customFormat="1" ht="16.5" customHeight="1" x14ac:dyDescent="0.5">
      <c r="A41" s="28">
        <v>35</v>
      </c>
      <c r="B41" s="39">
        <v>44911</v>
      </c>
      <c r="C41" s="40" t="s">
        <v>87</v>
      </c>
      <c r="D41" s="41" t="s">
        <v>152</v>
      </c>
      <c r="E41" s="42" t="s">
        <v>878</v>
      </c>
      <c r="F41" s="38" t="s">
        <v>15</v>
      </c>
      <c r="G41" s="79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1"/>
      <c r="AB41" s="3"/>
      <c r="AK41" s="5"/>
      <c r="AM41" s="5"/>
      <c r="AN41" s="4"/>
    </row>
    <row r="42" spans="1:40" s="2" customFormat="1" ht="16.149999999999999" customHeight="1" x14ac:dyDescent="0.5">
      <c r="A42" s="18">
        <v>36</v>
      </c>
      <c r="B42" s="19">
        <v>44912</v>
      </c>
      <c r="C42" s="20" t="s">
        <v>87</v>
      </c>
      <c r="D42" s="21" t="s">
        <v>467</v>
      </c>
      <c r="E42" s="22" t="s">
        <v>879</v>
      </c>
      <c r="F42" s="18" t="s">
        <v>16</v>
      </c>
      <c r="G42" s="84"/>
      <c r="H42" s="48"/>
      <c r="I42" s="48"/>
      <c r="J42" s="48"/>
      <c r="K42" s="48"/>
      <c r="L42" s="48"/>
      <c r="M42" s="48"/>
      <c r="N42" s="48"/>
      <c r="O42" s="48"/>
      <c r="P42" s="26"/>
      <c r="Q42" s="26"/>
      <c r="R42" s="26"/>
      <c r="S42" s="26"/>
      <c r="T42" s="26"/>
      <c r="U42" s="26"/>
      <c r="V42" s="26"/>
      <c r="W42" s="26"/>
      <c r="X42" s="25"/>
      <c r="Y42" s="27"/>
      <c r="AB42" s="3"/>
      <c r="AK42" s="5"/>
      <c r="AM42" s="5"/>
      <c r="AN42" s="4"/>
    </row>
    <row r="43" spans="1:40" s="2" customFormat="1" ht="16.149999999999999" customHeight="1" x14ac:dyDescent="0.5">
      <c r="A43" s="28">
        <v>37</v>
      </c>
      <c r="B43" s="29">
        <v>44913</v>
      </c>
      <c r="C43" s="30" t="s">
        <v>87</v>
      </c>
      <c r="D43" s="31" t="s">
        <v>880</v>
      </c>
      <c r="E43" s="32" t="s">
        <v>881</v>
      </c>
      <c r="F43" s="28" t="s">
        <v>17</v>
      </c>
      <c r="G43" s="78"/>
      <c r="H43" s="34"/>
      <c r="I43" s="34"/>
      <c r="J43" s="34"/>
      <c r="K43" s="34"/>
      <c r="L43" s="34"/>
      <c r="M43" s="34"/>
      <c r="N43" s="34"/>
      <c r="O43" s="34"/>
      <c r="P43" s="35"/>
      <c r="Q43" s="35"/>
      <c r="R43" s="35"/>
      <c r="S43" s="35"/>
      <c r="T43" s="35"/>
      <c r="U43" s="35"/>
      <c r="V43" s="35"/>
      <c r="W43" s="35"/>
      <c r="X43" s="36"/>
      <c r="Y43" s="37"/>
      <c r="AB43" s="3"/>
      <c r="AK43" s="5"/>
      <c r="AM43" s="5"/>
      <c r="AN43" s="4"/>
    </row>
    <row r="44" spans="1:40" s="2" customFormat="1" ht="16.149999999999999" customHeight="1" x14ac:dyDescent="0.5">
      <c r="A44" s="28">
        <v>38</v>
      </c>
      <c r="B44" s="29">
        <v>44914</v>
      </c>
      <c r="C44" s="30" t="s">
        <v>87</v>
      </c>
      <c r="D44" s="31" t="s">
        <v>882</v>
      </c>
      <c r="E44" s="32" t="s">
        <v>883</v>
      </c>
      <c r="F44" s="28" t="s">
        <v>13</v>
      </c>
      <c r="G44" s="78"/>
      <c r="H44" s="34"/>
      <c r="I44" s="34"/>
      <c r="J44" s="34"/>
      <c r="K44" s="34"/>
      <c r="L44" s="34"/>
      <c r="M44" s="34"/>
      <c r="N44" s="34"/>
      <c r="O44" s="34"/>
      <c r="P44" s="35"/>
      <c r="Q44" s="35"/>
      <c r="R44" s="35"/>
      <c r="S44" s="35"/>
      <c r="T44" s="35"/>
      <c r="U44" s="35"/>
      <c r="V44" s="35"/>
      <c r="W44" s="35"/>
      <c r="X44" s="36"/>
      <c r="Y44" s="37"/>
      <c r="AB44" s="3"/>
      <c r="AK44" s="5"/>
      <c r="AM44" s="5"/>
      <c r="AN44" s="4"/>
    </row>
    <row r="45" spans="1:40" s="2" customFormat="1" ht="16.149999999999999" customHeight="1" x14ac:dyDescent="0.5">
      <c r="A45" s="28">
        <v>39</v>
      </c>
      <c r="B45" s="29">
        <v>44915</v>
      </c>
      <c r="C45" s="30" t="s">
        <v>87</v>
      </c>
      <c r="D45" s="31" t="s">
        <v>884</v>
      </c>
      <c r="E45" s="32" t="s">
        <v>885</v>
      </c>
      <c r="F45" s="70" t="s">
        <v>14</v>
      </c>
      <c r="G45" s="85"/>
      <c r="H45" s="36"/>
      <c r="I45" s="36"/>
      <c r="J45" s="36"/>
      <c r="K45" s="36"/>
      <c r="L45" s="36"/>
      <c r="M45" s="36"/>
      <c r="N45" s="36"/>
      <c r="O45" s="36"/>
      <c r="P45" s="35"/>
      <c r="Q45" s="35"/>
      <c r="R45" s="35"/>
      <c r="S45" s="35"/>
      <c r="T45" s="35"/>
      <c r="U45" s="35"/>
      <c r="V45" s="35"/>
      <c r="W45" s="35"/>
      <c r="X45" s="36"/>
      <c r="Y45" s="37"/>
      <c r="AB45" s="3"/>
      <c r="AK45" s="5"/>
      <c r="AM45" s="5"/>
      <c r="AN45" s="4"/>
    </row>
    <row r="46" spans="1:40" s="2" customFormat="1" ht="16.149999999999999" customHeight="1" x14ac:dyDescent="0.5">
      <c r="A46" s="38">
        <v>40</v>
      </c>
      <c r="B46" s="39">
        <v>44916</v>
      </c>
      <c r="C46" s="40" t="s">
        <v>87</v>
      </c>
      <c r="D46" s="41" t="s">
        <v>886</v>
      </c>
      <c r="E46" s="42" t="s">
        <v>887</v>
      </c>
      <c r="F46" s="38" t="s">
        <v>15</v>
      </c>
      <c r="G46" s="79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1"/>
      <c r="AB46" s="3"/>
      <c r="AK46" s="5"/>
      <c r="AM46" s="5"/>
      <c r="AN46" s="4"/>
    </row>
    <row r="47" spans="1:40" s="2" customFormat="1" ht="6" customHeight="1" x14ac:dyDescent="0.5">
      <c r="A47" s="73"/>
      <c r="B47" s="130"/>
      <c r="C47" s="131"/>
      <c r="D47" s="132"/>
      <c r="E47" s="13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2"/>
      <c r="Q47" s="72"/>
      <c r="R47" s="72"/>
      <c r="S47" s="72"/>
      <c r="T47" s="72"/>
      <c r="U47" s="72"/>
      <c r="V47" s="72"/>
      <c r="W47" s="72"/>
      <c r="X47" s="134"/>
      <c r="Y47" s="135"/>
      <c r="AB47" s="3"/>
      <c r="AK47" s="5"/>
      <c r="AM47" s="5"/>
      <c r="AN47" s="4"/>
    </row>
    <row r="48" spans="1:40" s="2" customFormat="1" ht="16.149999999999999" customHeight="1" x14ac:dyDescent="0.5">
      <c r="A48" s="72"/>
      <c r="B48" s="76" t="s">
        <v>24</v>
      </c>
      <c r="C48" s="73"/>
      <c r="E48" s="73">
        <f>I48+O48</f>
        <v>40</v>
      </c>
      <c r="F48" s="74" t="s">
        <v>6</v>
      </c>
      <c r="G48" s="76" t="s">
        <v>11</v>
      </c>
      <c r="H48" s="76"/>
      <c r="I48" s="73">
        <f>COUNTIF($C$7:$C$46,"ช")</f>
        <v>20</v>
      </c>
      <c r="J48" s="72"/>
      <c r="K48" s="75" t="s">
        <v>8</v>
      </c>
      <c r="L48" s="76"/>
      <c r="M48" s="169" t="s">
        <v>7</v>
      </c>
      <c r="N48" s="169"/>
      <c r="O48" s="73">
        <f>COUNTIF($C$7:$C$46,"ญ")</f>
        <v>20</v>
      </c>
      <c r="P48" s="72"/>
      <c r="Q48" s="75" t="s">
        <v>8</v>
      </c>
      <c r="X48" s="72"/>
      <c r="Y48" s="72"/>
    </row>
    <row r="49" spans="1:25" s="2" customFormat="1" ht="17.100000000000001" hidden="1" customHeight="1" x14ac:dyDescent="0.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s="95" customFormat="1" ht="15" hidden="1" customHeight="1" x14ac:dyDescent="0.5">
      <c r="A50" s="93"/>
      <c r="B50" s="106"/>
      <c r="C50" s="93"/>
      <c r="D50" s="168" t="s">
        <v>13</v>
      </c>
      <c r="E50" s="168">
        <f>COUNTIF($F$7:$F$46,"แดง")</f>
        <v>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5" customFormat="1" ht="15" hidden="1" customHeight="1" x14ac:dyDescent="0.5">
      <c r="A51" s="93"/>
      <c r="B51" s="106"/>
      <c r="C51" s="93"/>
      <c r="D51" s="168" t="s">
        <v>14</v>
      </c>
      <c r="E51" s="168">
        <f>COUNTIF($F$7:$F$46,"เหลือง")</f>
        <v>8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5" customFormat="1" ht="15" hidden="1" customHeight="1" x14ac:dyDescent="0.5">
      <c r="A52" s="93"/>
      <c r="B52" s="106"/>
      <c r="C52" s="93"/>
      <c r="D52" s="168" t="s">
        <v>15</v>
      </c>
      <c r="E52" s="168">
        <f>COUNTIF($F$7:$F$46,"น้ำเงิน")</f>
        <v>8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s="95" customFormat="1" ht="15" hidden="1" customHeight="1" x14ac:dyDescent="0.5">
      <c r="A53" s="93"/>
      <c r="B53" s="106"/>
      <c r="C53" s="93"/>
      <c r="D53" s="168" t="s">
        <v>16</v>
      </c>
      <c r="E53" s="168">
        <f>COUNTIF($F$7:$F$46,"ม่วง")</f>
        <v>8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s="95" customFormat="1" ht="15" hidden="1" customHeight="1" x14ac:dyDescent="0.5">
      <c r="A54" s="93"/>
      <c r="B54" s="106"/>
      <c r="C54" s="93"/>
      <c r="D54" s="168" t="s">
        <v>17</v>
      </c>
      <c r="E54" s="168">
        <f>COUNTIF($F$7:$F$46,"ฟ้า")</f>
        <v>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s="95" customFormat="1" ht="15" hidden="1" customHeight="1" x14ac:dyDescent="0.5">
      <c r="A55" s="93"/>
      <c r="B55" s="106"/>
      <c r="C55" s="93"/>
      <c r="D55" s="168" t="s">
        <v>5</v>
      </c>
      <c r="E55" s="168">
        <f>SUM(E50:E54)</f>
        <v>40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s="95" customFormat="1" ht="15" customHeight="1" x14ac:dyDescent="0.5">
      <c r="B56" s="96"/>
      <c r="C56" s="97"/>
      <c r="D56" s="98"/>
      <c r="E56" s="98"/>
    </row>
    <row r="57" spans="1:25" s="95" customFormat="1" ht="15" customHeight="1" x14ac:dyDescent="0.5">
      <c r="B57" s="96"/>
      <c r="C57" s="97"/>
      <c r="D57" s="98"/>
      <c r="E57" s="98"/>
    </row>
    <row r="58" spans="1:25" s="95" customFormat="1" ht="15" customHeight="1" x14ac:dyDescent="0.5">
      <c r="B58" s="96"/>
      <c r="C58" s="99"/>
      <c r="D58" s="94"/>
      <c r="E58" s="94"/>
    </row>
    <row r="59" spans="1:25" s="95" customFormat="1" ht="15" customHeight="1" x14ac:dyDescent="0.5">
      <c r="B59" s="96"/>
      <c r="C59" s="97"/>
      <c r="D59" s="98"/>
      <c r="E59" s="98"/>
    </row>
    <row r="60" spans="1:25" s="95" customFormat="1" ht="15" customHeight="1" x14ac:dyDescent="0.5">
      <c r="B60" s="96"/>
      <c r="C60" s="97"/>
      <c r="D60" s="98"/>
      <c r="E60" s="98"/>
    </row>
    <row r="61" spans="1:25" s="95" customFormat="1" ht="15" customHeight="1" x14ac:dyDescent="0.5">
      <c r="B61" s="96"/>
      <c r="C61" s="97"/>
      <c r="D61" s="98"/>
      <c r="E61" s="98"/>
    </row>
    <row r="62" spans="1:25" s="95" customFormat="1" ht="15" customHeight="1" x14ac:dyDescent="0.5">
      <c r="B62" s="96"/>
      <c r="C62" s="97"/>
      <c r="D62" s="98"/>
      <c r="E62" s="98"/>
    </row>
    <row r="63" spans="1:25" s="95" customFormat="1" ht="15" customHeight="1" x14ac:dyDescent="0.5">
      <c r="B63" s="96"/>
      <c r="C63" s="97"/>
      <c r="D63" s="98"/>
      <c r="E63" s="98"/>
    </row>
    <row r="64" spans="1:25" s="95" customFormat="1" ht="15" customHeight="1" x14ac:dyDescent="0.5">
      <c r="B64" s="96"/>
      <c r="C64" s="97"/>
      <c r="D64" s="98"/>
      <c r="E64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222A8-0180-422F-969D-4B0C63929156}">
  <dimension ref="A1:AN55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ม.2'!B26</f>
        <v>นางอารีพร  ภู่ผกาพันธุ์พงษ์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61</v>
      </c>
      <c r="M2" s="14" t="s">
        <v>45</v>
      </c>
      <c r="R2" s="14" t="str">
        <f>'ยอด ม.2'!B27</f>
        <v>Mr.Kimberly  Figura</v>
      </c>
    </row>
    <row r="3" spans="1:40" s="15" customFormat="1" ht="17.25" customHeight="1" x14ac:dyDescent="0.5">
      <c r="A3" s="16" t="s">
        <v>75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ม.2'!F26</f>
        <v>523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44917</v>
      </c>
      <c r="C7" s="20" t="s">
        <v>80</v>
      </c>
      <c r="D7" s="21" t="s">
        <v>888</v>
      </c>
      <c r="E7" s="22" t="s">
        <v>471</v>
      </c>
      <c r="F7" s="23" t="s">
        <v>16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40" s="2" customFormat="1" ht="16.149999999999999" customHeight="1" x14ac:dyDescent="0.5">
      <c r="A8" s="28">
        <v>2</v>
      </c>
      <c r="B8" s="29">
        <v>44918</v>
      </c>
      <c r="C8" s="30" t="s">
        <v>80</v>
      </c>
      <c r="D8" s="31" t="s">
        <v>889</v>
      </c>
      <c r="E8" s="32" t="s">
        <v>890</v>
      </c>
      <c r="F8" s="28" t="s">
        <v>17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40" s="2" customFormat="1" ht="16.149999999999999" customHeight="1" x14ac:dyDescent="0.5">
      <c r="A9" s="28">
        <v>3</v>
      </c>
      <c r="B9" s="29">
        <v>44919</v>
      </c>
      <c r="C9" s="30" t="s">
        <v>80</v>
      </c>
      <c r="D9" s="31" t="s">
        <v>891</v>
      </c>
      <c r="E9" s="32" t="s">
        <v>892</v>
      </c>
      <c r="F9" s="28" t="s">
        <v>13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40" s="2" customFormat="1" ht="16.149999999999999" customHeight="1" x14ac:dyDescent="0.5">
      <c r="A10" s="28">
        <v>4</v>
      </c>
      <c r="B10" s="29">
        <v>44920</v>
      </c>
      <c r="C10" s="30" t="s">
        <v>80</v>
      </c>
      <c r="D10" s="31" t="s">
        <v>145</v>
      </c>
      <c r="E10" s="32" t="s">
        <v>893</v>
      </c>
      <c r="F10" s="28" t="s">
        <v>14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B10" s="3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44921</v>
      </c>
      <c r="C11" s="40" t="s">
        <v>80</v>
      </c>
      <c r="D11" s="41" t="s">
        <v>894</v>
      </c>
      <c r="E11" s="42" t="s">
        <v>895</v>
      </c>
      <c r="F11" s="38" t="s">
        <v>15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B11" s="3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44922</v>
      </c>
      <c r="C12" s="20" t="s">
        <v>80</v>
      </c>
      <c r="D12" s="21" t="s">
        <v>896</v>
      </c>
      <c r="E12" s="22" t="s">
        <v>897</v>
      </c>
      <c r="F12" s="23" t="s">
        <v>16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B12" s="3"/>
      <c r="AK12" s="5"/>
      <c r="AM12" s="5"/>
      <c r="AN12" s="4"/>
    </row>
    <row r="13" spans="1:40" s="2" customFormat="1" ht="16.149999999999999" customHeight="1" x14ac:dyDescent="0.5">
      <c r="A13" s="28">
        <v>7</v>
      </c>
      <c r="B13" s="29">
        <v>44923</v>
      </c>
      <c r="C13" s="30" t="s">
        <v>80</v>
      </c>
      <c r="D13" s="31" t="s">
        <v>898</v>
      </c>
      <c r="E13" s="32" t="s">
        <v>899</v>
      </c>
      <c r="F13" s="28" t="s">
        <v>17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B13" s="3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44924</v>
      </c>
      <c r="C14" s="30" t="s">
        <v>80</v>
      </c>
      <c r="D14" s="31" t="s">
        <v>900</v>
      </c>
      <c r="E14" s="32" t="s">
        <v>901</v>
      </c>
      <c r="F14" s="28" t="s">
        <v>13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B14" s="3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44925</v>
      </c>
      <c r="C15" s="30" t="s">
        <v>80</v>
      </c>
      <c r="D15" s="31" t="s">
        <v>902</v>
      </c>
      <c r="E15" s="32" t="s">
        <v>903</v>
      </c>
      <c r="F15" s="28" t="s">
        <v>14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B15" s="3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44926</v>
      </c>
      <c r="C16" s="40" t="s">
        <v>80</v>
      </c>
      <c r="D16" s="41" t="s">
        <v>904</v>
      </c>
      <c r="E16" s="42" t="s">
        <v>905</v>
      </c>
      <c r="F16" s="38" t="s">
        <v>15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B16" s="3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44927</v>
      </c>
      <c r="C17" s="20" t="s">
        <v>80</v>
      </c>
      <c r="D17" s="21" t="s">
        <v>906</v>
      </c>
      <c r="E17" s="22" t="s">
        <v>907</v>
      </c>
      <c r="F17" s="23" t="s">
        <v>16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B17" s="3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44928</v>
      </c>
      <c r="C18" s="30" t="s">
        <v>80</v>
      </c>
      <c r="D18" s="31" t="s">
        <v>908</v>
      </c>
      <c r="E18" s="32" t="s">
        <v>176</v>
      </c>
      <c r="F18" s="28" t="s">
        <v>17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B18" s="3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44930</v>
      </c>
      <c r="C19" s="30" t="s">
        <v>87</v>
      </c>
      <c r="D19" s="49" t="s">
        <v>108</v>
      </c>
      <c r="E19" s="32" t="s">
        <v>909</v>
      </c>
      <c r="F19" s="28" t="s">
        <v>14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B19" s="3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44931</v>
      </c>
      <c r="C20" s="30" t="s">
        <v>87</v>
      </c>
      <c r="D20" s="31" t="s">
        <v>910</v>
      </c>
      <c r="E20" s="32" t="s">
        <v>911</v>
      </c>
      <c r="F20" s="28" t="s">
        <v>15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B20" s="3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44932</v>
      </c>
      <c r="C21" s="40" t="s">
        <v>87</v>
      </c>
      <c r="D21" s="41" t="s">
        <v>912</v>
      </c>
      <c r="E21" s="42" t="s">
        <v>913</v>
      </c>
      <c r="F21" s="38" t="s">
        <v>16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B21" s="3"/>
      <c r="AK21" s="5"/>
      <c r="AM21" s="5"/>
      <c r="AN21" s="4"/>
    </row>
    <row r="22" spans="1:40" s="2" customFormat="1" ht="15.95" customHeight="1" x14ac:dyDescent="0.5">
      <c r="A22" s="18">
        <v>16</v>
      </c>
      <c r="B22" s="19">
        <v>44933</v>
      </c>
      <c r="C22" s="20" t="s">
        <v>87</v>
      </c>
      <c r="D22" s="21" t="s">
        <v>914</v>
      </c>
      <c r="E22" s="22" t="s">
        <v>915</v>
      </c>
      <c r="F22" s="23" t="s">
        <v>17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B22" s="3"/>
      <c r="AK22" s="5"/>
      <c r="AM22" s="5"/>
      <c r="AN22" s="4"/>
    </row>
    <row r="23" spans="1:40" s="2" customFormat="1" ht="16.149999999999999" customHeight="1" x14ac:dyDescent="0.5">
      <c r="A23" s="28">
        <v>17</v>
      </c>
      <c r="B23" s="29">
        <v>44934</v>
      </c>
      <c r="C23" s="30" t="s">
        <v>87</v>
      </c>
      <c r="D23" s="31" t="s">
        <v>126</v>
      </c>
      <c r="E23" s="32" t="s">
        <v>916</v>
      </c>
      <c r="F23" s="28" t="s">
        <v>13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B23" s="3"/>
      <c r="AK23" s="5"/>
      <c r="AM23" s="5"/>
      <c r="AN23" s="4"/>
    </row>
    <row r="24" spans="1:40" s="2" customFormat="1" ht="16.149999999999999" customHeight="1" x14ac:dyDescent="0.5">
      <c r="A24" s="28">
        <v>18</v>
      </c>
      <c r="B24" s="29">
        <v>44935</v>
      </c>
      <c r="C24" s="30" t="s">
        <v>87</v>
      </c>
      <c r="D24" s="31" t="s">
        <v>96</v>
      </c>
      <c r="E24" s="32" t="s">
        <v>917</v>
      </c>
      <c r="F24" s="28" t="s">
        <v>14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B24" s="3"/>
      <c r="AK24" s="5"/>
      <c r="AM24" s="5"/>
      <c r="AN24" s="4"/>
    </row>
    <row r="25" spans="1:40" s="2" customFormat="1" ht="16.149999999999999" customHeight="1" x14ac:dyDescent="0.5">
      <c r="A25" s="28">
        <v>19</v>
      </c>
      <c r="B25" s="29">
        <v>44936</v>
      </c>
      <c r="C25" s="30" t="s">
        <v>87</v>
      </c>
      <c r="D25" s="31" t="s">
        <v>918</v>
      </c>
      <c r="E25" s="32" t="s">
        <v>919</v>
      </c>
      <c r="F25" s="28" t="s">
        <v>15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B25" s="3"/>
      <c r="AK25" s="5"/>
      <c r="AM25" s="5"/>
      <c r="AN25" s="4"/>
    </row>
    <row r="26" spans="1:40" s="2" customFormat="1" ht="17.100000000000001" customHeight="1" x14ac:dyDescent="0.5">
      <c r="A26" s="38">
        <v>20</v>
      </c>
      <c r="B26" s="39">
        <v>44937</v>
      </c>
      <c r="C26" s="40" t="s">
        <v>87</v>
      </c>
      <c r="D26" s="41" t="s">
        <v>920</v>
      </c>
      <c r="E26" s="42" t="s">
        <v>101</v>
      </c>
      <c r="F26" s="38" t="s">
        <v>16</v>
      </c>
      <c r="G26" s="79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B26" s="3"/>
      <c r="AK26" s="5"/>
      <c r="AM26" s="5"/>
      <c r="AN26" s="4"/>
    </row>
    <row r="27" spans="1:40" s="2" customFormat="1" ht="15.95" customHeight="1" x14ac:dyDescent="0.5">
      <c r="A27" s="18">
        <v>21</v>
      </c>
      <c r="B27" s="19">
        <v>44938</v>
      </c>
      <c r="C27" s="50" t="s">
        <v>87</v>
      </c>
      <c r="D27" s="51" t="s">
        <v>921</v>
      </c>
      <c r="E27" s="52" t="s">
        <v>922</v>
      </c>
      <c r="F27" s="23" t="s">
        <v>17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B27" s="3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44939</v>
      </c>
      <c r="C28" s="56" t="s">
        <v>87</v>
      </c>
      <c r="D28" s="31" t="s">
        <v>923</v>
      </c>
      <c r="E28" s="32" t="s">
        <v>924</v>
      </c>
      <c r="F28" s="28" t="s">
        <v>13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40" s="2" customFormat="1" ht="16.149999999999999" customHeight="1" x14ac:dyDescent="0.5">
      <c r="A29" s="28">
        <v>23</v>
      </c>
      <c r="B29" s="29">
        <v>44940</v>
      </c>
      <c r="C29" s="56" t="s">
        <v>87</v>
      </c>
      <c r="D29" s="31" t="s">
        <v>925</v>
      </c>
      <c r="E29" s="32" t="s">
        <v>93</v>
      </c>
      <c r="F29" s="28" t="s">
        <v>14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40" s="2" customFormat="1" ht="16.149999999999999" customHeight="1" x14ac:dyDescent="0.5">
      <c r="A30" s="28">
        <v>24</v>
      </c>
      <c r="B30" s="29">
        <v>44941</v>
      </c>
      <c r="C30" s="30" t="s">
        <v>87</v>
      </c>
      <c r="D30" s="57" t="s">
        <v>926</v>
      </c>
      <c r="E30" s="58" t="s">
        <v>927</v>
      </c>
      <c r="F30" s="28" t="s">
        <v>15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</row>
    <row r="31" spans="1:40" s="2" customFormat="1" ht="16.149999999999999" customHeight="1" x14ac:dyDescent="0.5">
      <c r="A31" s="38">
        <v>25</v>
      </c>
      <c r="B31" s="29">
        <v>44942</v>
      </c>
      <c r="C31" s="30" t="s">
        <v>87</v>
      </c>
      <c r="D31" s="31" t="s">
        <v>175</v>
      </c>
      <c r="E31" s="32" t="s">
        <v>928</v>
      </c>
      <c r="F31" s="28" t="s">
        <v>16</v>
      </c>
      <c r="G31" s="78"/>
      <c r="H31" s="34"/>
      <c r="I31" s="34"/>
      <c r="J31" s="34"/>
      <c r="K31" s="34"/>
      <c r="L31" s="34"/>
      <c r="M31" s="34"/>
      <c r="N31" s="34"/>
      <c r="O31" s="34"/>
      <c r="P31" s="35"/>
      <c r="Q31" s="35"/>
      <c r="R31" s="35"/>
      <c r="S31" s="35"/>
      <c r="T31" s="35"/>
      <c r="U31" s="35"/>
      <c r="V31" s="35"/>
      <c r="W31" s="35"/>
      <c r="X31" s="36"/>
      <c r="Y31" s="37"/>
      <c r="AB31" s="3"/>
      <c r="AK31" s="5"/>
      <c r="AM31" s="5"/>
      <c r="AN31" s="4"/>
    </row>
    <row r="32" spans="1:40" s="2" customFormat="1" ht="16.149999999999999" customHeight="1" x14ac:dyDescent="0.5">
      <c r="A32" s="18">
        <v>26</v>
      </c>
      <c r="B32" s="19">
        <v>44943</v>
      </c>
      <c r="C32" s="20" t="s">
        <v>87</v>
      </c>
      <c r="D32" s="21" t="s">
        <v>929</v>
      </c>
      <c r="E32" s="22" t="s">
        <v>930</v>
      </c>
      <c r="F32" s="23" t="s">
        <v>17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B32" s="3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44944</v>
      </c>
      <c r="C33" s="30" t="s">
        <v>87</v>
      </c>
      <c r="D33" s="31" t="s">
        <v>931</v>
      </c>
      <c r="E33" s="32" t="s">
        <v>932</v>
      </c>
      <c r="F33" s="28" t="s">
        <v>13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B33" s="3"/>
      <c r="AK33" s="5"/>
      <c r="AM33" s="5"/>
      <c r="AN33" s="4"/>
    </row>
    <row r="34" spans="1:40" s="2" customFormat="1" ht="16.149999999999999" customHeight="1" x14ac:dyDescent="0.5">
      <c r="A34" s="196">
        <v>28</v>
      </c>
      <c r="B34" s="197">
        <v>44945</v>
      </c>
      <c r="C34" s="198" t="s">
        <v>87</v>
      </c>
      <c r="D34" s="199" t="s">
        <v>933</v>
      </c>
      <c r="E34" s="200" t="s">
        <v>104</v>
      </c>
      <c r="F34" s="196" t="s">
        <v>14</v>
      </c>
      <c r="G34" s="189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B34" s="3"/>
      <c r="AK34" s="5"/>
      <c r="AM34" s="5"/>
      <c r="AN34" s="4"/>
    </row>
    <row r="35" spans="1:40" s="2" customFormat="1" ht="16.149999999999999" customHeight="1" x14ac:dyDescent="0.5">
      <c r="A35" s="196">
        <v>29</v>
      </c>
      <c r="B35" s="197">
        <v>44946</v>
      </c>
      <c r="C35" s="198" t="s">
        <v>87</v>
      </c>
      <c r="D35" s="199" t="s">
        <v>934</v>
      </c>
      <c r="E35" s="200" t="s">
        <v>935</v>
      </c>
      <c r="F35" s="196" t="s">
        <v>15</v>
      </c>
      <c r="G35" s="18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201"/>
      <c r="B36" s="202"/>
      <c r="C36" s="203"/>
      <c r="D36" s="204"/>
      <c r="E36" s="205"/>
      <c r="F36" s="201"/>
      <c r="G36" s="187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1"/>
      <c r="AB36" s="3"/>
      <c r="AK36" s="5"/>
      <c r="AM36" s="5"/>
      <c r="AN36" s="4"/>
    </row>
    <row r="37" spans="1:40" s="2" customFormat="1" ht="6" customHeight="1" x14ac:dyDescent="0.5">
      <c r="A37" s="73"/>
      <c r="B37" s="130"/>
      <c r="C37" s="131"/>
      <c r="D37" s="132"/>
      <c r="E37" s="13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2"/>
      <c r="Q37" s="72"/>
      <c r="R37" s="72"/>
      <c r="S37" s="72"/>
      <c r="T37" s="72"/>
      <c r="U37" s="72"/>
      <c r="V37" s="72"/>
      <c r="W37" s="72"/>
      <c r="X37" s="134"/>
      <c r="Y37" s="135"/>
      <c r="AB37" s="3"/>
      <c r="AK37" s="5"/>
      <c r="AM37" s="5"/>
      <c r="AN37" s="4"/>
    </row>
    <row r="38" spans="1:40" s="2" customFormat="1" ht="16.149999999999999" customHeight="1" x14ac:dyDescent="0.5">
      <c r="A38" s="72"/>
      <c r="B38" s="76" t="s">
        <v>24</v>
      </c>
      <c r="C38" s="73"/>
      <c r="E38" s="73">
        <f>I38+O38</f>
        <v>29</v>
      </c>
      <c r="F38" s="74" t="s">
        <v>6</v>
      </c>
      <c r="G38" s="76" t="s">
        <v>11</v>
      </c>
      <c r="H38" s="76"/>
      <c r="I38" s="73">
        <f>COUNTIF($C$7:$C$36,"ช")</f>
        <v>12</v>
      </c>
      <c r="J38" s="72"/>
      <c r="K38" s="75" t="s">
        <v>8</v>
      </c>
      <c r="L38" s="76"/>
      <c r="M38" s="169" t="s">
        <v>7</v>
      </c>
      <c r="N38" s="169"/>
      <c r="O38" s="73">
        <f>COUNTIF($C$7:$C$36,"ญ")</f>
        <v>17</v>
      </c>
      <c r="P38" s="72"/>
      <c r="Q38" s="75" t="s">
        <v>8</v>
      </c>
      <c r="X38" s="72"/>
      <c r="Y38" s="72"/>
    </row>
    <row r="39" spans="1:40" s="2" customFormat="1" ht="16.149999999999999" hidden="1" customHeight="1" x14ac:dyDescent="0.5">
      <c r="A39" s="72"/>
      <c r="B39" s="76"/>
      <c r="C39" s="73"/>
      <c r="E39" s="73"/>
      <c r="F39" s="74"/>
      <c r="G39" s="76"/>
      <c r="H39" s="76"/>
      <c r="I39" s="73"/>
      <c r="J39" s="72"/>
      <c r="K39" s="75"/>
      <c r="L39" s="76"/>
      <c r="M39" s="169"/>
      <c r="N39" s="169"/>
      <c r="O39" s="73"/>
      <c r="P39" s="72"/>
      <c r="Q39" s="75"/>
      <c r="X39" s="72"/>
      <c r="Y39" s="72"/>
    </row>
    <row r="40" spans="1:40" s="95" customFormat="1" ht="15" hidden="1" customHeight="1" x14ac:dyDescent="0.5">
      <c r="A40" s="93"/>
      <c r="B40" s="106"/>
      <c r="C40" s="93"/>
      <c r="D40" s="168" t="s">
        <v>13</v>
      </c>
      <c r="E40" s="168">
        <f>COUNTIF($F$7:$F$36,"แดง")</f>
        <v>5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40" s="95" customFormat="1" ht="15" hidden="1" customHeight="1" x14ac:dyDescent="0.5">
      <c r="A41" s="93"/>
      <c r="B41" s="106"/>
      <c r="C41" s="93"/>
      <c r="D41" s="168" t="s">
        <v>14</v>
      </c>
      <c r="E41" s="168">
        <f>COUNTIF($F$7:$F$36,"เหลือง")</f>
        <v>6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1:40" s="95" customFormat="1" ht="15" hidden="1" customHeight="1" x14ac:dyDescent="0.5">
      <c r="A42" s="93"/>
      <c r="B42" s="106"/>
      <c r="C42" s="93"/>
      <c r="D42" s="168" t="s">
        <v>15</v>
      </c>
      <c r="E42" s="168">
        <f>COUNTIF($F$7:$F$36,"น้ำเงิน")</f>
        <v>6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1:40" s="95" customFormat="1" ht="15" hidden="1" customHeight="1" x14ac:dyDescent="0.5">
      <c r="A43" s="93"/>
      <c r="B43" s="106"/>
      <c r="C43" s="93"/>
      <c r="D43" s="168" t="s">
        <v>16</v>
      </c>
      <c r="E43" s="168">
        <f>COUNTIF($F$7:$F$36,"ม่วง")</f>
        <v>6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1:40" s="95" customFormat="1" ht="15" hidden="1" customHeight="1" x14ac:dyDescent="0.5">
      <c r="A44" s="93"/>
      <c r="B44" s="106"/>
      <c r="C44" s="93"/>
      <c r="D44" s="168" t="s">
        <v>17</v>
      </c>
      <c r="E44" s="168">
        <f>COUNTIF($F$7:$F$36,"ฟ้า")</f>
        <v>6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1:40" s="95" customFormat="1" ht="15" hidden="1" customHeight="1" x14ac:dyDescent="0.5">
      <c r="A45" s="93"/>
      <c r="B45" s="106"/>
      <c r="C45" s="93"/>
      <c r="D45" s="168" t="s">
        <v>5</v>
      </c>
      <c r="E45" s="168">
        <f>SUM(E40:E44)</f>
        <v>29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40" s="2" customFormat="1" ht="17.100000000000001" customHeight="1" x14ac:dyDescent="0.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40" ht="15" customHeight="1" x14ac:dyDescent="0.5">
      <c r="A47" s="13"/>
      <c r="B47" s="13"/>
      <c r="C47" s="17"/>
      <c r="D47" s="105" t="s">
        <v>13</v>
      </c>
      <c r="E47" s="105">
        <f>COUNTIF($F$7:$F$36,"แดง")</f>
        <v>5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40" ht="15" customHeight="1" x14ac:dyDescent="0.5">
      <c r="A48" s="13"/>
      <c r="B48" s="13"/>
      <c r="C48" s="17"/>
      <c r="D48" s="105" t="s">
        <v>14</v>
      </c>
      <c r="E48" s="105">
        <f>COUNTIF($F$7:$F$36,"เหลือง")</f>
        <v>6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" customHeight="1" x14ac:dyDescent="0.5">
      <c r="A49" s="13"/>
      <c r="B49" s="13"/>
      <c r="C49" s="17"/>
      <c r="D49" s="105" t="s">
        <v>15</v>
      </c>
      <c r="E49" s="105">
        <f>COUNTIF($F$7:$F$36,"น้ำเงิน")</f>
        <v>6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" customHeight="1" x14ac:dyDescent="0.5">
      <c r="A50" s="13"/>
      <c r="B50" s="13"/>
      <c r="C50" s="17"/>
      <c r="D50" s="105" t="s">
        <v>16</v>
      </c>
      <c r="E50" s="105">
        <f>COUNTIF($F$7:$F$36,"ม่วง")</f>
        <v>6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" customHeight="1" x14ac:dyDescent="0.5">
      <c r="A51" s="13"/>
      <c r="B51" s="13"/>
      <c r="C51" s="17"/>
      <c r="D51" s="105" t="s">
        <v>17</v>
      </c>
      <c r="E51" s="105">
        <f>COUNTIF($F$7:$F$36,"ฟ้า")</f>
        <v>6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" customHeight="1" x14ac:dyDescent="0.5">
      <c r="A52" s="13"/>
      <c r="B52" s="13"/>
      <c r="C52" s="17"/>
      <c r="D52" s="105" t="s">
        <v>5</v>
      </c>
      <c r="E52" s="105">
        <f>SUM(E47:E51)</f>
        <v>29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5" spans="1:26" ht="15" customHeight="1" x14ac:dyDescent="0.5">
      <c r="C55" s="10"/>
      <c r="D55" s="12"/>
      <c r="E55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B600-A7FD-4D0D-B74C-25C0C474A697}">
  <dimension ref="A1:AN65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ม.2'!B28</f>
        <v>นายภาณุพงษ์  มณเทียน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77</v>
      </c>
      <c r="M2" s="14" t="s">
        <v>45</v>
      </c>
      <c r="R2" s="14" t="str">
        <f>'ยอด ม.2'!B29</f>
        <v>นางสาวสิริพัชร์  โอฬาร์กิจ</v>
      </c>
    </row>
    <row r="3" spans="1:40" s="15" customFormat="1" ht="17.25" customHeight="1" x14ac:dyDescent="0.5">
      <c r="A3" s="16" t="s">
        <v>76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ม.2'!F28</f>
        <v>164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44947</v>
      </c>
      <c r="C7" s="20" t="s">
        <v>80</v>
      </c>
      <c r="D7" s="21" t="s">
        <v>936</v>
      </c>
      <c r="E7" s="22" t="s">
        <v>937</v>
      </c>
      <c r="F7" s="23" t="s">
        <v>16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40" s="2" customFormat="1" ht="16.149999999999999" customHeight="1" x14ac:dyDescent="0.5">
      <c r="A8" s="28">
        <v>2</v>
      </c>
      <c r="B8" s="29">
        <v>44948</v>
      </c>
      <c r="C8" s="30" t="s">
        <v>80</v>
      </c>
      <c r="D8" s="31" t="s">
        <v>938</v>
      </c>
      <c r="E8" s="32" t="s">
        <v>939</v>
      </c>
      <c r="F8" s="28" t="s">
        <v>17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40" s="2" customFormat="1" ht="16.149999999999999" customHeight="1" x14ac:dyDescent="0.5">
      <c r="A9" s="28">
        <v>3</v>
      </c>
      <c r="B9" s="29">
        <v>44949</v>
      </c>
      <c r="C9" s="30" t="s">
        <v>80</v>
      </c>
      <c r="D9" s="31" t="s">
        <v>940</v>
      </c>
      <c r="E9" s="32" t="s">
        <v>941</v>
      </c>
      <c r="F9" s="28" t="s">
        <v>13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40" s="2" customFormat="1" ht="16.149999999999999" customHeight="1" x14ac:dyDescent="0.5">
      <c r="A10" s="28">
        <v>4</v>
      </c>
      <c r="B10" s="29">
        <v>44950</v>
      </c>
      <c r="C10" s="30" t="s">
        <v>80</v>
      </c>
      <c r="D10" s="31" t="s">
        <v>942</v>
      </c>
      <c r="E10" s="32" t="s">
        <v>943</v>
      </c>
      <c r="F10" s="28" t="s">
        <v>14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B10" s="3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44951</v>
      </c>
      <c r="C11" s="40" t="s">
        <v>80</v>
      </c>
      <c r="D11" s="41" t="s">
        <v>944</v>
      </c>
      <c r="E11" s="42" t="s">
        <v>945</v>
      </c>
      <c r="F11" s="38" t="s">
        <v>15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B11" s="3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44952</v>
      </c>
      <c r="C12" s="20" t="s">
        <v>80</v>
      </c>
      <c r="D12" s="21" t="s">
        <v>946</v>
      </c>
      <c r="E12" s="22" t="s">
        <v>947</v>
      </c>
      <c r="F12" s="23" t="s">
        <v>16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B12" s="3"/>
      <c r="AK12" s="5"/>
      <c r="AM12" s="5"/>
      <c r="AN12" s="4"/>
    </row>
    <row r="13" spans="1:40" s="2" customFormat="1" ht="16.149999999999999" customHeight="1" x14ac:dyDescent="0.5">
      <c r="A13" s="28">
        <v>7</v>
      </c>
      <c r="B13" s="29">
        <v>44953</v>
      </c>
      <c r="C13" s="30" t="s">
        <v>80</v>
      </c>
      <c r="D13" s="31" t="s">
        <v>146</v>
      </c>
      <c r="E13" s="32" t="s">
        <v>948</v>
      </c>
      <c r="F13" s="28" t="s">
        <v>17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B13" s="3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44954</v>
      </c>
      <c r="C14" s="30" t="s">
        <v>80</v>
      </c>
      <c r="D14" s="31" t="s">
        <v>949</v>
      </c>
      <c r="E14" s="32" t="s">
        <v>950</v>
      </c>
      <c r="F14" s="28" t="s">
        <v>13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B14" s="3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44955</v>
      </c>
      <c r="C15" s="30" t="s">
        <v>80</v>
      </c>
      <c r="D15" s="31" t="s">
        <v>951</v>
      </c>
      <c r="E15" s="32" t="s">
        <v>154</v>
      </c>
      <c r="F15" s="28" t="s">
        <v>14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B15" s="3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44956</v>
      </c>
      <c r="C16" s="40" t="s">
        <v>80</v>
      </c>
      <c r="D16" s="41" t="s">
        <v>952</v>
      </c>
      <c r="E16" s="42" t="s">
        <v>953</v>
      </c>
      <c r="F16" s="38" t="s">
        <v>15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B16" s="3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44957</v>
      </c>
      <c r="C17" s="20" t="s">
        <v>80</v>
      </c>
      <c r="D17" s="21" t="s">
        <v>954</v>
      </c>
      <c r="E17" s="22" t="s">
        <v>955</v>
      </c>
      <c r="F17" s="23" t="s">
        <v>16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B17" s="3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44958</v>
      </c>
      <c r="C18" s="30" t="s">
        <v>80</v>
      </c>
      <c r="D18" s="31" t="s">
        <v>956</v>
      </c>
      <c r="E18" s="32" t="s">
        <v>957</v>
      </c>
      <c r="F18" s="28" t="s">
        <v>17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B18" s="3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44959</v>
      </c>
      <c r="C19" s="30" t="s">
        <v>80</v>
      </c>
      <c r="D19" s="49" t="s">
        <v>958</v>
      </c>
      <c r="E19" s="32" t="s">
        <v>862</v>
      </c>
      <c r="F19" s="28" t="s">
        <v>13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B19" s="3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44960</v>
      </c>
      <c r="C20" s="30" t="s">
        <v>80</v>
      </c>
      <c r="D20" s="31" t="s">
        <v>156</v>
      </c>
      <c r="E20" s="32" t="s">
        <v>959</v>
      </c>
      <c r="F20" s="28" t="s">
        <v>14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B20" s="3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44961</v>
      </c>
      <c r="C21" s="40" t="s">
        <v>80</v>
      </c>
      <c r="D21" s="41" t="s">
        <v>960</v>
      </c>
      <c r="E21" s="42" t="s">
        <v>961</v>
      </c>
      <c r="F21" s="38" t="s">
        <v>15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B21" s="3"/>
      <c r="AK21" s="5"/>
      <c r="AM21" s="5"/>
      <c r="AN21" s="4"/>
    </row>
    <row r="22" spans="1:40" s="2" customFormat="1" ht="15.95" customHeight="1" x14ac:dyDescent="0.5">
      <c r="A22" s="18">
        <v>16</v>
      </c>
      <c r="B22" s="19">
        <v>44962</v>
      </c>
      <c r="C22" s="20" t="s">
        <v>80</v>
      </c>
      <c r="D22" s="21" t="s">
        <v>85</v>
      </c>
      <c r="E22" s="22" t="s">
        <v>962</v>
      </c>
      <c r="F22" s="23" t="s">
        <v>16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B22" s="3"/>
      <c r="AK22" s="5"/>
      <c r="AM22" s="5"/>
      <c r="AN22" s="4"/>
    </row>
    <row r="23" spans="1:40" s="2" customFormat="1" ht="16.149999999999999" customHeight="1" x14ac:dyDescent="0.5">
      <c r="A23" s="28">
        <v>17</v>
      </c>
      <c r="B23" s="29">
        <v>44963</v>
      </c>
      <c r="C23" s="30" t="s">
        <v>80</v>
      </c>
      <c r="D23" s="31" t="s">
        <v>963</v>
      </c>
      <c r="E23" s="32" t="s">
        <v>964</v>
      </c>
      <c r="F23" s="28" t="s">
        <v>17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B23" s="3"/>
      <c r="AK23" s="5"/>
      <c r="AM23" s="5"/>
      <c r="AN23" s="4"/>
    </row>
    <row r="24" spans="1:40" s="2" customFormat="1" ht="16.149999999999999" customHeight="1" x14ac:dyDescent="0.5">
      <c r="A24" s="28">
        <v>18</v>
      </c>
      <c r="B24" s="29">
        <v>44964</v>
      </c>
      <c r="C24" s="30" t="s">
        <v>87</v>
      </c>
      <c r="D24" s="31" t="s">
        <v>965</v>
      </c>
      <c r="E24" s="32" t="s">
        <v>966</v>
      </c>
      <c r="F24" s="28" t="s">
        <v>13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B24" s="3"/>
      <c r="AK24" s="5"/>
      <c r="AM24" s="5"/>
      <c r="AN24" s="4"/>
    </row>
    <row r="25" spans="1:40" s="2" customFormat="1" ht="16.149999999999999" customHeight="1" x14ac:dyDescent="0.5">
      <c r="A25" s="28">
        <v>19</v>
      </c>
      <c r="B25" s="29">
        <v>44965</v>
      </c>
      <c r="C25" s="30" t="s">
        <v>87</v>
      </c>
      <c r="D25" s="31" t="s">
        <v>967</v>
      </c>
      <c r="E25" s="32" t="s">
        <v>968</v>
      </c>
      <c r="F25" s="28" t="s">
        <v>14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B25" s="3"/>
      <c r="AK25" s="5"/>
      <c r="AM25" s="5"/>
      <c r="AN25" s="4"/>
    </row>
    <row r="26" spans="1:40" s="2" customFormat="1" ht="17.100000000000001" customHeight="1" x14ac:dyDescent="0.5">
      <c r="A26" s="38">
        <v>20</v>
      </c>
      <c r="B26" s="39">
        <v>44966</v>
      </c>
      <c r="C26" s="40" t="s">
        <v>87</v>
      </c>
      <c r="D26" s="41" t="s">
        <v>108</v>
      </c>
      <c r="E26" s="42" t="s">
        <v>969</v>
      </c>
      <c r="F26" s="38" t="s">
        <v>15</v>
      </c>
      <c r="G26" s="79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B26" s="3"/>
      <c r="AK26" s="5"/>
      <c r="AM26" s="5"/>
      <c r="AN26" s="4"/>
    </row>
    <row r="27" spans="1:40" s="2" customFormat="1" ht="15.95" customHeight="1" x14ac:dyDescent="0.5">
      <c r="A27" s="18">
        <v>21</v>
      </c>
      <c r="B27" s="19">
        <v>44967</v>
      </c>
      <c r="C27" s="50" t="s">
        <v>87</v>
      </c>
      <c r="D27" s="51" t="s">
        <v>108</v>
      </c>
      <c r="E27" s="52" t="s">
        <v>970</v>
      </c>
      <c r="F27" s="23" t="s">
        <v>16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B27" s="3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44968</v>
      </c>
      <c r="C28" s="56" t="s">
        <v>87</v>
      </c>
      <c r="D28" s="31" t="s">
        <v>971</v>
      </c>
      <c r="E28" s="32" t="s">
        <v>972</v>
      </c>
      <c r="F28" s="28" t="s">
        <v>17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40" s="2" customFormat="1" ht="16.149999999999999" customHeight="1" x14ac:dyDescent="0.5">
      <c r="A29" s="28">
        <v>23</v>
      </c>
      <c r="B29" s="29">
        <v>44969</v>
      </c>
      <c r="C29" s="56" t="s">
        <v>87</v>
      </c>
      <c r="D29" s="31" t="s">
        <v>973</v>
      </c>
      <c r="E29" s="32" t="s">
        <v>974</v>
      </c>
      <c r="F29" s="28" t="s">
        <v>13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40" s="2" customFormat="1" ht="16.149999999999999" customHeight="1" x14ac:dyDescent="0.5">
      <c r="A30" s="28">
        <v>24</v>
      </c>
      <c r="B30" s="29">
        <v>44970</v>
      </c>
      <c r="C30" s="30" t="s">
        <v>87</v>
      </c>
      <c r="D30" s="57" t="s">
        <v>796</v>
      </c>
      <c r="E30" s="58" t="s">
        <v>975</v>
      </c>
      <c r="F30" s="28" t="s">
        <v>14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</row>
    <row r="31" spans="1:40" s="2" customFormat="1" ht="16.149999999999999" customHeight="1" x14ac:dyDescent="0.5">
      <c r="A31" s="38">
        <v>25</v>
      </c>
      <c r="B31" s="29">
        <v>44971</v>
      </c>
      <c r="C31" s="30" t="s">
        <v>87</v>
      </c>
      <c r="D31" s="31" t="s">
        <v>976</v>
      </c>
      <c r="E31" s="32" t="s">
        <v>977</v>
      </c>
      <c r="F31" s="28" t="s">
        <v>15</v>
      </c>
      <c r="G31" s="78"/>
      <c r="H31" s="34"/>
      <c r="I31" s="34"/>
      <c r="J31" s="34"/>
      <c r="K31" s="34"/>
      <c r="L31" s="34"/>
      <c r="M31" s="34"/>
      <c r="N31" s="34"/>
      <c r="O31" s="34"/>
      <c r="P31" s="35"/>
      <c r="Q31" s="35"/>
      <c r="R31" s="35"/>
      <c r="S31" s="35"/>
      <c r="T31" s="35"/>
      <c r="U31" s="35"/>
      <c r="V31" s="35"/>
      <c r="W31" s="35"/>
      <c r="X31" s="36"/>
      <c r="Y31" s="37"/>
      <c r="AB31" s="3"/>
      <c r="AK31" s="5"/>
      <c r="AM31" s="5"/>
      <c r="AN31" s="4"/>
    </row>
    <row r="32" spans="1:40" s="2" customFormat="1" ht="16.149999999999999" customHeight="1" x14ac:dyDescent="0.5">
      <c r="A32" s="18">
        <v>26</v>
      </c>
      <c r="B32" s="19">
        <v>44972</v>
      </c>
      <c r="C32" s="20" t="s">
        <v>87</v>
      </c>
      <c r="D32" s="21" t="s">
        <v>978</v>
      </c>
      <c r="E32" s="22" t="s">
        <v>113</v>
      </c>
      <c r="F32" s="23" t="s">
        <v>16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B32" s="3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44973</v>
      </c>
      <c r="C33" s="30" t="s">
        <v>87</v>
      </c>
      <c r="D33" s="31" t="s">
        <v>149</v>
      </c>
      <c r="E33" s="32" t="s">
        <v>979</v>
      </c>
      <c r="F33" s="28" t="s">
        <v>17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B33" s="3"/>
      <c r="AK33" s="5"/>
      <c r="AM33" s="5"/>
      <c r="AN33" s="4"/>
    </row>
    <row r="34" spans="1:40" s="2" customFormat="1" ht="16.149999999999999" customHeight="1" x14ac:dyDescent="0.5">
      <c r="A34" s="196">
        <v>28</v>
      </c>
      <c r="B34" s="197">
        <v>44974</v>
      </c>
      <c r="C34" s="198" t="s">
        <v>87</v>
      </c>
      <c r="D34" s="199" t="s">
        <v>141</v>
      </c>
      <c r="E34" s="200" t="s">
        <v>980</v>
      </c>
      <c r="F34" s="196" t="s">
        <v>13</v>
      </c>
      <c r="G34" s="189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B34" s="3"/>
      <c r="AK34" s="5"/>
      <c r="AM34" s="5"/>
      <c r="AN34" s="4"/>
    </row>
    <row r="35" spans="1:40" s="2" customFormat="1" ht="16.149999999999999" customHeight="1" x14ac:dyDescent="0.5">
      <c r="A35" s="196">
        <v>29</v>
      </c>
      <c r="B35" s="197">
        <v>44975</v>
      </c>
      <c r="C35" s="198" t="s">
        <v>87</v>
      </c>
      <c r="D35" s="199" t="s">
        <v>981</v>
      </c>
      <c r="E35" s="200" t="s">
        <v>982</v>
      </c>
      <c r="F35" s="196" t="s">
        <v>14</v>
      </c>
      <c r="G35" s="18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201">
        <v>30</v>
      </c>
      <c r="B36" s="202">
        <v>44976</v>
      </c>
      <c r="C36" s="203" t="s">
        <v>87</v>
      </c>
      <c r="D36" s="204" t="s">
        <v>983</v>
      </c>
      <c r="E36" s="205" t="s">
        <v>984</v>
      </c>
      <c r="F36" s="201" t="s">
        <v>15</v>
      </c>
      <c r="G36" s="187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1"/>
      <c r="AB36" s="3"/>
      <c r="AK36" s="5"/>
      <c r="AM36" s="5"/>
      <c r="AN36" s="4"/>
    </row>
    <row r="37" spans="1:40" s="2" customFormat="1" ht="16.149999999999999" customHeight="1" x14ac:dyDescent="0.5">
      <c r="A37" s="18">
        <v>31</v>
      </c>
      <c r="B37" s="19">
        <v>44977</v>
      </c>
      <c r="C37" s="20" t="s">
        <v>87</v>
      </c>
      <c r="D37" s="21" t="s">
        <v>985</v>
      </c>
      <c r="E37" s="22" t="s">
        <v>986</v>
      </c>
      <c r="F37" s="23" t="s">
        <v>16</v>
      </c>
      <c r="G37" s="77"/>
      <c r="H37" s="25"/>
      <c r="I37" s="25"/>
      <c r="J37" s="25"/>
      <c r="K37" s="25"/>
      <c r="L37" s="48"/>
      <c r="M37" s="48"/>
      <c r="N37" s="48"/>
      <c r="O37" s="48"/>
      <c r="P37" s="26"/>
      <c r="Q37" s="26"/>
      <c r="R37" s="26"/>
      <c r="S37" s="26"/>
      <c r="T37" s="26"/>
      <c r="U37" s="26"/>
      <c r="V37" s="26"/>
      <c r="W37" s="26"/>
      <c r="X37" s="25"/>
      <c r="Y37" s="27"/>
      <c r="AB37" s="3"/>
      <c r="AK37" s="5"/>
      <c r="AM37" s="5"/>
      <c r="AN37" s="4"/>
    </row>
    <row r="38" spans="1:40" s="2" customFormat="1" ht="16.149999999999999" customHeight="1" x14ac:dyDescent="0.5">
      <c r="A38" s="28">
        <v>32</v>
      </c>
      <c r="B38" s="29">
        <v>44978</v>
      </c>
      <c r="C38" s="30" t="s">
        <v>87</v>
      </c>
      <c r="D38" s="31" t="s">
        <v>987</v>
      </c>
      <c r="E38" s="32" t="s">
        <v>988</v>
      </c>
      <c r="F38" s="28" t="s">
        <v>17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  <c r="AB38" s="3"/>
      <c r="AK38" s="5"/>
      <c r="AM38" s="5"/>
      <c r="AN38" s="4"/>
    </row>
    <row r="39" spans="1:40" s="2" customFormat="1" ht="16.149999999999999" customHeight="1" x14ac:dyDescent="0.5">
      <c r="A39" s="196">
        <v>33</v>
      </c>
      <c r="B39" s="197">
        <v>44979</v>
      </c>
      <c r="C39" s="198" t="s">
        <v>87</v>
      </c>
      <c r="D39" s="199" t="s">
        <v>989</v>
      </c>
      <c r="E39" s="200" t="s">
        <v>990</v>
      </c>
      <c r="F39" s="196" t="s">
        <v>13</v>
      </c>
      <c r="G39" s="189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B39" s="3"/>
      <c r="AK39" s="5"/>
      <c r="AM39" s="5"/>
      <c r="AN39" s="4"/>
    </row>
    <row r="40" spans="1:40" s="2" customFormat="1" ht="16.149999999999999" customHeight="1" x14ac:dyDescent="0.5">
      <c r="A40" s="196">
        <v>34</v>
      </c>
      <c r="B40" s="197">
        <v>44980</v>
      </c>
      <c r="C40" s="198" t="s">
        <v>87</v>
      </c>
      <c r="D40" s="199" t="s">
        <v>160</v>
      </c>
      <c r="E40" s="200" t="s">
        <v>991</v>
      </c>
      <c r="F40" s="196" t="s">
        <v>14</v>
      </c>
      <c r="G40" s="18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201">
        <v>35</v>
      </c>
      <c r="B41" s="202">
        <v>44981</v>
      </c>
      <c r="C41" s="203" t="s">
        <v>87</v>
      </c>
      <c r="D41" s="204" t="s">
        <v>992</v>
      </c>
      <c r="E41" s="205" t="s">
        <v>993</v>
      </c>
      <c r="F41" s="201" t="s">
        <v>15</v>
      </c>
      <c r="G41" s="187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1"/>
      <c r="AB41" s="3"/>
      <c r="AK41" s="5"/>
      <c r="AM41" s="5"/>
      <c r="AN41" s="4"/>
    </row>
    <row r="42" spans="1:40" s="2" customFormat="1" ht="16.149999999999999" customHeight="1" x14ac:dyDescent="0.5">
      <c r="A42" s="18">
        <v>36</v>
      </c>
      <c r="B42" s="19">
        <v>44982</v>
      </c>
      <c r="C42" s="20" t="s">
        <v>87</v>
      </c>
      <c r="D42" s="21" t="s">
        <v>994</v>
      </c>
      <c r="E42" s="22" t="s">
        <v>995</v>
      </c>
      <c r="F42" s="23" t="s">
        <v>16</v>
      </c>
      <c r="G42" s="77"/>
      <c r="H42" s="25"/>
      <c r="I42" s="25"/>
      <c r="J42" s="25"/>
      <c r="K42" s="25"/>
      <c r="L42" s="48"/>
      <c r="M42" s="48"/>
      <c r="N42" s="48"/>
      <c r="O42" s="48"/>
      <c r="P42" s="26"/>
      <c r="Q42" s="26"/>
      <c r="R42" s="26"/>
      <c r="S42" s="26"/>
      <c r="T42" s="26"/>
      <c r="U42" s="26"/>
      <c r="V42" s="26"/>
      <c r="W42" s="26"/>
      <c r="X42" s="25"/>
      <c r="Y42" s="27"/>
      <c r="AB42" s="3"/>
      <c r="AK42" s="5"/>
      <c r="AM42" s="5"/>
      <c r="AN42" s="4"/>
    </row>
    <row r="43" spans="1:40" s="2" customFormat="1" ht="16.149999999999999" customHeight="1" x14ac:dyDescent="0.5">
      <c r="A43" s="28">
        <v>37</v>
      </c>
      <c r="B43" s="29">
        <v>44983</v>
      </c>
      <c r="C43" s="30" t="s">
        <v>87</v>
      </c>
      <c r="D43" s="31" t="s">
        <v>996</v>
      </c>
      <c r="E43" s="32" t="s">
        <v>997</v>
      </c>
      <c r="F43" s="28" t="s">
        <v>17</v>
      </c>
      <c r="G43" s="78"/>
      <c r="H43" s="34"/>
      <c r="I43" s="34"/>
      <c r="J43" s="34"/>
      <c r="K43" s="34"/>
      <c r="L43" s="34"/>
      <c r="M43" s="34"/>
      <c r="N43" s="34"/>
      <c r="O43" s="34"/>
      <c r="P43" s="35"/>
      <c r="Q43" s="35"/>
      <c r="R43" s="35"/>
      <c r="S43" s="35"/>
      <c r="T43" s="35"/>
      <c r="U43" s="35"/>
      <c r="V43" s="35"/>
      <c r="W43" s="35"/>
      <c r="X43" s="36"/>
      <c r="Y43" s="37"/>
      <c r="AB43" s="3"/>
      <c r="AK43" s="5"/>
      <c r="AM43" s="5"/>
      <c r="AN43" s="4"/>
    </row>
    <row r="44" spans="1:40" s="2" customFormat="1" ht="16.149999999999999" customHeight="1" x14ac:dyDescent="0.5">
      <c r="A44" s="196">
        <v>38</v>
      </c>
      <c r="B44" s="197">
        <v>44984</v>
      </c>
      <c r="C44" s="198" t="s">
        <v>87</v>
      </c>
      <c r="D44" s="199" t="s">
        <v>998</v>
      </c>
      <c r="E44" s="200" t="s">
        <v>999</v>
      </c>
      <c r="F44" s="196" t="s">
        <v>13</v>
      </c>
      <c r="G44" s="189"/>
      <c r="H44" s="34"/>
      <c r="I44" s="34"/>
      <c r="J44" s="34"/>
      <c r="K44" s="34"/>
      <c r="L44" s="34"/>
      <c r="M44" s="34"/>
      <c r="N44" s="34"/>
      <c r="O44" s="34"/>
      <c r="P44" s="35"/>
      <c r="Q44" s="35"/>
      <c r="R44" s="35"/>
      <c r="S44" s="35"/>
      <c r="T44" s="35"/>
      <c r="U44" s="35"/>
      <c r="V44" s="35"/>
      <c r="W44" s="35"/>
      <c r="X44" s="36"/>
      <c r="Y44" s="37"/>
      <c r="AB44" s="3"/>
      <c r="AK44" s="5"/>
      <c r="AM44" s="5"/>
      <c r="AN44" s="4"/>
    </row>
    <row r="45" spans="1:40" s="2" customFormat="1" ht="16.149999999999999" customHeight="1" x14ac:dyDescent="0.5">
      <c r="A45" s="196">
        <v>39</v>
      </c>
      <c r="B45" s="197">
        <v>44985</v>
      </c>
      <c r="C45" s="198" t="s">
        <v>87</v>
      </c>
      <c r="D45" s="199" t="s">
        <v>1000</v>
      </c>
      <c r="E45" s="200" t="s">
        <v>1001</v>
      </c>
      <c r="F45" s="196" t="s">
        <v>14</v>
      </c>
      <c r="G45" s="188"/>
      <c r="H45" s="34"/>
      <c r="I45" s="34"/>
      <c r="J45" s="34"/>
      <c r="K45" s="34"/>
      <c r="L45" s="34"/>
      <c r="M45" s="34"/>
      <c r="N45" s="34"/>
      <c r="O45" s="34"/>
      <c r="P45" s="35"/>
      <c r="Q45" s="35"/>
      <c r="R45" s="35"/>
      <c r="S45" s="35"/>
      <c r="T45" s="35"/>
      <c r="U45" s="35"/>
      <c r="V45" s="35"/>
      <c r="W45" s="35"/>
      <c r="X45" s="36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201">
        <v>40</v>
      </c>
      <c r="B46" s="202">
        <v>44986</v>
      </c>
      <c r="C46" s="203" t="s">
        <v>87</v>
      </c>
      <c r="D46" s="204" t="s">
        <v>1002</v>
      </c>
      <c r="E46" s="205" t="s">
        <v>1003</v>
      </c>
      <c r="F46" s="201" t="s">
        <v>15</v>
      </c>
      <c r="G46" s="187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1"/>
      <c r="AB46" s="3"/>
      <c r="AK46" s="5"/>
      <c r="AM46" s="5"/>
      <c r="AN46" s="4"/>
    </row>
    <row r="47" spans="1:40" s="2" customFormat="1" ht="6" customHeight="1" x14ac:dyDescent="0.5">
      <c r="A47" s="73"/>
      <c r="B47" s="130"/>
      <c r="C47" s="131"/>
      <c r="D47" s="132"/>
      <c r="E47" s="13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2"/>
      <c r="Q47" s="72"/>
      <c r="R47" s="72"/>
      <c r="S47" s="72"/>
      <c r="T47" s="72"/>
      <c r="U47" s="72"/>
      <c r="V47" s="72"/>
      <c r="W47" s="72"/>
      <c r="X47" s="134"/>
      <c r="Y47" s="135"/>
      <c r="AB47" s="3"/>
      <c r="AK47" s="5"/>
      <c r="AM47" s="5"/>
      <c r="AN47" s="4"/>
    </row>
    <row r="48" spans="1:40" s="2" customFormat="1" ht="16.149999999999999" customHeight="1" x14ac:dyDescent="0.5">
      <c r="A48" s="72"/>
      <c r="B48" s="76" t="s">
        <v>24</v>
      </c>
      <c r="C48" s="73"/>
      <c r="E48" s="73">
        <f>I48+O48</f>
        <v>40</v>
      </c>
      <c r="F48" s="74" t="s">
        <v>6</v>
      </c>
      <c r="G48" s="76" t="s">
        <v>11</v>
      </c>
      <c r="H48" s="76"/>
      <c r="I48" s="73">
        <f>COUNTIF($C$7:$C$46,"ช")</f>
        <v>17</v>
      </c>
      <c r="J48" s="72"/>
      <c r="K48" s="75" t="s">
        <v>8</v>
      </c>
      <c r="L48" s="76"/>
      <c r="M48" s="169" t="s">
        <v>7</v>
      </c>
      <c r="N48" s="169"/>
      <c r="O48" s="73">
        <f>COUNTIF($C$7:$C$346,"ญ")</f>
        <v>23</v>
      </c>
      <c r="P48" s="72"/>
      <c r="Q48" s="75" t="s">
        <v>8</v>
      </c>
      <c r="X48" s="72"/>
      <c r="Y48" s="72"/>
    </row>
    <row r="49" spans="1:26" s="2" customFormat="1" ht="16.149999999999999" hidden="1" customHeight="1" x14ac:dyDescent="0.5">
      <c r="A49" s="72"/>
      <c r="B49" s="76"/>
      <c r="C49" s="73"/>
      <c r="E49" s="73"/>
      <c r="F49" s="74"/>
      <c r="G49" s="76"/>
      <c r="H49" s="76"/>
      <c r="I49" s="73"/>
      <c r="J49" s="72"/>
      <c r="K49" s="75"/>
      <c r="L49" s="76"/>
      <c r="M49" s="169"/>
      <c r="N49" s="169"/>
      <c r="O49" s="73"/>
      <c r="P49" s="72"/>
      <c r="Q49" s="75"/>
      <c r="X49" s="72"/>
      <c r="Y49" s="72"/>
    </row>
    <row r="50" spans="1:26" s="95" customFormat="1" ht="15" hidden="1" customHeight="1" x14ac:dyDescent="0.5">
      <c r="A50" s="93"/>
      <c r="B50" s="106"/>
      <c r="C50" s="93"/>
      <c r="D50" s="168" t="s">
        <v>13</v>
      </c>
      <c r="E50" s="168">
        <f>COUNTIF($F$7:$F$46,"แดง")</f>
        <v>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6" s="95" customFormat="1" ht="15" hidden="1" customHeight="1" x14ac:dyDescent="0.5">
      <c r="A51" s="93"/>
      <c r="B51" s="106"/>
      <c r="C51" s="93"/>
      <c r="D51" s="168" t="s">
        <v>14</v>
      </c>
      <c r="E51" s="168">
        <f>COUNTIF($F$7:$F$46,"เหลือง")</f>
        <v>8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6" s="95" customFormat="1" ht="15" hidden="1" customHeight="1" x14ac:dyDescent="0.5">
      <c r="A52" s="93"/>
      <c r="B52" s="106"/>
      <c r="C52" s="93"/>
      <c r="D52" s="168" t="s">
        <v>15</v>
      </c>
      <c r="E52" s="168">
        <f>COUNTIF($F$7:$F$46,"น้ำเงิน")</f>
        <v>8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6" s="95" customFormat="1" ht="15" hidden="1" customHeight="1" x14ac:dyDescent="0.5">
      <c r="A53" s="93"/>
      <c r="B53" s="106"/>
      <c r="C53" s="93"/>
      <c r="D53" s="168" t="s">
        <v>16</v>
      </c>
      <c r="E53" s="168">
        <f>COUNTIF($F$7:$F$46,"ม่วง")</f>
        <v>8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6" s="95" customFormat="1" ht="15" hidden="1" customHeight="1" x14ac:dyDescent="0.5">
      <c r="A54" s="93"/>
      <c r="B54" s="106"/>
      <c r="C54" s="93"/>
      <c r="D54" s="168" t="s">
        <v>17</v>
      </c>
      <c r="E54" s="168">
        <f>COUNTIF($F$7:$F$46,"ฟ้า")</f>
        <v>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6" s="95" customFormat="1" ht="15" hidden="1" customHeight="1" x14ac:dyDescent="0.5">
      <c r="A55" s="93"/>
      <c r="B55" s="106"/>
      <c r="C55" s="93"/>
      <c r="D55" s="168" t="s">
        <v>5</v>
      </c>
      <c r="E55" s="168">
        <f>SUM(E50:E54)</f>
        <v>40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6" s="2" customFormat="1" ht="17.100000000000001" customHeight="1" x14ac:dyDescent="0.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" customHeight="1" x14ac:dyDescent="0.5">
      <c r="A57" s="13"/>
      <c r="B57" s="13"/>
      <c r="C57" s="17"/>
      <c r="D57" s="105" t="s">
        <v>13</v>
      </c>
      <c r="E57" s="105">
        <f>COUNTIF($F$7:$F$36,"แดง")</f>
        <v>6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" customHeight="1" x14ac:dyDescent="0.5">
      <c r="A58" s="13"/>
      <c r="B58" s="13"/>
      <c r="C58" s="17"/>
      <c r="D58" s="105" t="s">
        <v>14</v>
      </c>
      <c r="E58" s="105">
        <f>COUNTIF($F$7:$F$36,"เหลือง")</f>
        <v>6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" customHeight="1" x14ac:dyDescent="0.5">
      <c r="A59" s="13"/>
      <c r="B59" s="13"/>
      <c r="C59" s="17"/>
      <c r="D59" s="105" t="s">
        <v>15</v>
      </c>
      <c r="E59" s="105">
        <f>COUNTIF($F$7:$F$36,"น้ำเงิน")</f>
        <v>6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" customHeight="1" x14ac:dyDescent="0.5">
      <c r="A60" s="13"/>
      <c r="B60" s="13"/>
      <c r="C60" s="17"/>
      <c r="D60" s="105" t="s">
        <v>16</v>
      </c>
      <c r="E60" s="105">
        <f>COUNTIF($F$7:$F$36,"ม่วง")</f>
        <v>6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" customHeight="1" x14ac:dyDescent="0.5">
      <c r="A61" s="13"/>
      <c r="B61" s="13"/>
      <c r="C61" s="17"/>
      <c r="D61" s="105" t="s">
        <v>17</v>
      </c>
      <c r="E61" s="105">
        <f>COUNTIF($F$7:$F$36,"ฟ้า")</f>
        <v>6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" customHeight="1" x14ac:dyDescent="0.5">
      <c r="A62" s="13"/>
      <c r="B62" s="13"/>
      <c r="C62" s="17"/>
      <c r="D62" s="105" t="s">
        <v>5</v>
      </c>
      <c r="E62" s="105">
        <f>SUM(E57:E61)</f>
        <v>30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5" spans="3:5" ht="15" customHeight="1" x14ac:dyDescent="0.5">
      <c r="C65" s="10"/>
      <c r="D65" s="12"/>
      <c r="E65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AEB-90CB-44C3-ACAA-0D252C759832}">
  <dimension ref="A1:AM47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7" width="4.7109375" style="1" customWidth="1"/>
    <col min="8" max="8" width="4.28515625" style="1" customWidth="1"/>
    <col min="9" max="24" width="3" style="1" customWidth="1"/>
    <col min="25" max="25" width="4.7109375" style="1" customWidth="1"/>
    <col min="26" max="16384" width="9.140625" style="1"/>
  </cols>
  <sheetData>
    <row r="1" spans="1:39" s="14" customFormat="1" ht="18" customHeight="1" x14ac:dyDescent="0.5">
      <c r="B1" s="126" t="s">
        <v>62</v>
      </c>
      <c r="C1" s="108"/>
      <c r="D1" s="109"/>
      <c r="E1" s="330" t="str">
        <f>'ยอด ม.2'!D1</f>
        <v xml:space="preserve">      ภาคเรียนที่ 1  ปีการศึกษา 2569</v>
      </c>
      <c r="F1" s="330"/>
      <c r="G1" s="330"/>
      <c r="H1" s="330"/>
      <c r="I1" s="330"/>
      <c r="J1" s="330"/>
    </row>
    <row r="2" spans="1:39" s="14" customFormat="1" ht="18" customHeight="1" x14ac:dyDescent="0.5">
      <c r="B2" s="111" t="s">
        <v>44</v>
      </c>
      <c r="C2" s="108"/>
      <c r="D2" s="109"/>
      <c r="E2" s="110" t="s">
        <v>74</v>
      </c>
    </row>
    <row r="3" spans="1:39" s="15" customFormat="1" ht="17.25" customHeight="1" x14ac:dyDescent="0.5">
      <c r="A3" s="357" t="s">
        <v>68</v>
      </c>
      <c r="B3" s="357"/>
      <c r="C3" s="357"/>
      <c r="D3" s="357"/>
      <c r="E3" s="357"/>
      <c r="F3" s="16"/>
      <c r="G3" s="16"/>
      <c r="H3" s="16"/>
      <c r="I3" s="16"/>
      <c r="J3" s="16"/>
      <c r="K3" s="14"/>
      <c r="L3" s="14"/>
      <c r="M3" s="14"/>
      <c r="N3" s="16"/>
      <c r="S3" s="14"/>
      <c r="T3" s="14"/>
      <c r="U3" s="14"/>
      <c r="V3" s="14"/>
      <c r="W3" s="14"/>
      <c r="X3" s="14"/>
    </row>
    <row r="4" spans="1:39" s="119" customFormat="1" ht="18" customHeight="1" x14ac:dyDescent="0.5">
      <c r="A4" s="333" t="s">
        <v>79</v>
      </c>
      <c r="B4" s="335" t="s">
        <v>1</v>
      </c>
      <c r="C4" s="337" t="s">
        <v>2</v>
      </c>
      <c r="D4" s="339" t="s">
        <v>9</v>
      </c>
      <c r="E4" s="341" t="s">
        <v>4</v>
      </c>
      <c r="F4" s="333" t="s">
        <v>3</v>
      </c>
      <c r="G4" s="356" t="s">
        <v>10</v>
      </c>
      <c r="H4" s="207" t="s">
        <v>0</v>
      </c>
      <c r="I4" s="114"/>
      <c r="J4" s="114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6"/>
      <c r="W4" s="117"/>
      <c r="X4" s="118"/>
    </row>
    <row r="5" spans="1:39" s="119" customFormat="1" ht="18" customHeight="1" x14ac:dyDescent="0.5">
      <c r="A5" s="334"/>
      <c r="B5" s="336"/>
      <c r="C5" s="338"/>
      <c r="D5" s="340"/>
      <c r="E5" s="342"/>
      <c r="F5" s="343"/>
      <c r="G5" s="356"/>
      <c r="H5" s="208" t="s">
        <v>78</v>
      </c>
      <c r="I5" s="176"/>
      <c r="J5" s="176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8"/>
      <c r="V5" s="178"/>
      <c r="W5" s="179"/>
      <c r="X5" s="180"/>
    </row>
    <row r="6" spans="1:39" s="2" customFormat="1" ht="15.75" customHeight="1" x14ac:dyDescent="0.5">
      <c r="A6" s="18"/>
      <c r="B6" s="19"/>
      <c r="C6" s="20"/>
      <c r="D6" s="21"/>
      <c r="E6" s="22"/>
      <c r="F6" s="23"/>
      <c r="G6" s="18"/>
      <c r="H6" s="18"/>
      <c r="I6" s="320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5"/>
      <c r="X6" s="27"/>
    </row>
    <row r="7" spans="1:39" s="2" customFormat="1" ht="16.149999999999999" customHeight="1" x14ac:dyDescent="0.5">
      <c r="A7" s="28"/>
      <c r="B7" s="29"/>
      <c r="C7" s="30"/>
      <c r="D7" s="31"/>
      <c r="E7" s="32"/>
      <c r="F7" s="28"/>
      <c r="G7" s="28"/>
      <c r="H7" s="28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91"/>
    </row>
    <row r="8" spans="1:39" s="2" customFormat="1" ht="16.149999999999999" customHeight="1" x14ac:dyDescent="0.5">
      <c r="A8" s="28"/>
      <c r="B8" s="29"/>
      <c r="C8" s="30"/>
      <c r="D8" s="31"/>
      <c r="E8" s="32"/>
      <c r="F8" s="28"/>
      <c r="G8" s="28"/>
      <c r="H8" s="28"/>
      <c r="I8" s="34"/>
      <c r="J8" s="34"/>
      <c r="K8" s="34"/>
      <c r="L8" s="34"/>
      <c r="M8" s="34"/>
      <c r="N8" s="34"/>
      <c r="O8" s="35"/>
      <c r="P8" s="35"/>
      <c r="Q8" s="35"/>
      <c r="R8" s="35"/>
      <c r="S8" s="35"/>
      <c r="T8" s="35"/>
      <c r="U8" s="35"/>
      <c r="V8" s="35"/>
      <c r="W8" s="36"/>
      <c r="X8" s="37"/>
    </row>
    <row r="9" spans="1:39" s="2" customFormat="1" ht="16.149999999999999" customHeight="1" x14ac:dyDescent="0.5">
      <c r="A9" s="28"/>
      <c r="B9" s="29"/>
      <c r="C9" s="30"/>
      <c r="D9" s="31"/>
      <c r="E9" s="32"/>
      <c r="F9" s="28"/>
      <c r="G9" s="28"/>
      <c r="H9" s="28"/>
      <c r="I9" s="34"/>
      <c r="J9" s="34"/>
      <c r="K9" s="34"/>
      <c r="L9" s="34"/>
      <c r="M9" s="34"/>
      <c r="N9" s="34"/>
      <c r="O9" s="35"/>
      <c r="P9" s="35"/>
      <c r="Q9" s="35"/>
      <c r="R9" s="35"/>
      <c r="S9" s="35"/>
      <c r="T9" s="35"/>
      <c r="U9" s="35"/>
      <c r="V9" s="35"/>
      <c r="W9" s="36"/>
      <c r="X9" s="37"/>
      <c r="AA9" s="3"/>
      <c r="AJ9" s="5"/>
      <c r="AL9" s="5"/>
      <c r="AM9" s="4"/>
    </row>
    <row r="10" spans="1:39" s="2" customFormat="1" ht="16.149999999999999" customHeight="1" x14ac:dyDescent="0.5">
      <c r="A10" s="38"/>
      <c r="B10" s="39"/>
      <c r="C10" s="40"/>
      <c r="D10" s="41"/>
      <c r="E10" s="42"/>
      <c r="F10" s="38"/>
      <c r="G10" s="38"/>
      <c r="H10" s="38"/>
      <c r="I10" s="44"/>
      <c r="J10" s="44"/>
      <c r="K10" s="44"/>
      <c r="L10" s="44"/>
      <c r="M10" s="44"/>
      <c r="N10" s="44"/>
      <c r="O10" s="45"/>
      <c r="P10" s="45"/>
      <c r="Q10" s="45"/>
      <c r="R10" s="45"/>
      <c r="S10" s="45"/>
      <c r="T10" s="45"/>
      <c r="U10" s="45"/>
      <c r="V10" s="45"/>
      <c r="W10" s="46"/>
      <c r="X10" s="47"/>
      <c r="AA10" s="3"/>
      <c r="AJ10" s="5"/>
      <c r="AL10" s="5"/>
      <c r="AM10" s="4"/>
    </row>
    <row r="11" spans="1:39" s="2" customFormat="1" ht="16.149999999999999" customHeight="1" x14ac:dyDescent="0.5">
      <c r="A11" s="18"/>
      <c r="B11" s="19"/>
      <c r="C11" s="20"/>
      <c r="D11" s="21"/>
      <c r="E11" s="22"/>
      <c r="F11" s="23"/>
      <c r="G11" s="23"/>
      <c r="H11" s="23"/>
      <c r="I11" s="25"/>
      <c r="J11" s="25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5"/>
      <c r="X11" s="27"/>
      <c r="AA11" s="3"/>
      <c r="AJ11" s="5"/>
      <c r="AL11" s="5"/>
      <c r="AM11" s="4"/>
    </row>
    <row r="12" spans="1:39" s="2" customFormat="1" ht="16.149999999999999" customHeight="1" x14ac:dyDescent="0.5">
      <c r="A12" s="28"/>
      <c r="B12" s="29"/>
      <c r="C12" s="30"/>
      <c r="D12" s="31"/>
      <c r="E12" s="32"/>
      <c r="F12" s="28"/>
      <c r="G12" s="28"/>
      <c r="H12" s="28"/>
      <c r="I12" s="34"/>
      <c r="J12" s="34"/>
      <c r="K12" s="34"/>
      <c r="L12" s="34"/>
      <c r="M12" s="34"/>
      <c r="N12" s="34"/>
      <c r="O12" s="35"/>
      <c r="P12" s="35"/>
      <c r="Q12" s="35"/>
      <c r="R12" s="35"/>
      <c r="S12" s="35"/>
      <c r="T12" s="35"/>
      <c r="U12" s="35"/>
      <c r="V12" s="35"/>
      <c r="W12" s="36"/>
      <c r="X12" s="37"/>
      <c r="AA12" s="3"/>
      <c r="AJ12" s="5"/>
      <c r="AL12" s="5"/>
      <c r="AM12" s="4"/>
    </row>
    <row r="13" spans="1:39" s="2" customFormat="1" ht="16.149999999999999" customHeight="1" x14ac:dyDescent="0.5">
      <c r="A13" s="28"/>
      <c r="B13" s="29"/>
      <c r="C13" s="30"/>
      <c r="D13" s="31"/>
      <c r="E13" s="32"/>
      <c r="F13" s="28"/>
      <c r="G13" s="28"/>
      <c r="H13" s="28"/>
      <c r="I13" s="34"/>
      <c r="J13" s="34"/>
      <c r="K13" s="34"/>
      <c r="L13" s="34"/>
      <c r="M13" s="34"/>
      <c r="N13" s="34"/>
      <c r="O13" s="35"/>
      <c r="P13" s="35"/>
      <c r="Q13" s="35"/>
      <c r="R13" s="35"/>
      <c r="S13" s="35"/>
      <c r="T13" s="35"/>
      <c r="U13" s="35"/>
      <c r="V13" s="35"/>
      <c r="W13" s="36"/>
      <c r="X13" s="37"/>
      <c r="AA13" s="3"/>
      <c r="AJ13" s="5"/>
      <c r="AL13" s="5"/>
      <c r="AM13" s="4"/>
    </row>
    <row r="14" spans="1:39" s="2" customFormat="1" ht="16.149999999999999" customHeight="1" x14ac:dyDescent="0.5">
      <c r="A14" s="28"/>
      <c r="B14" s="29"/>
      <c r="C14" s="30"/>
      <c r="D14" s="31"/>
      <c r="E14" s="32"/>
      <c r="F14" s="28"/>
      <c r="G14" s="28"/>
      <c r="H14" s="28"/>
      <c r="I14" s="34"/>
      <c r="J14" s="34"/>
      <c r="K14" s="80"/>
      <c r="L14" s="34"/>
      <c r="M14" s="34"/>
      <c r="N14" s="34"/>
      <c r="O14" s="35"/>
      <c r="P14" s="35"/>
      <c r="Q14" s="35"/>
      <c r="R14" s="35"/>
      <c r="S14" s="35"/>
      <c r="T14" s="35"/>
      <c r="U14" s="35"/>
      <c r="V14" s="35"/>
      <c r="W14" s="36"/>
      <c r="X14" s="37"/>
      <c r="AA14" s="3"/>
      <c r="AJ14" s="5"/>
      <c r="AL14" s="5"/>
      <c r="AM14" s="4"/>
    </row>
    <row r="15" spans="1:39" s="2" customFormat="1" ht="16.149999999999999" customHeight="1" x14ac:dyDescent="0.5">
      <c r="A15" s="38"/>
      <c r="B15" s="39"/>
      <c r="C15" s="40"/>
      <c r="D15" s="41"/>
      <c r="E15" s="42"/>
      <c r="F15" s="38"/>
      <c r="G15" s="38"/>
      <c r="H15" s="38"/>
      <c r="I15" s="44"/>
      <c r="J15" s="44"/>
      <c r="K15" s="44"/>
      <c r="L15" s="44"/>
      <c r="M15" s="44"/>
      <c r="N15" s="44"/>
      <c r="O15" s="45"/>
      <c r="P15" s="45"/>
      <c r="Q15" s="45"/>
      <c r="R15" s="45"/>
      <c r="S15" s="45"/>
      <c r="T15" s="45"/>
      <c r="U15" s="45"/>
      <c r="V15" s="45"/>
      <c r="W15" s="46"/>
      <c r="X15" s="47"/>
      <c r="AA15" s="3"/>
      <c r="AJ15" s="5"/>
      <c r="AL15" s="5"/>
      <c r="AM15" s="4"/>
    </row>
    <row r="16" spans="1:39" s="2" customFormat="1" ht="16.149999999999999" customHeight="1" x14ac:dyDescent="0.5">
      <c r="A16" s="18"/>
      <c r="B16" s="19"/>
      <c r="C16" s="20"/>
      <c r="D16" s="21"/>
      <c r="E16" s="22"/>
      <c r="F16" s="23"/>
      <c r="G16" s="23"/>
      <c r="H16" s="23"/>
      <c r="I16" s="25"/>
      <c r="J16" s="25"/>
      <c r="K16" s="48"/>
      <c r="L16" s="48"/>
      <c r="M16" s="48"/>
      <c r="N16" s="48"/>
      <c r="O16" s="26"/>
      <c r="P16" s="26"/>
      <c r="Q16" s="26"/>
      <c r="R16" s="26"/>
      <c r="S16" s="26"/>
      <c r="T16" s="26"/>
      <c r="U16" s="26"/>
      <c r="V16" s="26"/>
      <c r="W16" s="25"/>
      <c r="X16" s="27"/>
      <c r="AA16" s="3"/>
      <c r="AJ16" s="5"/>
      <c r="AL16" s="5"/>
      <c r="AM16" s="4"/>
    </row>
    <row r="17" spans="1:39" s="2" customFormat="1" ht="16.149999999999999" customHeight="1" x14ac:dyDescent="0.5">
      <c r="A17" s="28"/>
      <c r="B17" s="29"/>
      <c r="C17" s="30"/>
      <c r="D17" s="31"/>
      <c r="E17" s="32"/>
      <c r="F17" s="28"/>
      <c r="G17" s="28"/>
      <c r="H17" s="28"/>
      <c r="I17" s="34"/>
      <c r="J17" s="34"/>
      <c r="K17" s="36"/>
      <c r="L17" s="36"/>
      <c r="M17" s="36"/>
      <c r="N17" s="36"/>
      <c r="O17" s="35"/>
      <c r="P17" s="35"/>
      <c r="Q17" s="35"/>
      <c r="R17" s="35"/>
      <c r="S17" s="35"/>
      <c r="T17" s="35"/>
      <c r="U17" s="35"/>
      <c r="V17" s="35"/>
      <c r="W17" s="36"/>
      <c r="X17" s="37"/>
      <c r="AA17" s="3"/>
      <c r="AJ17" s="5"/>
      <c r="AL17" s="5"/>
      <c r="AM17" s="4"/>
    </row>
    <row r="18" spans="1:39" s="2" customFormat="1" ht="16.149999999999999" customHeight="1" x14ac:dyDescent="0.5">
      <c r="A18" s="28"/>
      <c r="B18" s="29"/>
      <c r="C18" s="30"/>
      <c r="D18" s="49"/>
      <c r="E18" s="32"/>
      <c r="F18" s="28"/>
      <c r="G18" s="28"/>
      <c r="H18" s="28"/>
      <c r="I18" s="34"/>
      <c r="J18" s="34"/>
      <c r="K18" s="34"/>
      <c r="L18" s="34"/>
      <c r="M18" s="34"/>
      <c r="N18" s="34"/>
      <c r="O18" s="35"/>
      <c r="P18" s="35"/>
      <c r="Q18" s="35"/>
      <c r="R18" s="35"/>
      <c r="S18" s="35"/>
      <c r="T18" s="35"/>
      <c r="U18" s="35"/>
      <c r="V18" s="35"/>
      <c r="W18" s="36"/>
      <c r="X18" s="37"/>
      <c r="AA18" s="3"/>
      <c r="AJ18" s="5"/>
      <c r="AL18" s="5"/>
      <c r="AM18" s="4"/>
    </row>
    <row r="19" spans="1:39" s="2" customFormat="1" ht="16.149999999999999" customHeight="1" x14ac:dyDescent="0.5">
      <c r="A19" s="28"/>
      <c r="B19" s="29"/>
      <c r="C19" s="30"/>
      <c r="D19" s="31"/>
      <c r="E19" s="32"/>
      <c r="F19" s="28"/>
      <c r="G19" s="28"/>
      <c r="H19" s="28"/>
      <c r="I19" s="34"/>
      <c r="J19" s="34"/>
      <c r="K19" s="34"/>
      <c r="L19" s="34"/>
      <c r="M19" s="34"/>
      <c r="N19" s="34"/>
      <c r="O19" s="35"/>
      <c r="P19" s="35"/>
      <c r="Q19" s="35"/>
      <c r="R19" s="35"/>
      <c r="S19" s="35"/>
      <c r="T19" s="35"/>
      <c r="U19" s="35"/>
      <c r="V19" s="35"/>
      <c r="W19" s="36"/>
      <c r="X19" s="37"/>
      <c r="AA19" s="3"/>
      <c r="AJ19" s="5"/>
      <c r="AL19" s="5"/>
      <c r="AM19" s="4"/>
    </row>
    <row r="20" spans="1:39" s="2" customFormat="1" ht="16.149999999999999" customHeight="1" x14ac:dyDescent="0.5">
      <c r="A20" s="38"/>
      <c r="B20" s="39"/>
      <c r="C20" s="40"/>
      <c r="D20" s="41"/>
      <c r="E20" s="42"/>
      <c r="F20" s="38"/>
      <c r="G20" s="38"/>
      <c r="H20" s="38"/>
      <c r="I20" s="44"/>
      <c r="J20" s="44"/>
      <c r="K20" s="44"/>
      <c r="L20" s="44"/>
      <c r="M20" s="44"/>
      <c r="N20" s="44"/>
      <c r="O20" s="45"/>
      <c r="P20" s="45"/>
      <c r="Q20" s="45"/>
      <c r="R20" s="45"/>
      <c r="S20" s="45"/>
      <c r="T20" s="45"/>
      <c r="U20" s="45"/>
      <c r="V20" s="45"/>
      <c r="W20" s="46"/>
      <c r="X20" s="47"/>
      <c r="AA20" s="3"/>
      <c r="AJ20" s="5"/>
      <c r="AL20" s="5"/>
      <c r="AM20" s="4"/>
    </row>
    <row r="21" spans="1:39" s="2" customFormat="1" ht="15.95" customHeight="1" x14ac:dyDescent="0.5">
      <c r="A21" s="18"/>
      <c r="B21" s="19"/>
      <c r="C21" s="20"/>
      <c r="D21" s="21"/>
      <c r="E21" s="22"/>
      <c r="F21" s="23"/>
      <c r="G21" s="23"/>
      <c r="H21" s="23"/>
      <c r="I21" s="25"/>
      <c r="J21" s="25"/>
      <c r="K21" s="48"/>
      <c r="L21" s="48"/>
      <c r="M21" s="48"/>
      <c r="N21" s="48"/>
      <c r="O21" s="26"/>
      <c r="P21" s="26"/>
      <c r="Q21" s="26"/>
      <c r="R21" s="26"/>
      <c r="S21" s="26"/>
      <c r="T21" s="26"/>
      <c r="U21" s="26"/>
      <c r="V21" s="26"/>
      <c r="W21" s="25"/>
      <c r="X21" s="27"/>
      <c r="AA21" s="3"/>
      <c r="AJ21" s="5"/>
      <c r="AL21" s="5"/>
      <c r="AM21" s="4"/>
    </row>
    <row r="22" spans="1:39" s="2" customFormat="1" ht="16.149999999999999" customHeight="1" x14ac:dyDescent="0.5">
      <c r="A22" s="28"/>
      <c r="B22" s="29"/>
      <c r="C22" s="30"/>
      <c r="D22" s="31"/>
      <c r="E22" s="32"/>
      <c r="F22" s="28"/>
      <c r="G22" s="28"/>
      <c r="H22" s="28"/>
      <c r="I22" s="34"/>
      <c r="J22" s="34"/>
      <c r="K22" s="36"/>
      <c r="L22" s="36"/>
      <c r="M22" s="36"/>
      <c r="N22" s="36"/>
      <c r="O22" s="35"/>
      <c r="P22" s="35"/>
      <c r="Q22" s="35"/>
      <c r="R22" s="35"/>
      <c r="S22" s="35"/>
      <c r="T22" s="35"/>
      <c r="U22" s="35"/>
      <c r="V22" s="35"/>
      <c r="W22" s="36"/>
      <c r="X22" s="37"/>
      <c r="AA22" s="3"/>
      <c r="AJ22" s="5"/>
      <c r="AL22" s="5"/>
      <c r="AM22" s="4"/>
    </row>
    <row r="23" spans="1:39" s="2" customFormat="1" ht="16.149999999999999" customHeight="1" x14ac:dyDescent="0.5">
      <c r="A23" s="28"/>
      <c r="B23" s="29"/>
      <c r="C23" s="30"/>
      <c r="D23" s="31"/>
      <c r="E23" s="32"/>
      <c r="F23" s="28"/>
      <c r="G23" s="28"/>
      <c r="H23" s="28"/>
      <c r="I23" s="34"/>
      <c r="J23" s="34"/>
      <c r="K23" s="34"/>
      <c r="L23" s="34"/>
      <c r="M23" s="34"/>
      <c r="N23" s="34"/>
      <c r="O23" s="35"/>
      <c r="P23" s="35"/>
      <c r="Q23" s="35"/>
      <c r="R23" s="35"/>
      <c r="S23" s="35"/>
      <c r="T23" s="35"/>
      <c r="U23" s="35"/>
      <c r="V23" s="35"/>
      <c r="W23" s="36"/>
      <c r="X23" s="37"/>
      <c r="AA23" s="3"/>
      <c r="AJ23" s="5"/>
      <c r="AL23" s="5"/>
      <c r="AM23" s="4"/>
    </row>
    <row r="24" spans="1:39" s="2" customFormat="1" ht="16.149999999999999" customHeight="1" x14ac:dyDescent="0.5">
      <c r="A24" s="28"/>
      <c r="B24" s="29"/>
      <c r="C24" s="30"/>
      <c r="D24" s="31"/>
      <c r="E24" s="32"/>
      <c r="F24" s="28"/>
      <c r="G24" s="28"/>
      <c r="H24" s="28"/>
      <c r="I24" s="34"/>
      <c r="J24" s="34"/>
      <c r="K24" s="34"/>
      <c r="L24" s="34"/>
      <c r="M24" s="34"/>
      <c r="N24" s="34"/>
      <c r="O24" s="35"/>
      <c r="P24" s="35"/>
      <c r="Q24" s="35"/>
      <c r="R24" s="35"/>
      <c r="S24" s="35"/>
      <c r="T24" s="35"/>
      <c r="U24" s="35"/>
      <c r="V24" s="35"/>
      <c r="W24" s="36"/>
      <c r="X24" s="37"/>
      <c r="AA24" s="3"/>
      <c r="AJ24" s="5"/>
      <c r="AL24" s="5"/>
      <c r="AM24" s="4"/>
    </row>
    <row r="25" spans="1:39" s="2" customFormat="1" ht="17.100000000000001" customHeight="1" x14ac:dyDescent="0.5">
      <c r="A25" s="38"/>
      <c r="B25" s="39"/>
      <c r="C25" s="40"/>
      <c r="D25" s="41"/>
      <c r="E25" s="42"/>
      <c r="F25" s="38"/>
      <c r="G25" s="38"/>
      <c r="H25" s="38"/>
      <c r="I25" s="44"/>
      <c r="J25" s="44"/>
      <c r="K25" s="44"/>
      <c r="L25" s="44"/>
      <c r="M25" s="44"/>
      <c r="N25" s="44"/>
      <c r="O25" s="45"/>
      <c r="P25" s="45"/>
      <c r="Q25" s="45"/>
      <c r="R25" s="45"/>
      <c r="S25" s="45"/>
      <c r="T25" s="45"/>
      <c r="U25" s="45"/>
      <c r="V25" s="45"/>
      <c r="W25" s="46"/>
      <c r="X25" s="47"/>
      <c r="AA25" s="3"/>
      <c r="AJ25" s="5"/>
      <c r="AL25" s="5"/>
      <c r="AM25" s="4"/>
    </row>
    <row r="26" spans="1:39" s="2" customFormat="1" ht="15.95" customHeight="1" x14ac:dyDescent="0.5">
      <c r="A26" s="18"/>
      <c r="B26" s="19"/>
      <c r="C26" s="50"/>
      <c r="D26" s="51"/>
      <c r="E26" s="52"/>
      <c r="F26" s="23"/>
      <c r="G26" s="190"/>
      <c r="H26" s="190"/>
      <c r="I26" s="55"/>
      <c r="J26" s="55"/>
      <c r="K26" s="53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55"/>
      <c r="X26" s="27"/>
      <c r="AA26" s="3"/>
      <c r="AJ26" s="5"/>
      <c r="AL26" s="5"/>
      <c r="AM26" s="4"/>
    </row>
    <row r="27" spans="1:39" s="2" customFormat="1" ht="16.149999999999999" customHeight="1" x14ac:dyDescent="0.5">
      <c r="A27" s="28"/>
      <c r="B27" s="29"/>
      <c r="C27" s="56"/>
      <c r="D27" s="31"/>
      <c r="E27" s="32"/>
      <c r="F27" s="28"/>
      <c r="G27" s="28"/>
      <c r="H27" s="28"/>
      <c r="I27" s="34"/>
      <c r="J27" s="34"/>
      <c r="K27" s="34"/>
      <c r="L27" s="34"/>
      <c r="M27" s="34"/>
      <c r="N27" s="34"/>
      <c r="O27" s="35"/>
      <c r="P27" s="35"/>
      <c r="Q27" s="35"/>
      <c r="R27" s="35"/>
      <c r="S27" s="35"/>
      <c r="T27" s="35"/>
      <c r="U27" s="35"/>
      <c r="V27" s="35"/>
      <c r="W27" s="36"/>
      <c r="X27" s="37"/>
    </row>
    <row r="28" spans="1:39" s="2" customFormat="1" ht="16.149999999999999" customHeight="1" x14ac:dyDescent="0.5">
      <c r="A28" s="28"/>
      <c r="B28" s="29"/>
      <c r="C28" s="56"/>
      <c r="D28" s="31"/>
      <c r="E28" s="32"/>
      <c r="F28" s="28"/>
      <c r="G28" s="28"/>
      <c r="H28" s="28"/>
      <c r="I28" s="34"/>
      <c r="J28" s="34"/>
      <c r="K28" s="34"/>
      <c r="L28" s="34"/>
      <c r="M28" s="34"/>
      <c r="N28" s="34"/>
      <c r="O28" s="35"/>
      <c r="P28" s="35"/>
      <c r="Q28" s="35"/>
      <c r="R28" s="35"/>
      <c r="S28" s="35"/>
      <c r="T28" s="35"/>
      <c r="U28" s="35"/>
      <c r="V28" s="35"/>
      <c r="W28" s="36"/>
      <c r="X28" s="37"/>
    </row>
    <row r="29" spans="1:39" s="2" customFormat="1" ht="16.149999999999999" customHeight="1" x14ac:dyDescent="0.5">
      <c r="A29" s="28"/>
      <c r="B29" s="29"/>
      <c r="C29" s="30"/>
      <c r="D29" s="57"/>
      <c r="E29" s="58"/>
      <c r="F29" s="28"/>
      <c r="G29" s="28"/>
      <c r="H29" s="28"/>
      <c r="I29" s="34"/>
      <c r="J29" s="34"/>
      <c r="K29" s="34"/>
      <c r="L29" s="34"/>
      <c r="M29" s="34"/>
      <c r="N29" s="34"/>
      <c r="O29" s="35"/>
      <c r="P29" s="35"/>
      <c r="Q29" s="35"/>
      <c r="R29" s="35"/>
      <c r="S29" s="35"/>
      <c r="T29" s="35"/>
      <c r="U29" s="35"/>
      <c r="V29" s="35"/>
      <c r="W29" s="36"/>
      <c r="X29" s="37"/>
    </row>
    <row r="30" spans="1:39" s="2" customFormat="1" ht="16.149999999999999" customHeight="1" x14ac:dyDescent="0.5">
      <c r="A30" s="38"/>
      <c r="B30" s="29"/>
      <c r="C30" s="30"/>
      <c r="D30" s="31"/>
      <c r="E30" s="32"/>
      <c r="F30" s="28"/>
      <c r="G30" s="28"/>
      <c r="H30" s="28"/>
      <c r="I30" s="34"/>
      <c r="J30" s="34"/>
      <c r="K30" s="34"/>
      <c r="L30" s="34"/>
      <c r="M30" s="34"/>
      <c r="N30" s="34"/>
      <c r="O30" s="35"/>
      <c r="P30" s="35"/>
      <c r="Q30" s="35"/>
      <c r="R30" s="35"/>
      <c r="S30" s="35"/>
      <c r="T30" s="35"/>
      <c r="U30" s="35"/>
      <c r="V30" s="35"/>
      <c r="W30" s="36"/>
      <c r="X30" s="37"/>
      <c r="AA30" s="3"/>
      <c r="AJ30" s="5"/>
      <c r="AL30" s="5"/>
      <c r="AM30" s="4"/>
    </row>
    <row r="31" spans="1:39" s="2" customFormat="1" ht="16.149999999999999" customHeight="1" x14ac:dyDescent="0.5">
      <c r="A31" s="18"/>
      <c r="B31" s="19"/>
      <c r="C31" s="20"/>
      <c r="D31" s="21"/>
      <c r="E31" s="22"/>
      <c r="F31" s="23"/>
      <c r="G31" s="23"/>
      <c r="H31" s="23"/>
      <c r="I31" s="25"/>
      <c r="J31" s="25"/>
      <c r="K31" s="48"/>
      <c r="L31" s="48"/>
      <c r="M31" s="48"/>
      <c r="N31" s="48"/>
      <c r="O31" s="26"/>
      <c r="P31" s="26"/>
      <c r="Q31" s="26"/>
      <c r="R31" s="26"/>
      <c r="S31" s="26"/>
      <c r="T31" s="26"/>
      <c r="U31" s="26"/>
      <c r="V31" s="26"/>
      <c r="W31" s="25"/>
      <c r="X31" s="27"/>
      <c r="AA31" s="3"/>
      <c r="AJ31" s="5"/>
      <c r="AL31" s="5"/>
      <c r="AM31" s="4"/>
    </row>
    <row r="32" spans="1:39" s="2" customFormat="1" ht="16.149999999999999" customHeight="1" x14ac:dyDescent="0.5">
      <c r="A32" s="28"/>
      <c r="B32" s="29"/>
      <c r="C32" s="30"/>
      <c r="D32" s="31"/>
      <c r="E32" s="32"/>
      <c r="F32" s="28"/>
      <c r="G32" s="28"/>
      <c r="H32" s="28"/>
      <c r="I32" s="34"/>
      <c r="J32" s="34"/>
      <c r="K32" s="34"/>
      <c r="L32" s="34"/>
      <c r="M32" s="34"/>
      <c r="N32" s="34"/>
      <c r="O32" s="35"/>
      <c r="P32" s="35"/>
      <c r="Q32" s="35"/>
      <c r="R32" s="35"/>
      <c r="S32" s="35"/>
      <c r="T32" s="35"/>
      <c r="U32" s="35"/>
      <c r="V32" s="35"/>
      <c r="W32" s="36"/>
      <c r="X32" s="37"/>
      <c r="AA32" s="3"/>
      <c r="AJ32" s="5"/>
      <c r="AL32" s="5"/>
      <c r="AM32" s="4"/>
    </row>
    <row r="33" spans="1:39" s="2" customFormat="1" ht="16.149999999999999" customHeight="1" x14ac:dyDescent="0.5">
      <c r="A33" s="28"/>
      <c r="B33" s="29"/>
      <c r="C33" s="30"/>
      <c r="D33" s="31"/>
      <c r="E33" s="32"/>
      <c r="F33" s="28"/>
      <c r="G33" s="28"/>
      <c r="H33" s="28"/>
      <c r="I33" s="34"/>
      <c r="J33" s="34"/>
      <c r="K33" s="34"/>
      <c r="L33" s="34"/>
      <c r="M33" s="34"/>
      <c r="N33" s="34"/>
      <c r="O33" s="35"/>
      <c r="P33" s="35"/>
      <c r="Q33" s="35"/>
      <c r="R33" s="35"/>
      <c r="S33" s="35"/>
      <c r="T33" s="35"/>
      <c r="U33" s="35"/>
      <c r="V33" s="35"/>
      <c r="W33" s="36"/>
      <c r="X33" s="37"/>
      <c r="AA33" s="3"/>
      <c r="AJ33" s="5"/>
      <c r="AL33" s="5"/>
      <c r="AM33" s="4"/>
    </row>
    <row r="34" spans="1:39" s="2" customFormat="1" ht="16.149999999999999" customHeight="1" x14ac:dyDescent="0.5">
      <c r="A34" s="28"/>
      <c r="B34" s="29"/>
      <c r="C34" s="30"/>
      <c r="D34" s="31"/>
      <c r="E34" s="32"/>
      <c r="F34" s="28"/>
      <c r="G34" s="28"/>
      <c r="H34" s="28"/>
      <c r="I34" s="34"/>
      <c r="J34" s="34"/>
      <c r="K34" s="34"/>
      <c r="L34" s="34"/>
      <c r="M34" s="34"/>
      <c r="N34" s="34"/>
      <c r="O34" s="35"/>
      <c r="P34" s="35"/>
      <c r="Q34" s="35"/>
      <c r="R34" s="35"/>
      <c r="S34" s="35"/>
      <c r="T34" s="35"/>
      <c r="U34" s="35"/>
      <c r="V34" s="35"/>
      <c r="W34" s="36"/>
      <c r="X34" s="37"/>
      <c r="AA34" s="3"/>
      <c r="AJ34" s="5"/>
      <c r="AL34" s="5"/>
      <c r="AM34" s="4"/>
    </row>
    <row r="35" spans="1:39" s="2" customFormat="1" ht="16.350000000000001" customHeight="1" x14ac:dyDescent="0.5">
      <c r="A35" s="38"/>
      <c r="B35" s="39"/>
      <c r="C35" s="40"/>
      <c r="D35" s="41"/>
      <c r="E35" s="42"/>
      <c r="F35" s="38"/>
      <c r="G35" s="38"/>
      <c r="H35" s="38"/>
      <c r="I35" s="44"/>
      <c r="J35" s="44"/>
      <c r="K35" s="44"/>
      <c r="L35" s="44"/>
      <c r="M35" s="44"/>
      <c r="N35" s="44"/>
      <c r="O35" s="45"/>
      <c r="P35" s="45"/>
      <c r="Q35" s="45"/>
      <c r="R35" s="45"/>
      <c r="S35" s="45"/>
      <c r="T35" s="45"/>
      <c r="U35" s="45"/>
      <c r="V35" s="45"/>
      <c r="W35" s="46"/>
      <c r="X35" s="71"/>
      <c r="AA35" s="3"/>
      <c r="AJ35" s="5"/>
      <c r="AL35" s="5"/>
      <c r="AM35" s="4"/>
    </row>
    <row r="36" spans="1:39" s="2" customFormat="1" ht="6" customHeight="1" x14ac:dyDescent="0.5">
      <c r="A36" s="73"/>
      <c r="B36" s="130"/>
      <c r="C36" s="131"/>
      <c r="D36" s="132"/>
      <c r="E36" s="133"/>
      <c r="F36" s="73"/>
      <c r="G36" s="73"/>
      <c r="H36" s="73"/>
      <c r="I36" s="73"/>
      <c r="J36" s="73"/>
      <c r="K36" s="73"/>
      <c r="L36" s="73"/>
      <c r="M36" s="73"/>
      <c r="N36" s="73"/>
      <c r="O36" s="72"/>
      <c r="P36" s="72"/>
      <c r="Q36" s="72"/>
      <c r="R36" s="72"/>
      <c r="S36" s="72"/>
      <c r="T36" s="72"/>
      <c r="U36" s="72"/>
      <c r="V36" s="72"/>
      <c r="W36" s="134"/>
      <c r="X36" s="135"/>
      <c r="AA36" s="3"/>
      <c r="AJ36" s="5"/>
      <c r="AL36" s="5"/>
      <c r="AM36" s="4"/>
    </row>
    <row r="37" spans="1:39" s="2" customFormat="1" ht="16.149999999999999" customHeight="1" x14ac:dyDescent="0.5">
      <c r="A37" s="72"/>
      <c r="B37" s="76" t="s">
        <v>24</v>
      </c>
      <c r="C37" s="73"/>
      <c r="E37" s="73">
        <f>H37+N37</f>
        <v>0</v>
      </c>
      <c r="F37" s="74" t="s">
        <v>6</v>
      </c>
      <c r="G37" s="76" t="s">
        <v>11</v>
      </c>
      <c r="H37" s="73">
        <f>COUNTIF($C$6:$C$35,"ช")</f>
        <v>0</v>
      </c>
      <c r="I37" s="72"/>
      <c r="J37" s="75" t="s">
        <v>8</v>
      </c>
      <c r="K37" s="76"/>
      <c r="L37" s="169" t="s">
        <v>7</v>
      </c>
      <c r="M37" s="169"/>
      <c r="N37" s="73">
        <f>COUNTIF($C$6:$C$35,"ญ")</f>
        <v>0</v>
      </c>
      <c r="O37" s="72"/>
      <c r="P37" s="75" t="s">
        <v>8</v>
      </c>
      <c r="W37" s="72"/>
      <c r="X37" s="72"/>
    </row>
    <row r="38" spans="1:39" s="2" customFormat="1" ht="17.100000000000001" customHeight="1" x14ac:dyDescent="0.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39" ht="15" customHeight="1" x14ac:dyDescent="0.5">
      <c r="A39" s="13"/>
      <c r="B39" s="13"/>
      <c r="C39" s="17"/>
      <c r="D39" s="105" t="s">
        <v>13</v>
      </c>
      <c r="E39" s="105">
        <f>COUNTIF($F$6:$F$35,"แดง")</f>
        <v>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39" ht="15" customHeight="1" x14ac:dyDescent="0.5">
      <c r="A40" s="13"/>
      <c r="B40" s="13"/>
      <c r="C40" s="17"/>
      <c r="D40" s="105" t="s">
        <v>14</v>
      </c>
      <c r="E40" s="105">
        <f>COUNTIF($F$6:$F$35,"เหลือง")</f>
        <v>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39" ht="15" customHeight="1" x14ac:dyDescent="0.5">
      <c r="A41" s="13"/>
      <c r="B41" s="13"/>
      <c r="C41" s="17"/>
      <c r="D41" s="105" t="s">
        <v>15</v>
      </c>
      <c r="E41" s="105">
        <f>COUNTIF($F$6:$F$35,"น้ำเงิน")</f>
        <v>0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39" ht="15" customHeight="1" x14ac:dyDescent="0.5">
      <c r="A42" s="13"/>
      <c r="B42" s="13"/>
      <c r="C42" s="17"/>
      <c r="D42" s="105" t="s">
        <v>16</v>
      </c>
      <c r="E42" s="105">
        <f>COUNTIF($F$6:$F$35,"ม่วง")</f>
        <v>0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39" ht="15" customHeight="1" x14ac:dyDescent="0.5">
      <c r="A43" s="13"/>
      <c r="B43" s="13"/>
      <c r="C43" s="17"/>
      <c r="D43" s="105" t="s">
        <v>17</v>
      </c>
      <c r="E43" s="105">
        <f>COUNTIF($F$6:$F$35,"ฟ้า")</f>
        <v>0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39" ht="15" customHeight="1" x14ac:dyDescent="0.5">
      <c r="A44" s="13"/>
      <c r="B44" s="13"/>
      <c r="C44" s="17"/>
      <c r="D44" s="105" t="s">
        <v>5</v>
      </c>
      <c r="E44" s="105">
        <f>SUM(E39:E43)</f>
        <v>0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7" spans="1:39" ht="15" customHeight="1" x14ac:dyDescent="0.5">
      <c r="C47" s="10"/>
      <c r="D47" s="12"/>
      <c r="E47" s="12"/>
    </row>
  </sheetData>
  <mergeCells count="8">
    <mergeCell ref="F4:F5"/>
    <mergeCell ref="G4:G5"/>
    <mergeCell ref="A3:E3"/>
    <mergeCell ref="A4:A5"/>
    <mergeCell ref="B4:B5"/>
    <mergeCell ref="C4:C5"/>
    <mergeCell ref="D4:D5"/>
    <mergeCell ref="E4:E5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O49"/>
  <sheetViews>
    <sheetView workbookViewId="0">
      <selection activeCell="D6" sqref="D6:D7"/>
    </sheetView>
  </sheetViews>
  <sheetFormatPr defaultColWidth="9.140625" defaultRowHeight="30.75" x14ac:dyDescent="0.5"/>
  <cols>
    <col min="1" max="1" width="15.85546875" style="127" customWidth="1"/>
    <col min="2" max="2" width="36.5703125" style="127" customWidth="1"/>
    <col min="3" max="5" width="14.28515625" style="127" customWidth="1"/>
    <col min="6" max="6" width="13.5703125" style="127" customWidth="1"/>
    <col min="7" max="7" width="18.5703125" style="127" customWidth="1"/>
    <col min="8" max="8" width="7.28515625" style="127" customWidth="1"/>
    <col min="9" max="9" width="6" style="127" customWidth="1"/>
    <col min="10" max="10" width="0" style="127" hidden="1" customWidth="1"/>
    <col min="11" max="11" width="0" style="156" hidden="1" customWidth="1"/>
    <col min="12" max="12" width="11.85546875" style="156" hidden="1" customWidth="1"/>
    <col min="13" max="13" width="9" style="156" hidden="1" customWidth="1"/>
    <col min="14" max="14" width="8.85546875" style="156" hidden="1" customWidth="1"/>
    <col min="15" max="15" width="0" style="127" hidden="1" customWidth="1"/>
    <col min="16" max="16384" width="9.140625" style="127"/>
  </cols>
  <sheetData>
    <row r="1" spans="1:15" s="128" customFormat="1" ht="25.9" customHeight="1" thickBot="1" x14ac:dyDescent="0.55000000000000004">
      <c r="A1" s="401" t="s">
        <v>29</v>
      </c>
      <c r="B1" s="401"/>
      <c r="C1" s="401"/>
      <c r="D1" s="331" t="s">
        <v>187</v>
      </c>
      <c r="E1" s="331"/>
      <c r="F1" s="331"/>
      <c r="G1" s="331"/>
      <c r="H1" s="331"/>
      <c r="I1" s="331"/>
      <c r="K1" s="156"/>
      <c r="L1" s="156"/>
      <c r="M1" s="156"/>
      <c r="N1" s="156"/>
      <c r="O1" s="127"/>
    </row>
    <row r="2" spans="1:15" s="129" customFormat="1" ht="19.899999999999999" customHeight="1" x14ac:dyDescent="0.5">
      <c r="A2" s="395" t="s">
        <v>10</v>
      </c>
      <c r="B2" s="397" t="s">
        <v>19</v>
      </c>
      <c r="C2" s="397" t="s">
        <v>20</v>
      </c>
      <c r="D2" s="399"/>
      <c r="E2" s="395" t="s">
        <v>5</v>
      </c>
      <c r="F2" s="406" t="s">
        <v>22</v>
      </c>
      <c r="G2" s="397" t="s">
        <v>18</v>
      </c>
      <c r="H2" s="402"/>
      <c r="I2" s="403"/>
      <c r="K2" s="167"/>
      <c r="L2" s="173"/>
      <c r="M2" s="167"/>
      <c r="N2" s="167"/>
      <c r="O2" s="128"/>
    </row>
    <row r="3" spans="1:15" s="129" customFormat="1" ht="19.899999999999999" customHeight="1" thickBot="1" x14ac:dyDescent="0.55000000000000004">
      <c r="A3" s="396"/>
      <c r="B3" s="398"/>
      <c r="C3" s="174" t="s">
        <v>11</v>
      </c>
      <c r="D3" s="175" t="s">
        <v>12</v>
      </c>
      <c r="E3" s="396"/>
      <c r="F3" s="407"/>
      <c r="G3" s="398"/>
      <c r="H3" s="404"/>
      <c r="I3" s="405"/>
      <c r="K3" s="167"/>
      <c r="L3" s="173"/>
      <c r="M3" s="167"/>
      <c r="N3" s="167"/>
      <c r="O3" s="128"/>
    </row>
    <row r="4" spans="1:15" s="171" customFormat="1" ht="17.45" customHeight="1" x14ac:dyDescent="0.35">
      <c r="A4" s="389" t="s">
        <v>30</v>
      </c>
      <c r="B4" s="315" t="s">
        <v>72</v>
      </c>
      <c r="C4" s="391">
        <f>'2-1'!I38</f>
        <v>22</v>
      </c>
      <c r="D4" s="400">
        <f>'2-1'!O38</f>
        <v>8</v>
      </c>
      <c r="E4" s="409">
        <f t="shared" ref="E4:E26" si="0">SUM(C4:D4)</f>
        <v>30</v>
      </c>
      <c r="F4" s="409">
        <v>143</v>
      </c>
      <c r="G4" s="358" t="s">
        <v>13</v>
      </c>
      <c r="H4" s="364">
        <f>'2-1'!E40+'2-2'!E46+'2-3'!E46+'2-4'!E46+'2-5'!E50+'2-6'!E50+'2-7'!E50+'2-8'!E50+'2-9'!E50+'2-10'!E50+'2-11'!E50+'2-12 '!E40+'2-13'!E50</f>
        <v>96</v>
      </c>
      <c r="I4" s="365" t="s">
        <v>6</v>
      </c>
      <c r="K4" s="321" t="s">
        <v>186</v>
      </c>
      <c r="L4" s="322" t="s">
        <v>22</v>
      </c>
      <c r="M4" s="321" t="s">
        <v>11</v>
      </c>
      <c r="N4" s="321" t="s">
        <v>7</v>
      </c>
      <c r="O4" s="321" t="s">
        <v>5</v>
      </c>
    </row>
    <row r="5" spans="1:15" s="171" customFormat="1" ht="17.45" customHeight="1" x14ac:dyDescent="0.35">
      <c r="A5" s="390"/>
      <c r="B5" s="316" t="s">
        <v>69</v>
      </c>
      <c r="C5" s="371"/>
      <c r="D5" s="373"/>
      <c r="E5" s="392"/>
      <c r="F5" s="392"/>
      <c r="G5" s="359"/>
      <c r="H5" s="363"/>
      <c r="I5" s="361"/>
      <c r="K5" s="321" t="s">
        <v>30</v>
      </c>
      <c r="L5" s="323">
        <f>F4</f>
        <v>143</v>
      </c>
      <c r="M5" s="324">
        <f>C4</f>
        <v>22</v>
      </c>
      <c r="N5" s="323">
        <f>D4</f>
        <v>8</v>
      </c>
      <c r="O5" s="325">
        <f>E4</f>
        <v>30</v>
      </c>
    </row>
    <row r="6" spans="1:15" s="171" customFormat="1" ht="17.45" customHeight="1" x14ac:dyDescent="0.35">
      <c r="A6" s="379" t="s">
        <v>31</v>
      </c>
      <c r="B6" s="317" t="s">
        <v>73</v>
      </c>
      <c r="C6" s="371">
        <f>'2-2'!I44</f>
        <v>26</v>
      </c>
      <c r="D6" s="373">
        <f>'2-2'!O44</f>
        <v>9</v>
      </c>
      <c r="E6" s="375">
        <f t="shared" si="0"/>
        <v>35</v>
      </c>
      <c r="F6" s="375">
        <v>144</v>
      </c>
      <c r="G6" s="385" t="s">
        <v>14</v>
      </c>
      <c r="H6" s="362">
        <f>'2-1'!E41+'2-2'!E47+'2-3'!E47+'2-4'!E47+'2-5'!E51+'2-6'!E51+'2-7'!E51+'2-8'!E51+'2-9'!E51+'2-10'!E51+'2-11'!E51+'2-12 '!E41+'2-13'!E51</f>
        <v>98</v>
      </c>
      <c r="I6" s="360" t="s">
        <v>6</v>
      </c>
      <c r="J6" s="172"/>
      <c r="K6" s="321" t="s">
        <v>31</v>
      </c>
      <c r="L6" s="323">
        <f>F6</f>
        <v>144</v>
      </c>
      <c r="M6" s="324">
        <f>C6</f>
        <v>26</v>
      </c>
      <c r="N6" s="323">
        <f>D6</f>
        <v>9</v>
      </c>
      <c r="O6" s="325">
        <f>E6</f>
        <v>35</v>
      </c>
    </row>
    <row r="7" spans="1:15" s="171" customFormat="1" ht="17.45" customHeight="1" x14ac:dyDescent="0.35">
      <c r="A7" s="390"/>
      <c r="B7" s="316" t="s">
        <v>1004</v>
      </c>
      <c r="C7" s="371"/>
      <c r="D7" s="373"/>
      <c r="E7" s="392"/>
      <c r="F7" s="392"/>
      <c r="G7" s="359"/>
      <c r="H7" s="363"/>
      <c r="I7" s="361"/>
      <c r="J7" s="172"/>
      <c r="K7" s="321" t="s">
        <v>32</v>
      </c>
      <c r="L7" s="323">
        <f>F8</f>
        <v>145</v>
      </c>
      <c r="M7" s="324">
        <f>C8</f>
        <v>23</v>
      </c>
      <c r="N7" s="323">
        <f>D8</f>
        <v>12</v>
      </c>
      <c r="O7" s="325">
        <f>E8</f>
        <v>35</v>
      </c>
    </row>
    <row r="8" spans="1:15" s="171" customFormat="1" ht="17.45" customHeight="1" x14ac:dyDescent="0.35">
      <c r="A8" s="379" t="s">
        <v>32</v>
      </c>
      <c r="B8" s="317" t="s">
        <v>179</v>
      </c>
      <c r="C8" s="371">
        <f>'2-3'!I44</f>
        <v>23</v>
      </c>
      <c r="D8" s="373">
        <f>'2-3'!O44</f>
        <v>12</v>
      </c>
      <c r="E8" s="375">
        <f t="shared" si="0"/>
        <v>35</v>
      </c>
      <c r="F8" s="375">
        <v>145</v>
      </c>
      <c r="G8" s="385" t="s">
        <v>15</v>
      </c>
      <c r="H8" s="362">
        <f>'2-1'!E42+'2-2'!E48+'2-3'!E48+'2-4'!E48+'2-5'!E52+'2-6'!E52+'2-7'!E52+'2-8'!E52+'2-9'!E52+'2-10'!E52+'2-11'!E52+'2-12 '!E42+'2-13'!E52</f>
        <v>97</v>
      </c>
      <c r="I8" s="360" t="s">
        <v>6</v>
      </c>
      <c r="J8" s="172"/>
      <c r="K8" s="321" t="s">
        <v>33</v>
      </c>
      <c r="L8" s="323">
        <f>F10</f>
        <v>155</v>
      </c>
      <c r="M8" s="324">
        <f>C10</f>
        <v>24</v>
      </c>
      <c r="N8" s="323">
        <f>D10</f>
        <v>12</v>
      </c>
      <c r="O8" s="325">
        <f>E10</f>
        <v>36</v>
      </c>
    </row>
    <row r="9" spans="1:15" s="171" customFormat="1" ht="17.45" customHeight="1" x14ac:dyDescent="0.35">
      <c r="A9" s="390"/>
      <c r="B9" s="313" t="s">
        <v>66</v>
      </c>
      <c r="C9" s="371"/>
      <c r="D9" s="373"/>
      <c r="E9" s="392"/>
      <c r="F9" s="392"/>
      <c r="G9" s="359"/>
      <c r="H9" s="363"/>
      <c r="I9" s="361"/>
      <c r="J9" s="172"/>
      <c r="K9" s="321" t="s">
        <v>34</v>
      </c>
      <c r="L9" s="323">
        <f>F12</f>
        <v>154</v>
      </c>
      <c r="M9" s="324">
        <f>C12</f>
        <v>16</v>
      </c>
      <c r="N9" s="323">
        <f>D12</f>
        <v>24</v>
      </c>
      <c r="O9" s="325">
        <f>E12</f>
        <v>40</v>
      </c>
    </row>
    <row r="10" spans="1:15" s="171" customFormat="1" ht="17.45" customHeight="1" x14ac:dyDescent="0.35">
      <c r="A10" s="379" t="s">
        <v>33</v>
      </c>
      <c r="B10" s="316" t="s">
        <v>48</v>
      </c>
      <c r="C10" s="371">
        <f>'2-4'!I44</f>
        <v>24</v>
      </c>
      <c r="D10" s="373">
        <f>'2-4'!O44</f>
        <v>12</v>
      </c>
      <c r="E10" s="375">
        <f t="shared" si="0"/>
        <v>36</v>
      </c>
      <c r="F10" s="375">
        <v>155</v>
      </c>
      <c r="G10" s="385" t="s">
        <v>16</v>
      </c>
      <c r="H10" s="362">
        <f>'2-1'!E43+'2-2'!E49+'2-3'!E49+'2-4'!E49+'2-5'!E53+'2-6'!E53+'2-7'!E53+'2-8'!E53+'2-9'!E53+'2-10'!E53+'2-11'!E53+'2-12 '!E43+'2-13'!E53</f>
        <v>97</v>
      </c>
      <c r="I10" s="360" t="s">
        <v>6</v>
      </c>
      <c r="K10" s="321" t="s">
        <v>35</v>
      </c>
      <c r="L10" s="323">
        <f>F14</f>
        <v>153</v>
      </c>
      <c r="M10" s="324">
        <f>C14</f>
        <v>16</v>
      </c>
      <c r="N10" s="323">
        <f>D14</f>
        <v>24</v>
      </c>
      <c r="O10" s="325">
        <f>E14</f>
        <v>40</v>
      </c>
    </row>
    <row r="11" spans="1:15" s="171" customFormat="1" ht="17.45" customHeight="1" x14ac:dyDescent="0.35">
      <c r="A11" s="390"/>
      <c r="B11" s="313" t="s">
        <v>1013</v>
      </c>
      <c r="C11" s="371"/>
      <c r="D11" s="373"/>
      <c r="E11" s="392"/>
      <c r="F11" s="392"/>
      <c r="G11" s="359"/>
      <c r="H11" s="363"/>
      <c r="I11" s="361"/>
      <c r="K11" s="321" t="s">
        <v>36</v>
      </c>
      <c r="L11" s="323">
        <f>F16</f>
        <v>152</v>
      </c>
      <c r="M11" s="324">
        <f>C16</f>
        <v>20</v>
      </c>
      <c r="N11" s="323">
        <f>D16</f>
        <v>20</v>
      </c>
      <c r="O11" s="325">
        <f>E16</f>
        <v>40</v>
      </c>
    </row>
    <row r="12" spans="1:15" s="171" customFormat="1" ht="17.45" customHeight="1" x14ac:dyDescent="0.35">
      <c r="A12" s="379" t="s">
        <v>34</v>
      </c>
      <c r="B12" s="317" t="s">
        <v>42</v>
      </c>
      <c r="C12" s="371">
        <f>'2-5'!I48</f>
        <v>16</v>
      </c>
      <c r="D12" s="373">
        <f>'2-5'!O48</f>
        <v>24</v>
      </c>
      <c r="E12" s="375">
        <f t="shared" si="0"/>
        <v>40</v>
      </c>
      <c r="F12" s="375">
        <v>154</v>
      </c>
      <c r="G12" s="385" t="s">
        <v>17</v>
      </c>
      <c r="H12" s="362">
        <f>'2-1'!E44+'2-2'!E50+'2-3'!E50+'2-4'!E50+'2-5'!E54+'2-6'!E54+'2-7'!E54+'2-8'!E54+'2-9'!E54+'2-10'!E54+'2-11'!E54+'2-12 '!E44+'2-13'!E54</f>
        <v>97</v>
      </c>
      <c r="I12" s="360" t="s">
        <v>6</v>
      </c>
      <c r="K12" s="321" t="s">
        <v>37</v>
      </c>
      <c r="L12" s="323">
        <f>F18</f>
        <v>151</v>
      </c>
      <c r="M12" s="324">
        <f>C18</f>
        <v>20</v>
      </c>
      <c r="N12" s="323">
        <f>D18</f>
        <v>20</v>
      </c>
      <c r="O12" s="325">
        <f>E18</f>
        <v>40</v>
      </c>
    </row>
    <row r="13" spans="1:15" s="171" customFormat="1" ht="17.45" customHeight="1" x14ac:dyDescent="0.35">
      <c r="A13" s="390"/>
      <c r="B13" s="316" t="s">
        <v>1005</v>
      </c>
      <c r="C13" s="371"/>
      <c r="D13" s="373"/>
      <c r="E13" s="392"/>
      <c r="F13" s="392"/>
      <c r="G13" s="359"/>
      <c r="H13" s="363"/>
      <c r="I13" s="361"/>
      <c r="K13" s="321" t="s">
        <v>38</v>
      </c>
      <c r="L13" s="323">
        <f>F20</f>
        <v>161</v>
      </c>
      <c r="M13" s="324">
        <f>C20</f>
        <v>19</v>
      </c>
      <c r="N13" s="323">
        <f>D20</f>
        <v>21</v>
      </c>
      <c r="O13" s="325">
        <f>E20</f>
        <v>40</v>
      </c>
    </row>
    <row r="14" spans="1:15" s="171" customFormat="1" ht="17.45" customHeight="1" x14ac:dyDescent="0.35">
      <c r="A14" s="379" t="s">
        <v>35</v>
      </c>
      <c r="B14" s="314" t="s">
        <v>49</v>
      </c>
      <c r="C14" s="371">
        <f>'2-6'!I48</f>
        <v>16</v>
      </c>
      <c r="D14" s="373">
        <f>'2-6'!O48</f>
        <v>24</v>
      </c>
      <c r="E14" s="375">
        <f t="shared" si="0"/>
        <v>40</v>
      </c>
      <c r="F14" s="377">
        <v>153</v>
      </c>
      <c r="G14" s="379" t="s">
        <v>5</v>
      </c>
      <c r="H14" s="381">
        <f>SUM(H4:H12)</f>
        <v>485</v>
      </c>
      <c r="I14" s="383" t="s">
        <v>6</v>
      </c>
      <c r="K14" s="321" t="s">
        <v>39</v>
      </c>
      <c r="L14" s="323">
        <f>F22</f>
        <v>162</v>
      </c>
      <c r="M14" s="324">
        <f>C22</f>
        <v>20</v>
      </c>
      <c r="N14" s="323">
        <f>D22</f>
        <v>20</v>
      </c>
      <c r="O14" s="325">
        <f>E22</f>
        <v>40</v>
      </c>
    </row>
    <row r="15" spans="1:15" s="171" customFormat="1" ht="17.45" customHeight="1" thickBot="1" x14ac:dyDescent="0.4">
      <c r="A15" s="390"/>
      <c r="B15" s="313" t="s">
        <v>1006</v>
      </c>
      <c r="C15" s="371"/>
      <c r="D15" s="373"/>
      <c r="E15" s="392"/>
      <c r="F15" s="408"/>
      <c r="G15" s="380"/>
      <c r="H15" s="382"/>
      <c r="I15" s="384"/>
      <c r="K15" s="321" t="s">
        <v>40</v>
      </c>
      <c r="L15" s="323">
        <f>F24</f>
        <v>163</v>
      </c>
      <c r="M15" s="324">
        <f>C24</f>
        <v>20</v>
      </c>
      <c r="N15" s="323">
        <f>D24</f>
        <v>20</v>
      </c>
      <c r="O15" s="325">
        <f>E24</f>
        <v>40</v>
      </c>
    </row>
    <row r="16" spans="1:15" s="171" customFormat="1" ht="17.45" customHeight="1" x14ac:dyDescent="0.35">
      <c r="A16" s="379" t="s">
        <v>36</v>
      </c>
      <c r="B16" s="314" t="s">
        <v>64</v>
      </c>
      <c r="C16" s="371">
        <f>'2-7'!I48</f>
        <v>20</v>
      </c>
      <c r="D16" s="373">
        <f>'2-7'!O48</f>
        <v>20</v>
      </c>
      <c r="E16" s="375">
        <f t="shared" si="0"/>
        <v>40</v>
      </c>
      <c r="F16" s="377">
        <v>152</v>
      </c>
      <c r="G16" s="389" t="s">
        <v>43</v>
      </c>
      <c r="H16" s="417"/>
      <c r="I16" s="418"/>
      <c r="K16" s="321" t="s">
        <v>41</v>
      </c>
      <c r="L16" s="323">
        <f>F26</f>
        <v>523</v>
      </c>
      <c r="M16" s="324">
        <f>C26</f>
        <v>12</v>
      </c>
      <c r="N16" s="323">
        <f>D26</f>
        <v>17</v>
      </c>
      <c r="O16" s="325">
        <f>E26</f>
        <v>29</v>
      </c>
    </row>
    <row r="17" spans="1:15" s="171" customFormat="1" ht="17.45" customHeight="1" x14ac:dyDescent="0.35">
      <c r="A17" s="390"/>
      <c r="B17" s="313" t="s">
        <v>182</v>
      </c>
      <c r="C17" s="371"/>
      <c r="D17" s="373"/>
      <c r="E17" s="392"/>
      <c r="F17" s="408"/>
      <c r="G17" s="410"/>
      <c r="H17" s="411"/>
      <c r="I17" s="412"/>
      <c r="K17" s="321" t="s">
        <v>67</v>
      </c>
      <c r="L17" s="323">
        <f>F28</f>
        <v>164</v>
      </c>
      <c r="M17" s="324">
        <f>C28</f>
        <v>17</v>
      </c>
      <c r="N17" s="323">
        <f>D28</f>
        <v>23</v>
      </c>
      <c r="O17" s="325">
        <f>E28</f>
        <v>40</v>
      </c>
    </row>
    <row r="18" spans="1:15" s="171" customFormat="1" ht="17.45" customHeight="1" x14ac:dyDescent="0.35">
      <c r="A18" s="379" t="s">
        <v>37</v>
      </c>
      <c r="B18" s="318" t="s">
        <v>1009</v>
      </c>
      <c r="C18" s="371">
        <f>'2-8'!I48</f>
        <v>20</v>
      </c>
      <c r="D18" s="373">
        <f>'2-8'!O48</f>
        <v>20</v>
      </c>
      <c r="E18" s="375">
        <f t="shared" ref="E18" si="1">SUM(C18:D18)</f>
        <v>40</v>
      </c>
      <c r="F18" s="375">
        <v>151</v>
      </c>
      <c r="G18" s="419" t="s">
        <v>71</v>
      </c>
      <c r="H18" s="420"/>
      <c r="I18" s="421"/>
      <c r="J18" s="172"/>
      <c r="K18" s="321" t="s">
        <v>70</v>
      </c>
      <c r="L18" s="323" t="str">
        <f>F30</f>
        <v>พักการเรียน</v>
      </c>
      <c r="M18" s="324">
        <f>C30</f>
        <v>0</v>
      </c>
      <c r="N18" s="323">
        <f>D30</f>
        <v>0</v>
      </c>
      <c r="O18" s="325">
        <f>E30</f>
        <v>0</v>
      </c>
    </row>
    <row r="19" spans="1:15" s="171" customFormat="1" ht="17.45" customHeight="1" x14ac:dyDescent="0.35">
      <c r="A19" s="390"/>
      <c r="B19" s="319" t="s">
        <v>1010</v>
      </c>
      <c r="C19" s="371"/>
      <c r="D19" s="373"/>
      <c r="E19" s="392"/>
      <c r="F19" s="392"/>
      <c r="G19" s="419"/>
      <c r="H19" s="420"/>
      <c r="I19" s="421"/>
      <c r="J19" s="172"/>
      <c r="K19" s="326"/>
      <c r="L19" s="173"/>
      <c r="M19" s="326"/>
      <c r="N19" s="326"/>
      <c r="O19" s="327"/>
    </row>
    <row r="20" spans="1:15" s="171" customFormat="1" ht="17.45" customHeight="1" x14ac:dyDescent="0.35">
      <c r="A20" s="379" t="s">
        <v>38</v>
      </c>
      <c r="B20" s="316" t="s">
        <v>1011</v>
      </c>
      <c r="C20" s="371">
        <f>'2-9'!I48</f>
        <v>19</v>
      </c>
      <c r="D20" s="373">
        <f>'2-9'!O48</f>
        <v>21</v>
      </c>
      <c r="E20" s="375">
        <f t="shared" ref="E20" si="2">SUM(C20:D20)</f>
        <v>40</v>
      </c>
      <c r="F20" s="375">
        <v>161</v>
      </c>
      <c r="G20" s="410" t="s">
        <v>63</v>
      </c>
      <c r="H20" s="411"/>
      <c r="I20" s="412"/>
      <c r="J20" s="172"/>
      <c r="K20" s="326"/>
      <c r="L20" s="173"/>
      <c r="M20" s="326"/>
      <c r="N20" s="326"/>
      <c r="O20" s="327"/>
    </row>
    <row r="21" spans="1:15" s="171" customFormat="1" ht="17.45" customHeight="1" x14ac:dyDescent="0.35">
      <c r="A21" s="390"/>
      <c r="B21" s="313" t="s">
        <v>1012</v>
      </c>
      <c r="C21" s="371"/>
      <c r="D21" s="373"/>
      <c r="E21" s="392"/>
      <c r="F21" s="392"/>
      <c r="G21" s="410"/>
      <c r="H21" s="411"/>
      <c r="I21" s="412"/>
      <c r="J21" s="172"/>
      <c r="K21" s="326"/>
      <c r="L21" s="173"/>
      <c r="M21" s="326"/>
      <c r="N21" s="328"/>
      <c r="O21" s="329"/>
    </row>
    <row r="22" spans="1:15" s="171" customFormat="1" ht="17.45" customHeight="1" x14ac:dyDescent="0.35">
      <c r="A22" s="379" t="s">
        <v>39</v>
      </c>
      <c r="B22" s="316" t="s">
        <v>181</v>
      </c>
      <c r="C22" s="371">
        <f>'2-10'!I48</f>
        <v>20</v>
      </c>
      <c r="D22" s="373">
        <f>'2-10'!O48</f>
        <v>20</v>
      </c>
      <c r="E22" s="375">
        <f>SUM(C22:D22)</f>
        <v>40</v>
      </c>
      <c r="F22" s="375">
        <v>162</v>
      </c>
      <c r="G22" s="410" t="s">
        <v>64</v>
      </c>
      <c r="H22" s="411"/>
      <c r="I22" s="412"/>
      <c r="K22" s="326"/>
      <c r="L22" s="173"/>
      <c r="M22" s="326"/>
      <c r="N22" s="328"/>
      <c r="O22" s="329"/>
    </row>
    <row r="23" spans="1:15" s="171" customFormat="1" ht="17.45" customHeight="1" thickBot="1" x14ac:dyDescent="0.4">
      <c r="A23" s="390"/>
      <c r="B23" s="316" t="s">
        <v>71</v>
      </c>
      <c r="C23" s="371"/>
      <c r="D23" s="373"/>
      <c r="E23" s="392"/>
      <c r="F23" s="392"/>
      <c r="G23" s="380"/>
      <c r="H23" s="413"/>
      <c r="I23" s="384"/>
      <c r="K23" s="326"/>
      <c r="L23" s="173"/>
      <c r="M23" s="326"/>
      <c r="N23" s="326"/>
      <c r="O23" s="327"/>
    </row>
    <row r="24" spans="1:15" s="171" customFormat="1" ht="17.45" customHeight="1" x14ac:dyDescent="0.35">
      <c r="A24" s="379" t="s">
        <v>40</v>
      </c>
      <c r="B24" s="317" t="s">
        <v>1007</v>
      </c>
      <c r="C24" s="371">
        <f>'2-11'!I48</f>
        <v>20</v>
      </c>
      <c r="D24" s="373">
        <f>'2-11'!O48</f>
        <v>20</v>
      </c>
      <c r="E24" s="375">
        <f t="shared" ref="E24" si="3">SUM(C24:D24)</f>
        <v>40</v>
      </c>
      <c r="F24" s="375">
        <v>163</v>
      </c>
      <c r="G24" s="422"/>
      <c r="H24" s="423"/>
      <c r="I24" s="424"/>
      <c r="K24" s="326"/>
      <c r="L24" s="173"/>
      <c r="M24" s="326"/>
      <c r="N24" s="326"/>
      <c r="O24" s="327"/>
    </row>
    <row r="25" spans="1:15" s="171" customFormat="1" ht="17.45" customHeight="1" thickBot="1" x14ac:dyDescent="0.4">
      <c r="A25" s="390"/>
      <c r="B25" s="312" t="s">
        <v>180</v>
      </c>
      <c r="C25" s="371"/>
      <c r="D25" s="373"/>
      <c r="E25" s="392"/>
      <c r="F25" s="392"/>
      <c r="G25" s="422"/>
      <c r="H25" s="423"/>
      <c r="I25" s="424"/>
      <c r="K25" s="326"/>
      <c r="L25" s="173"/>
      <c r="M25" s="326"/>
      <c r="N25" s="326"/>
      <c r="O25" s="327"/>
    </row>
    <row r="26" spans="1:15" s="171" customFormat="1" ht="17.45" customHeight="1" x14ac:dyDescent="0.35">
      <c r="A26" s="369" t="s">
        <v>41</v>
      </c>
      <c r="B26" s="314" t="s">
        <v>183</v>
      </c>
      <c r="C26" s="371">
        <f>'2-12 '!I38</f>
        <v>12</v>
      </c>
      <c r="D26" s="373">
        <f>'2-12 '!O38</f>
        <v>17</v>
      </c>
      <c r="E26" s="375">
        <f t="shared" si="0"/>
        <v>29</v>
      </c>
      <c r="F26" s="377">
        <v>523</v>
      </c>
      <c r="G26" s="425" t="s">
        <v>23</v>
      </c>
      <c r="H26" s="426"/>
      <c r="I26" s="427"/>
      <c r="K26" s="326"/>
      <c r="L26" s="173"/>
      <c r="M26" s="326"/>
      <c r="N26" s="326"/>
      <c r="O26" s="327"/>
    </row>
    <row r="27" spans="1:15" s="171" customFormat="1" ht="17.45" customHeight="1" thickBot="1" x14ac:dyDescent="0.4">
      <c r="A27" s="370"/>
      <c r="B27" s="312" t="s">
        <v>1008</v>
      </c>
      <c r="C27" s="372"/>
      <c r="D27" s="374"/>
      <c r="E27" s="376"/>
      <c r="F27" s="378"/>
      <c r="G27" s="425"/>
      <c r="H27" s="426"/>
      <c r="I27" s="427"/>
      <c r="K27" s="326"/>
      <c r="L27" s="173"/>
      <c r="M27" s="326"/>
      <c r="N27" s="326"/>
      <c r="O27" s="327"/>
    </row>
    <row r="28" spans="1:15" s="171" customFormat="1" ht="17.45" customHeight="1" x14ac:dyDescent="0.35">
      <c r="A28" s="369" t="s">
        <v>67</v>
      </c>
      <c r="B28" s="314" t="s">
        <v>185</v>
      </c>
      <c r="C28" s="371">
        <f>'2-13'!I48</f>
        <v>17</v>
      </c>
      <c r="D28" s="373">
        <f>'2-13'!O48</f>
        <v>23</v>
      </c>
      <c r="E28" s="375">
        <f t="shared" ref="E28" si="4">SUM(C28:D28)</f>
        <v>40</v>
      </c>
      <c r="F28" s="377">
        <v>164</v>
      </c>
      <c r="G28" s="366">
        <v>46106</v>
      </c>
      <c r="H28" s="367"/>
      <c r="I28" s="368"/>
      <c r="K28" s="326"/>
      <c r="L28" s="173"/>
      <c r="M28" s="326"/>
      <c r="N28" s="326"/>
      <c r="O28" s="327"/>
    </row>
    <row r="29" spans="1:15" s="171" customFormat="1" ht="17.45" customHeight="1" thickBot="1" x14ac:dyDescent="0.4">
      <c r="A29" s="370"/>
      <c r="B29" s="312" t="s">
        <v>184</v>
      </c>
      <c r="C29" s="372"/>
      <c r="D29" s="374"/>
      <c r="E29" s="376"/>
      <c r="F29" s="378"/>
      <c r="G29" s="366"/>
      <c r="H29" s="367"/>
      <c r="I29" s="368"/>
      <c r="K29" s="326"/>
      <c r="L29" s="173"/>
      <c r="M29" s="326"/>
      <c r="N29" s="326"/>
      <c r="O29" s="327"/>
    </row>
    <row r="30" spans="1:15" s="171" customFormat="1" ht="17.45" customHeight="1" x14ac:dyDescent="0.35">
      <c r="A30" s="369" t="s">
        <v>70</v>
      </c>
      <c r="B30" s="314" t="s">
        <v>68</v>
      </c>
      <c r="C30" s="371">
        <f>'2-14'!H37</f>
        <v>0</v>
      </c>
      <c r="D30" s="373">
        <f>'2-14'!N37</f>
        <v>0</v>
      </c>
      <c r="E30" s="375">
        <f t="shared" ref="E30" si="5">SUM(C30:D30)</f>
        <v>0</v>
      </c>
      <c r="F30" s="377" t="s">
        <v>68</v>
      </c>
      <c r="G30" s="414"/>
      <c r="H30" s="415"/>
      <c r="I30" s="416"/>
      <c r="K30" s="326"/>
      <c r="L30" s="173"/>
      <c r="M30" s="326"/>
      <c r="N30" s="326"/>
      <c r="O30" s="327"/>
    </row>
    <row r="31" spans="1:15" s="171" customFormat="1" ht="17.45" customHeight="1" thickBot="1" x14ac:dyDescent="0.4">
      <c r="A31" s="370"/>
      <c r="B31" s="312" t="s">
        <v>69</v>
      </c>
      <c r="C31" s="372"/>
      <c r="D31" s="374"/>
      <c r="E31" s="376"/>
      <c r="F31" s="378"/>
      <c r="G31" s="414"/>
      <c r="H31" s="415"/>
      <c r="I31" s="416"/>
      <c r="K31" s="326"/>
      <c r="L31" s="173"/>
      <c r="M31" s="326"/>
      <c r="N31" s="326"/>
      <c r="O31" s="327"/>
    </row>
    <row r="32" spans="1:15" s="128" customFormat="1" ht="26.45" customHeight="1" thickBot="1" x14ac:dyDescent="0.45">
      <c r="A32" s="393" t="s">
        <v>21</v>
      </c>
      <c r="B32" s="394"/>
      <c r="C32" s="181">
        <f>SUM(C4:C30)</f>
        <v>255</v>
      </c>
      <c r="D32" s="182">
        <f>SUM(D4:D30)</f>
        <v>230</v>
      </c>
      <c r="E32" s="183">
        <f>SUM(E4:E30)</f>
        <v>485</v>
      </c>
      <c r="F32" s="184"/>
      <c r="G32" s="386"/>
      <c r="H32" s="387"/>
      <c r="I32" s="388"/>
      <c r="K32" s="167"/>
      <c r="L32" s="167"/>
      <c r="M32" s="167"/>
      <c r="N32" s="167"/>
    </row>
    <row r="33" spans="1:15" s="128" customFormat="1" ht="21" customHeight="1" x14ac:dyDescent="0.5">
      <c r="K33" s="167"/>
      <c r="L33" s="167"/>
      <c r="M33" s="167"/>
      <c r="N33" s="167"/>
    </row>
    <row r="34" spans="1:15" hidden="1" x14ac:dyDescent="0.5">
      <c r="A34" s="156"/>
      <c r="B34" s="156"/>
      <c r="C34" s="156"/>
      <c r="D34" s="156"/>
      <c r="E34" s="156"/>
      <c r="F34" s="156"/>
      <c r="G34" s="156"/>
      <c r="K34" s="167"/>
      <c r="L34" s="167"/>
      <c r="M34" s="167"/>
      <c r="N34" s="167"/>
      <c r="O34" s="128"/>
    </row>
    <row r="35" spans="1:15" hidden="1" x14ac:dyDescent="0.5">
      <c r="A35" s="156" t="str">
        <f>A4</f>
        <v>ม.2/1</v>
      </c>
      <c r="B35" s="156"/>
      <c r="C35" s="156">
        <f>C4</f>
        <v>22</v>
      </c>
      <c r="D35" s="156">
        <f t="shared" ref="D35:F35" si="6">D4</f>
        <v>8</v>
      </c>
      <c r="E35" s="156">
        <f t="shared" si="6"/>
        <v>30</v>
      </c>
      <c r="F35" s="156">
        <f t="shared" si="6"/>
        <v>143</v>
      </c>
      <c r="G35" s="156"/>
    </row>
    <row r="36" spans="1:15" hidden="1" x14ac:dyDescent="0.5">
      <c r="A36" s="156" t="str">
        <f>A6</f>
        <v>ม.2/2</v>
      </c>
      <c r="B36" s="156"/>
      <c r="C36" s="156">
        <f t="shared" ref="C36:F36" si="7">C6</f>
        <v>26</v>
      </c>
      <c r="D36" s="156">
        <f t="shared" si="7"/>
        <v>9</v>
      </c>
      <c r="E36" s="156">
        <f t="shared" si="7"/>
        <v>35</v>
      </c>
      <c r="F36" s="156">
        <f t="shared" si="7"/>
        <v>144</v>
      </c>
      <c r="G36" s="156"/>
    </row>
    <row r="37" spans="1:15" hidden="1" x14ac:dyDescent="0.5">
      <c r="A37" s="156" t="str">
        <f>A8</f>
        <v>ม.2/3</v>
      </c>
      <c r="B37" s="156"/>
      <c r="C37" s="156">
        <f t="shared" ref="C37:F37" si="8">C8</f>
        <v>23</v>
      </c>
      <c r="D37" s="156">
        <f t="shared" si="8"/>
        <v>12</v>
      </c>
      <c r="E37" s="156">
        <f t="shared" si="8"/>
        <v>35</v>
      </c>
      <c r="F37" s="156">
        <f t="shared" si="8"/>
        <v>145</v>
      </c>
      <c r="G37" s="156"/>
    </row>
    <row r="38" spans="1:15" hidden="1" x14ac:dyDescent="0.5">
      <c r="A38" s="156" t="str">
        <f>A10</f>
        <v>ม.2/4</v>
      </c>
      <c r="B38" s="156"/>
      <c r="C38" s="156">
        <f t="shared" ref="C38:F38" si="9">C10</f>
        <v>24</v>
      </c>
      <c r="D38" s="156">
        <f t="shared" si="9"/>
        <v>12</v>
      </c>
      <c r="E38" s="156">
        <f t="shared" si="9"/>
        <v>36</v>
      </c>
      <c r="F38" s="156">
        <f t="shared" si="9"/>
        <v>155</v>
      </c>
      <c r="G38" s="156"/>
    </row>
    <row r="39" spans="1:15" hidden="1" x14ac:dyDescent="0.5">
      <c r="A39" s="156" t="str">
        <f>A12</f>
        <v>ม.2/5</v>
      </c>
      <c r="B39" s="156"/>
      <c r="C39" s="156">
        <f t="shared" ref="C39:F39" si="10">C12</f>
        <v>16</v>
      </c>
      <c r="D39" s="156">
        <f t="shared" si="10"/>
        <v>24</v>
      </c>
      <c r="E39" s="156">
        <f t="shared" si="10"/>
        <v>40</v>
      </c>
      <c r="F39" s="156">
        <f t="shared" si="10"/>
        <v>154</v>
      </c>
      <c r="G39" s="156"/>
    </row>
    <row r="40" spans="1:15" hidden="1" x14ac:dyDescent="0.5">
      <c r="A40" s="156" t="str">
        <f>A14</f>
        <v>ม.2/6</v>
      </c>
      <c r="B40" s="156"/>
      <c r="C40" s="156">
        <f t="shared" ref="C40:F40" si="11">C14</f>
        <v>16</v>
      </c>
      <c r="D40" s="156">
        <f t="shared" si="11"/>
        <v>24</v>
      </c>
      <c r="E40" s="156">
        <f t="shared" si="11"/>
        <v>40</v>
      </c>
      <c r="F40" s="156">
        <f t="shared" si="11"/>
        <v>153</v>
      </c>
      <c r="G40" s="156"/>
    </row>
    <row r="41" spans="1:15" hidden="1" x14ac:dyDescent="0.5">
      <c r="A41" s="156" t="str">
        <f>A16</f>
        <v>ม.2/7</v>
      </c>
      <c r="B41" s="156"/>
      <c r="C41" s="156">
        <f t="shared" ref="C41:F41" si="12">C16</f>
        <v>20</v>
      </c>
      <c r="D41" s="156">
        <f t="shared" si="12"/>
        <v>20</v>
      </c>
      <c r="E41" s="156">
        <f t="shared" si="12"/>
        <v>40</v>
      </c>
      <c r="F41" s="156">
        <f t="shared" si="12"/>
        <v>152</v>
      </c>
      <c r="G41" s="156"/>
    </row>
    <row r="42" spans="1:15" hidden="1" x14ac:dyDescent="0.5">
      <c r="A42" s="156" t="str">
        <f>A18</f>
        <v>ม.2/8</v>
      </c>
      <c r="B42" s="156"/>
      <c r="C42" s="156">
        <f t="shared" ref="C42:F42" si="13">C18</f>
        <v>20</v>
      </c>
      <c r="D42" s="156">
        <f t="shared" si="13"/>
        <v>20</v>
      </c>
      <c r="E42" s="156">
        <f t="shared" si="13"/>
        <v>40</v>
      </c>
      <c r="F42" s="156">
        <f t="shared" si="13"/>
        <v>151</v>
      </c>
      <c r="G42" s="156"/>
    </row>
    <row r="43" spans="1:15" hidden="1" x14ac:dyDescent="0.5">
      <c r="A43" s="156" t="str">
        <f>A20</f>
        <v>ม.2/9</v>
      </c>
      <c r="B43" s="156"/>
      <c r="C43" s="156">
        <f t="shared" ref="C43:F43" si="14">C20</f>
        <v>19</v>
      </c>
      <c r="D43" s="156">
        <f t="shared" si="14"/>
        <v>21</v>
      </c>
      <c r="E43" s="156">
        <f t="shared" si="14"/>
        <v>40</v>
      </c>
      <c r="F43" s="156">
        <f t="shared" si="14"/>
        <v>161</v>
      </c>
      <c r="G43" s="156"/>
    </row>
    <row r="44" spans="1:15" hidden="1" x14ac:dyDescent="0.5">
      <c r="A44" s="156" t="str">
        <f>A22</f>
        <v>ม.2/10</v>
      </c>
      <c r="B44" s="156"/>
      <c r="C44" s="156">
        <f t="shared" ref="C44:F44" si="15">C22</f>
        <v>20</v>
      </c>
      <c r="D44" s="156">
        <f t="shared" si="15"/>
        <v>20</v>
      </c>
      <c r="E44" s="156">
        <f t="shared" si="15"/>
        <v>40</v>
      </c>
      <c r="F44" s="156">
        <f t="shared" si="15"/>
        <v>162</v>
      </c>
      <c r="G44" s="156"/>
    </row>
    <row r="45" spans="1:15" hidden="1" x14ac:dyDescent="0.5">
      <c r="A45" s="156" t="str">
        <f>A24</f>
        <v>ม.2/11</v>
      </c>
      <c r="B45" s="156"/>
      <c r="C45" s="156">
        <f t="shared" ref="C45:F45" si="16">C24</f>
        <v>20</v>
      </c>
      <c r="D45" s="156">
        <f t="shared" si="16"/>
        <v>20</v>
      </c>
      <c r="E45" s="156">
        <f t="shared" si="16"/>
        <v>40</v>
      </c>
      <c r="F45" s="156">
        <f t="shared" si="16"/>
        <v>163</v>
      </c>
      <c r="G45" s="156"/>
    </row>
    <row r="46" spans="1:15" hidden="1" x14ac:dyDescent="0.5">
      <c r="A46" s="156" t="str">
        <f>A26</f>
        <v>ม.2/12</v>
      </c>
      <c r="B46" s="156"/>
      <c r="C46" s="156">
        <f t="shared" ref="C46:F46" si="17">C26</f>
        <v>12</v>
      </c>
      <c r="D46" s="156">
        <f t="shared" si="17"/>
        <v>17</v>
      </c>
      <c r="E46" s="156">
        <f t="shared" si="17"/>
        <v>29</v>
      </c>
      <c r="F46" s="156">
        <f t="shared" si="17"/>
        <v>523</v>
      </c>
      <c r="G46" s="156"/>
    </row>
    <row r="47" spans="1:15" hidden="1" x14ac:dyDescent="0.5">
      <c r="A47" s="156">
        <f>A27</f>
        <v>0</v>
      </c>
      <c r="B47" s="156"/>
      <c r="C47" s="156">
        <f>C28</f>
        <v>17</v>
      </c>
      <c r="D47" s="156">
        <f t="shared" ref="D47:E47" si="18">D28</f>
        <v>23</v>
      </c>
      <c r="E47" s="156">
        <f t="shared" si="18"/>
        <v>40</v>
      </c>
      <c r="F47" s="156"/>
      <c r="G47" s="156"/>
    </row>
    <row r="48" spans="1:15" hidden="1" x14ac:dyDescent="0.5">
      <c r="A48" s="156" t="str">
        <f>A32</f>
        <v>รวมทั้งหมด</v>
      </c>
      <c r="B48" s="156"/>
      <c r="C48" s="156">
        <f t="shared" ref="C48:F48" si="19">C32</f>
        <v>255</v>
      </c>
      <c r="D48" s="156">
        <f t="shared" si="19"/>
        <v>230</v>
      </c>
      <c r="E48" s="156">
        <f>E32</f>
        <v>485</v>
      </c>
      <c r="F48" s="156">
        <f t="shared" si="19"/>
        <v>0</v>
      </c>
      <c r="G48" s="156"/>
    </row>
    <row r="49" spans="1:7" hidden="1" x14ac:dyDescent="0.5">
      <c r="A49" s="156"/>
      <c r="B49" s="156"/>
      <c r="C49" s="156"/>
      <c r="D49" s="156"/>
      <c r="E49" s="156"/>
      <c r="F49" s="156"/>
      <c r="G49" s="156"/>
    </row>
  </sheetData>
  <mergeCells count="105">
    <mergeCell ref="G30:I31"/>
    <mergeCell ref="A30:A31"/>
    <mergeCell ref="C30:C31"/>
    <mergeCell ref="D30:D31"/>
    <mergeCell ref="E30:E31"/>
    <mergeCell ref="F30:F31"/>
    <mergeCell ref="G16:I17"/>
    <mergeCell ref="G18:I19"/>
    <mergeCell ref="G24:I25"/>
    <mergeCell ref="G26:I27"/>
    <mergeCell ref="A24:A25"/>
    <mergeCell ref="C24:C25"/>
    <mergeCell ref="D24:D25"/>
    <mergeCell ref="E24:E25"/>
    <mergeCell ref="F24:F25"/>
    <mergeCell ref="A26:A27"/>
    <mergeCell ref="D26:D27"/>
    <mergeCell ref="E26:E27"/>
    <mergeCell ref="A1:C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G20:I21"/>
    <mergeCell ref="G22:I23"/>
    <mergeCell ref="A20:A21"/>
    <mergeCell ref="C20:C21"/>
    <mergeCell ref="D20:D21"/>
    <mergeCell ref="E20:E21"/>
    <mergeCell ref="F20:F21"/>
    <mergeCell ref="F4:F5"/>
    <mergeCell ref="F6:F7"/>
    <mergeCell ref="F8:F9"/>
    <mergeCell ref="F10:F11"/>
    <mergeCell ref="G6:G7"/>
    <mergeCell ref="A32:B32"/>
    <mergeCell ref="A2:A3"/>
    <mergeCell ref="B2:B3"/>
    <mergeCell ref="C2:D2"/>
    <mergeCell ref="E2:E3"/>
    <mergeCell ref="C16:C1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F26:F27"/>
    <mergeCell ref="E12:E13"/>
    <mergeCell ref="E8:E9"/>
    <mergeCell ref="F12:F13"/>
    <mergeCell ref="F18:F19"/>
    <mergeCell ref="F22:F23"/>
    <mergeCell ref="E6:E7"/>
    <mergeCell ref="E10:E11"/>
    <mergeCell ref="G4:G5"/>
    <mergeCell ref="I6:I7"/>
    <mergeCell ref="H6:H7"/>
    <mergeCell ref="H4:H5"/>
    <mergeCell ref="I4:I5"/>
    <mergeCell ref="G28:I29"/>
    <mergeCell ref="A28:A29"/>
    <mergeCell ref="C28:C29"/>
    <mergeCell ref="D28:D29"/>
    <mergeCell ref="E28:E29"/>
    <mergeCell ref="F28:F29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</mergeCells>
  <phoneticPr fontId="4" type="noConversion"/>
  <printOptions horizontalCentered="1" verticalCentered="1"/>
  <pageMargins left="0.55118110236220474" right="0.35433070866141736" top="0.47244094488188981" bottom="0.19685039370078741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8"/>
  <sheetViews>
    <sheetView tabSelected="1" topLeftCell="A30" zoomScale="120" zoomScaleNormal="120" workbookViewId="0">
      <selection activeCell="E39" sqref="E39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ม.2'!B6</f>
        <v>นางณัฐชา  สันสำราญ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51</v>
      </c>
      <c r="M2" s="14" t="s">
        <v>45</v>
      </c>
      <c r="R2" s="14" t="str">
        <f>'ยอด ม.2'!B7</f>
        <v>Mr.Michelle  Seauia Canong</v>
      </c>
    </row>
    <row r="3" spans="1:40" s="15" customFormat="1" ht="17.25" customHeight="1" x14ac:dyDescent="0.5">
      <c r="A3" s="16" t="s">
        <v>26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ม.2'!F6</f>
        <v>144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44529</v>
      </c>
      <c r="C7" s="20" t="s">
        <v>80</v>
      </c>
      <c r="D7" s="21" t="s">
        <v>240</v>
      </c>
      <c r="E7" s="22" t="s">
        <v>241</v>
      </c>
      <c r="F7" s="23" t="s">
        <v>13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40" s="2" customFormat="1" ht="16.149999999999999" customHeight="1" x14ac:dyDescent="0.5">
      <c r="A8" s="28">
        <v>2</v>
      </c>
      <c r="B8" s="29">
        <v>44530</v>
      </c>
      <c r="C8" s="30" t="s">
        <v>80</v>
      </c>
      <c r="D8" s="31" t="s">
        <v>242</v>
      </c>
      <c r="E8" s="32" t="s">
        <v>243</v>
      </c>
      <c r="F8" s="28" t="s">
        <v>14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40" s="2" customFormat="1" ht="16.149999999999999" customHeight="1" x14ac:dyDescent="0.5">
      <c r="A9" s="28">
        <v>3</v>
      </c>
      <c r="B9" s="29">
        <v>44531</v>
      </c>
      <c r="C9" s="30" t="s">
        <v>80</v>
      </c>
      <c r="D9" s="31" t="s">
        <v>244</v>
      </c>
      <c r="E9" s="32" t="s">
        <v>245</v>
      </c>
      <c r="F9" s="28" t="s">
        <v>15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40" s="2" customFormat="1" ht="16.149999999999999" customHeight="1" x14ac:dyDescent="0.5">
      <c r="A10" s="28">
        <v>4</v>
      </c>
      <c r="B10" s="29">
        <v>44532</v>
      </c>
      <c r="C10" s="30" t="s">
        <v>80</v>
      </c>
      <c r="D10" s="31" t="s">
        <v>246</v>
      </c>
      <c r="E10" s="32" t="s">
        <v>247</v>
      </c>
      <c r="F10" s="28" t="s">
        <v>16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B10" s="3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44533</v>
      </c>
      <c r="C11" s="40" t="s">
        <v>80</v>
      </c>
      <c r="D11" s="41" t="s">
        <v>248</v>
      </c>
      <c r="E11" s="42" t="s">
        <v>249</v>
      </c>
      <c r="F11" s="38" t="s">
        <v>17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B11" s="3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44534</v>
      </c>
      <c r="C12" s="20" t="s">
        <v>80</v>
      </c>
      <c r="D12" s="21" t="s">
        <v>250</v>
      </c>
      <c r="E12" s="22" t="s">
        <v>251</v>
      </c>
      <c r="F12" s="23" t="s">
        <v>13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B12" s="3"/>
      <c r="AK12" s="5"/>
      <c r="AM12" s="5"/>
      <c r="AN12" s="4"/>
    </row>
    <row r="13" spans="1:40" s="2" customFormat="1" ht="15.95" customHeight="1" x14ac:dyDescent="0.5">
      <c r="A13" s="28">
        <v>7</v>
      </c>
      <c r="B13" s="29">
        <v>44535</v>
      </c>
      <c r="C13" s="30" t="s">
        <v>80</v>
      </c>
      <c r="D13" s="31" t="s">
        <v>252</v>
      </c>
      <c r="E13" s="32" t="s">
        <v>253</v>
      </c>
      <c r="F13" s="28" t="s">
        <v>14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B13" s="3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44536</v>
      </c>
      <c r="C14" s="30" t="s">
        <v>80</v>
      </c>
      <c r="D14" s="31" t="s">
        <v>254</v>
      </c>
      <c r="E14" s="32" t="s">
        <v>255</v>
      </c>
      <c r="F14" s="28" t="s">
        <v>15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B14" s="3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44537</v>
      </c>
      <c r="C15" s="30" t="s">
        <v>80</v>
      </c>
      <c r="D15" s="31" t="s">
        <v>256</v>
      </c>
      <c r="E15" s="32" t="s">
        <v>257</v>
      </c>
      <c r="F15" s="28" t="s">
        <v>16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B15" s="3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44538</v>
      </c>
      <c r="C16" s="40" t="s">
        <v>80</v>
      </c>
      <c r="D16" s="41" t="s">
        <v>83</v>
      </c>
      <c r="E16" s="42" t="s">
        <v>116</v>
      </c>
      <c r="F16" s="38" t="s">
        <v>17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B16" s="3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44539</v>
      </c>
      <c r="C17" s="20" t="s">
        <v>80</v>
      </c>
      <c r="D17" s="21" t="s">
        <v>83</v>
      </c>
      <c r="E17" s="22" t="s">
        <v>86</v>
      </c>
      <c r="F17" s="23" t="s">
        <v>13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B17" s="3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44540</v>
      </c>
      <c r="C18" s="30" t="s">
        <v>80</v>
      </c>
      <c r="D18" s="31" t="s">
        <v>258</v>
      </c>
      <c r="E18" s="32" t="s">
        <v>259</v>
      </c>
      <c r="F18" s="28" t="s">
        <v>14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B18" s="3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44541</v>
      </c>
      <c r="C19" s="30" t="s">
        <v>80</v>
      </c>
      <c r="D19" s="49" t="s">
        <v>260</v>
      </c>
      <c r="E19" s="32" t="s">
        <v>261</v>
      </c>
      <c r="F19" s="28" t="s">
        <v>15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B19" s="3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44542</v>
      </c>
      <c r="C20" s="30" t="s">
        <v>80</v>
      </c>
      <c r="D20" s="31" t="s">
        <v>262</v>
      </c>
      <c r="E20" s="32" t="s">
        <v>263</v>
      </c>
      <c r="F20" s="28" t="s">
        <v>16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B20" s="3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44543</v>
      </c>
      <c r="C21" s="40" t="s">
        <v>80</v>
      </c>
      <c r="D21" s="41" t="s">
        <v>135</v>
      </c>
      <c r="E21" s="42" t="s">
        <v>264</v>
      </c>
      <c r="F21" s="38" t="s">
        <v>17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B21" s="3"/>
      <c r="AK21" s="5"/>
      <c r="AM21" s="5"/>
      <c r="AN21" s="4"/>
    </row>
    <row r="22" spans="1:40" s="2" customFormat="1" ht="16.149999999999999" customHeight="1" x14ac:dyDescent="0.5">
      <c r="A22" s="18">
        <v>16</v>
      </c>
      <c r="B22" s="19">
        <v>44544</v>
      </c>
      <c r="C22" s="20" t="s">
        <v>80</v>
      </c>
      <c r="D22" s="21" t="s">
        <v>216</v>
      </c>
      <c r="E22" s="22" t="s">
        <v>265</v>
      </c>
      <c r="F22" s="23" t="s">
        <v>13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B22" s="3"/>
      <c r="AK22" s="5"/>
      <c r="AM22" s="5"/>
      <c r="AN22" s="4"/>
    </row>
    <row r="23" spans="1:40" s="2" customFormat="1" ht="16.149999999999999" customHeight="1" x14ac:dyDescent="0.5">
      <c r="A23" s="28">
        <v>17</v>
      </c>
      <c r="B23" s="29">
        <v>44545</v>
      </c>
      <c r="C23" s="30" t="s">
        <v>80</v>
      </c>
      <c r="D23" s="31" t="s">
        <v>266</v>
      </c>
      <c r="E23" s="32" t="s">
        <v>267</v>
      </c>
      <c r="F23" s="28" t="s">
        <v>14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B23" s="3"/>
      <c r="AK23" s="5"/>
      <c r="AM23" s="5"/>
      <c r="AN23" s="4"/>
    </row>
    <row r="24" spans="1:40" s="2" customFormat="1" ht="15.95" customHeight="1" x14ac:dyDescent="0.5">
      <c r="A24" s="28">
        <v>18</v>
      </c>
      <c r="B24" s="29">
        <v>44546</v>
      </c>
      <c r="C24" s="30" t="s">
        <v>80</v>
      </c>
      <c r="D24" s="31" t="s">
        <v>268</v>
      </c>
      <c r="E24" s="32" t="s">
        <v>269</v>
      </c>
      <c r="F24" s="28" t="s">
        <v>15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B24" s="3"/>
      <c r="AK24" s="5"/>
      <c r="AM24" s="5"/>
      <c r="AN24" s="4"/>
    </row>
    <row r="25" spans="1:40" s="2" customFormat="1" ht="16.149999999999999" customHeight="1" x14ac:dyDescent="0.5">
      <c r="A25" s="28">
        <v>19</v>
      </c>
      <c r="B25" s="29">
        <v>44547</v>
      </c>
      <c r="C25" s="30" t="s">
        <v>80</v>
      </c>
      <c r="D25" s="31" t="s">
        <v>270</v>
      </c>
      <c r="E25" s="32" t="s">
        <v>271</v>
      </c>
      <c r="F25" s="28" t="s">
        <v>16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B25" s="3"/>
      <c r="AK25" s="5"/>
      <c r="AM25" s="5"/>
      <c r="AN25" s="4"/>
    </row>
    <row r="26" spans="1:40" s="2" customFormat="1" ht="17.100000000000001" customHeight="1" x14ac:dyDescent="0.5">
      <c r="A26" s="38">
        <v>20</v>
      </c>
      <c r="B26" s="39">
        <v>44548</v>
      </c>
      <c r="C26" s="40" t="s">
        <v>80</v>
      </c>
      <c r="D26" s="41" t="s">
        <v>272</v>
      </c>
      <c r="E26" s="42" t="s">
        <v>273</v>
      </c>
      <c r="F26" s="38" t="s">
        <v>17</v>
      </c>
      <c r="G26" s="79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B26" s="3"/>
      <c r="AK26" s="5"/>
      <c r="AM26" s="5"/>
      <c r="AN26" s="4"/>
    </row>
    <row r="27" spans="1:40" s="2" customFormat="1" ht="16.149999999999999" customHeight="1" x14ac:dyDescent="0.5">
      <c r="A27" s="18">
        <v>21</v>
      </c>
      <c r="B27" s="19">
        <v>44549</v>
      </c>
      <c r="C27" s="50" t="s">
        <v>80</v>
      </c>
      <c r="D27" s="51" t="s">
        <v>274</v>
      </c>
      <c r="E27" s="52" t="s">
        <v>275</v>
      </c>
      <c r="F27" s="23" t="s">
        <v>13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B27" s="3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44550</v>
      </c>
      <c r="C28" s="56" t="s">
        <v>80</v>
      </c>
      <c r="D28" s="31" t="s">
        <v>276</v>
      </c>
      <c r="E28" s="32" t="s">
        <v>277</v>
      </c>
      <c r="F28" s="28" t="s">
        <v>14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40" s="2" customFormat="1" ht="16.149999999999999" customHeight="1" x14ac:dyDescent="0.5">
      <c r="A29" s="28">
        <v>23</v>
      </c>
      <c r="B29" s="29">
        <v>44551</v>
      </c>
      <c r="C29" s="30" t="s">
        <v>80</v>
      </c>
      <c r="D29" s="57" t="s">
        <v>95</v>
      </c>
      <c r="E29" s="58" t="s">
        <v>278</v>
      </c>
      <c r="F29" s="28" t="s">
        <v>15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40" s="2" customFormat="1" ht="16.149999999999999" customHeight="1" x14ac:dyDescent="0.5">
      <c r="A30" s="28">
        <v>24</v>
      </c>
      <c r="B30" s="29">
        <v>44552</v>
      </c>
      <c r="C30" s="30" t="s">
        <v>80</v>
      </c>
      <c r="D30" s="31" t="s">
        <v>279</v>
      </c>
      <c r="E30" s="32" t="s">
        <v>91</v>
      </c>
      <c r="F30" s="28" t="s">
        <v>16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  <c r="AB30" s="3"/>
      <c r="AK30" s="5"/>
      <c r="AM30" s="5"/>
      <c r="AN30" s="4"/>
    </row>
    <row r="31" spans="1:40" s="2" customFormat="1" ht="16.149999999999999" customHeight="1" x14ac:dyDescent="0.5">
      <c r="A31" s="38">
        <v>25</v>
      </c>
      <c r="B31" s="39">
        <v>44553</v>
      </c>
      <c r="C31" s="59" t="s">
        <v>80</v>
      </c>
      <c r="D31" s="60" t="s">
        <v>280</v>
      </c>
      <c r="E31" s="61" t="s">
        <v>281</v>
      </c>
      <c r="F31" s="38" t="s">
        <v>17</v>
      </c>
      <c r="G31" s="82"/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4"/>
      <c r="S31" s="64"/>
      <c r="T31" s="64"/>
      <c r="U31" s="64"/>
      <c r="V31" s="64"/>
      <c r="W31" s="64"/>
      <c r="X31" s="65"/>
      <c r="Y31" s="47"/>
      <c r="AB31" s="3"/>
      <c r="AK31" s="5"/>
      <c r="AM31" s="5"/>
      <c r="AN31" s="4"/>
    </row>
    <row r="32" spans="1:40" s="2" customFormat="1" ht="16.149999999999999" customHeight="1" x14ac:dyDescent="0.5">
      <c r="A32" s="18">
        <v>26</v>
      </c>
      <c r="B32" s="19">
        <v>44554</v>
      </c>
      <c r="C32" s="20" t="s">
        <v>80</v>
      </c>
      <c r="D32" s="21" t="s">
        <v>282</v>
      </c>
      <c r="E32" s="22" t="s">
        <v>283</v>
      </c>
      <c r="F32" s="23" t="s">
        <v>13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B32" s="3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44555</v>
      </c>
      <c r="C33" s="30" t="s">
        <v>87</v>
      </c>
      <c r="D33" s="31" t="s">
        <v>284</v>
      </c>
      <c r="E33" s="32" t="s">
        <v>285</v>
      </c>
      <c r="F33" s="28" t="s">
        <v>14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B33" s="3"/>
      <c r="AK33" s="5"/>
      <c r="AM33" s="5"/>
      <c r="AN33" s="4"/>
    </row>
    <row r="34" spans="1:40" s="2" customFormat="1" ht="16.149999999999999" customHeight="1" x14ac:dyDescent="0.5">
      <c r="A34" s="28">
        <v>28</v>
      </c>
      <c r="B34" s="29">
        <v>44556</v>
      </c>
      <c r="C34" s="30" t="s">
        <v>87</v>
      </c>
      <c r="D34" s="31" t="s">
        <v>286</v>
      </c>
      <c r="E34" s="32" t="s">
        <v>287</v>
      </c>
      <c r="F34" s="28" t="s">
        <v>15</v>
      </c>
      <c r="G34" s="78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B34" s="3"/>
      <c r="AK34" s="5"/>
      <c r="AM34" s="5"/>
      <c r="AN34" s="4"/>
    </row>
    <row r="35" spans="1:40" s="2" customFormat="1" ht="16.149999999999999" customHeight="1" x14ac:dyDescent="0.5">
      <c r="A35" s="28">
        <v>29</v>
      </c>
      <c r="B35" s="29">
        <v>44557</v>
      </c>
      <c r="C35" s="30" t="s">
        <v>87</v>
      </c>
      <c r="D35" s="31" t="s">
        <v>172</v>
      </c>
      <c r="E35" s="32" t="s">
        <v>90</v>
      </c>
      <c r="F35" s="28" t="s">
        <v>16</v>
      </c>
      <c r="G35" s="7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44558</v>
      </c>
      <c r="C36" s="40" t="s">
        <v>87</v>
      </c>
      <c r="D36" s="41" t="s">
        <v>288</v>
      </c>
      <c r="E36" s="42" t="s">
        <v>289</v>
      </c>
      <c r="F36" s="38" t="s">
        <v>17</v>
      </c>
      <c r="G36" s="79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7"/>
      <c r="AB36" s="3"/>
      <c r="AK36" s="5"/>
      <c r="AM36" s="5"/>
      <c r="AN36" s="4"/>
    </row>
    <row r="37" spans="1:40" s="2" customFormat="1" ht="16.149999999999999" customHeight="1" x14ac:dyDescent="0.5">
      <c r="A37" s="18">
        <v>31</v>
      </c>
      <c r="B37" s="19">
        <v>44559</v>
      </c>
      <c r="C37" s="20" t="s">
        <v>87</v>
      </c>
      <c r="D37" s="21" t="s">
        <v>290</v>
      </c>
      <c r="E37" s="22" t="s">
        <v>291</v>
      </c>
      <c r="F37" s="18" t="s">
        <v>13</v>
      </c>
      <c r="G37" s="84"/>
      <c r="H37" s="48"/>
      <c r="I37" s="48"/>
      <c r="J37" s="48"/>
      <c r="K37" s="48"/>
      <c r="L37" s="48"/>
      <c r="M37" s="48"/>
      <c r="N37" s="48"/>
      <c r="O37" s="48"/>
      <c r="P37" s="26"/>
      <c r="Q37" s="26"/>
      <c r="R37" s="26"/>
      <c r="S37" s="26"/>
      <c r="T37" s="26"/>
      <c r="U37" s="26"/>
      <c r="V37" s="26"/>
      <c r="W37" s="26"/>
      <c r="X37" s="25"/>
      <c r="Y37" s="27"/>
    </row>
    <row r="38" spans="1:40" s="2" customFormat="1" ht="16.149999999999999" customHeight="1" x14ac:dyDescent="0.5">
      <c r="A38" s="28">
        <v>32</v>
      </c>
      <c r="B38" s="29">
        <v>44560</v>
      </c>
      <c r="C38" s="30" t="s">
        <v>87</v>
      </c>
      <c r="D38" s="31" t="s">
        <v>292</v>
      </c>
      <c r="E38" s="32" t="s">
        <v>293</v>
      </c>
      <c r="F38" s="28" t="s">
        <v>14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</row>
    <row r="39" spans="1:40" s="2" customFormat="1" ht="16.149999999999999" customHeight="1" x14ac:dyDescent="0.5">
      <c r="A39" s="28">
        <v>33</v>
      </c>
      <c r="B39" s="29">
        <v>44562</v>
      </c>
      <c r="C39" s="30" t="s">
        <v>87</v>
      </c>
      <c r="D39" s="31" t="s">
        <v>294</v>
      </c>
      <c r="E39" s="32" t="s">
        <v>295</v>
      </c>
      <c r="F39" s="28" t="s">
        <v>16</v>
      </c>
      <c r="G39" s="78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B39" s="3"/>
      <c r="AK39" s="5"/>
      <c r="AM39" s="5"/>
      <c r="AN39" s="4"/>
    </row>
    <row r="40" spans="1:40" s="2" customFormat="1" ht="15.95" customHeight="1" x14ac:dyDescent="0.5">
      <c r="A40" s="28">
        <v>34</v>
      </c>
      <c r="B40" s="39">
        <v>44563</v>
      </c>
      <c r="C40" s="40" t="s">
        <v>87</v>
      </c>
      <c r="D40" s="41" t="s">
        <v>296</v>
      </c>
      <c r="E40" s="42" t="s">
        <v>297</v>
      </c>
      <c r="F40" s="38" t="s">
        <v>17</v>
      </c>
      <c r="G40" s="7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B40" s="3"/>
      <c r="AK40" s="5"/>
      <c r="AM40" s="5"/>
      <c r="AN40" s="4"/>
    </row>
    <row r="41" spans="1:40" s="2" customFormat="1" ht="16.5" customHeight="1" x14ac:dyDescent="0.5">
      <c r="A41" s="38">
        <v>35</v>
      </c>
      <c r="B41" s="428">
        <v>44564</v>
      </c>
      <c r="C41" s="148" t="s">
        <v>87</v>
      </c>
      <c r="D41" s="149" t="s">
        <v>298</v>
      </c>
      <c r="E41" s="150" t="s">
        <v>299</v>
      </c>
      <c r="F41" s="136" t="s">
        <v>13</v>
      </c>
      <c r="G41" s="79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1"/>
      <c r="AB41" s="3"/>
      <c r="AK41" s="5"/>
      <c r="AM41" s="5"/>
      <c r="AN41" s="4"/>
    </row>
    <row r="42" spans="1:40" s="2" customFormat="1" ht="16.149999999999999" customHeight="1" x14ac:dyDescent="0.5">
      <c r="A42" s="136"/>
      <c r="B42" s="137"/>
      <c r="C42" s="138"/>
      <c r="D42" s="139"/>
      <c r="E42" s="140"/>
      <c r="F42" s="136"/>
      <c r="G42" s="141"/>
      <c r="H42" s="142"/>
      <c r="I42" s="142"/>
      <c r="J42" s="142"/>
      <c r="K42" s="142"/>
      <c r="L42" s="142"/>
      <c r="M42" s="142"/>
      <c r="N42" s="142"/>
      <c r="O42" s="142"/>
      <c r="P42" s="143"/>
      <c r="Q42" s="143"/>
      <c r="R42" s="143"/>
      <c r="S42" s="143"/>
      <c r="T42" s="143"/>
      <c r="U42" s="143"/>
      <c r="V42" s="143"/>
      <c r="W42" s="143"/>
      <c r="X42" s="144"/>
      <c r="Y42" s="145"/>
      <c r="AB42" s="3"/>
      <c r="AK42" s="5"/>
      <c r="AM42" s="5"/>
      <c r="AN42" s="4"/>
    </row>
    <row r="43" spans="1:40" customFormat="1" ht="7.5" customHeight="1" x14ac:dyDescent="0.5"/>
    <row r="44" spans="1:40" s="2" customFormat="1" ht="16.149999999999999" customHeight="1" x14ac:dyDescent="0.5">
      <c r="A44" s="72"/>
      <c r="B44" s="76" t="s">
        <v>24</v>
      </c>
      <c r="C44" s="73"/>
      <c r="E44" s="73">
        <f>I44+O44</f>
        <v>35</v>
      </c>
      <c r="F44" s="74" t="s">
        <v>6</v>
      </c>
      <c r="G44" s="76" t="s">
        <v>11</v>
      </c>
      <c r="H44" s="76"/>
      <c r="I44" s="73">
        <f>COUNTIF($C$7:$C$42,"ช")</f>
        <v>26</v>
      </c>
      <c r="J44" s="72"/>
      <c r="K44" s="75" t="s">
        <v>8</v>
      </c>
      <c r="L44" s="76"/>
      <c r="M44" s="169" t="s">
        <v>7</v>
      </c>
      <c r="N44" s="169"/>
      <c r="O44" s="73">
        <f>COUNTIF($C$7:$C$42,"ญ")</f>
        <v>9</v>
      </c>
      <c r="P44" s="72"/>
      <c r="Q44" s="75" t="s">
        <v>8</v>
      </c>
      <c r="X44" s="72"/>
      <c r="Y44" s="72"/>
    </row>
    <row r="45" spans="1:40" s="94" customFormat="1" ht="17.100000000000001" hidden="1" customHeight="1" x14ac:dyDescent="0.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40" s="95" customFormat="1" ht="15" hidden="1" customHeight="1" x14ac:dyDescent="0.5">
      <c r="A46" s="93"/>
      <c r="B46" s="106"/>
      <c r="C46" s="93"/>
      <c r="D46" s="168" t="s">
        <v>13</v>
      </c>
      <c r="E46" s="168">
        <f>COUNTIF($F$7:$F$42,"แดง")</f>
        <v>8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40" s="95" customFormat="1" ht="15" hidden="1" customHeight="1" x14ac:dyDescent="0.5">
      <c r="A47" s="93"/>
      <c r="B47" s="106"/>
      <c r="C47" s="93"/>
      <c r="D47" s="168" t="s">
        <v>14</v>
      </c>
      <c r="E47" s="168">
        <f>COUNTIF($F$7:$F$42,"เหลือง")</f>
        <v>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40" s="95" customFormat="1" ht="15" hidden="1" customHeight="1" x14ac:dyDescent="0.5">
      <c r="A48" s="93"/>
      <c r="B48" s="106"/>
      <c r="C48" s="93"/>
      <c r="D48" s="168" t="s">
        <v>15</v>
      </c>
      <c r="E48" s="168">
        <f>COUNTIF($F$7:$F$42,"น้ำเงิน")</f>
        <v>6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25" s="95" customFormat="1" ht="15" hidden="1" customHeight="1" x14ac:dyDescent="0.5">
      <c r="A49" s="93"/>
      <c r="B49" s="106"/>
      <c r="C49" s="93"/>
      <c r="D49" s="168" t="s">
        <v>16</v>
      </c>
      <c r="E49" s="168">
        <f>COUNTIF($F$7:$F$42,"ม่วง")</f>
        <v>7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s="95" customFormat="1" ht="15" hidden="1" customHeight="1" x14ac:dyDescent="0.5">
      <c r="A50" s="93"/>
      <c r="B50" s="106"/>
      <c r="C50" s="93"/>
      <c r="D50" s="168" t="s">
        <v>17</v>
      </c>
      <c r="E50" s="168">
        <f>COUNTIF($F$7:$F$42,"ฟ้า")</f>
        <v>7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5" customFormat="1" ht="15" hidden="1" customHeight="1" x14ac:dyDescent="0.5">
      <c r="A51" s="93"/>
      <c r="B51" s="106"/>
      <c r="C51" s="93"/>
      <c r="D51" s="168" t="s">
        <v>5</v>
      </c>
      <c r="E51" s="168">
        <f>SUM(E46:E50)</f>
        <v>35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5" customFormat="1" ht="15" customHeight="1" x14ac:dyDescent="0.5">
      <c r="B52" s="96"/>
      <c r="C52" s="97"/>
      <c r="D52" s="98"/>
      <c r="E52" s="98"/>
    </row>
    <row r="53" spans="1:25" s="95" customFormat="1" ht="15" customHeight="1" x14ac:dyDescent="0.5">
      <c r="B53" s="96"/>
      <c r="C53" s="97"/>
      <c r="D53" s="98"/>
      <c r="E53" s="98"/>
    </row>
    <row r="54" spans="1:25" s="95" customFormat="1" ht="15" customHeight="1" x14ac:dyDescent="0.5">
      <c r="B54" s="96"/>
      <c r="C54" s="99"/>
      <c r="D54" s="94"/>
      <c r="E54" s="94"/>
    </row>
    <row r="55" spans="1:25" s="100" customFormat="1" ht="15" customHeight="1" x14ac:dyDescent="0.5">
      <c r="B55" s="101"/>
      <c r="C55" s="102"/>
      <c r="D55" s="103"/>
      <c r="E55" s="103"/>
    </row>
    <row r="56" spans="1:25" s="100" customFormat="1" ht="15" customHeight="1" x14ac:dyDescent="0.5">
      <c r="B56" s="101"/>
      <c r="C56" s="102"/>
      <c r="D56" s="103"/>
      <c r="E56" s="103"/>
    </row>
    <row r="57" spans="1:25" s="100" customFormat="1" ht="15" customHeight="1" x14ac:dyDescent="0.5">
      <c r="B57" s="101"/>
      <c r="C57" s="102"/>
      <c r="D57" s="103"/>
      <c r="E57" s="103"/>
    </row>
    <row r="58" spans="1:25" s="100" customFormat="1" ht="15" customHeight="1" x14ac:dyDescent="0.5">
      <c r="B58" s="101"/>
      <c r="C58" s="102"/>
      <c r="D58" s="103"/>
      <c r="E58" s="10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ม.2'!B8</f>
        <v>นางสาวมาณิศา  สังเมียน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52</v>
      </c>
      <c r="M2" s="14" t="s">
        <v>45</v>
      </c>
      <c r="R2" s="14" t="str">
        <f>'ยอด ม.2'!B9</f>
        <v>นางทัศณีย์  นวลกุ้ง</v>
      </c>
    </row>
    <row r="3" spans="1:40" s="15" customFormat="1" ht="17.25" customHeight="1" x14ac:dyDescent="0.5">
      <c r="A3" s="16" t="s">
        <v>27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ม.2'!F8</f>
        <v>145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44565</v>
      </c>
      <c r="C7" s="20" t="s">
        <v>80</v>
      </c>
      <c r="D7" s="21" t="s">
        <v>300</v>
      </c>
      <c r="E7" s="22" t="s">
        <v>301</v>
      </c>
      <c r="F7" s="23" t="s">
        <v>14</v>
      </c>
      <c r="G7" s="186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40" s="2" customFormat="1" ht="16.149999999999999" customHeight="1" x14ac:dyDescent="0.5">
      <c r="A8" s="28">
        <v>2</v>
      </c>
      <c r="B8" s="29">
        <v>44566</v>
      </c>
      <c r="C8" s="30" t="s">
        <v>80</v>
      </c>
      <c r="D8" s="31" t="s">
        <v>81</v>
      </c>
      <c r="E8" s="32" t="s">
        <v>302</v>
      </c>
      <c r="F8" s="28" t="s">
        <v>15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40" s="2" customFormat="1" ht="16.149999999999999" customHeight="1" x14ac:dyDescent="0.5">
      <c r="A9" s="28">
        <v>3</v>
      </c>
      <c r="B9" s="29">
        <v>44567</v>
      </c>
      <c r="C9" s="30" t="s">
        <v>80</v>
      </c>
      <c r="D9" s="31" t="s">
        <v>303</v>
      </c>
      <c r="E9" s="32" t="s">
        <v>174</v>
      </c>
      <c r="F9" s="28" t="s">
        <v>16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40" s="2" customFormat="1" ht="16.149999999999999" customHeight="1" x14ac:dyDescent="0.5">
      <c r="A10" s="28">
        <v>4</v>
      </c>
      <c r="B10" s="29">
        <v>44568</v>
      </c>
      <c r="C10" s="30" t="s">
        <v>80</v>
      </c>
      <c r="D10" s="31" t="s">
        <v>304</v>
      </c>
      <c r="E10" s="32" t="s">
        <v>305</v>
      </c>
      <c r="F10" s="28" t="s">
        <v>17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B10" s="3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44569</v>
      </c>
      <c r="C11" s="40" t="s">
        <v>80</v>
      </c>
      <c r="D11" s="41" t="s">
        <v>94</v>
      </c>
      <c r="E11" s="42" t="s">
        <v>306</v>
      </c>
      <c r="F11" s="38" t="s">
        <v>13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B11" s="3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44570</v>
      </c>
      <c r="C12" s="20" t="s">
        <v>80</v>
      </c>
      <c r="D12" s="21" t="s">
        <v>307</v>
      </c>
      <c r="E12" s="22" t="s">
        <v>308</v>
      </c>
      <c r="F12" s="23" t="s">
        <v>14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B12" s="3"/>
      <c r="AK12" s="5"/>
      <c r="AM12" s="5"/>
      <c r="AN12" s="4"/>
    </row>
    <row r="13" spans="1:40" s="2" customFormat="1" ht="16.149999999999999" customHeight="1" x14ac:dyDescent="0.5">
      <c r="A13" s="28">
        <v>7</v>
      </c>
      <c r="B13" s="29">
        <v>44571</v>
      </c>
      <c r="C13" s="30" t="s">
        <v>80</v>
      </c>
      <c r="D13" s="31" t="s">
        <v>307</v>
      </c>
      <c r="E13" s="32" t="s">
        <v>309</v>
      </c>
      <c r="F13" s="28" t="s">
        <v>15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B13" s="3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44572</v>
      </c>
      <c r="C14" s="30" t="s">
        <v>80</v>
      </c>
      <c r="D14" s="31" t="s">
        <v>310</v>
      </c>
      <c r="E14" s="32" t="s">
        <v>311</v>
      </c>
      <c r="F14" s="28" t="s">
        <v>16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B14" s="3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44573</v>
      </c>
      <c r="C15" s="30" t="s">
        <v>80</v>
      </c>
      <c r="D15" s="31" t="s">
        <v>312</v>
      </c>
      <c r="E15" s="32" t="s">
        <v>313</v>
      </c>
      <c r="F15" s="28" t="s">
        <v>17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B15" s="3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44574</v>
      </c>
      <c r="C16" s="40" t="s">
        <v>80</v>
      </c>
      <c r="D16" s="41" t="s">
        <v>314</v>
      </c>
      <c r="E16" s="42" t="s">
        <v>315</v>
      </c>
      <c r="F16" s="38" t="s">
        <v>13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B16" s="3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44575</v>
      </c>
      <c r="C17" s="20" t="s">
        <v>80</v>
      </c>
      <c r="D17" s="21" t="s">
        <v>316</v>
      </c>
      <c r="E17" s="22" t="s">
        <v>317</v>
      </c>
      <c r="F17" s="23" t="s">
        <v>14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B17" s="3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44576</v>
      </c>
      <c r="C18" s="30" t="s">
        <v>80</v>
      </c>
      <c r="D18" s="31" t="s">
        <v>318</v>
      </c>
      <c r="E18" s="32" t="s">
        <v>319</v>
      </c>
      <c r="F18" s="28" t="s">
        <v>15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B18" s="3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44577</v>
      </c>
      <c r="C19" s="30" t="s">
        <v>80</v>
      </c>
      <c r="D19" s="49" t="s">
        <v>216</v>
      </c>
      <c r="E19" s="32" t="s">
        <v>320</v>
      </c>
      <c r="F19" s="28" t="s">
        <v>16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B19" s="3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44578</v>
      </c>
      <c r="C20" s="30" t="s">
        <v>80</v>
      </c>
      <c r="D20" s="31" t="s">
        <v>321</v>
      </c>
      <c r="E20" s="32" t="s">
        <v>322</v>
      </c>
      <c r="F20" s="28" t="s">
        <v>17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B20" s="3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44579</v>
      </c>
      <c r="C21" s="40" t="s">
        <v>80</v>
      </c>
      <c r="D21" s="41" t="s">
        <v>167</v>
      </c>
      <c r="E21" s="42" t="s">
        <v>323</v>
      </c>
      <c r="F21" s="38" t="s">
        <v>13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B21" s="3"/>
      <c r="AK21" s="5"/>
      <c r="AM21" s="5"/>
      <c r="AN21" s="4"/>
    </row>
    <row r="22" spans="1:40" s="2" customFormat="1" ht="16.149999999999999" customHeight="1" x14ac:dyDescent="0.5">
      <c r="A22" s="18">
        <v>16</v>
      </c>
      <c r="B22" s="19">
        <v>44580</v>
      </c>
      <c r="C22" s="20" t="s">
        <v>80</v>
      </c>
      <c r="D22" s="21" t="s">
        <v>324</v>
      </c>
      <c r="E22" s="22" t="s">
        <v>325</v>
      </c>
      <c r="F22" s="23" t="s">
        <v>14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B22" s="3"/>
      <c r="AK22" s="5"/>
      <c r="AM22" s="5"/>
      <c r="AN22" s="4"/>
    </row>
    <row r="23" spans="1:40" s="2" customFormat="1" ht="16.149999999999999" customHeight="1" x14ac:dyDescent="0.5">
      <c r="A23" s="28">
        <v>17</v>
      </c>
      <c r="B23" s="29">
        <v>44581</v>
      </c>
      <c r="C23" s="30" t="s">
        <v>80</v>
      </c>
      <c r="D23" s="31" t="s">
        <v>326</v>
      </c>
      <c r="E23" s="32" t="s">
        <v>327</v>
      </c>
      <c r="F23" s="28" t="s">
        <v>15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B23" s="3"/>
      <c r="AK23" s="5"/>
      <c r="AM23" s="5"/>
      <c r="AN23" s="4"/>
    </row>
    <row r="24" spans="1:40" s="2" customFormat="1" ht="16.149999999999999" customHeight="1" x14ac:dyDescent="0.5">
      <c r="A24" s="28">
        <v>18</v>
      </c>
      <c r="B24" s="29">
        <v>44582</v>
      </c>
      <c r="C24" s="30" t="s">
        <v>80</v>
      </c>
      <c r="D24" s="31" t="s">
        <v>84</v>
      </c>
      <c r="E24" s="32" t="s">
        <v>328</v>
      </c>
      <c r="F24" s="28" t="s">
        <v>16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B24" s="3"/>
      <c r="AK24" s="5"/>
      <c r="AM24" s="5"/>
      <c r="AN24" s="4"/>
    </row>
    <row r="25" spans="1:40" s="2" customFormat="1" ht="15.95" customHeight="1" x14ac:dyDescent="0.5">
      <c r="A25" s="28">
        <v>19</v>
      </c>
      <c r="B25" s="29">
        <v>44583</v>
      </c>
      <c r="C25" s="30" t="s">
        <v>80</v>
      </c>
      <c r="D25" s="31" t="s">
        <v>329</v>
      </c>
      <c r="E25" s="32" t="s">
        <v>330</v>
      </c>
      <c r="F25" s="28" t="s">
        <v>17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B25" s="3"/>
      <c r="AK25" s="5"/>
      <c r="AM25" s="5"/>
      <c r="AN25" s="4"/>
    </row>
    <row r="26" spans="1:40" s="2" customFormat="1" ht="17.100000000000001" customHeight="1" x14ac:dyDescent="0.5">
      <c r="A26" s="38">
        <v>20</v>
      </c>
      <c r="B26" s="39">
        <v>44584</v>
      </c>
      <c r="C26" s="40" t="s">
        <v>80</v>
      </c>
      <c r="D26" s="41" t="s">
        <v>331</v>
      </c>
      <c r="E26" s="42" t="s">
        <v>332</v>
      </c>
      <c r="F26" s="38" t="s">
        <v>13</v>
      </c>
      <c r="G26" s="185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B26" s="3"/>
      <c r="AK26" s="5"/>
      <c r="AM26" s="5"/>
      <c r="AN26" s="4"/>
    </row>
    <row r="27" spans="1:40" s="2" customFormat="1" ht="16.149999999999999" customHeight="1" x14ac:dyDescent="0.5">
      <c r="A27" s="18">
        <v>21</v>
      </c>
      <c r="B27" s="19">
        <v>44585</v>
      </c>
      <c r="C27" s="50" t="s">
        <v>80</v>
      </c>
      <c r="D27" s="51" t="s">
        <v>333</v>
      </c>
      <c r="E27" s="52" t="s">
        <v>334</v>
      </c>
      <c r="F27" s="23" t="s">
        <v>14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B27" s="3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44586</v>
      </c>
      <c r="C28" s="56" t="s">
        <v>80</v>
      </c>
      <c r="D28" s="31" t="s">
        <v>335</v>
      </c>
      <c r="E28" s="32" t="s">
        <v>336</v>
      </c>
      <c r="F28" s="28" t="s">
        <v>15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40" s="2" customFormat="1" ht="16.149999999999999" customHeight="1" x14ac:dyDescent="0.5">
      <c r="A29" s="28">
        <v>23</v>
      </c>
      <c r="B29" s="29">
        <v>44587</v>
      </c>
      <c r="C29" s="30" t="s">
        <v>80</v>
      </c>
      <c r="D29" s="57" t="s">
        <v>337</v>
      </c>
      <c r="E29" s="58" t="s">
        <v>338</v>
      </c>
      <c r="F29" s="28" t="s">
        <v>16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40" s="2" customFormat="1" ht="15.95" customHeight="1" x14ac:dyDescent="0.5">
      <c r="A30" s="28">
        <v>24</v>
      </c>
      <c r="B30" s="29">
        <v>44588</v>
      </c>
      <c r="C30" s="30" t="s">
        <v>87</v>
      </c>
      <c r="D30" s="31" t="s">
        <v>339</v>
      </c>
      <c r="E30" s="32" t="s">
        <v>340</v>
      </c>
      <c r="F30" s="28" t="s">
        <v>17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  <c r="AB30" s="3"/>
      <c r="AK30" s="5"/>
      <c r="AM30" s="5"/>
      <c r="AN30" s="4"/>
    </row>
    <row r="31" spans="1:40" s="2" customFormat="1" ht="16.149999999999999" customHeight="1" x14ac:dyDescent="0.5">
      <c r="A31" s="38">
        <v>25</v>
      </c>
      <c r="B31" s="39">
        <v>44590</v>
      </c>
      <c r="C31" s="59" t="s">
        <v>87</v>
      </c>
      <c r="D31" s="60" t="s">
        <v>341</v>
      </c>
      <c r="E31" s="61" t="s">
        <v>342</v>
      </c>
      <c r="F31" s="38" t="s">
        <v>14</v>
      </c>
      <c r="G31" s="82"/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4"/>
      <c r="S31" s="64"/>
      <c r="T31" s="64"/>
      <c r="U31" s="64"/>
      <c r="V31" s="64"/>
      <c r="W31" s="64"/>
      <c r="X31" s="65"/>
      <c r="Y31" s="47"/>
      <c r="AB31" s="3"/>
      <c r="AK31" s="5"/>
      <c r="AM31" s="5"/>
      <c r="AN31" s="4"/>
    </row>
    <row r="32" spans="1:40" s="2" customFormat="1" ht="16.149999999999999" customHeight="1" x14ac:dyDescent="0.5">
      <c r="A32" s="18">
        <v>26</v>
      </c>
      <c r="B32" s="19">
        <v>44591</v>
      </c>
      <c r="C32" s="20" t="s">
        <v>87</v>
      </c>
      <c r="D32" s="21" t="s">
        <v>343</v>
      </c>
      <c r="E32" s="22" t="s">
        <v>344</v>
      </c>
      <c r="F32" s="23" t="s">
        <v>15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B32" s="3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44592</v>
      </c>
      <c r="C33" s="30" t="s">
        <v>87</v>
      </c>
      <c r="D33" s="31" t="s">
        <v>130</v>
      </c>
      <c r="E33" s="32" t="s">
        <v>345</v>
      </c>
      <c r="F33" s="28" t="s">
        <v>16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B33" s="3"/>
      <c r="AK33" s="5"/>
      <c r="AM33" s="5"/>
      <c r="AN33" s="4"/>
    </row>
    <row r="34" spans="1:40" s="2" customFormat="1" ht="16.149999999999999" customHeight="1" x14ac:dyDescent="0.5">
      <c r="A34" s="28">
        <v>28</v>
      </c>
      <c r="B34" s="29">
        <v>44593</v>
      </c>
      <c r="C34" s="30" t="s">
        <v>87</v>
      </c>
      <c r="D34" s="31" t="s">
        <v>105</v>
      </c>
      <c r="E34" s="32" t="s">
        <v>346</v>
      </c>
      <c r="F34" s="28" t="s">
        <v>17</v>
      </c>
      <c r="G34" s="78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B34" s="3"/>
      <c r="AK34" s="5"/>
      <c r="AM34" s="5"/>
      <c r="AN34" s="4"/>
    </row>
    <row r="35" spans="1:40" s="2" customFormat="1" ht="15.95" customHeight="1" x14ac:dyDescent="0.5">
      <c r="A35" s="28">
        <v>29</v>
      </c>
      <c r="B35" s="29">
        <v>44594</v>
      </c>
      <c r="C35" s="30" t="s">
        <v>87</v>
      </c>
      <c r="D35" s="31" t="s">
        <v>347</v>
      </c>
      <c r="E35" s="32" t="s">
        <v>348</v>
      </c>
      <c r="F35" s="28" t="s">
        <v>13</v>
      </c>
      <c r="G35" s="7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44595</v>
      </c>
      <c r="C36" s="40" t="s">
        <v>87</v>
      </c>
      <c r="D36" s="41" t="s">
        <v>349</v>
      </c>
      <c r="E36" s="42" t="s">
        <v>350</v>
      </c>
      <c r="F36" s="38" t="s">
        <v>14</v>
      </c>
      <c r="G36" s="79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7"/>
      <c r="AB36" s="3"/>
      <c r="AK36" s="5"/>
      <c r="AM36" s="5"/>
      <c r="AN36" s="4"/>
    </row>
    <row r="37" spans="1:40" s="2" customFormat="1" ht="16.149999999999999" customHeight="1" x14ac:dyDescent="0.5">
      <c r="A37" s="18">
        <v>31</v>
      </c>
      <c r="B37" s="19">
        <v>44596</v>
      </c>
      <c r="C37" s="50" t="s">
        <v>87</v>
      </c>
      <c r="D37" s="66" t="s">
        <v>351</v>
      </c>
      <c r="E37" s="67" t="s">
        <v>352</v>
      </c>
      <c r="F37" s="68" t="s">
        <v>15</v>
      </c>
      <c r="G37" s="83"/>
      <c r="H37" s="53"/>
      <c r="I37" s="53"/>
      <c r="J37" s="53"/>
      <c r="K37" s="53"/>
      <c r="L37" s="53"/>
      <c r="M37" s="53"/>
      <c r="N37" s="53"/>
      <c r="O37" s="53"/>
      <c r="P37" s="54"/>
      <c r="Q37" s="54"/>
      <c r="R37" s="54"/>
      <c r="S37" s="54"/>
      <c r="T37" s="54"/>
      <c r="U37" s="54"/>
      <c r="V37" s="54"/>
      <c r="W37" s="54"/>
      <c r="X37" s="55"/>
      <c r="Y37" s="27"/>
    </row>
    <row r="38" spans="1:40" s="2" customFormat="1" ht="15.95" customHeight="1" x14ac:dyDescent="0.5">
      <c r="A38" s="28">
        <v>32</v>
      </c>
      <c r="B38" s="29">
        <v>44597</v>
      </c>
      <c r="C38" s="30" t="s">
        <v>87</v>
      </c>
      <c r="D38" s="31" t="s">
        <v>353</v>
      </c>
      <c r="E38" s="32" t="s">
        <v>354</v>
      </c>
      <c r="F38" s="28" t="s">
        <v>16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</row>
    <row r="39" spans="1:40" s="2" customFormat="1" ht="16.149999999999999" customHeight="1" x14ac:dyDescent="0.5">
      <c r="A39" s="28">
        <v>33</v>
      </c>
      <c r="B39" s="29">
        <v>44598</v>
      </c>
      <c r="C39" s="30" t="s">
        <v>87</v>
      </c>
      <c r="D39" s="31" t="s">
        <v>355</v>
      </c>
      <c r="E39" s="32" t="s">
        <v>120</v>
      </c>
      <c r="F39" s="28" t="s">
        <v>17</v>
      </c>
      <c r="G39" s="78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B39" s="3"/>
      <c r="AK39" s="5"/>
      <c r="AM39" s="5"/>
      <c r="AN39" s="4"/>
    </row>
    <row r="40" spans="1:40" s="2" customFormat="1" ht="15.95" customHeight="1" x14ac:dyDescent="0.5">
      <c r="A40" s="28">
        <v>34</v>
      </c>
      <c r="B40" s="29">
        <v>44599</v>
      </c>
      <c r="C40" s="30" t="s">
        <v>87</v>
      </c>
      <c r="D40" s="31" t="s">
        <v>356</v>
      </c>
      <c r="E40" s="32" t="s">
        <v>357</v>
      </c>
      <c r="F40" s="28" t="s">
        <v>13</v>
      </c>
      <c r="G40" s="7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B40" s="3"/>
      <c r="AK40" s="5"/>
      <c r="AM40" s="5"/>
      <c r="AN40" s="4"/>
    </row>
    <row r="41" spans="1:40" s="2" customFormat="1" ht="16.5" customHeight="1" x14ac:dyDescent="0.5">
      <c r="A41" s="38">
        <v>35</v>
      </c>
      <c r="B41" s="39">
        <v>44600</v>
      </c>
      <c r="C41" s="40" t="s">
        <v>87</v>
      </c>
      <c r="D41" s="41" t="s">
        <v>124</v>
      </c>
      <c r="E41" s="42" t="s">
        <v>358</v>
      </c>
      <c r="F41" s="38" t="s">
        <v>14</v>
      </c>
      <c r="G41" s="79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1"/>
      <c r="AB41" s="3"/>
      <c r="AK41" s="5"/>
      <c r="AM41" s="5"/>
      <c r="AN41" s="4"/>
    </row>
    <row r="42" spans="1:40" s="2" customFormat="1" ht="16.5" hidden="1" customHeight="1" x14ac:dyDescent="0.5">
      <c r="A42" s="146"/>
      <c r="B42" s="192"/>
      <c r="C42" s="193"/>
      <c r="D42" s="194"/>
      <c r="E42" s="195"/>
      <c r="F42" s="146"/>
      <c r="G42" s="151"/>
      <c r="H42" s="152"/>
      <c r="I42" s="152"/>
      <c r="J42" s="152"/>
      <c r="K42" s="152"/>
      <c r="L42" s="152"/>
      <c r="M42" s="152"/>
      <c r="N42" s="152"/>
      <c r="O42" s="152"/>
      <c r="P42" s="153"/>
      <c r="Q42" s="153"/>
      <c r="R42" s="153"/>
      <c r="S42" s="153"/>
      <c r="T42" s="153"/>
      <c r="U42" s="153"/>
      <c r="V42" s="153"/>
      <c r="W42" s="153"/>
      <c r="X42" s="154"/>
      <c r="Y42" s="155"/>
      <c r="AB42" s="3"/>
      <c r="AK42" s="5"/>
      <c r="AM42" s="5"/>
      <c r="AN42" s="4"/>
    </row>
    <row r="43" spans="1:40" s="2" customFormat="1" ht="6" customHeight="1" x14ac:dyDescent="0.5">
      <c r="A43" s="73"/>
      <c r="B43" s="130"/>
      <c r="C43" s="131"/>
      <c r="D43" s="132"/>
      <c r="E43" s="13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2"/>
      <c r="Q43" s="72"/>
      <c r="R43" s="72"/>
      <c r="S43" s="72"/>
      <c r="T43" s="72"/>
      <c r="U43" s="72"/>
      <c r="V43" s="72"/>
      <c r="W43" s="72"/>
      <c r="X43" s="134"/>
      <c r="Y43" s="135"/>
      <c r="AB43" s="3"/>
      <c r="AK43" s="5"/>
      <c r="AM43" s="5"/>
      <c r="AN43" s="4"/>
    </row>
    <row r="44" spans="1:40" s="2" customFormat="1" ht="16.149999999999999" customHeight="1" x14ac:dyDescent="0.5">
      <c r="A44" s="72"/>
      <c r="B44" s="76" t="s">
        <v>24</v>
      </c>
      <c r="C44" s="73"/>
      <c r="E44" s="73">
        <f>I44+O44</f>
        <v>35</v>
      </c>
      <c r="F44" s="74" t="s">
        <v>6</v>
      </c>
      <c r="G44" s="76" t="s">
        <v>11</v>
      </c>
      <c r="H44" s="76"/>
      <c r="I44" s="73">
        <f>COUNTIF($C$7:$C$42,"ช")</f>
        <v>23</v>
      </c>
      <c r="J44" s="72"/>
      <c r="K44" s="75" t="s">
        <v>8</v>
      </c>
      <c r="L44" s="76"/>
      <c r="M44" s="169" t="s">
        <v>7</v>
      </c>
      <c r="N44" s="169"/>
      <c r="O44" s="73">
        <f>COUNTIF($C$7:$C$42,"ญ")</f>
        <v>12</v>
      </c>
      <c r="P44" s="72"/>
      <c r="Q44" s="75" t="s">
        <v>8</v>
      </c>
      <c r="X44" s="72"/>
      <c r="Y44" s="72"/>
    </row>
    <row r="45" spans="1:40" s="94" customFormat="1" ht="17.100000000000001" hidden="1" customHeight="1" x14ac:dyDescent="0.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40" s="95" customFormat="1" ht="15" hidden="1" customHeight="1" x14ac:dyDescent="0.5">
      <c r="A46" s="93"/>
      <c r="B46" s="106"/>
      <c r="C46" s="93"/>
      <c r="D46" s="168" t="s">
        <v>13</v>
      </c>
      <c r="E46" s="168">
        <f>COUNTIF($F$7:$F$42,"แดง")</f>
        <v>6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40" s="95" customFormat="1" ht="15" hidden="1" customHeight="1" x14ac:dyDescent="0.5">
      <c r="A47" s="93"/>
      <c r="B47" s="106"/>
      <c r="C47" s="93"/>
      <c r="D47" s="168" t="s">
        <v>14</v>
      </c>
      <c r="E47" s="168">
        <f>COUNTIF($F$7:$F$42,"เหลือง")</f>
        <v>8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40" s="95" customFormat="1" ht="15" hidden="1" customHeight="1" x14ac:dyDescent="0.5">
      <c r="A48" s="93"/>
      <c r="B48" s="106"/>
      <c r="C48" s="93"/>
      <c r="D48" s="168" t="s">
        <v>15</v>
      </c>
      <c r="E48" s="168">
        <f>COUNTIF($F$7:$F$42,"น้ำเงิน")</f>
        <v>7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25" s="95" customFormat="1" ht="15" hidden="1" customHeight="1" x14ac:dyDescent="0.5">
      <c r="A49" s="93"/>
      <c r="B49" s="106"/>
      <c r="C49" s="93"/>
      <c r="D49" s="168" t="s">
        <v>16</v>
      </c>
      <c r="E49" s="168">
        <f>COUNTIF($F$7:$F$42,"ม่วง")</f>
        <v>7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s="95" customFormat="1" ht="15" hidden="1" customHeight="1" x14ac:dyDescent="0.5">
      <c r="A50" s="93"/>
      <c r="B50" s="106"/>
      <c r="C50" s="93"/>
      <c r="D50" s="168" t="s">
        <v>17</v>
      </c>
      <c r="E50" s="168">
        <f>COUNTIF($F$7:$F$42,"ฟ้า")</f>
        <v>7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5" customFormat="1" ht="15" hidden="1" customHeight="1" x14ac:dyDescent="0.5">
      <c r="A51" s="93"/>
      <c r="B51" s="106"/>
      <c r="C51" s="93"/>
      <c r="D51" s="168" t="s">
        <v>5</v>
      </c>
      <c r="E51" s="168">
        <f>SUM(E46:E50)</f>
        <v>35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5" customFormat="1" ht="15" customHeight="1" x14ac:dyDescent="0.5">
      <c r="B52" s="96"/>
      <c r="C52" s="97"/>
      <c r="D52" s="98"/>
      <c r="E52" s="98"/>
    </row>
    <row r="53" spans="1:25" s="95" customFormat="1" ht="15" customHeight="1" x14ac:dyDescent="0.5">
      <c r="B53" s="96"/>
      <c r="C53" s="97"/>
      <c r="D53" s="98"/>
      <c r="E53" s="98"/>
    </row>
    <row r="54" spans="1:25" ht="15" customHeight="1" x14ac:dyDescent="0.5">
      <c r="C54" s="10"/>
      <c r="D54" s="12"/>
      <c r="E54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5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ม.2'!B10</f>
        <v>นางสาวสุนทรียา  กิตติปรัชญากุล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53</v>
      </c>
      <c r="M2" s="14" t="s">
        <v>45</v>
      </c>
      <c r="R2" s="14" t="str">
        <f>'ยอด ม.2'!B11</f>
        <v>นางสาวเพชรรัตน์ รักช้าง</v>
      </c>
    </row>
    <row r="3" spans="1:40" s="15" customFormat="1" ht="17.25" customHeight="1" x14ac:dyDescent="0.5">
      <c r="A3" s="16" t="s">
        <v>27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ม.2'!F10</f>
        <v>155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44601</v>
      </c>
      <c r="C7" s="20" t="s">
        <v>80</v>
      </c>
      <c r="D7" s="21" t="s">
        <v>359</v>
      </c>
      <c r="E7" s="22" t="s">
        <v>103</v>
      </c>
      <c r="F7" s="23" t="s">
        <v>15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40" s="2" customFormat="1" ht="16.149999999999999" customHeight="1" x14ac:dyDescent="0.5">
      <c r="A8" s="28">
        <v>2</v>
      </c>
      <c r="B8" s="29">
        <v>44602</v>
      </c>
      <c r="C8" s="30" t="s">
        <v>80</v>
      </c>
      <c r="D8" s="31" t="s">
        <v>117</v>
      </c>
      <c r="E8" s="32" t="s">
        <v>360</v>
      </c>
      <c r="F8" s="28" t="s">
        <v>16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40" s="2" customFormat="1" ht="16.149999999999999" customHeight="1" x14ac:dyDescent="0.5">
      <c r="A9" s="28">
        <v>3</v>
      </c>
      <c r="B9" s="29">
        <v>44603</v>
      </c>
      <c r="C9" s="30" t="s">
        <v>80</v>
      </c>
      <c r="D9" s="31" t="s">
        <v>361</v>
      </c>
      <c r="E9" s="32" t="s">
        <v>362</v>
      </c>
      <c r="F9" s="28" t="s">
        <v>17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40" s="2" customFormat="1" ht="16.149999999999999" customHeight="1" x14ac:dyDescent="0.5">
      <c r="A10" s="28">
        <v>4</v>
      </c>
      <c r="B10" s="29">
        <v>44604</v>
      </c>
      <c r="C10" s="30" t="s">
        <v>80</v>
      </c>
      <c r="D10" s="31" t="s">
        <v>363</v>
      </c>
      <c r="E10" s="32" t="s">
        <v>364</v>
      </c>
      <c r="F10" s="28" t="s">
        <v>13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B10" s="3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44605</v>
      </c>
      <c r="C11" s="40" t="s">
        <v>80</v>
      </c>
      <c r="D11" s="41" t="s">
        <v>365</v>
      </c>
      <c r="E11" s="42" t="s">
        <v>366</v>
      </c>
      <c r="F11" s="38" t="s">
        <v>14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B11" s="3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44606</v>
      </c>
      <c r="C12" s="20" t="s">
        <v>80</v>
      </c>
      <c r="D12" s="21" t="s">
        <v>367</v>
      </c>
      <c r="E12" s="22" t="s">
        <v>368</v>
      </c>
      <c r="F12" s="23" t="s">
        <v>15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B12" s="3"/>
      <c r="AK12" s="5"/>
      <c r="AM12" s="5"/>
      <c r="AN12" s="4"/>
    </row>
    <row r="13" spans="1:40" s="2" customFormat="1" ht="16.149999999999999" customHeight="1" x14ac:dyDescent="0.5">
      <c r="A13" s="28">
        <v>7</v>
      </c>
      <c r="B13" s="29">
        <v>44607</v>
      </c>
      <c r="C13" s="30" t="s">
        <v>80</v>
      </c>
      <c r="D13" s="31" t="s">
        <v>369</v>
      </c>
      <c r="E13" s="32" t="s">
        <v>162</v>
      </c>
      <c r="F13" s="28" t="s">
        <v>16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B13" s="3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44608</v>
      </c>
      <c r="C14" s="30" t="s">
        <v>80</v>
      </c>
      <c r="D14" s="31" t="s">
        <v>370</v>
      </c>
      <c r="E14" s="32" t="s">
        <v>371</v>
      </c>
      <c r="F14" s="28" t="s">
        <v>17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B14" s="3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44609</v>
      </c>
      <c r="C15" s="30" t="s">
        <v>80</v>
      </c>
      <c r="D15" s="31" t="s">
        <v>307</v>
      </c>
      <c r="E15" s="32" t="s">
        <v>372</v>
      </c>
      <c r="F15" s="28" t="s">
        <v>13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B15" s="3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44610</v>
      </c>
      <c r="C16" s="40" t="s">
        <v>80</v>
      </c>
      <c r="D16" s="41" t="s">
        <v>373</v>
      </c>
      <c r="E16" s="42" t="s">
        <v>374</v>
      </c>
      <c r="F16" s="38" t="s">
        <v>14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B16" s="3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44611</v>
      </c>
      <c r="C17" s="20" t="s">
        <v>80</v>
      </c>
      <c r="D17" s="21" t="s">
        <v>375</v>
      </c>
      <c r="E17" s="22" t="s">
        <v>376</v>
      </c>
      <c r="F17" s="23" t="s">
        <v>15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B17" s="3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44612</v>
      </c>
      <c r="C18" s="30" t="s">
        <v>80</v>
      </c>
      <c r="D18" s="31" t="s">
        <v>377</v>
      </c>
      <c r="E18" s="32" t="s">
        <v>378</v>
      </c>
      <c r="F18" s="28" t="s">
        <v>16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B18" s="3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44613</v>
      </c>
      <c r="C19" s="30" t="s">
        <v>80</v>
      </c>
      <c r="D19" s="49" t="s">
        <v>379</v>
      </c>
      <c r="E19" s="32" t="s">
        <v>380</v>
      </c>
      <c r="F19" s="28" t="s">
        <v>17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B19" s="3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44614</v>
      </c>
      <c r="C20" s="30" t="s">
        <v>80</v>
      </c>
      <c r="D20" s="31" t="s">
        <v>381</v>
      </c>
      <c r="E20" s="32" t="s">
        <v>382</v>
      </c>
      <c r="F20" s="28" t="s">
        <v>13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B20" s="3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44615</v>
      </c>
      <c r="C21" s="40" t="s">
        <v>80</v>
      </c>
      <c r="D21" s="41" t="s">
        <v>383</v>
      </c>
      <c r="E21" s="42" t="s">
        <v>384</v>
      </c>
      <c r="F21" s="38" t="s">
        <v>14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B21" s="3"/>
      <c r="AK21" s="5"/>
      <c r="AM21" s="5"/>
      <c r="AN21" s="4"/>
    </row>
    <row r="22" spans="1:40" s="2" customFormat="1" ht="16.149999999999999" customHeight="1" x14ac:dyDescent="0.5">
      <c r="A22" s="18">
        <v>16</v>
      </c>
      <c r="B22" s="19">
        <v>44616</v>
      </c>
      <c r="C22" s="20" t="s">
        <v>80</v>
      </c>
      <c r="D22" s="21" t="s">
        <v>385</v>
      </c>
      <c r="E22" s="22" t="s">
        <v>92</v>
      </c>
      <c r="F22" s="23" t="s">
        <v>15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B22" s="3"/>
      <c r="AK22" s="5"/>
      <c r="AM22" s="5"/>
      <c r="AN22" s="4"/>
    </row>
    <row r="23" spans="1:40" s="2" customFormat="1" ht="16.149999999999999" customHeight="1" x14ac:dyDescent="0.5">
      <c r="A23" s="28">
        <v>17</v>
      </c>
      <c r="B23" s="29">
        <v>44617</v>
      </c>
      <c r="C23" s="30" t="s">
        <v>80</v>
      </c>
      <c r="D23" s="31" t="s">
        <v>386</v>
      </c>
      <c r="E23" s="32" t="s">
        <v>387</v>
      </c>
      <c r="F23" s="28" t="s">
        <v>16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B23" s="3"/>
      <c r="AK23" s="5"/>
      <c r="AM23" s="5"/>
      <c r="AN23" s="4"/>
    </row>
    <row r="24" spans="1:40" s="2" customFormat="1" ht="16.149999999999999" customHeight="1" x14ac:dyDescent="0.5">
      <c r="A24" s="28">
        <v>18</v>
      </c>
      <c r="B24" s="29">
        <v>44618</v>
      </c>
      <c r="C24" s="30" t="s">
        <v>80</v>
      </c>
      <c r="D24" s="31" t="s">
        <v>388</v>
      </c>
      <c r="E24" s="32" t="s">
        <v>389</v>
      </c>
      <c r="F24" s="28" t="s">
        <v>17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B24" s="3"/>
      <c r="AK24" s="5"/>
      <c r="AM24" s="5"/>
      <c r="AN24" s="4"/>
    </row>
    <row r="25" spans="1:40" s="2" customFormat="1" ht="15.95" customHeight="1" x14ac:dyDescent="0.5">
      <c r="A25" s="28">
        <v>19</v>
      </c>
      <c r="B25" s="29">
        <v>44619</v>
      </c>
      <c r="C25" s="30" t="s">
        <v>80</v>
      </c>
      <c r="D25" s="31" t="s">
        <v>335</v>
      </c>
      <c r="E25" s="32" t="s">
        <v>100</v>
      </c>
      <c r="F25" s="28" t="s">
        <v>13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B25" s="3"/>
      <c r="AK25" s="5"/>
      <c r="AM25" s="5"/>
      <c r="AN25" s="4"/>
    </row>
    <row r="26" spans="1:40" s="2" customFormat="1" ht="17.100000000000001" customHeight="1" x14ac:dyDescent="0.5">
      <c r="A26" s="38">
        <v>20</v>
      </c>
      <c r="B26" s="39">
        <v>44620</v>
      </c>
      <c r="C26" s="40" t="s">
        <v>80</v>
      </c>
      <c r="D26" s="41" t="s">
        <v>390</v>
      </c>
      <c r="E26" s="42" t="s">
        <v>391</v>
      </c>
      <c r="F26" s="38" t="s">
        <v>14</v>
      </c>
      <c r="G26" s="79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B26" s="3"/>
      <c r="AK26" s="5"/>
      <c r="AM26" s="5"/>
      <c r="AN26" s="4"/>
    </row>
    <row r="27" spans="1:40" s="2" customFormat="1" ht="16.149999999999999" customHeight="1" x14ac:dyDescent="0.5">
      <c r="A27" s="18">
        <v>21</v>
      </c>
      <c r="B27" s="19">
        <v>44621</v>
      </c>
      <c r="C27" s="50" t="s">
        <v>80</v>
      </c>
      <c r="D27" s="51" t="s">
        <v>392</v>
      </c>
      <c r="E27" s="52" t="s">
        <v>393</v>
      </c>
      <c r="F27" s="23" t="s">
        <v>15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B27" s="3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44622</v>
      </c>
      <c r="C28" s="56" t="s">
        <v>80</v>
      </c>
      <c r="D28" s="31" t="s">
        <v>394</v>
      </c>
      <c r="E28" s="32" t="s">
        <v>395</v>
      </c>
      <c r="F28" s="28" t="s">
        <v>16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40" s="2" customFormat="1" ht="15.95" customHeight="1" x14ac:dyDescent="0.5">
      <c r="A29" s="28">
        <v>23</v>
      </c>
      <c r="B29" s="29">
        <v>44623</v>
      </c>
      <c r="C29" s="30" t="s">
        <v>80</v>
      </c>
      <c r="D29" s="57" t="s">
        <v>396</v>
      </c>
      <c r="E29" s="58" t="s">
        <v>397</v>
      </c>
      <c r="F29" s="28" t="s">
        <v>17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40" s="2" customFormat="1" ht="16.149999999999999" customHeight="1" x14ac:dyDescent="0.5">
      <c r="A30" s="28">
        <v>24</v>
      </c>
      <c r="B30" s="29">
        <v>44624</v>
      </c>
      <c r="C30" s="30" t="s">
        <v>80</v>
      </c>
      <c r="D30" s="31" t="s">
        <v>398</v>
      </c>
      <c r="E30" s="32" t="s">
        <v>399</v>
      </c>
      <c r="F30" s="28" t="s">
        <v>13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  <c r="AB30" s="3"/>
      <c r="AK30" s="5"/>
      <c r="AM30" s="5"/>
      <c r="AN30" s="4"/>
    </row>
    <row r="31" spans="1:40" s="2" customFormat="1" ht="16.149999999999999" customHeight="1" x14ac:dyDescent="0.5">
      <c r="A31" s="38">
        <v>25</v>
      </c>
      <c r="B31" s="39">
        <v>44625</v>
      </c>
      <c r="C31" s="59" t="s">
        <v>87</v>
      </c>
      <c r="D31" s="60" t="s">
        <v>400</v>
      </c>
      <c r="E31" s="61" t="s">
        <v>89</v>
      </c>
      <c r="F31" s="38" t="s">
        <v>14</v>
      </c>
      <c r="G31" s="82"/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4"/>
      <c r="S31" s="64"/>
      <c r="T31" s="64"/>
      <c r="U31" s="64"/>
      <c r="V31" s="64"/>
      <c r="W31" s="64"/>
      <c r="X31" s="65"/>
      <c r="Y31" s="47"/>
      <c r="AB31" s="3"/>
      <c r="AK31" s="5"/>
      <c r="AM31" s="5"/>
      <c r="AN31" s="4"/>
    </row>
    <row r="32" spans="1:40" s="2" customFormat="1" ht="16.149999999999999" customHeight="1" x14ac:dyDescent="0.5">
      <c r="A32" s="18">
        <v>26</v>
      </c>
      <c r="B32" s="19">
        <v>44626</v>
      </c>
      <c r="C32" s="20" t="s">
        <v>87</v>
      </c>
      <c r="D32" s="21" t="s">
        <v>401</v>
      </c>
      <c r="E32" s="22" t="s">
        <v>402</v>
      </c>
      <c r="F32" s="23" t="s">
        <v>15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B32" s="3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44627</v>
      </c>
      <c r="C33" s="30" t="s">
        <v>87</v>
      </c>
      <c r="D33" s="31" t="s">
        <v>403</v>
      </c>
      <c r="E33" s="32" t="s">
        <v>101</v>
      </c>
      <c r="F33" s="28" t="s">
        <v>16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B33" s="3"/>
      <c r="AK33" s="5"/>
      <c r="AM33" s="5"/>
      <c r="AN33" s="4"/>
    </row>
    <row r="34" spans="1:40" s="2" customFormat="1" ht="16.149999999999999" customHeight="1" x14ac:dyDescent="0.5">
      <c r="A34" s="28">
        <v>28</v>
      </c>
      <c r="B34" s="29">
        <v>44628</v>
      </c>
      <c r="C34" s="30" t="s">
        <v>87</v>
      </c>
      <c r="D34" s="31" t="s">
        <v>404</v>
      </c>
      <c r="E34" s="32" t="s">
        <v>405</v>
      </c>
      <c r="F34" s="28" t="s">
        <v>17</v>
      </c>
      <c r="G34" s="78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B34" s="3"/>
      <c r="AK34" s="5"/>
      <c r="AM34" s="5"/>
      <c r="AN34" s="4"/>
    </row>
    <row r="35" spans="1:40" s="2" customFormat="1" ht="16.149999999999999" customHeight="1" x14ac:dyDescent="0.5">
      <c r="A35" s="28">
        <v>29</v>
      </c>
      <c r="B35" s="29">
        <v>44629</v>
      </c>
      <c r="C35" s="30" t="s">
        <v>87</v>
      </c>
      <c r="D35" s="31" t="s">
        <v>288</v>
      </c>
      <c r="E35" s="32" t="s">
        <v>406</v>
      </c>
      <c r="F35" s="28" t="s">
        <v>13</v>
      </c>
      <c r="G35" s="7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44630</v>
      </c>
      <c r="C36" s="40" t="s">
        <v>87</v>
      </c>
      <c r="D36" s="41" t="s">
        <v>407</v>
      </c>
      <c r="E36" s="42" t="s">
        <v>408</v>
      </c>
      <c r="F36" s="38" t="s">
        <v>14</v>
      </c>
      <c r="G36" s="79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7"/>
      <c r="AB36" s="3"/>
      <c r="AK36" s="5"/>
      <c r="AM36" s="5"/>
      <c r="AN36" s="4"/>
    </row>
    <row r="37" spans="1:40" s="2" customFormat="1" ht="16.149999999999999" customHeight="1" x14ac:dyDescent="0.5">
      <c r="A37" s="18">
        <v>31</v>
      </c>
      <c r="B37" s="19">
        <v>44631</v>
      </c>
      <c r="C37" s="20" t="s">
        <v>87</v>
      </c>
      <c r="D37" s="21" t="s">
        <v>409</v>
      </c>
      <c r="E37" s="22" t="s">
        <v>336</v>
      </c>
      <c r="F37" s="18" t="s">
        <v>15</v>
      </c>
      <c r="G37" s="84"/>
      <c r="H37" s="48"/>
      <c r="I37" s="48"/>
      <c r="J37" s="48"/>
      <c r="K37" s="48"/>
      <c r="L37" s="48"/>
      <c r="M37" s="48"/>
      <c r="N37" s="48"/>
      <c r="O37" s="48"/>
      <c r="P37" s="26"/>
      <c r="Q37" s="26"/>
      <c r="R37" s="26"/>
      <c r="S37" s="26"/>
      <c r="T37" s="26"/>
      <c r="U37" s="26"/>
      <c r="V37" s="26"/>
      <c r="W37" s="26"/>
      <c r="X37" s="25"/>
      <c r="Y37" s="27"/>
    </row>
    <row r="38" spans="1:40" s="2" customFormat="1" ht="16.149999999999999" customHeight="1" x14ac:dyDescent="0.5">
      <c r="A38" s="28">
        <v>32</v>
      </c>
      <c r="B38" s="29">
        <v>44632</v>
      </c>
      <c r="C38" s="30" t="s">
        <v>87</v>
      </c>
      <c r="D38" s="31" t="s">
        <v>410</v>
      </c>
      <c r="E38" s="32" t="s">
        <v>411</v>
      </c>
      <c r="F38" s="28" t="s">
        <v>16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</row>
    <row r="39" spans="1:40" s="2" customFormat="1" ht="16.149999999999999" customHeight="1" x14ac:dyDescent="0.5">
      <c r="A39" s="28">
        <v>33</v>
      </c>
      <c r="B39" s="29">
        <v>44633</v>
      </c>
      <c r="C39" s="30" t="s">
        <v>87</v>
      </c>
      <c r="D39" s="31" t="s">
        <v>412</v>
      </c>
      <c r="E39" s="32" t="s">
        <v>97</v>
      </c>
      <c r="F39" s="28" t="s">
        <v>17</v>
      </c>
      <c r="G39" s="78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B39" s="3"/>
      <c r="AK39" s="5"/>
      <c r="AM39" s="5"/>
      <c r="AN39" s="4"/>
    </row>
    <row r="40" spans="1:40" s="2" customFormat="1" ht="15.95" customHeight="1" x14ac:dyDescent="0.5">
      <c r="A40" s="28">
        <v>34</v>
      </c>
      <c r="B40" s="29">
        <v>44634</v>
      </c>
      <c r="C40" s="30" t="s">
        <v>87</v>
      </c>
      <c r="D40" s="31" t="s">
        <v>413</v>
      </c>
      <c r="E40" s="32" t="s">
        <v>336</v>
      </c>
      <c r="F40" s="28" t="s">
        <v>13</v>
      </c>
      <c r="G40" s="7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B40" s="3"/>
      <c r="AK40" s="5"/>
      <c r="AM40" s="5"/>
      <c r="AN40" s="4"/>
    </row>
    <row r="41" spans="1:40" s="2" customFormat="1" ht="16.5" customHeight="1" x14ac:dyDescent="0.5">
      <c r="A41" s="38">
        <v>35</v>
      </c>
      <c r="B41" s="39">
        <v>44635</v>
      </c>
      <c r="C41" s="40" t="s">
        <v>87</v>
      </c>
      <c r="D41" s="41" t="s">
        <v>414</v>
      </c>
      <c r="E41" s="42" t="s">
        <v>415</v>
      </c>
      <c r="F41" s="38" t="s">
        <v>14</v>
      </c>
      <c r="G41" s="79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1"/>
      <c r="AB41" s="3"/>
      <c r="AK41" s="5"/>
      <c r="AM41" s="5"/>
      <c r="AN41" s="4"/>
    </row>
    <row r="42" spans="1:40" s="2" customFormat="1" ht="16.149999999999999" customHeight="1" x14ac:dyDescent="0.5">
      <c r="A42" s="146">
        <v>36</v>
      </c>
      <c r="B42" s="147">
        <v>44636</v>
      </c>
      <c r="C42" s="148" t="s">
        <v>87</v>
      </c>
      <c r="D42" s="149" t="s">
        <v>416</v>
      </c>
      <c r="E42" s="150" t="s">
        <v>417</v>
      </c>
      <c r="F42" s="146" t="s">
        <v>15</v>
      </c>
      <c r="G42" s="151"/>
      <c r="H42" s="152"/>
      <c r="I42" s="152"/>
      <c r="J42" s="152"/>
      <c r="K42" s="152"/>
      <c r="L42" s="152"/>
      <c r="M42" s="152"/>
      <c r="N42" s="152"/>
      <c r="O42" s="152"/>
      <c r="P42" s="153"/>
      <c r="Q42" s="153"/>
      <c r="R42" s="153"/>
      <c r="S42" s="153"/>
      <c r="T42" s="153"/>
      <c r="U42" s="153"/>
      <c r="V42" s="153"/>
      <c r="W42" s="153"/>
      <c r="X42" s="154"/>
      <c r="Y42" s="155"/>
      <c r="AB42" s="3"/>
      <c r="AK42" s="5"/>
      <c r="AM42" s="5"/>
      <c r="AN42" s="4"/>
    </row>
    <row r="43" spans="1:40" s="2" customFormat="1" ht="6" customHeight="1" x14ac:dyDescent="0.5">
      <c r="A43" s="73"/>
      <c r="B43" s="130"/>
      <c r="C43" s="131"/>
      <c r="D43" s="132"/>
      <c r="E43" s="13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2"/>
      <c r="Q43" s="72"/>
      <c r="R43" s="72"/>
      <c r="S43" s="72"/>
      <c r="T43" s="72"/>
      <c r="U43" s="72"/>
      <c r="V43" s="72"/>
      <c r="W43" s="72"/>
      <c r="X43" s="134"/>
      <c r="Y43" s="135"/>
      <c r="AB43" s="3"/>
      <c r="AK43" s="5"/>
      <c r="AM43" s="5"/>
      <c r="AN43" s="4"/>
    </row>
    <row r="44" spans="1:40" s="2" customFormat="1" ht="16.149999999999999" customHeight="1" x14ac:dyDescent="0.5">
      <c r="A44" s="72"/>
      <c r="B44" s="76" t="s">
        <v>24</v>
      </c>
      <c r="C44" s="73"/>
      <c r="E44" s="73">
        <f>I44+O44</f>
        <v>36</v>
      </c>
      <c r="F44" s="74" t="s">
        <v>6</v>
      </c>
      <c r="G44" s="76" t="s">
        <v>11</v>
      </c>
      <c r="H44" s="76"/>
      <c r="I44" s="73">
        <f>COUNTIF($C$7:$C$42,"ช")</f>
        <v>24</v>
      </c>
      <c r="J44" s="72"/>
      <c r="K44" s="75" t="s">
        <v>8</v>
      </c>
      <c r="L44" s="76"/>
      <c r="M44" s="169" t="s">
        <v>7</v>
      </c>
      <c r="N44" s="169"/>
      <c r="O44" s="73">
        <f>COUNTIF($C$7:$C$42,"ญ")</f>
        <v>12</v>
      </c>
      <c r="P44" s="72"/>
      <c r="Q44" s="75" t="s">
        <v>8</v>
      </c>
      <c r="X44" s="72"/>
      <c r="Y44" s="72"/>
    </row>
    <row r="45" spans="1:40" s="94" customFormat="1" ht="17.100000000000001" hidden="1" customHeight="1" x14ac:dyDescent="0.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40" s="95" customFormat="1" ht="15" hidden="1" customHeight="1" x14ac:dyDescent="0.5">
      <c r="A46" s="93"/>
      <c r="B46" s="106"/>
      <c r="C46" s="93"/>
      <c r="D46" s="168" t="s">
        <v>13</v>
      </c>
      <c r="E46" s="168">
        <f>COUNTIF($F$7:$F$42,"แดง")</f>
        <v>7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40" s="95" customFormat="1" ht="15" hidden="1" customHeight="1" x14ac:dyDescent="0.5">
      <c r="A47" s="93"/>
      <c r="B47" s="106"/>
      <c r="C47" s="93"/>
      <c r="D47" s="168" t="s">
        <v>14</v>
      </c>
      <c r="E47" s="168">
        <f>COUNTIF($F$7:$F$42,"เหลือง")</f>
        <v>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40" s="95" customFormat="1" ht="15" hidden="1" customHeight="1" x14ac:dyDescent="0.5">
      <c r="A48" s="93"/>
      <c r="B48" s="106"/>
      <c r="C48" s="93"/>
      <c r="D48" s="168" t="s">
        <v>15</v>
      </c>
      <c r="E48" s="168">
        <f>COUNTIF($F$7:$F$42,"น้ำเงิน")</f>
        <v>8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25" s="95" customFormat="1" ht="15" hidden="1" customHeight="1" x14ac:dyDescent="0.5">
      <c r="A49" s="93"/>
      <c r="B49" s="106"/>
      <c r="C49" s="93"/>
      <c r="D49" s="168" t="s">
        <v>16</v>
      </c>
      <c r="E49" s="168">
        <f>COUNTIF($F$7:$F$42,"ม่วง")</f>
        <v>7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s="95" customFormat="1" ht="15" hidden="1" customHeight="1" x14ac:dyDescent="0.5">
      <c r="A50" s="93"/>
      <c r="B50" s="106"/>
      <c r="C50" s="93"/>
      <c r="D50" s="168" t="s">
        <v>17</v>
      </c>
      <c r="E50" s="168">
        <f>COUNTIF($F$7:$F$42,"ฟ้า")</f>
        <v>7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5" customFormat="1" ht="15" hidden="1" customHeight="1" x14ac:dyDescent="0.5">
      <c r="A51" s="93"/>
      <c r="B51" s="106"/>
      <c r="C51" s="93"/>
      <c r="D51" s="168" t="s">
        <v>5</v>
      </c>
      <c r="E51" s="168">
        <f>SUM(E46:E50)</f>
        <v>36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5" customFormat="1" ht="15" customHeight="1" x14ac:dyDescent="0.5">
      <c r="B52" s="96"/>
      <c r="C52" s="97"/>
      <c r="D52" s="98"/>
      <c r="E52" s="98"/>
    </row>
    <row r="53" spans="1:25" s="95" customFormat="1" ht="15" customHeight="1" x14ac:dyDescent="0.5">
      <c r="B53" s="96"/>
      <c r="C53" s="97"/>
      <c r="D53" s="98"/>
      <c r="E53" s="98"/>
    </row>
    <row r="54" spans="1:25" s="95" customFormat="1" ht="15" customHeight="1" x14ac:dyDescent="0.5">
      <c r="B54" s="96"/>
      <c r="C54" s="99"/>
      <c r="D54" s="94"/>
      <c r="E54" s="94"/>
    </row>
    <row r="55" spans="1:25" s="95" customFormat="1" ht="15" customHeight="1" x14ac:dyDescent="0.5">
      <c r="B55" s="96"/>
      <c r="C55" s="97"/>
      <c r="D55" s="98"/>
      <c r="E55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8"/>
  <sheetViews>
    <sheetView topLeftCell="A23" zoomScale="120" zoomScaleNormal="120" workbookViewId="0">
      <selection activeCell="D30" sqref="D30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ม.2'!B12</f>
        <v>นายเจริญ  ผิวนิล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54</v>
      </c>
      <c r="M2" s="14" t="s">
        <v>45</v>
      </c>
      <c r="R2" s="14" t="str">
        <f>'ยอด ม.2'!B13</f>
        <v>นายสดายุ  ศรีเสริม</v>
      </c>
    </row>
    <row r="3" spans="1:40" s="15" customFormat="1" ht="17.25" customHeight="1" x14ac:dyDescent="0.5">
      <c r="A3" s="16" t="s">
        <v>28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ม.2'!F12</f>
        <v>154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44637</v>
      </c>
      <c r="C7" s="20" t="s">
        <v>80</v>
      </c>
      <c r="D7" s="21" t="s">
        <v>418</v>
      </c>
      <c r="E7" s="22" t="s">
        <v>419</v>
      </c>
      <c r="F7" s="23" t="s">
        <v>16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40" s="2" customFormat="1" ht="16.149999999999999" customHeight="1" x14ac:dyDescent="0.5">
      <c r="A8" s="28">
        <v>2</v>
      </c>
      <c r="B8" s="29">
        <v>44638</v>
      </c>
      <c r="C8" s="30" t="s">
        <v>80</v>
      </c>
      <c r="D8" s="31" t="s">
        <v>420</v>
      </c>
      <c r="E8" s="32" t="s">
        <v>421</v>
      </c>
      <c r="F8" s="28" t="s">
        <v>17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40" s="2" customFormat="1" ht="16.149999999999999" customHeight="1" x14ac:dyDescent="0.5">
      <c r="A9" s="28">
        <v>3</v>
      </c>
      <c r="B9" s="29">
        <v>44639</v>
      </c>
      <c r="C9" s="30" t="s">
        <v>80</v>
      </c>
      <c r="D9" s="31" t="s">
        <v>112</v>
      </c>
      <c r="E9" s="32" t="s">
        <v>422</v>
      </c>
      <c r="F9" s="28" t="s">
        <v>13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40" s="2" customFormat="1" ht="16.149999999999999" customHeight="1" x14ac:dyDescent="0.5">
      <c r="A10" s="28">
        <v>4</v>
      </c>
      <c r="B10" s="29">
        <v>44640</v>
      </c>
      <c r="C10" s="30" t="s">
        <v>80</v>
      </c>
      <c r="D10" s="31" t="s">
        <v>423</v>
      </c>
      <c r="E10" s="32" t="s">
        <v>424</v>
      </c>
      <c r="F10" s="28" t="s">
        <v>14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B10" s="3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44641</v>
      </c>
      <c r="C11" s="40" t="s">
        <v>80</v>
      </c>
      <c r="D11" s="41" t="s">
        <v>145</v>
      </c>
      <c r="E11" s="42" t="s">
        <v>153</v>
      </c>
      <c r="F11" s="38" t="s">
        <v>15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B11" s="3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44642</v>
      </c>
      <c r="C12" s="20" t="s">
        <v>80</v>
      </c>
      <c r="D12" s="21" t="s">
        <v>425</v>
      </c>
      <c r="E12" s="22" t="s">
        <v>426</v>
      </c>
      <c r="F12" s="23" t="s">
        <v>16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B12" s="3"/>
      <c r="AK12" s="5"/>
      <c r="AM12" s="5"/>
      <c r="AN12" s="4"/>
    </row>
    <row r="13" spans="1:40" s="2" customFormat="1" ht="16.149999999999999" customHeight="1" x14ac:dyDescent="0.5">
      <c r="A13" s="28">
        <v>7</v>
      </c>
      <c r="B13" s="29">
        <v>44643</v>
      </c>
      <c r="C13" s="30" t="s">
        <v>80</v>
      </c>
      <c r="D13" s="31" t="s">
        <v>83</v>
      </c>
      <c r="E13" s="32" t="s">
        <v>168</v>
      </c>
      <c r="F13" s="28" t="s">
        <v>17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B13" s="3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44644</v>
      </c>
      <c r="C14" s="30" t="s">
        <v>80</v>
      </c>
      <c r="D14" s="31" t="s">
        <v>427</v>
      </c>
      <c r="E14" s="32" t="s">
        <v>428</v>
      </c>
      <c r="F14" s="28" t="s">
        <v>13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B14" s="3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44645</v>
      </c>
      <c r="C15" s="30" t="s">
        <v>80</v>
      </c>
      <c r="D15" s="31" t="s">
        <v>429</v>
      </c>
      <c r="E15" s="32" t="s">
        <v>430</v>
      </c>
      <c r="F15" s="28" t="s">
        <v>14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B15" s="3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44646</v>
      </c>
      <c r="C16" s="40" t="s">
        <v>80</v>
      </c>
      <c r="D16" s="41" t="s">
        <v>431</v>
      </c>
      <c r="E16" s="42" t="s">
        <v>432</v>
      </c>
      <c r="F16" s="38" t="s">
        <v>15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B16" s="3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44647</v>
      </c>
      <c r="C17" s="20" t="s">
        <v>80</v>
      </c>
      <c r="D17" s="21" t="s">
        <v>433</v>
      </c>
      <c r="E17" s="22" t="s">
        <v>434</v>
      </c>
      <c r="F17" s="23" t="s">
        <v>16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B17" s="3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44648</v>
      </c>
      <c r="C18" s="30" t="s">
        <v>80</v>
      </c>
      <c r="D18" s="31" t="s">
        <v>435</v>
      </c>
      <c r="E18" s="32" t="s">
        <v>436</v>
      </c>
      <c r="F18" s="28" t="s">
        <v>17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B18" s="3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44649</v>
      </c>
      <c r="C19" s="30" t="s">
        <v>80</v>
      </c>
      <c r="D19" s="49" t="s">
        <v>437</v>
      </c>
      <c r="E19" s="32" t="s">
        <v>438</v>
      </c>
      <c r="F19" s="28" t="s">
        <v>13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B19" s="3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44650</v>
      </c>
      <c r="C20" s="30" t="s">
        <v>80</v>
      </c>
      <c r="D20" s="31" t="s">
        <v>439</v>
      </c>
      <c r="E20" s="32" t="s">
        <v>440</v>
      </c>
      <c r="F20" s="28" t="s">
        <v>14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B20" s="3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44651</v>
      </c>
      <c r="C21" s="40" t="s">
        <v>80</v>
      </c>
      <c r="D21" s="41" t="s">
        <v>441</v>
      </c>
      <c r="E21" s="42" t="s">
        <v>169</v>
      </c>
      <c r="F21" s="38" t="s">
        <v>15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B21" s="3"/>
      <c r="AK21" s="5"/>
      <c r="AM21" s="5"/>
      <c r="AN21" s="4"/>
    </row>
    <row r="22" spans="1:40" s="2" customFormat="1" ht="16.149999999999999" customHeight="1" x14ac:dyDescent="0.5">
      <c r="A22" s="18">
        <v>16</v>
      </c>
      <c r="B22" s="19">
        <v>44652</v>
      </c>
      <c r="C22" s="20" t="s">
        <v>80</v>
      </c>
      <c r="D22" s="21" t="s">
        <v>442</v>
      </c>
      <c r="E22" s="22" t="s">
        <v>443</v>
      </c>
      <c r="F22" s="23" t="s">
        <v>16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B22" s="3"/>
      <c r="AK22" s="5"/>
      <c r="AM22" s="5"/>
      <c r="AN22" s="4"/>
    </row>
    <row r="23" spans="1:40" s="2" customFormat="1" ht="15.95" customHeight="1" x14ac:dyDescent="0.5">
      <c r="A23" s="28">
        <v>17</v>
      </c>
      <c r="B23" s="29">
        <v>44653</v>
      </c>
      <c r="C23" s="30" t="s">
        <v>87</v>
      </c>
      <c r="D23" s="31" t="s">
        <v>444</v>
      </c>
      <c r="E23" s="32" t="s">
        <v>445</v>
      </c>
      <c r="F23" s="28" t="s">
        <v>17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B23" s="3"/>
      <c r="AK23" s="5"/>
      <c r="AM23" s="5"/>
      <c r="AN23" s="4"/>
    </row>
    <row r="24" spans="1:40" s="2" customFormat="1" ht="16.149999999999999" customHeight="1" x14ac:dyDescent="0.5">
      <c r="A24" s="28">
        <v>18</v>
      </c>
      <c r="B24" s="29">
        <v>44654</v>
      </c>
      <c r="C24" s="30" t="s">
        <v>87</v>
      </c>
      <c r="D24" s="31" t="s">
        <v>99</v>
      </c>
      <c r="E24" s="32" t="s">
        <v>446</v>
      </c>
      <c r="F24" s="28" t="s">
        <v>13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B24" s="3"/>
      <c r="AK24" s="5"/>
      <c r="AM24" s="5"/>
      <c r="AN24" s="4"/>
    </row>
    <row r="25" spans="1:40" s="2" customFormat="1" ht="15.95" customHeight="1" x14ac:dyDescent="0.5">
      <c r="A25" s="28">
        <v>19</v>
      </c>
      <c r="B25" s="29">
        <v>44655</v>
      </c>
      <c r="C25" s="30" t="s">
        <v>87</v>
      </c>
      <c r="D25" s="31" t="s">
        <v>447</v>
      </c>
      <c r="E25" s="32" t="s">
        <v>448</v>
      </c>
      <c r="F25" s="28" t="s">
        <v>14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B25" s="3"/>
      <c r="AK25" s="5"/>
      <c r="AM25" s="5"/>
      <c r="AN25" s="4"/>
    </row>
    <row r="26" spans="1:40" s="2" customFormat="1" ht="17.100000000000001" customHeight="1" x14ac:dyDescent="0.5">
      <c r="A26" s="38">
        <v>20</v>
      </c>
      <c r="B26" s="39">
        <v>44656</v>
      </c>
      <c r="C26" s="40" t="s">
        <v>87</v>
      </c>
      <c r="D26" s="41" t="s">
        <v>449</v>
      </c>
      <c r="E26" s="42" t="s">
        <v>450</v>
      </c>
      <c r="F26" s="38" t="s">
        <v>15</v>
      </c>
      <c r="G26" s="79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B26" s="3"/>
      <c r="AK26" s="5"/>
      <c r="AM26" s="5"/>
      <c r="AN26" s="4"/>
    </row>
    <row r="27" spans="1:40" s="2" customFormat="1" ht="16.149999999999999" customHeight="1" x14ac:dyDescent="0.5">
      <c r="A27" s="18">
        <v>21</v>
      </c>
      <c r="B27" s="19">
        <v>44657</v>
      </c>
      <c r="C27" s="50" t="s">
        <v>87</v>
      </c>
      <c r="D27" s="51" t="s">
        <v>140</v>
      </c>
      <c r="E27" s="52" t="s">
        <v>451</v>
      </c>
      <c r="F27" s="23" t="s">
        <v>16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B27" s="3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44658</v>
      </c>
      <c r="C28" s="56" t="s">
        <v>87</v>
      </c>
      <c r="D28" s="31" t="s">
        <v>452</v>
      </c>
      <c r="E28" s="32" t="s">
        <v>453</v>
      </c>
      <c r="F28" s="28" t="s">
        <v>17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40" s="2" customFormat="1" ht="16.149999999999999" customHeight="1" x14ac:dyDescent="0.5">
      <c r="A29" s="28">
        <v>23</v>
      </c>
      <c r="B29" s="29">
        <v>44659</v>
      </c>
      <c r="C29" s="30" t="s">
        <v>87</v>
      </c>
      <c r="D29" s="57" t="s">
        <v>454</v>
      </c>
      <c r="E29" s="58" t="s">
        <v>132</v>
      </c>
      <c r="F29" s="28" t="s">
        <v>13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40" s="2" customFormat="1" ht="16.149999999999999" customHeight="1" x14ac:dyDescent="0.5">
      <c r="A30" s="28">
        <v>24</v>
      </c>
      <c r="B30" s="29">
        <v>44660</v>
      </c>
      <c r="C30" s="30" t="s">
        <v>87</v>
      </c>
      <c r="D30" s="31" t="s">
        <v>1014</v>
      </c>
      <c r="E30" s="32" t="s">
        <v>455</v>
      </c>
      <c r="F30" s="28" t="s">
        <v>14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  <c r="AB30" s="3"/>
      <c r="AK30" s="5"/>
      <c r="AM30" s="5"/>
      <c r="AN30" s="4"/>
    </row>
    <row r="31" spans="1:40" s="2" customFormat="1" ht="16.149999999999999" customHeight="1" x14ac:dyDescent="0.5">
      <c r="A31" s="38">
        <v>25</v>
      </c>
      <c r="B31" s="39">
        <v>44661</v>
      </c>
      <c r="C31" s="59" t="s">
        <v>87</v>
      </c>
      <c r="D31" s="60" t="s">
        <v>456</v>
      </c>
      <c r="E31" s="61" t="s">
        <v>457</v>
      </c>
      <c r="F31" s="38" t="s">
        <v>15</v>
      </c>
      <c r="G31" s="82"/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4"/>
      <c r="S31" s="64"/>
      <c r="T31" s="64"/>
      <c r="U31" s="64"/>
      <c r="V31" s="64"/>
      <c r="W31" s="64"/>
      <c r="X31" s="65"/>
      <c r="Y31" s="47"/>
      <c r="AB31" s="3"/>
      <c r="AK31" s="5"/>
      <c r="AM31" s="5"/>
      <c r="AN31" s="4"/>
    </row>
    <row r="32" spans="1:40" s="2" customFormat="1" ht="16.149999999999999" customHeight="1" x14ac:dyDescent="0.5">
      <c r="A32" s="18">
        <v>26</v>
      </c>
      <c r="B32" s="19">
        <v>44662</v>
      </c>
      <c r="C32" s="20" t="s">
        <v>87</v>
      </c>
      <c r="D32" s="21" t="s">
        <v>458</v>
      </c>
      <c r="E32" s="22" t="s">
        <v>121</v>
      </c>
      <c r="F32" s="23" t="s">
        <v>16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B32" s="3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44663</v>
      </c>
      <c r="C33" s="30" t="s">
        <v>87</v>
      </c>
      <c r="D33" s="31" t="s">
        <v>459</v>
      </c>
      <c r="E33" s="32" t="s">
        <v>460</v>
      </c>
      <c r="F33" s="28" t="s">
        <v>17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B33" s="3"/>
      <c r="AK33" s="5"/>
      <c r="AM33" s="5"/>
      <c r="AN33" s="4"/>
    </row>
    <row r="34" spans="1:40" s="2" customFormat="1" ht="16.149999999999999" customHeight="1" x14ac:dyDescent="0.5">
      <c r="A34" s="28">
        <v>28</v>
      </c>
      <c r="B34" s="29">
        <v>44664</v>
      </c>
      <c r="C34" s="30" t="s">
        <v>87</v>
      </c>
      <c r="D34" s="31" t="s">
        <v>461</v>
      </c>
      <c r="E34" s="32" t="s">
        <v>148</v>
      </c>
      <c r="F34" s="28" t="s">
        <v>13</v>
      </c>
      <c r="G34" s="78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B34" s="3"/>
      <c r="AK34" s="5"/>
      <c r="AM34" s="5"/>
      <c r="AN34" s="4"/>
    </row>
    <row r="35" spans="1:40" s="2" customFormat="1" ht="16.149999999999999" customHeight="1" x14ac:dyDescent="0.5">
      <c r="A35" s="28">
        <v>29</v>
      </c>
      <c r="B35" s="29">
        <v>44665</v>
      </c>
      <c r="C35" s="30" t="s">
        <v>87</v>
      </c>
      <c r="D35" s="31" t="s">
        <v>127</v>
      </c>
      <c r="E35" s="32" t="s">
        <v>462</v>
      </c>
      <c r="F35" s="28" t="s">
        <v>14</v>
      </c>
      <c r="G35" s="7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44666</v>
      </c>
      <c r="C36" s="40" t="s">
        <v>87</v>
      </c>
      <c r="D36" s="41" t="s">
        <v>463</v>
      </c>
      <c r="E36" s="42" t="s">
        <v>464</v>
      </c>
      <c r="F36" s="38" t="s">
        <v>15</v>
      </c>
      <c r="G36" s="79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7"/>
      <c r="AB36" s="3"/>
      <c r="AK36" s="5"/>
      <c r="AM36" s="5"/>
      <c r="AN36" s="4"/>
    </row>
    <row r="37" spans="1:40" s="2" customFormat="1" ht="16.149999999999999" customHeight="1" x14ac:dyDescent="0.5">
      <c r="A37" s="18">
        <v>31</v>
      </c>
      <c r="B37" s="19">
        <v>44667</v>
      </c>
      <c r="C37" s="50" t="s">
        <v>87</v>
      </c>
      <c r="D37" s="66" t="s">
        <v>465</v>
      </c>
      <c r="E37" s="67" t="s">
        <v>466</v>
      </c>
      <c r="F37" s="68" t="s">
        <v>16</v>
      </c>
      <c r="G37" s="83"/>
      <c r="H37" s="53"/>
      <c r="I37" s="53"/>
      <c r="J37" s="53"/>
      <c r="K37" s="53"/>
      <c r="L37" s="53"/>
      <c r="M37" s="53"/>
      <c r="N37" s="53"/>
      <c r="O37" s="53"/>
      <c r="P37" s="54"/>
      <c r="Q37" s="54"/>
      <c r="R37" s="54"/>
      <c r="S37" s="54"/>
      <c r="T37" s="54"/>
      <c r="U37" s="54"/>
      <c r="V37" s="54"/>
      <c r="W37" s="54"/>
      <c r="X37" s="55"/>
      <c r="Y37" s="27"/>
    </row>
    <row r="38" spans="1:40" s="2" customFormat="1" ht="16.149999999999999" customHeight="1" x14ac:dyDescent="0.5">
      <c r="A38" s="28">
        <v>32</v>
      </c>
      <c r="B38" s="29">
        <v>44668</v>
      </c>
      <c r="C38" s="30" t="s">
        <v>87</v>
      </c>
      <c r="D38" s="31" t="s">
        <v>467</v>
      </c>
      <c r="E38" s="32" t="s">
        <v>468</v>
      </c>
      <c r="F38" s="28" t="s">
        <v>17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</row>
    <row r="39" spans="1:40" s="2" customFormat="1" ht="16.149999999999999" customHeight="1" x14ac:dyDescent="0.5">
      <c r="A39" s="28">
        <v>33</v>
      </c>
      <c r="B39" s="29">
        <v>44669</v>
      </c>
      <c r="C39" s="30" t="s">
        <v>87</v>
      </c>
      <c r="D39" s="31" t="s">
        <v>469</v>
      </c>
      <c r="E39" s="32" t="s">
        <v>177</v>
      </c>
      <c r="F39" s="28" t="s">
        <v>13</v>
      </c>
      <c r="G39" s="78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B39" s="3"/>
      <c r="AK39" s="5"/>
      <c r="AM39" s="5"/>
      <c r="AN39" s="4"/>
    </row>
    <row r="40" spans="1:40" s="2" customFormat="1" ht="16.149999999999999" customHeight="1" x14ac:dyDescent="0.5">
      <c r="A40" s="28">
        <v>34</v>
      </c>
      <c r="B40" s="29">
        <v>44670</v>
      </c>
      <c r="C40" s="30" t="s">
        <v>87</v>
      </c>
      <c r="D40" s="31" t="s">
        <v>470</v>
      </c>
      <c r="E40" s="32" t="s">
        <v>471</v>
      </c>
      <c r="F40" s="28" t="s">
        <v>14</v>
      </c>
      <c r="G40" s="7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B40" s="3"/>
      <c r="AK40" s="5"/>
      <c r="AM40" s="5"/>
      <c r="AN40" s="4"/>
    </row>
    <row r="41" spans="1:40" s="2" customFormat="1" ht="16.5" customHeight="1" x14ac:dyDescent="0.5">
      <c r="A41" s="38">
        <v>35</v>
      </c>
      <c r="B41" s="39">
        <v>44671</v>
      </c>
      <c r="C41" s="59" t="s">
        <v>87</v>
      </c>
      <c r="D41" s="60" t="s">
        <v>472</v>
      </c>
      <c r="E41" s="61" t="s">
        <v>245</v>
      </c>
      <c r="F41" s="69" t="s">
        <v>15</v>
      </c>
      <c r="G41" s="82"/>
      <c r="H41" s="63"/>
      <c r="I41" s="63"/>
      <c r="J41" s="63"/>
      <c r="K41" s="63"/>
      <c r="L41" s="63"/>
      <c r="M41" s="63"/>
      <c r="N41" s="63"/>
      <c r="O41" s="63"/>
      <c r="P41" s="64"/>
      <c r="Q41" s="64"/>
      <c r="R41" s="64"/>
      <c r="S41" s="64"/>
      <c r="T41" s="64"/>
      <c r="U41" s="64"/>
      <c r="V41" s="64"/>
      <c r="W41" s="64"/>
      <c r="X41" s="65"/>
      <c r="Y41" s="47"/>
      <c r="AB41" s="3"/>
      <c r="AK41" s="5"/>
      <c r="AM41" s="5"/>
      <c r="AN41" s="4"/>
    </row>
    <row r="42" spans="1:40" s="2" customFormat="1" ht="16.149999999999999" customHeight="1" x14ac:dyDescent="0.5">
      <c r="A42" s="18">
        <v>36</v>
      </c>
      <c r="B42" s="19">
        <v>44672</v>
      </c>
      <c r="C42" s="20" t="s">
        <v>87</v>
      </c>
      <c r="D42" s="21" t="s">
        <v>473</v>
      </c>
      <c r="E42" s="22" t="s">
        <v>474</v>
      </c>
      <c r="F42" s="18" t="s">
        <v>16</v>
      </c>
      <c r="G42" s="84"/>
      <c r="H42" s="48"/>
      <c r="I42" s="48"/>
      <c r="J42" s="48"/>
      <c r="K42" s="48"/>
      <c r="L42" s="48"/>
      <c r="M42" s="48"/>
      <c r="N42" s="48"/>
      <c r="O42" s="48"/>
      <c r="P42" s="26"/>
      <c r="Q42" s="26"/>
      <c r="R42" s="26"/>
      <c r="S42" s="26"/>
      <c r="T42" s="26"/>
      <c r="U42" s="26"/>
      <c r="V42" s="26"/>
      <c r="W42" s="26"/>
      <c r="X42" s="25"/>
      <c r="Y42" s="27"/>
      <c r="AB42" s="3"/>
      <c r="AK42" s="5"/>
      <c r="AM42" s="5"/>
      <c r="AN42" s="4"/>
    </row>
    <row r="43" spans="1:40" s="2" customFormat="1" ht="16.149999999999999" customHeight="1" x14ac:dyDescent="0.5">
      <c r="A43" s="28">
        <v>37</v>
      </c>
      <c r="B43" s="29">
        <v>44673</v>
      </c>
      <c r="C43" s="30" t="s">
        <v>87</v>
      </c>
      <c r="D43" s="31" t="s">
        <v>475</v>
      </c>
      <c r="E43" s="32" t="s">
        <v>476</v>
      </c>
      <c r="F43" s="28" t="s">
        <v>17</v>
      </c>
      <c r="G43" s="78"/>
      <c r="H43" s="34"/>
      <c r="I43" s="34"/>
      <c r="J43" s="34"/>
      <c r="K43" s="34"/>
      <c r="L43" s="34"/>
      <c r="M43" s="34"/>
      <c r="N43" s="34"/>
      <c r="O43" s="34"/>
      <c r="P43" s="35"/>
      <c r="Q43" s="35"/>
      <c r="R43" s="35"/>
      <c r="S43" s="35"/>
      <c r="T43" s="35"/>
      <c r="U43" s="35"/>
      <c r="V43" s="35"/>
      <c r="W43" s="35"/>
      <c r="X43" s="36"/>
      <c r="Y43" s="37"/>
      <c r="AB43" s="3"/>
      <c r="AK43" s="5"/>
      <c r="AM43" s="5"/>
      <c r="AN43" s="4"/>
    </row>
    <row r="44" spans="1:40" s="2" customFormat="1" ht="16.149999999999999" customHeight="1" x14ac:dyDescent="0.5">
      <c r="A44" s="28">
        <v>38</v>
      </c>
      <c r="B44" s="29">
        <v>44674</v>
      </c>
      <c r="C44" s="30" t="s">
        <v>87</v>
      </c>
      <c r="D44" s="31" t="s">
        <v>143</v>
      </c>
      <c r="E44" s="32" t="s">
        <v>477</v>
      </c>
      <c r="F44" s="28" t="s">
        <v>13</v>
      </c>
      <c r="G44" s="78"/>
      <c r="H44" s="34"/>
      <c r="I44" s="34"/>
      <c r="J44" s="34"/>
      <c r="K44" s="34"/>
      <c r="L44" s="34"/>
      <c r="M44" s="34"/>
      <c r="N44" s="34"/>
      <c r="O44" s="34"/>
      <c r="P44" s="35"/>
      <c r="Q44" s="35"/>
      <c r="R44" s="35"/>
      <c r="S44" s="35"/>
      <c r="T44" s="35"/>
      <c r="U44" s="35"/>
      <c r="V44" s="35"/>
      <c r="W44" s="35"/>
      <c r="X44" s="36"/>
      <c r="Y44" s="37"/>
      <c r="AB44" s="3"/>
      <c r="AK44" s="5"/>
      <c r="AM44" s="5"/>
      <c r="AN44" s="4"/>
    </row>
    <row r="45" spans="1:40" s="2" customFormat="1" ht="16.149999999999999" customHeight="1" x14ac:dyDescent="0.5">
      <c r="A45" s="28">
        <v>39</v>
      </c>
      <c r="B45" s="29">
        <v>44675</v>
      </c>
      <c r="C45" s="30" t="s">
        <v>87</v>
      </c>
      <c r="D45" s="31" t="s">
        <v>478</v>
      </c>
      <c r="E45" s="32" t="s">
        <v>479</v>
      </c>
      <c r="F45" s="70" t="s">
        <v>14</v>
      </c>
      <c r="G45" s="85"/>
      <c r="H45" s="36"/>
      <c r="I45" s="36"/>
      <c r="J45" s="36"/>
      <c r="K45" s="36"/>
      <c r="L45" s="36"/>
      <c r="M45" s="36"/>
      <c r="N45" s="36"/>
      <c r="O45" s="36"/>
      <c r="P45" s="35"/>
      <c r="Q45" s="35"/>
      <c r="R45" s="35"/>
      <c r="S45" s="35"/>
      <c r="T45" s="35"/>
      <c r="U45" s="35"/>
      <c r="V45" s="35"/>
      <c r="W45" s="35"/>
      <c r="X45" s="36"/>
      <c r="Y45" s="37"/>
      <c r="AB45" s="3"/>
      <c r="AK45" s="5"/>
      <c r="AM45" s="5"/>
      <c r="AN45" s="4"/>
    </row>
    <row r="46" spans="1:40" s="2" customFormat="1" ht="16.149999999999999" customHeight="1" x14ac:dyDescent="0.5">
      <c r="A46" s="38">
        <v>40</v>
      </c>
      <c r="B46" s="39">
        <v>44676</v>
      </c>
      <c r="C46" s="40" t="s">
        <v>87</v>
      </c>
      <c r="D46" s="41" t="s">
        <v>480</v>
      </c>
      <c r="E46" s="42" t="s">
        <v>481</v>
      </c>
      <c r="F46" s="38" t="s">
        <v>15</v>
      </c>
      <c r="G46" s="79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1"/>
      <c r="AB46" s="3"/>
      <c r="AK46" s="5"/>
      <c r="AM46" s="5"/>
      <c r="AN46" s="4"/>
    </row>
    <row r="47" spans="1:40" s="2" customFormat="1" ht="6" customHeight="1" x14ac:dyDescent="0.5">
      <c r="A47" s="73"/>
      <c r="B47" s="130"/>
      <c r="C47" s="131"/>
      <c r="D47" s="132"/>
      <c r="E47" s="13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2"/>
      <c r="Q47" s="72"/>
      <c r="R47" s="72"/>
      <c r="S47" s="72"/>
      <c r="T47" s="72"/>
      <c r="U47" s="72"/>
      <c r="V47" s="72"/>
      <c r="W47" s="72"/>
      <c r="X47" s="134"/>
      <c r="Y47" s="135"/>
      <c r="AB47" s="3"/>
      <c r="AK47" s="5"/>
      <c r="AM47" s="5"/>
      <c r="AN47" s="4"/>
    </row>
    <row r="48" spans="1:40" s="2" customFormat="1" ht="16.149999999999999" customHeight="1" x14ac:dyDescent="0.5">
      <c r="A48" s="72"/>
      <c r="B48" s="76" t="s">
        <v>24</v>
      </c>
      <c r="C48" s="73"/>
      <c r="E48" s="73">
        <f>I48+O48</f>
        <v>40</v>
      </c>
      <c r="F48" s="74" t="s">
        <v>6</v>
      </c>
      <c r="G48" s="76" t="s">
        <v>11</v>
      </c>
      <c r="H48" s="76"/>
      <c r="I48" s="73">
        <f>COUNTIF($C$7:$C$46,"ช")</f>
        <v>16</v>
      </c>
      <c r="J48" s="72"/>
      <c r="K48" s="75" t="s">
        <v>8</v>
      </c>
      <c r="L48" s="76"/>
      <c r="M48" s="169" t="s">
        <v>7</v>
      </c>
      <c r="N48" s="169"/>
      <c r="O48" s="73">
        <f>COUNTIF($C$7:$C$46,"ญ")</f>
        <v>24</v>
      </c>
      <c r="P48" s="72"/>
      <c r="Q48" s="75" t="s">
        <v>8</v>
      </c>
      <c r="X48" s="72"/>
      <c r="Y48" s="72"/>
    </row>
    <row r="49" spans="1:25" s="94" customFormat="1" ht="17.100000000000001" hidden="1" customHeight="1" x14ac:dyDescent="0.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s="95" customFormat="1" ht="15" hidden="1" customHeight="1" x14ac:dyDescent="0.5">
      <c r="A50" s="93"/>
      <c r="B50" s="106"/>
      <c r="C50" s="93"/>
      <c r="D50" s="168" t="s">
        <v>13</v>
      </c>
      <c r="E50" s="168">
        <f>COUNTIF($F$7:$F$46,"แดง")</f>
        <v>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5" customFormat="1" ht="15" hidden="1" customHeight="1" x14ac:dyDescent="0.5">
      <c r="A51" s="93"/>
      <c r="B51" s="106"/>
      <c r="C51" s="93"/>
      <c r="D51" s="168" t="s">
        <v>14</v>
      </c>
      <c r="E51" s="168">
        <f>COUNTIF($F$7:$F$46,"เหลือง")</f>
        <v>8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5" customFormat="1" ht="15" hidden="1" customHeight="1" x14ac:dyDescent="0.5">
      <c r="A52" s="93"/>
      <c r="B52" s="106"/>
      <c r="C52" s="93"/>
      <c r="D52" s="168" t="s">
        <v>15</v>
      </c>
      <c r="E52" s="168">
        <f>COUNTIF($F$7:$F$46,"น้ำเงิน")</f>
        <v>8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s="95" customFormat="1" ht="15" hidden="1" customHeight="1" x14ac:dyDescent="0.5">
      <c r="A53" s="93"/>
      <c r="B53" s="106"/>
      <c r="C53" s="93"/>
      <c r="D53" s="168" t="s">
        <v>16</v>
      </c>
      <c r="E53" s="168">
        <f>COUNTIF($F$7:$F$46,"ม่วง")</f>
        <v>8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s="95" customFormat="1" ht="15" hidden="1" customHeight="1" x14ac:dyDescent="0.5">
      <c r="A54" s="93"/>
      <c r="B54" s="106"/>
      <c r="C54" s="93"/>
      <c r="D54" s="168" t="s">
        <v>17</v>
      </c>
      <c r="E54" s="168">
        <f>COUNTIF($F$7:$F$46,"ฟ้า")</f>
        <v>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s="95" customFormat="1" ht="15" hidden="1" customHeight="1" x14ac:dyDescent="0.5">
      <c r="A55" s="93"/>
      <c r="B55" s="106"/>
      <c r="C55" s="93"/>
      <c r="D55" s="168" t="s">
        <v>5</v>
      </c>
      <c r="E55" s="168">
        <f>SUM(E50:E54)</f>
        <v>40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s="95" customFormat="1" ht="15" customHeight="1" x14ac:dyDescent="0.5">
      <c r="B56" s="96"/>
      <c r="C56" s="97"/>
      <c r="D56" s="98"/>
      <c r="E56" s="98"/>
    </row>
    <row r="57" spans="1:25" ht="15" customHeight="1" x14ac:dyDescent="0.5">
      <c r="D57" s="104"/>
      <c r="E57" s="104"/>
    </row>
    <row r="58" spans="1:25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65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ม.2'!B14</f>
        <v>นางสาวรวิกานต์  ชูช่วย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55</v>
      </c>
      <c r="M2" s="14" t="s">
        <v>45</v>
      </c>
      <c r="R2" s="14" t="str">
        <f>'ยอด ม.2'!B15</f>
        <v>นายภาณุพันธ์  รัตนมุสิก</v>
      </c>
    </row>
    <row r="3" spans="1:40" s="15" customFormat="1" ht="17.25" customHeight="1" x14ac:dyDescent="0.5">
      <c r="A3" s="16" t="s">
        <v>28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ม.2'!F14</f>
        <v>153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44677</v>
      </c>
      <c r="C7" s="20" t="s">
        <v>80</v>
      </c>
      <c r="D7" s="21" t="s">
        <v>482</v>
      </c>
      <c r="E7" s="22" t="s">
        <v>483</v>
      </c>
      <c r="F7" s="23" t="s">
        <v>16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40" s="2" customFormat="1" ht="16.149999999999999" customHeight="1" x14ac:dyDescent="0.5">
      <c r="A8" s="28">
        <v>2</v>
      </c>
      <c r="B8" s="29">
        <v>44678</v>
      </c>
      <c r="C8" s="30" t="s">
        <v>80</v>
      </c>
      <c r="D8" s="31" t="s">
        <v>484</v>
      </c>
      <c r="E8" s="32" t="s">
        <v>485</v>
      </c>
      <c r="F8" s="28" t="s">
        <v>17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40" s="2" customFormat="1" ht="16.149999999999999" customHeight="1" x14ac:dyDescent="0.5">
      <c r="A9" s="28">
        <v>3</v>
      </c>
      <c r="B9" s="29">
        <v>44679</v>
      </c>
      <c r="C9" s="30" t="s">
        <v>80</v>
      </c>
      <c r="D9" s="31" t="s">
        <v>486</v>
      </c>
      <c r="E9" s="32" t="s">
        <v>487</v>
      </c>
      <c r="F9" s="28" t="s">
        <v>13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40" s="2" customFormat="1" ht="16.149999999999999" customHeight="1" x14ac:dyDescent="0.5">
      <c r="A10" s="28">
        <v>4</v>
      </c>
      <c r="B10" s="29">
        <v>44680</v>
      </c>
      <c r="C10" s="30" t="s">
        <v>80</v>
      </c>
      <c r="D10" s="31" t="s">
        <v>488</v>
      </c>
      <c r="E10" s="32" t="s">
        <v>489</v>
      </c>
      <c r="F10" s="28" t="s">
        <v>14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B10" s="3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44681</v>
      </c>
      <c r="C11" s="40" t="s">
        <v>80</v>
      </c>
      <c r="D11" s="41" t="s">
        <v>490</v>
      </c>
      <c r="E11" s="42" t="s">
        <v>491</v>
      </c>
      <c r="F11" s="38" t="s">
        <v>15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B11" s="3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44682</v>
      </c>
      <c r="C12" s="20" t="s">
        <v>80</v>
      </c>
      <c r="D12" s="21" t="s">
        <v>492</v>
      </c>
      <c r="E12" s="22" t="s">
        <v>493</v>
      </c>
      <c r="F12" s="23" t="s">
        <v>16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B12" s="3"/>
      <c r="AK12" s="5"/>
      <c r="AM12" s="5"/>
      <c r="AN12" s="4"/>
    </row>
    <row r="13" spans="1:40" s="2" customFormat="1" ht="16.149999999999999" customHeight="1" x14ac:dyDescent="0.5">
      <c r="A13" s="28">
        <v>7</v>
      </c>
      <c r="B13" s="29">
        <v>44683</v>
      </c>
      <c r="C13" s="30" t="s">
        <v>80</v>
      </c>
      <c r="D13" s="31" t="s">
        <v>494</v>
      </c>
      <c r="E13" s="32" t="s">
        <v>495</v>
      </c>
      <c r="F13" s="28" t="s">
        <v>17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B13" s="3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44684</v>
      </c>
      <c r="C14" s="30" t="s">
        <v>80</v>
      </c>
      <c r="D14" s="31" t="s">
        <v>496</v>
      </c>
      <c r="E14" s="32" t="s">
        <v>497</v>
      </c>
      <c r="F14" s="28" t="s">
        <v>13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B14" s="3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44685</v>
      </c>
      <c r="C15" s="30" t="s">
        <v>80</v>
      </c>
      <c r="D15" s="31" t="s">
        <v>498</v>
      </c>
      <c r="E15" s="32" t="s">
        <v>499</v>
      </c>
      <c r="F15" s="28" t="s">
        <v>14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B15" s="3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44686</v>
      </c>
      <c r="C16" s="40" t="s">
        <v>80</v>
      </c>
      <c r="D16" s="41" t="s">
        <v>500</v>
      </c>
      <c r="E16" s="42" t="s">
        <v>501</v>
      </c>
      <c r="F16" s="38" t="s">
        <v>15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B16" s="3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44687</v>
      </c>
      <c r="C17" s="20" t="s">
        <v>80</v>
      </c>
      <c r="D17" s="21" t="s">
        <v>502</v>
      </c>
      <c r="E17" s="22" t="s">
        <v>503</v>
      </c>
      <c r="F17" s="23" t="s">
        <v>16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B17" s="3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44688</v>
      </c>
      <c r="C18" s="30" t="s">
        <v>80</v>
      </c>
      <c r="D18" s="31" t="s">
        <v>504</v>
      </c>
      <c r="E18" s="32" t="s">
        <v>505</v>
      </c>
      <c r="F18" s="28" t="s">
        <v>17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B18" s="3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44689</v>
      </c>
      <c r="C19" s="30" t="s">
        <v>80</v>
      </c>
      <c r="D19" s="49" t="s">
        <v>506</v>
      </c>
      <c r="E19" s="32" t="s">
        <v>507</v>
      </c>
      <c r="F19" s="28" t="s">
        <v>13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B19" s="3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44690</v>
      </c>
      <c r="C20" s="30" t="s">
        <v>80</v>
      </c>
      <c r="D20" s="31" t="s">
        <v>225</v>
      </c>
      <c r="E20" s="32" t="s">
        <v>508</v>
      </c>
      <c r="F20" s="28" t="s">
        <v>14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B20" s="3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44691</v>
      </c>
      <c r="C21" s="40" t="s">
        <v>80</v>
      </c>
      <c r="D21" s="41" t="s">
        <v>225</v>
      </c>
      <c r="E21" s="42" t="s">
        <v>509</v>
      </c>
      <c r="F21" s="38" t="s">
        <v>15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B21" s="3"/>
      <c r="AK21" s="5"/>
      <c r="AM21" s="5"/>
      <c r="AN21" s="4"/>
    </row>
    <row r="22" spans="1:40" s="2" customFormat="1" ht="16.149999999999999" customHeight="1" x14ac:dyDescent="0.5">
      <c r="A22" s="18">
        <v>16</v>
      </c>
      <c r="B22" s="19">
        <v>44692</v>
      </c>
      <c r="C22" s="20" t="s">
        <v>80</v>
      </c>
      <c r="D22" s="21" t="s">
        <v>510</v>
      </c>
      <c r="E22" s="22" t="s">
        <v>511</v>
      </c>
      <c r="F22" s="23" t="s">
        <v>16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B22" s="3"/>
      <c r="AK22" s="5"/>
      <c r="AM22" s="5"/>
      <c r="AN22" s="4"/>
    </row>
    <row r="23" spans="1:40" s="2" customFormat="1" ht="16.149999999999999" customHeight="1" x14ac:dyDescent="0.5">
      <c r="A23" s="28">
        <v>17</v>
      </c>
      <c r="B23" s="29">
        <v>44693</v>
      </c>
      <c r="C23" s="30" t="s">
        <v>87</v>
      </c>
      <c r="D23" s="31" t="s">
        <v>512</v>
      </c>
      <c r="E23" s="32" t="s">
        <v>513</v>
      </c>
      <c r="F23" s="28" t="s">
        <v>17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B23" s="3"/>
      <c r="AK23" s="5"/>
      <c r="AM23" s="5"/>
      <c r="AN23" s="4"/>
    </row>
    <row r="24" spans="1:40" s="2" customFormat="1" ht="16.149999999999999" customHeight="1" x14ac:dyDescent="0.5">
      <c r="A24" s="28">
        <v>18</v>
      </c>
      <c r="B24" s="29">
        <v>44694</v>
      </c>
      <c r="C24" s="30" t="s">
        <v>87</v>
      </c>
      <c r="D24" s="31" t="s">
        <v>514</v>
      </c>
      <c r="E24" s="32" t="s">
        <v>515</v>
      </c>
      <c r="F24" s="28" t="s">
        <v>13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B24" s="3"/>
      <c r="AK24" s="5"/>
      <c r="AM24" s="5"/>
      <c r="AN24" s="4"/>
    </row>
    <row r="25" spans="1:40" s="2" customFormat="1" ht="15.95" customHeight="1" x14ac:dyDescent="0.5">
      <c r="A25" s="28">
        <v>19</v>
      </c>
      <c r="B25" s="29">
        <v>44695</v>
      </c>
      <c r="C25" s="30" t="s">
        <v>87</v>
      </c>
      <c r="D25" s="31" t="s">
        <v>516</v>
      </c>
      <c r="E25" s="32" t="s">
        <v>517</v>
      </c>
      <c r="F25" s="28" t="s">
        <v>14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B25" s="3"/>
      <c r="AK25" s="5"/>
      <c r="AM25" s="5"/>
      <c r="AN25" s="4"/>
    </row>
    <row r="26" spans="1:40" s="2" customFormat="1" ht="17.100000000000001" customHeight="1" x14ac:dyDescent="0.5">
      <c r="A26" s="38">
        <v>20</v>
      </c>
      <c r="B26" s="39">
        <v>44696</v>
      </c>
      <c r="C26" s="40" t="s">
        <v>87</v>
      </c>
      <c r="D26" s="41" t="s">
        <v>88</v>
      </c>
      <c r="E26" s="42" t="s">
        <v>518</v>
      </c>
      <c r="F26" s="38" t="s">
        <v>15</v>
      </c>
      <c r="G26" s="79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B26" s="3"/>
      <c r="AK26" s="5"/>
      <c r="AM26" s="5"/>
      <c r="AN26" s="4"/>
    </row>
    <row r="27" spans="1:40" s="2" customFormat="1" ht="16.149999999999999" customHeight="1" x14ac:dyDescent="0.5">
      <c r="A27" s="18">
        <v>21</v>
      </c>
      <c r="B27" s="19">
        <v>44697</v>
      </c>
      <c r="C27" s="170" t="s">
        <v>87</v>
      </c>
      <c r="D27" s="51" t="s">
        <v>519</v>
      </c>
      <c r="E27" s="52" t="s">
        <v>122</v>
      </c>
      <c r="F27" s="23" t="s">
        <v>16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B27" s="3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44698</v>
      </c>
      <c r="C28" s="56" t="s">
        <v>87</v>
      </c>
      <c r="D28" s="57" t="s">
        <v>520</v>
      </c>
      <c r="E28" s="58" t="s">
        <v>521</v>
      </c>
      <c r="F28" s="28" t="s">
        <v>17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40" s="2" customFormat="1" ht="16.149999999999999" customHeight="1" x14ac:dyDescent="0.5">
      <c r="A29" s="28">
        <v>23</v>
      </c>
      <c r="B29" s="29">
        <v>44699</v>
      </c>
      <c r="C29" s="56" t="s">
        <v>87</v>
      </c>
      <c r="D29" s="57" t="s">
        <v>522</v>
      </c>
      <c r="E29" s="58" t="s">
        <v>523</v>
      </c>
      <c r="F29" s="28" t="s">
        <v>13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40" s="2" customFormat="1" ht="16.149999999999999" customHeight="1" x14ac:dyDescent="0.5">
      <c r="A30" s="28">
        <v>24</v>
      </c>
      <c r="B30" s="29">
        <v>44700</v>
      </c>
      <c r="C30" s="56" t="s">
        <v>87</v>
      </c>
      <c r="D30" s="57" t="s">
        <v>524</v>
      </c>
      <c r="E30" s="58" t="s">
        <v>525</v>
      </c>
      <c r="F30" s="28" t="s">
        <v>14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  <c r="AB30" s="3"/>
      <c r="AK30" s="5"/>
      <c r="AM30" s="5"/>
      <c r="AN30" s="4"/>
    </row>
    <row r="31" spans="1:40" s="2" customFormat="1" ht="16.149999999999999" customHeight="1" x14ac:dyDescent="0.5">
      <c r="A31" s="38">
        <v>25</v>
      </c>
      <c r="B31" s="39">
        <v>44701</v>
      </c>
      <c r="C31" s="59" t="s">
        <v>87</v>
      </c>
      <c r="D31" s="60" t="s">
        <v>99</v>
      </c>
      <c r="E31" s="61" t="s">
        <v>526</v>
      </c>
      <c r="F31" s="38" t="s">
        <v>15</v>
      </c>
      <c r="G31" s="82"/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4"/>
      <c r="S31" s="64"/>
      <c r="T31" s="64"/>
      <c r="U31" s="64"/>
      <c r="V31" s="64"/>
      <c r="W31" s="64"/>
      <c r="X31" s="65"/>
      <c r="Y31" s="47"/>
      <c r="AB31" s="3"/>
      <c r="AK31" s="5"/>
      <c r="AM31" s="5"/>
      <c r="AN31" s="4"/>
    </row>
    <row r="32" spans="1:40" s="2" customFormat="1" ht="16.149999999999999" customHeight="1" x14ac:dyDescent="0.5">
      <c r="A32" s="18">
        <v>26</v>
      </c>
      <c r="B32" s="19">
        <v>44702</v>
      </c>
      <c r="C32" s="20" t="s">
        <v>87</v>
      </c>
      <c r="D32" s="21" t="s">
        <v>527</v>
      </c>
      <c r="E32" s="22" t="s">
        <v>528</v>
      </c>
      <c r="F32" s="23" t="s">
        <v>16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B32" s="3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44703</v>
      </c>
      <c r="C33" s="30" t="s">
        <v>87</v>
      </c>
      <c r="D33" s="31" t="s">
        <v>529</v>
      </c>
      <c r="E33" s="32" t="s">
        <v>530</v>
      </c>
      <c r="F33" s="28" t="s">
        <v>17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B33" s="3"/>
      <c r="AK33" s="5"/>
      <c r="AM33" s="5"/>
      <c r="AN33" s="4"/>
    </row>
    <row r="34" spans="1:40" s="2" customFormat="1" ht="16.149999999999999" customHeight="1" x14ac:dyDescent="0.5">
      <c r="A34" s="28">
        <v>28</v>
      </c>
      <c r="B34" s="29">
        <v>44704</v>
      </c>
      <c r="C34" s="30" t="s">
        <v>87</v>
      </c>
      <c r="D34" s="31" t="s">
        <v>531</v>
      </c>
      <c r="E34" s="32" t="s">
        <v>532</v>
      </c>
      <c r="F34" s="28" t="s">
        <v>13</v>
      </c>
      <c r="G34" s="78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B34" s="3"/>
      <c r="AK34" s="5"/>
      <c r="AM34" s="5"/>
      <c r="AN34" s="4"/>
    </row>
    <row r="35" spans="1:40" s="2" customFormat="1" ht="15.95" customHeight="1" x14ac:dyDescent="0.5">
      <c r="A35" s="28">
        <v>29</v>
      </c>
      <c r="B35" s="29">
        <v>44705</v>
      </c>
      <c r="C35" s="30" t="s">
        <v>87</v>
      </c>
      <c r="D35" s="31" t="s">
        <v>533</v>
      </c>
      <c r="E35" s="32" t="s">
        <v>534</v>
      </c>
      <c r="F35" s="28" t="s">
        <v>14</v>
      </c>
      <c r="G35" s="7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44706</v>
      </c>
      <c r="C36" s="40" t="s">
        <v>87</v>
      </c>
      <c r="D36" s="41" t="s">
        <v>535</v>
      </c>
      <c r="E36" s="42" t="s">
        <v>536</v>
      </c>
      <c r="F36" s="38" t="s">
        <v>15</v>
      </c>
      <c r="G36" s="79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7"/>
      <c r="AB36" s="3"/>
      <c r="AK36" s="5"/>
      <c r="AM36" s="5"/>
      <c r="AN36" s="4"/>
    </row>
    <row r="37" spans="1:40" s="2" customFormat="1" ht="16.149999999999999" customHeight="1" x14ac:dyDescent="0.5">
      <c r="A37" s="18">
        <v>31</v>
      </c>
      <c r="B37" s="19">
        <v>44707</v>
      </c>
      <c r="C37" s="50" t="s">
        <v>87</v>
      </c>
      <c r="D37" s="66" t="s">
        <v>537</v>
      </c>
      <c r="E37" s="67" t="s">
        <v>538</v>
      </c>
      <c r="F37" s="68" t="s">
        <v>16</v>
      </c>
      <c r="G37" s="83"/>
      <c r="H37" s="53"/>
      <c r="I37" s="53"/>
      <c r="J37" s="53"/>
      <c r="K37" s="53"/>
      <c r="L37" s="53"/>
      <c r="M37" s="53"/>
      <c r="N37" s="53"/>
      <c r="O37" s="53"/>
      <c r="P37" s="54"/>
      <c r="Q37" s="54"/>
      <c r="R37" s="54"/>
      <c r="S37" s="54"/>
      <c r="T37" s="54"/>
      <c r="U37" s="54"/>
      <c r="V37" s="54"/>
      <c r="W37" s="54"/>
      <c r="X37" s="55"/>
      <c r="Y37" s="27"/>
    </row>
    <row r="38" spans="1:40" s="2" customFormat="1" ht="16.149999999999999" customHeight="1" x14ac:dyDescent="0.5">
      <c r="A38" s="28">
        <v>32</v>
      </c>
      <c r="B38" s="29">
        <v>44708</v>
      </c>
      <c r="C38" s="30" t="s">
        <v>87</v>
      </c>
      <c r="D38" s="31" t="s">
        <v>539</v>
      </c>
      <c r="E38" s="32" t="s">
        <v>138</v>
      </c>
      <c r="F38" s="28" t="s">
        <v>17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</row>
    <row r="39" spans="1:40" s="2" customFormat="1" ht="16.149999999999999" customHeight="1" x14ac:dyDescent="0.5">
      <c r="A39" s="28">
        <v>33</v>
      </c>
      <c r="B39" s="29">
        <v>44709</v>
      </c>
      <c r="C39" s="30" t="s">
        <v>87</v>
      </c>
      <c r="D39" s="31" t="s">
        <v>540</v>
      </c>
      <c r="E39" s="32" t="s">
        <v>541</v>
      </c>
      <c r="F39" s="28" t="s">
        <v>13</v>
      </c>
      <c r="G39" s="78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B39" s="3"/>
      <c r="AK39" s="5"/>
      <c r="AM39" s="5"/>
      <c r="AN39" s="4"/>
    </row>
    <row r="40" spans="1:40" s="2" customFormat="1" ht="16.149999999999999" customHeight="1" x14ac:dyDescent="0.5">
      <c r="A40" s="28">
        <v>34</v>
      </c>
      <c r="B40" s="29">
        <v>44710</v>
      </c>
      <c r="C40" s="30" t="s">
        <v>87</v>
      </c>
      <c r="D40" s="31" t="s">
        <v>542</v>
      </c>
      <c r="E40" s="32" t="s">
        <v>543</v>
      </c>
      <c r="F40" s="28" t="s">
        <v>14</v>
      </c>
      <c r="G40" s="7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B40" s="3"/>
      <c r="AK40" s="5"/>
      <c r="AM40" s="5"/>
      <c r="AN40" s="4"/>
    </row>
    <row r="41" spans="1:40" s="2" customFormat="1" ht="16.5" customHeight="1" x14ac:dyDescent="0.5">
      <c r="A41" s="38">
        <v>35</v>
      </c>
      <c r="B41" s="39">
        <v>44711</v>
      </c>
      <c r="C41" s="59" t="s">
        <v>87</v>
      </c>
      <c r="D41" s="60" t="s">
        <v>160</v>
      </c>
      <c r="E41" s="61" t="s">
        <v>544</v>
      </c>
      <c r="F41" s="69" t="s">
        <v>15</v>
      </c>
      <c r="G41" s="82"/>
      <c r="H41" s="63"/>
      <c r="I41" s="63"/>
      <c r="J41" s="63"/>
      <c r="K41" s="63"/>
      <c r="L41" s="63"/>
      <c r="M41" s="63"/>
      <c r="N41" s="63"/>
      <c r="O41" s="63"/>
      <c r="P41" s="64"/>
      <c r="Q41" s="64"/>
      <c r="R41" s="64"/>
      <c r="S41" s="64"/>
      <c r="T41" s="64"/>
      <c r="U41" s="64"/>
      <c r="V41" s="64"/>
      <c r="W41" s="64"/>
      <c r="X41" s="65"/>
      <c r="Y41" s="47"/>
      <c r="AB41" s="3"/>
      <c r="AK41" s="5"/>
      <c r="AM41" s="5"/>
      <c r="AN41" s="4"/>
    </row>
    <row r="42" spans="1:40" s="2" customFormat="1" ht="16.149999999999999" customHeight="1" x14ac:dyDescent="0.5">
      <c r="A42" s="18">
        <v>36</v>
      </c>
      <c r="B42" s="19">
        <v>44712</v>
      </c>
      <c r="C42" s="20" t="s">
        <v>87</v>
      </c>
      <c r="D42" s="21" t="s">
        <v>545</v>
      </c>
      <c r="E42" s="22" t="s">
        <v>546</v>
      </c>
      <c r="F42" s="18" t="s">
        <v>16</v>
      </c>
      <c r="G42" s="84"/>
      <c r="H42" s="48"/>
      <c r="I42" s="48"/>
      <c r="J42" s="48"/>
      <c r="K42" s="48"/>
      <c r="L42" s="48"/>
      <c r="M42" s="48"/>
      <c r="N42" s="48"/>
      <c r="O42" s="48"/>
      <c r="P42" s="26"/>
      <c r="Q42" s="26"/>
      <c r="R42" s="26"/>
      <c r="S42" s="26"/>
      <c r="T42" s="26"/>
      <c r="U42" s="26"/>
      <c r="V42" s="26"/>
      <c r="W42" s="26"/>
      <c r="X42" s="25"/>
      <c r="Y42" s="27"/>
      <c r="AB42" s="3"/>
      <c r="AK42" s="5"/>
      <c r="AM42" s="5"/>
      <c r="AN42" s="4"/>
    </row>
    <row r="43" spans="1:40" s="2" customFormat="1" ht="16.149999999999999" customHeight="1" x14ac:dyDescent="0.5">
      <c r="A43" s="28">
        <v>37</v>
      </c>
      <c r="B43" s="29">
        <v>44713</v>
      </c>
      <c r="C43" s="30" t="s">
        <v>87</v>
      </c>
      <c r="D43" s="31" t="s">
        <v>547</v>
      </c>
      <c r="E43" s="32" t="s">
        <v>171</v>
      </c>
      <c r="F43" s="28" t="s">
        <v>17</v>
      </c>
      <c r="G43" s="78"/>
      <c r="H43" s="34"/>
      <c r="I43" s="34"/>
      <c r="J43" s="34"/>
      <c r="K43" s="34"/>
      <c r="L43" s="34"/>
      <c r="M43" s="34"/>
      <c r="N43" s="34"/>
      <c r="O43" s="34"/>
      <c r="P43" s="35"/>
      <c r="Q43" s="35"/>
      <c r="R43" s="35"/>
      <c r="S43" s="35"/>
      <c r="T43" s="35"/>
      <c r="U43" s="35"/>
      <c r="V43" s="35"/>
      <c r="W43" s="35"/>
      <c r="X43" s="36"/>
      <c r="Y43" s="37"/>
      <c r="AB43" s="3"/>
      <c r="AK43" s="5"/>
      <c r="AM43" s="5"/>
      <c r="AN43" s="4"/>
    </row>
    <row r="44" spans="1:40" s="2" customFormat="1" ht="16.149999999999999" customHeight="1" x14ac:dyDescent="0.5">
      <c r="A44" s="28">
        <v>38</v>
      </c>
      <c r="B44" s="29">
        <v>44714</v>
      </c>
      <c r="C44" s="30" t="s">
        <v>87</v>
      </c>
      <c r="D44" s="31" t="s">
        <v>548</v>
      </c>
      <c r="E44" s="32" t="s">
        <v>549</v>
      </c>
      <c r="F44" s="28" t="s">
        <v>13</v>
      </c>
      <c r="G44" s="78"/>
      <c r="H44" s="34"/>
      <c r="I44" s="34"/>
      <c r="J44" s="34"/>
      <c r="K44" s="34"/>
      <c r="L44" s="34"/>
      <c r="M44" s="34"/>
      <c r="N44" s="34"/>
      <c r="O44" s="34"/>
      <c r="P44" s="35"/>
      <c r="Q44" s="35"/>
      <c r="R44" s="35"/>
      <c r="S44" s="35"/>
      <c r="T44" s="35"/>
      <c r="U44" s="35"/>
      <c r="V44" s="35"/>
      <c r="W44" s="35"/>
      <c r="X44" s="36"/>
      <c r="Y44" s="37"/>
      <c r="AB44" s="3"/>
      <c r="AK44" s="5"/>
      <c r="AM44" s="5"/>
      <c r="AN44" s="4"/>
    </row>
    <row r="45" spans="1:40" s="2" customFormat="1" ht="16.149999999999999" customHeight="1" x14ac:dyDescent="0.5">
      <c r="A45" s="28">
        <v>39</v>
      </c>
      <c r="B45" s="29">
        <v>44715</v>
      </c>
      <c r="C45" s="30" t="s">
        <v>87</v>
      </c>
      <c r="D45" s="31" t="s">
        <v>550</v>
      </c>
      <c r="E45" s="32" t="s">
        <v>166</v>
      </c>
      <c r="F45" s="70" t="s">
        <v>14</v>
      </c>
      <c r="G45" s="85"/>
      <c r="H45" s="36"/>
      <c r="I45" s="36"/>
      <c r="J45" s="36"/>
      <c r="K45" s="36"/>
      <c r="L45" s="36"/>
      <c r="M45" s="36"/>
      <c r="N45" s="36"/>
      <c r="O45" s="36"/>
      <c r="P45" s="35"/>
      <c r="Q45" s="35"/>
      <c r="R45" s="35"/>
      <c r="S45" s="35"/>
      <c r="T45" s="35"/>
      <c r="U45" s="35"/>
      <c r="V45" s="35"/>
      <c r="W45" s="35"/>
      <c r="X45" s="36"/>
      <c r="Y45" s="37"/>
      <c r="AB45" s="3"/>
      <c r="AK45" s="5"/>
      <c r="AM45" s="5"/>
      <c r="AN45" s="4"/>
    </row>
    <row r="46" spans="1:40" s="2" customFormat="1" ht="16.149999999999999" customHeight="1" x14ac:dyDescent="0.5">
      <c r="A46" s="38">
        <v>40</v>
      </c>
      <c r="B46" s="39">
        <v>44716</v>
      </c>
      <c r="C46" s="40" t="s">
        <v>87</v>
      </c>
      <c r="D46" s="41" t="s">
        <v>551</v>
      </c>
      <c r="E46" s="42" t="s">
        <v>115</v>
      </c>
      <c r="F46" s="38" t="s">
        <v>15</v>
      </c>
      <c r="G46" s="79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1"/>
      <c r="AB46" s="3"/>
      <c r="AK46" s="5"/>
      <c r="AM46" s="5"/>
      <c r="AN46" s="4"/>
    </row>
    <row r="47" spans="1:40" s="2" customFormat="1" ht="6" customHeight="1" x14ac:dyDescent="0.5">
      <c r="A47" s="73"/>
      <c r="B47" s="130"/>
      <c r="C47" s="131"/>
      <c r="D47" s="132"/>
      <c r="E47" s="13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2"/>
      <c r="Q47" s="72"/>
      <c r="R47" s="72"/>
      <c r="S47" s="72"/>
      <c r="T47" s="72"/>
      <c r="U47" s="72"/>
      <c r="V47" s="72"/>
      <c r="W47" s="72"/>
      <c r="X47" s="134"/>
      <c r="Y47" s="135"/>
      <c r="AB47" s="3"/>
      <c r="AK47" s="5"/>
      <c r="AM47" s="5"/>
      <c r="AN47" s="4"/>
    </row>
    <row r="48" spans="1:40" s="2" customFormat="1" ht="16.149999999999999" customHeight="1" x14ac:dyDescent="0.5">
      <c r="A48" s="72"/>
      <c r="B48" s="76" t="s">
        <v>24</v>
      </c>
      <c r="C48" s="73"/>
      <c r="E48" s="73">
        <f>I48+O48</f>
        <v>40</v>
      </c>
      <c r="F48" s="74" t="s">
        <v>6</v>
      </c>
      <c r="G48" s="76" t="s">
        <v>11</v>
      </c>
      <c r="H48" s="76"/>
      <c r="I48" s="73">
        <f>COUNTIF($C$7:$C$46,"ช")</f>
        <v>16</v>
      </c>
      <c r="J48" s="72"/>
      <c r="K48" s="75" t="s">
        <v>8</v>
      </c>
      <c r="L48" s="76"/>
      <c r="M48" s="169" t="s">
        <v>7</v>
      </c>
      <c r="N48" s="169"/>
      <c r="O48" s="73">
        <f>COUNTIF($C$7:$C$46,"ญ")</f>
        <v>24</v>
      </c>
      <c r="P48" s="72"/>
      <c r="Q48" s="75" t="s">
        <v>8</v>
      </c>
      <c r="X48" s="72"/>
      <c r="Y48" s="72"/>
    </row>
    <row r="49" spans="1:25" s="94" customFormat="1" ht="17.100000000000001" hidden="1" customHeight="1" x14ac:dyDescent="0.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s="95" customFormat="1" ht="15" hidden="1" customHeight="1" x14ac:dyDescent="0.5">
      <c r="A50" s="93"/>
      <c r="B50" s="106"/>
      <c r="C50" s="93"/>
      <c r="D50" s="168" t="s">
        <v>13</v>
      </c>
      <c r="E50" s="168">
        <f>COUNTIF($F$7:$F$46,"แดง")</f>
        <v>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5" customFormat="1" ht="15" hidden="1" customHeight="1" x14ac:dyDescent="0.5">
      <c r="A51" s="93"/>
      <c r="B51" s="106"/>
      <c r="C51" s="93"/>
      <c r="D51" s="168" t="s">
        <v>14</v>
      </c>
      <c r="E51" s="168">
        <f>COUNTIF($F$7:$F$46,"เหลือง")</f>
        <v>8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5" customFormat="1" ht="15" hidden="1" customHeight="1" x14ac:dyDescent="0.5">
      <c r="A52" s="93"/>
      <c r="B52" s="106"/>
      <c r="C52" s="93"/>
      <c r="D52" s="168" t="s">
        <v>15</v>
      </c>
      <c r="E52" s="168">
        <f>COUNTIF($F$7:$F$46,"น้ำเงิน")</f>
        <v>8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s="95" customFormat="1" ht="15" hidden="1" customHeight="1" x14ac:dyDescent="0.5">
      <c r="A53" s="93"/>
      <c r="B53" s="106"/>
      <c r="C53" s="93"/>
      <c r="D53" s="168" t="s">
        <v>16</v>
      </c>
      <c r="E53" s="168">
        <f>COUNTIF($F$7:$F$46,"ม่วง")</f>
        <v>8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s="95" customFormat="1" ht="15" hidden="1" customHeight="1" x14ac:dyDescent="0.5">
      <c r="A54" s="93"/>
      <c r="B54" s="106"/>
      <c r="C54" s="93"/>
      <c r="D54" s="168" t="s">
        <v>17</v>
      </c>
      <c r="E54" s="168">
        <f>COUNTIF($F$7:$F$46,"ฟ้า")</f>
        <v>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s="95" customFormat="1" ht="15" hidden="1" customHeight="1" x14ac:dyDescent="0.5">
      <c r="A55" s="93"/>
      <c r="B55" s="106"/>
      <c r="C55" s="93"/>
      <c r="D55" s="168" t="s">
        <v>5</v>
      </c>
      <c r="E55" s="168">
        <f>SUM(E50:E54)</f>
        <v>40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s="95" customFormat="1" ht="15" customHeight="1" x14ac:dyDescent="0.5">
      <c r="B56" s="96"/>
      <c r="C56" s="97"/>
      <c r="D56" s="98"/>
      <c r="E56" s="98"/>
    </row>
    <row r="57" spans="1:25" s="95" customFormat="1" ht="15" customHeight="1" x14ac:dyDescent="0.5">
      <c r="B57" s="96"/>
      <c r="C57" s="97"/>
      <c r="D57" s="98"/>
      <c r="E57" s="98"/>
    </row>
    <row r="58" spans="1:25" s="95" customFormat="1" ht="15" customHeight="1" x14ac:dyDescent="0.5">
      <c r="B58" s="96"/>
      <c r="C58" s="99"/>
      <c r="D58" s="94"/>
      <c r="E58" s="94"/>
    </row>
    <row r="59" spans="1:25" s="95" customFormat="1" ht="15" customHeight="1" x14ac:dyDescent="0.5">
      <c r="B59" s="96"/>
      <c r="C59" s="97"/>
      <c r="D59" s="98"/>
      <c r="E59" s="98"/>
    </row>
    <row r="60" spans="1:25" s="95" customFormat="1" ht="15" customHeight="1" x14ac:dyDescent="0.5">
      <c r="B60" s="96"/>
      <c r="C60" s="97"/>
      <c r="D60" s="98"/>
      <c r="E60" s="98"/>
    </row>
    <row r="61" spans="1:25" s="95" customFormat="1" ht="15" customHeight="1" x14ac:dyDescent="0.5">
      <c r="B61" s="96"/>
      <c r="C61" s="97"/>
      <c r="D61" s="98"/>
      <c r="E61" s="98"/>
    </row>
    <row r="62" spans="1:25" s="95" customFormat="1" ht="15" customHeight="1" x14ac:dyDescent="0.5">
      <c r="B62" s="96"/>
      <c r="C62" s="97"/>
      <c r="D62" s="98"/>
      <c r="E62" s="98"/>
    </row>
    <row r="63" spans="1:25" s="95" customFormat="1" ht="15" customHeight="1" x14ac:dyDescent="0.5">
      <c r="B63" s="96"/>
      <c r="C63" s="97"/>
      <c r="D63" s="98"/>
      <c r="E63" s="98"/>
    </row>
    <row r="64" spans="1:25" s="95" customFormat="1" ht="15" customHeight="1" x14ac:dyDescent="0.5">
      <c r="B64" s="96"/>
      <c r="C64" s="97"/>
      <c r="D64" s="98"/>
      <c r="E64" s="98"/>
    </row>
    <row r="65" spans="2:5" s="95" customFormat="1" ht="15" customHeight="1" x14ac:dyDescent="0.5">
      <c r="B65" s="96"/>
      <c r="C65" s="97"/>
      <c r="D65" s="98"/>
      <c r="E65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5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ม.2'!B16</f>
        <v>นางสาวจริยา  เนียมมูสิก</v>
      </c>
    </row>
    <row r="2" spans="1:40" s="14" customFormat="1" ht="18" customHeight="1" x14ac:dyDescent="0.5">
      <c r="B2" s="111" t="s">
        <v>44</v>
      </c>
      <c r="C2" s="108"/>
      <c r="D2" s="109"/>
      <c r="E2" s="110" t="s">
        <v>56</v>
      </c>
      <c r="M2" s="14" t="s">
        <v>45</v>
      </c>
      <c r="R2" s="14" t="str">
        <f>'ยอด ม.2'!B17</f>
        <v>นายพลภัทร  ศรีรักษา</v>
      </c>
    </row>
    <row r="3" spans="1:40" s="15" customFormat="1" ht="17.25" customHeight="1" x14ac:dyDescent="0.5">
      <c r="A3" s="16" t="s">
        <v>28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40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ม.2'!F16</f>
        <v>152</v>
      </c>
      <c r="X4" s="332"/>
      <c r="Y4" s="14"/>
    </row>
    <row r="5" spans="1:40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40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40" s="2" customFormat="1" ht="15.75" customHeight="1" x14ac:dyDescent="0.5">
      <c r="A7" s="18">
        <v>1</v>
      </c>
      <c r="B7" s="19">
        <v>44717</v>
      </c>
      <c r="C7" s="20" t="s">
        <v>80</v>
      </c>
      <c r="D7" s="21" t="s">
        <v>552</v>
      </c>
      <c r="E7" s="22" t="s">
        <v>107</v>
      </c>
      <c r="F7" s="23" t="s">
        <v>16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40" s="2" customFormat="1" ht="16.149999999999999" customHeight="1" x14ac:dyDescent="0.5">
      <c r="A8" s="28">
        <v>2</v>
      </c>
      <c r="B8" s="29">
        <v>44718</v>
      </c>
      <c r="C8" s="30" t="s">
        <v>80</v>
      </c>
      <c r="D8" s="31" t="s">
        <v>553</v>
      </c>
      <c r="E8" s="32" t="s">
        <v>554</v>
      </c>
      <c r="F8" s="28" t="s">
        <v>17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40" s="2" customFormat="1" ht="16.149999999999999" customHeight="1" x14ac:dyDescent="0.5">
      <c r="A9" s="28">
        <v>3</v>
      </c>
      <c r="B9" s="29">
        <v>44719</v>
      </c>
      <c r="C9" s="30" t="s">
        <v>80</v>
      </c>
      <c r="D9" s="31" t="s">
        <v>555</v>
      </c>
      <c r="E9" s="32" t="s">
        <v>556</v>
      </c>
      <c r="F9" s="28" t="s">
        <v>13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40" s="2" customFormat="1" ht="16.149999999999999" customHeight="1" x14ac:dyDescent="0.5">
      <c r="A10" s="28">
        <v>4</v>
      </c>
      <c r="B10" s="29">
        <v>44720</v>
      </c>
      <c r="C10" s="30" t="s">
        <v>80</v>
      </c>
      <c r="D10" s="31" t="s">
        <v>557</v>
      </c>
      <c r="E10" s="32" t="s">
        <v>173</v>
      </c>
      <c r="F10" s="28" t="s">
        <v>14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B10" s="3"/>
      <c r="AK10" s="5"/>
      <c r="AM10" s="5"/>
      <c r="AN10" s="4"/>
    </row>
    <row r="11" spans="1:40" s="2" customFormat="1" ht="16.149999999999999" customHeight="1" x14ac:dyDescent="0.5">
      <c r="A11" s="38">
        <v>5</v>
      </c>
      <c r="B11" s="39">
        <v>44721</v>
      </c>
      <c r="C11" s="40" t="s">
        <v>80</v>
      </c>
      <c r="D11" s="41" t="s">
        <v>558</v>
      </c>
      <c r="E11" s="42" t="s">
        <v>559</v>
      </c>
      <c r="F11" s="38" t="s">
        <v>15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B11" s="3"/>
      <c r="AK11" s="5"/>
      <c r="AM11" s="5"/>
      <c r="AN11" s="4"/>
    </row>
    <row r="12" spans="1:40" s="2" customFormat="1" ht="16.149999999999999" customHeight="1" x14ac:dyDescent="0.5">
      <c r="A12" s="18">
        <v>6</v>
      </c>
      <c r="B12" s="19">
        <v>44722</v>
      </c>
      <c r="C12" s="20" t="s">
        <v>80</v>
      </c>
      <c r="D12" s="21" t="s">
        <v>560</v>
      </c>
      <c r="E12" s="22" t="s">
        <v>561</v>
      </c>
      <c r="F12" s="23" t="s">
        <v>16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B12" s="3"/>
      <c r="AK12" s="5"/>
      <c r="AM12" s="5"/>
      <c r="AN12" s="4"/>
    </row>
    <row r="13" spans="1:40" s="2" customFormat="1" ht="16.149999999999999" customHeight="1" x14ac:dyDescent="0.5">
      <c r="A13" s="28">
        <v>7</v>
      </c>
      <c r="B13" s="29">
        <v>44723</v>
      </c>
      <c r="C13" s="30" t="s">
        <v>80</v>
      </c>
      <c r="D13" s="31" t="s">
        <v>562</v>
      </c>
      <c r="E13" s="32" t="s">
        <v>563</v>
      </c>
      <c r="F13" s="28" t="s">
        <v>17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B13" s="3"/>
      <c r="AK13" s="5"/>
      <c r="AM13" s="5"/>
      <c r="AN13" s="4"/>
    </row>
    <row r="14" spans="1:40" s="2" customFormat="1" ht="16.149999999999999" customHeight="1" x14ac:dyDescent="0.5">
      <c r="A14" s="28">
        <v>8</v>
      </c>
      <c r="B14" s="29">
        <v>44724</v>
      </c>
      <c r="C14" s="30" t="s">
        <v>80</v>
      </c>
      <c r="D14" s="31" t="s">
        <v>109</v>
      </c>
      <c r="E14" s="32" t="s">
        <v>564</v>
      </c>
      <c r="F14" s="28" t="s">
        <v>13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B14" s="3"/>
      <c r="AK14" s="5"/>
      <c r="AM14" s="5"/>
      <c r="AN14" s="4"/>
    </row>
    <row r="15" spans="1:40" s="2" customFormat="1" ht="16.149999999999999" customHeight="1" x14ac:dyDescent="0.5">
      <c r="A15" s="28">
        <v>9</v>
      </c>
      <c r="B15" s="29">
        <v>44725</v>
      </c>
      <c r="C15" s="30" t="s">
        <v>80</v>
      </c>
      <c r="D15" s="31" t="s">
        <v>369</v>
      </c>
      <c r="E15" s="32" t="s">
        <v>565</v>
      </c>
      <c r="F15" s="28" t="s">
        <v>14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B15" s="3"/>
      <c r="AK15" s="5"/>
      <c r="AM15" s="5"/>
      <c r="AN15" s="4"/>
    </row>
    <row r="16" spans="1:40" s="2" customFormat="1" ht="16.149999999999999" customHeight="1" x14ac:dyDescent="0.5">
      <c r="A16" s="38">
        <v>10</v>
      </c>
      <c r="B16" s="39">
        <v>44726</v>
      </c>
      <c r="C16" s="40" t="s">
        <v>80</v>
      </c>
      <c r="D16" s="41" t="s">
        <v>146</v>
      </c>
      <c r="E16" s="42" t="s">
        <v>566</v>
      </c>
      <c r="F16" s="38" t="s">
        <v>15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B16" s="3"/>
      <c r="AK16" s="5"/>
      <c r="AM16" s="5"/>
      <c r="AN16" s="4"/>
    </row>
    <row r="17" spans="1:40" s="2" customFormat="1" ht="16.149999999999999" customHeight="1" x14ac:dyDescent="0.5">
      <c r="A17" s="18">
        <v>11</v>
      </c>
      <c r="B17" s="19">
        <v>44727</v>
      </c>
      <c r="C17" s="20" t="s">
        <v>80</v>
      </c>
      <c r="D17" s="21" t="s">
        <v>146</v>
      </c>
      <c r="E17" s="22" t="s">
        <v>567</v>
      </c>
      <c r="F17" s="23" t="s">
        <v>16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B17" s="3"/>
      <c r="AK17" s="5"/>
      <c r="AM17" s="5"/>
      <c r="AN17" s="4"/>
    </row>
    <row r="18" spans="1:40" s="2" customFormat="1" ht="16.149999999999999" customHeight="1" x14ac:dyDescent="0.5">
      <c r="A18" s="28">
        <v>12</v>
      </c>
      <c r="B18" s="29">
        <v>44728</v>
      </c>
      <c r="C18" s="30" t="s">
        <v>80</v>
      </c>
      <c r="D18" s="31" t="s">
        <v>568</v>
      </c>
      <c r="E18" s="32" t="s">
        <v>569</v>
      </c>
      <c r="F18" s="28" t="s">
        <v>17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B18" s="3"/>
      <c r="AK18" s="5"/>
      <c r="AM18" s="5"/>
      <c r="AN18" s="4"/>
    </row>
    <row r="19" spans="1:40" s="2" customFormat="1" ht="16.149999999999999" customHeight="1" x14ac:dyDescent="0.5">
      <c r="A19" s="28">
        <v>13</v>
      </c>
      <c r="B19" s="29">
        <v>44729</v>
      </c>
      <c r="C19" s="30" t="s">
        <v>80</v>
      </c>
      <c r="D19" s="49" t="s">
        <v>570</v>
      </c>
      <c r="E19" s="32" t="s">
        <v>571</v>
      </c>
      <c r="F19" s="28" t="s">
        <v>13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B19" s="3"/>
      <c r="AK19" s="5"/>
      <c r="AM19" s="5"/>
      <c r="AN19" s="4"/>
    </row>
    <row r="20" spans="1:40" s="2" customFormat="1" ht="16.149999999999999" customHeight="1" x14ac:dyDescent="0.5">
      <c r="A20" s="28">
        <v>14</v>
      </c>
      <c r="B20" s="29">
        <v>44730</v>
      </c>
      <c r="C20" s="30" t="s">
        <v>80</v>
      </c>
      <c r="D20" s="31" t="s">
        <v>572</v>
      </c>
      <c r="E20" s="32" t="s">
        <v>573</v>
      </c>
      <c r="F20" s="28" t="s">
        <v>14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B20" s="3"/>
      <c r="AK20" s="5"/>
      <c r="AM20" s="5"/>
      <c r="AN20" s="4"/>
    </row>
    <row r="21" spans="1:40" s="2" customFormat="1" ht="16.149999999999999" customHeight="1" x14ac:dyDescent="0.5">
      <c r="A21" s="38">
        <v>15</v>
      </c>
      <c r="B21" s="39">
        <v>44731</v>
      </c>
      <c r="C21" s="40" t="s">
        <v>80</v>
      </c>
      <c r="D21" s="41" t="s">
        <v>574</v>
      </c>
      <c r="E21" s="42" t="s">
        <v>575</v>
      </c>
      <c r="F21" s="38" t="s">
        <v>15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B21" s="3"/>
      <c r="AK21" s="5"/>
      <c r="AM21" s="5"/>
      <c r="AN21" s="4"/>
    </row>
    <row r="22" spans="1:40" s="2" customFormat="1" ht="16.149999999999999" customHeight="1" x14ac:dyDescent="0.5">
      <c r="A22" s="18">
        <v>16</v>
      </c>
      <c r="B22" s="19">
        <v>44732</v>
      </c>
      <c r="C22" s="20" t="s">
        <v>80</v>
      </c>
      <c r="D22" s="21" t="s">
        <v>576</v>
      </c>
      <c r="E22" s="22" t="s">
        <v>162</v>
      </c>
      <c r="F22" s="23" t="s">
        <v>16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B22" s="3"/>
      <c r="AK22" s="5"/>
      <c r="AM22" s="5"/>
      <c r="AN22" s="4"/>
    </row>
    <row r="23" spans="1:40" s="2" customFormat="1" ht="15.95" customHeight="1" x14ac:dyDescent="0.5">
      <c r="A23" s="28">
        <v>17</v>
      </c>
      <c r="B23" s="29">
        <v>44733</v>
      </c>
      <c r="C23" s="30" t="s">
        <v>80</v>
      </c>
      <c r="D23" s="31" t="s">
        <v>577</v>
      </c>
      <c r="E23" s="32" t="s">
        <v>578</v>
      </c>
      <c r="F23" s="28" t="s">
        <v>17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B23" s="3"/>
      <c r="AK23" s="5"/>
      <c r="AM23" s="5"/>
      <c r="AN23" s="4"/>
    </row>
    <row r="24" spans="1:40" s="2" customFormat="1" ht="16.149999999999999" customHeight="1" x14ac:dyDescent="0.5">
      <c r="A24" s="28">
        <v>18</v>
      </c>
      <c r="B24" s="29">
        <v>44734</v>
      </c>
      <c r="C24" s="30" t="s">
        <v>80</v>
      </c>
      <c r="D24" s="31" t="s">
        <v>579</v>
      </c>
      <c r="E24" s="32" t="s">
        <v>580</v>
      </c>
      <c r="F24" s="28" t="s">
        <v>13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B24" s="3"/>
      <c r="AK24" s="5"/>
      <c r="AM24" s="5"/>
      <c r="AN24" s="4"/>
    </row>
    <row r="25" spans="1:40" s="2" customFormat="1" ht="15.95" customHeight="1" x14ac:dyDescent="0.5">
      <c r="A25" s="28">
        <v>19</v>
      </c>
      <c r="B25" s="29">
        <v>44735</v>
      </c>
      <c r="C25" s="30" t="s">
        <v>80</v>
      </c>
      <c r="D25" s="31" t="s">
        <v>225</v>
      </c>
      <c r="E25" s="32" t="s">
        <v>581</v>
      </c>
      <c r="F25" s="28" t="s">
        <v>14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B25" s="3"/>
      <c r="AK25" s="5"/>
      <c r="AM25" s="5"/>
      <c r="AN25" s="4"/>
    </row>
    <row r="26" spans="1:40" s="2" customFormat="1" ht="17.100000000000001" customHeight="1" x14ac:dyDescent="0.5">
      <c r="A26" s="38">
        <v>20</v>
      </c>
      <c r="B26" s="39">
        <v>44736</v>
      </c>
      <c r="C26" s="40" t="s">
        <v>80</v>
      </c>
      <c r="D26" s="41" t="s">
        <v>582</v>
      </c>
      <c r="E26" s="42" t="s">
        <v>583</v>
      </c>
      <c r="F26" s="38" t="s">
        <v>15</v>
      </c>
      <c r="G26" s="79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B26" s="3"/>
      <c r="AK26" s="5"/>
      <c r="AM26" s="5"/>
      <c r="AN26" s="4"/>
    </row>
    <row r="27" spans="1:40" s="2" customFormat="1" ht="16.149999999999999" customHeight="1" x14ac:dyDescent="0.5">
      <c r="A27" s="18">
        <v>21</v>
      </c>
      <c r="B27" s="19">
        <v>44738</v>
      </c>
      <c r="C27" s="50" t="s">
        <v>87</v>
      </c>
      <c r="D27" s="51" t="s">
        <v>584</v>
      </c>
      <c r="E27" s="52" t="s">
        <v>585</v>
      </c>
      <c r="F27" s="23" t="s">
        <v>17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B27" s="3"/>
      <c r="AK27" s="5"/>
      <c r="AM27" s="5"/>
      <c r="AN27" s="4"/>
    </row>
    <row r="28" spans="1:40" s="2" customFormat="1" ht="16.149999999999999" customHeight="1" x14ac:dyDescent="0.5">
      <c r="A28" s="28">
        <v>22</v>
      </c>
      <c r="B28" s="29">
        <v>44739</v>
      </c>
      <c r="C28" s="56" t="s">
        <v>87</v>
      </c>
      <c r="D28" s="31" t="s">
        <v>586</v>
      </c>
      <c r="E28" s="32" t="s">
        <v>587</v>
      </c>
      <c r="F28" s="28" t="s">
        <v>13</v>
      </c>
      <c r="G28" s="206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40" s="2" customFormat="1" ht="16.149999999999999" customHeight="1" x14ac:dyDescent="0.5">
      <c r="A29" s="28">
        <v>23</v>
      </c>
      <c r="B29" s="29">
        <v>44740</v>
      </c>
      <c r="C29" s="30" t="s">
        <v>87</v>
      </c>
      <c r="D29" s="57" t="s">
        <v>588</v>
      </c>
      <c r="E29" s="58" t="s">
        <v>589</v>
      </c>
      <c r="F29" s="28" t="s">
        <v>14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40" s="2" customFormat="1" ht="16.149999999999999" customHeight="1" x14ac:dyDescent="0.5">
      <c r="A30" s="28">
        <v>24</v>
      </c>
      <c r="B30" s="29">
        <v>44741</v>
      </c>
      <c r="C30" s="30" t="s">
        <v>87</v>
      </c>
      <c r="D30" s="31" t="s">
        <v>590</v>
      </c>
      <c r="E30" s="32" t="s">
        <v>591</v>
      </c>
      <c r="F30" s="28" t="s">
        <v>15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  <c r="AB30" s="3"/>
      <c r="AK30" s="5"/>
      <c r="AM30" s="5"/>
      <c r="AN30" s="4"/>
    </row>
    <row r="31" spans="1:40" s="2" customFormat="1" ht="16.149999999999999" customHeight="1" x14ac:dyDescent="0.5">
      <c r="A31" s="38">
        <v>25</v>
      </c>
      <c r="B31" s="39">
        <v>44742</v>
      </c>
      <c r="C31" s="59" t="s">
        <v>87</v>
      </c>
      <c r="D31" s="60" t="s">
        <v>592</v>
      </c>
      <c r="E31" s="61" t="s">
        <v>593</v>
      </c>
      <c r="F31" s="38" t="s">
        <v>16</v>
      </c>
      <c r="G31" s="82"/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4"/>
      <c r="S31" s="64"/>
      <c r="T31" s="64"/>
      <c r="U31" s="64"/>
      <c r="V31" s="64"/>
      <c r="W31" s="64"/>
      <c r="X31" s="65"/>
      <c r="Y31" s="47"/>
      <c r="AB31" s="3"/>
      <c r="AK31" s="5"/>
      <c r="AM31" s="5"/>
      <c r="AN31" s="4"/>
    </row>
    <row r="32" spans="1:40" s="2" customFormat="1" ht="16.149999999999999" customHeight="1" x14ac:dyDescent="0.5">
      <c r="A32" s="18">
        <v>26</v>
      </c>
      <c r="B32" s="19">
        <v>44743</v>
      </c>
      <c r="C32" s="20" t="s">
        <v>87</v>
      </c>
      <c r="D32" s="21" t="s">
        <v>594</v>
      </c>
      <c r="E32" s="22" t="s">
        <v>595</v>
      </c>
      <c r="F32" s="23" t="s">
        <v>17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B32" s="3"/>
      <c r="AK32" s="5"/>
      <c r="AM32" s="5"/>
      <c r="AN32" s="4"/>
    </row>
    <row r="33" spans="1:40" s="2" customFormat="1" ht="16.149999999999999" customHeight="1" x14ac:dyDescent="0.5">
      <c r="A33" s="28">
        <v>27</v>
      </c>
      <c r="B33" s="29">
        <v>44744</v>
      </c>
      <c r="C33" s="30" t="s">
        <v>87</v>
      </c>
      <c r="D33" s="31" t="s">
        <v>159</v>
      </c>
      <c r="E33" s="32" t="s">
        <v>596</v>
      </c>
      <c r="F33" s="28" t="s">
        <v>13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B33" s="3"/>
      <c r="AK33" s="5"/>
      <c r="AM33" s="5"/>
      <c r="AN33" s="4"/>
    </row>
    <row r="34" spans="1:40" s="2" customFormat="1" ht="16.149999999999999" customHeight="1" x14ac:dyDescent="0.5">
      <c r="A34" s="28">
        <v>28</v>
      </c>
      <c r="B34" s="29">
        <v>44745</v>
      </c>
      <c r="C34" s="30" t="s">
        <v>87</v>
      </c>
      <c r="D34" s="31" t="s">
        <v>597</v>
      </c>
      <c r="E34" s="32" t="s">
        <v>598</v>
      </c>
      <c r="F34" s="28" t="s">
        <v>14</v>
      </c>
      <c r="G34" s="78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B34" s="3"/>
      <c r="AK34" s="5"/>
      <c r="AM34" s="5"/>
      <c r="AN34" s="4"/>
    </row>
    <row r="35" spans="1:40" s="2" customFormat="1" ht="16.149999999999999" customHeight="1" x14ac:dyDescent="0.5">
      <c r="A35" s="28">
        <v>29</v>
      </c>
      <c r="B35" s="29">
        <v>44746</v>
      </c>
      <c r="C35" s="30" t="s">
        <v>87</v>
      </c>
      <c r="D35" s="31" t="s">
        <v>599</v>
      </c>
      <c r="E35" s="32" t="s">
        <v>600</v>
      </c>
      <c r="F35" s="28" t="s">
        <v>15</v>
      </c>
      <c r="G35" s="7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44747</v>
      </c>
      <c r="C36" s="40" t="s">
        <v>87</v>
      </c>
      <c r="D36" s="41" t="s">
        <v>601</v>
      </c>
      <c r="E36" s="42" t="s">
        <v>602</v>
      </c>
      <c r="F36" s="38" t="s">
        <v>16</v>
      </c>
      <c r="G36" s="79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7"/>
      <c r="AB36" s="3"/>
      <c r="AK36" s="5"/>
      <c r="AM36" s="5"/>
      <c r="AN36" s="4"/>
    </row>
    <row r="37" spans="1:40" s="2" customFormat="1" ht="16.149999999999999" customHeight="1" x14ac:dyDescent="0.5">
      <c r="A37" s="18">
        <v>31</v>
      </c>
      <c r="B37" s="19">
        <v>44748</v>
      </c>
      <c r="C37" s="50" t="s">
        <v>87</v>
      </c>
      <c r="D37" s="66" t="s">
        <v>128</v>
      </c>
      <c r="E37" s="67" t="s">
        <v>603</v>
      </c>
      <c r="F37" s="68" t="s">
        <v>17</v>
      </c>
      <c r="G37" s="83"/>
      <c r="H37" s="53"/>
      <c r="I37" s="53"/>
      <c r="J37" s="53"/>
      <c r="K37" s="53"/>
      <c r="L37" s="53"/>
      <c r="M37" s="53"/>
      <c r="N37" s="53"/>
      <c r="O37" s="53"/>
      <c r="P37" s="54"/>
      <c r="Q37" s="54"/>
      <c r="R37" s="54"/>
      <c r="S37" s="54"/>
      <c r="T37" s="54"/>
      <c r="U37" s="54"/>
      <c r="V37" s="54"/>
      <c r="W37" s="54"/>
      <c r="X37" s="55"/>
      <c r="Y37" s="27"/>
    </row>
    <row r="38" spans="1:40" s="2" customFormat="1" ht="16.149999999999999" customHeight="1" x14ac:dyDescent="0.5">
      <c r="A38" s="28">
        <v>32</v>
      </c>
      <c r="B38" s="29">
        <v>44749</v>
      </c>
      <c r="C38" s="30" t="s">
        <v>87</v>
      </c>
      <c r="D38" s="31" t="s">
        <v>110</v>
      </c>
      <c r="E38" s="32" t="s">
        <v>604</v>
      </c>
      <c r="F38" s="28" t="s">
        <v>13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</row>
    <row r="39" spans="1:40" s="2" customFormat="1" ht="16.149999999999999" customHeight="1" x14ac:dyDescent="0.5">
      <c r="A39" s="28">
        <v>33</v>
      </c>
      <c r="B39" s="29">
        <v>44750</v>
      </c>
      <c r="C39" s="30" t="s">
        <v>87</v>
      </c>
      <c r="D39" s="31" t="s">
        <v>605</v>
      </c>
      <c r="E39" s="32" t="s">
        <v>606</v>
      </c>
      <c r="F39" s="28" t="s">
        <v>14</v>
      </c>
      <c r="G39" s="78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B39" s="3"/>
      <c r="AK39" s="5"/>
      <c r="AM39" s="5"/>
      <c r="AN39" s="4"/>
    </row>
    <row r="40" spans="1:40" s="2" customFormat="1" ht="16.149999999999999" customHeight="1" x14ac:dyDescent="0.5">
      <c r="A40" s="28">
        <v>34</v>
      </c>
      <c r="B40" s="29">
        <v>44751</v>
      </c>
      <c r="C40" s="30" t="s">
        <v>87</v>
      </c>
      <c r="D40" s="31" t="s">
        <v>607</v>
      </c>
      <c r="E40" s="32" t="s">
        <v>608</v>
      </c>
      <c r="F40" s="28" t="s">
        <v>15</v>
      </c>
      <c r="G40" s="7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B40" s="3"/>
      <c r="AK40" s="5"/>
      <c r="AM40" s="5"/>
      <c r="AN40" s="4"/>
    </row>
    <row r="41" spans="1:40" s="2" customFormat="1" ht="16.5" customHeight="1" x14ac:dyDescent="0.5">
      <c r="A41" s="38">
        <v>35</v>
      </c>
      <c r="B41" s="39">
        <v>44752</v>
      </c>
      <c r="C41" s="59" t="s">
        <v>87</v>
      </c>
      <c r="D41" s="60" t="s">
        <v>123</v>
      </c>
      <c r="E41" s="61" t="s">
        <v>609</v>
      </c>
      <c r="F41" s="69" t="s">
        <v>16</v>
      </c>
      <c r="G41" s="82"/>
      <c r="H41" s="63"/>
      <c r="I41" s="63"/>
      <c r="J41" s="63"/>
      <c r="K41" s="63"/>
      <c r="L41" s="63"/>
      <c r="M41" s="63"/>
      <c r="N41" s="63"/>
      <c r="O41" s="63"/>
      <c r="P41" s="64"/>
      <c r="Q41" s="64"/>
      <c r="R41" s="64"/>
      <c r="S41" s="64"/>
      <c r="T41" s="64"/>
      <c r="U41" s="64"/>
      <c r="V41" s="64"/>
      <c r="W41" s="64"/>
      <c r="X41" s="65"/>
      <c r="Y41" s="47"/>
      <c r="AB41" s="3"/>
      <c r="AK41" s="5"/>
      <c r="AM41" s="5"/>
      <c r="AN41" s="4"/>
    </row>
    <row r="42" spans="1:40" s="2" customFormat="1" ht="16.149999999999999" customHeight="1" x14ac:dyDescent="0.5">
      <c r="A42" s="18">
        <v>36</v>
      </c>
      <c r="B42" s="19">
        <v>44753</v>
      </c>
      <c r="C42" s="20" t="s">
        <v>87</v>
      </c>
      <c r="D42" s="21" t="s">
        <v>610</v>
      </c>
      <c r="E42" s="22" t="s">
        <v>611</v>
      </c>
      <c r="F42" s="18" t="s">
        <v>17</v>
      </c>
      <c r="G42" s="84"/>
      <c r="H42" s="48"/>
      <c r="I42" s="48"/>
      <c r="J42" s="48"/>
      <c r="K42" s="48"/>
      <c r="L42" s="48"/>
      <c r="M42" s="48"/>
      <c r="N42" s="48"/>
      <c r="O42" s="48"/>
      <c r="P42" s="26"/>
      <c r="Q42" s="26"/>
      <c r="R42" s="26"/>
      <c r="S42" s="26"/>
      <c r="T42" s="26"/>
      <c r="U42" s="26"/>
      <c r="V42" s="26"/>
      <c r="W42" s="26"/>
      <c r="X42" s="25"/>
      <c r="Y42" s="27"/>
      <c r="AB42" s="3"/>
      <c r="AK42" s="5"/>
      <c r="AM42" s="5"/>
      <c r="AN42" s="4"/>
    </row>
    <row r="43" spans="1:40" s="2" customFormat="1" ht="16.149999999999999" customHeight="1" x14ac:dyDescent="0.5">
      <c r="A43" s="28">
        <v>37</v>
      </c>
      <c r="B43" s="29">
        <v>44754</v>
      </c>
      <c r="C43" s="30" t="s">
        <v>87</v>
      </c>
      <c r="D43" s="31" t="s">
        <v>612</v>
      </c>
      <c r="E43" s="32" t="s">
        <v>142</v>
      </c>
      <c r="F43" s="28" t="s">
        <v>13</v>
      </c>
      <c r="G43" s="78"/>
      <c r="H43" s="34"/>
      <c r="I43" s="34"/>
      <c r="J43" s="34"/>
      <c r="K43" s="34"/>
      <c r="L43" s="34"/>
      <c r="M43" s="34"/>
      <c r="N43" s="34"/>
      <c r="O43" s="34"/>
      <c r="P43" s="35"/>
      <c r="Q43" s="35"/>
      <c r="R43" s="35"/>
      <c r="S43" s="35"/>
      <c r="T43" s="35"/>
      <c r="U43" s="35"/>
      <c r="V43" s="35"/>
      <c r="W43" s="35"/>
      <c r="X43" s="36"/>
      <c r="Y43" s="37"/>
      <c r="AB43" s="3"/>
      <c r="AK43" s="5"/>
      <c r="AM43" s="5"/>
      <c r="AN43" s="4"/>
    </row>
    <row r="44" spans="1:40" s="2" customFormat="1" ht="16.149999999999999" customHeight="1" x14ac:dyDescent="0.5">
      <c r="A44" s="28">
        <v>38</v>
      </c>
      <c r="B44" s="29">
        <v>44755</v>
      </c>
      <c r="C44" s="30" t="s">
        <v>87</v>
      </c>
      <c r="D44" s="31" t="s">
        <v>613</v>
      </c>
      <c r="E44" s="32" t="s">
        <v>614</v>
      </c>
      <c r="F44" s="28" t="s">
        <v>14</v>
      </c>
      <c r="G44" s="78"/>
      <c r="H44" s="34"/>
      <c r="I44" s="34"/>
      <c r="J44" s="34"/>
      <c r="K44" s="34"/>
      <c r="L44" s="34"/>
      <c r="M44" s="34"/>
      <c r="N44" s="34"/>
      <c r="O44" s="34"/>
      <c r="P44" s="35"/>
      <c r="Q44" s="35"/>
      <c r="R44" s="35"/>
      <c r="S44" s="35"/>
      <c r="T44" s="35"/>
      <c r="U44" s="35"/>
      <c r="V44" s="35"/>
      <c r="W44" s="35"/>
      <c r="X44" s="36"/>
      <c r="Y44" s="37"/>
      <c r="AB44" s="3"/>
      <c r="AK44" s="5"/>
      <c r="AM44" s="5"/>
      <c r="AN44" s="4"/>
    </row>
    <row r="45" spans="1:40" s="2" customFormat="1" ht="15.95" customHeight="1" x14ac:dyDescent="0.5">
      <c r="A45" s="28">
        <v>39</v>
      </c>
      <c r="B45" s="29">
        <v>44756</v>
      </c>
      <c r="C45" s="30" t="s">
        <v>87</v>
      </c>
      <c r="D45" s="31" t="s">
        <v>615</v>
      </c>
      <c r="E45" s="32" t="s">
        <v>616</v>
      </c>
      <c r="F45" s="70" t="s">
        <v>15</v>
      </c>
      <c r="G45" s="85"/>
      <c r="H45" s="36"/>
      <c r="I45" s="36"/>
      <c r="J45" s="36"/>
      <c r="K45" s="36"/>
      <c r="L45" s="36"/>
      <c r="M45" s="36"/>
      <c r="N45" s="36"/>
      <c r="O45" s="36"/>
      <c r="P45" s="35"/>
      <c r="Q45" s="35"/>
      <c r="R45" s="35"/>
      <c r="S45" s="35"/>
      <c r="T45" s="35"/>
      <c r="U45" s="35"/>
      <c r="V45" s="35"/>
      <c r="W45" s="35"/>
      <c r="X45" s="36"/>
      <c r="Y45" s="37"/>
      <c r="AB45" s="3"/>
      <c r="AK45" s="5"/>
      <c r="AM45" s="5"/>
      <c r="AN45" s="4"/>
    </row>
    <row r="46" spans="1:40" s="2" customFormat="1" ht="15.95" customHeight="1" x14ac:dyDescent="0.5">
      <c r="A46" s="38">
        <v>40</v>
      </c>
      <c r="B46" s="39">
        <v>45123</v>
      </c>
      <c r="C46" s="40" t="s">
        <v>87</v>
      </c>
      <c r="D46" s="41" t="s">
        <v>617</v>
      </c>
      <c r="E46" s="42" t="s">
        <v>618</v>
      </c>
      <c r="F46" s="209" t="s">
        <v>16</v>
      </c>
      <c r="G46" s="210"/>
      <c r="H46" s="46"/>
      <c r="I46" s="46"/>
      <c r="J46" s="46"/>
      <c r="K46" s="46"/>
      <c r="L46" s="46"/>
      <c r="M46" s="46"/>
      <c r="N46" s="46"/>
      <c r="O46" s="46"/>
      <c r="P46" s="45"/>
      <c r="Q46" s="45"/>
      <c r="R46" s="45"/>
      <c r="S46" s="45"/>
      <c r="T46" s="45"/>
      <c r="U46" s="45"/>
      <c r="V46" s="45"/>
      <c r="W46" s="45"/>
      <c r="X46" s="46"/>
      <c r="Y46" s="71"/>
      <c r="AB46" s="3"/>
      <c r="AK46" s="5"/>
      <c r="AM46" s="5"/>
      <c r="AN46" s="4"/>
    </row>
    <row r="47" spans="1:40" s="2" customFormat="1" ht="6" customHeight="1" x14ac:dyDescent="0.5">
      <c r="A47" s="73"/>
      <c r="B47" s="130"/>
      <c r="C47" s="131"/>
      <c r="D47" s="132"/>
      <c r="E47" s="13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2"/>
      <c r="Q47" s="72"/>
      <c r="R47" s="72"/>
      <c r="S47" s="72"/>
      <c r="T47" s="72"/>
      <c r="U47" s="72"/>
      <c r="V47" s="72"/>
      <c r="W47" s="72"/>
      <c r="X47" s="134"/>
      <c r="Y47" s="135"/>
      <c r="AB47" s="3"/>
      <c r="AK47" s="5"/>
      <c r="AM47" s="5"/>
      <c r="AN47" s="4"/>
    </row>
    <row r="48" spans="1:40" s="2" customFormat="1" ht="16.149999999999999" customHeight="1" x14ac:dyDescent="0.5">
      <c r="A48" s="72"/>
      <c r="B48" s="76" t="s">
        <v>24</v>
      </c>
      <c r="C48" s="73"/>
      <c r="E48" s="73">
        <f>I48+O48</f>
        <v>40</v>
      </c>
      <c r="F48" s="74" t="s">
        <v>6</v>
      </c>
      <c r="G48" s="76" t="s">
        <v>11</v>
      </c>
      <c r="H48" s="76"/>
      <c r="I48" s="73">
        <f>COUNTIF($C$7:$C$46,"ช")</f>
        <v>20</v>
      </c>
      <c r="J48" s="72"/>
      <c r="K48" s="75" t="s">
        <v>8</v>
      </c>
      <c r="L48" s="76"/>
      <c r="M48" s="169" t="s">
        <v>7</v>
      </c>
      <c r="N48" s="169"/>
      <c r="O48" s="73">
        <f>COUNTIF($C$7:$C$46,"ญ")</f>
        <v>20</v>
      </c>
      <c r="P48" s="72"/>
      <c r="Q48" s="75" t="s">
        <v>8</v>
      </c>
      <c r="X48" s="72"/>
      <c r="Y48" s="72"/>
    </row>
    <row r="49" spans="1:25" s="94" customFormat="1" ht="17.100000000000001" hidden="1" customHeight="1" x14ac:dyDescent="0.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s="95" customFormat="1" ht="15" hidden="1" customHeight="1" x14ac:dyDescent="0.5">
      <c r="A50" s="93"/>
      <c r="B50" s="106"/>
      <c r="C50" s="93"/>
      <c r="D50" s="168" t="s">
        <v>13</v>
      </c>
      <c r="E50" s="168">
        <f>COUNTIF($F$7:$F$46,"แดง")</f>
        <v>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5" customFormat="1" ht="15" hidden="1" customHeight="1" x14ac:dyDescent="0.5">
      <c r="A51" s="93"/>
      <c r="B51" s="106"/>
      <c r="C51" s="93"/>
      <c r="D51" s="168" t="s">
        <v>14</v>
      </c>
      <c r="E51" s="168">
        <f>COUNTIF($F$7:$F$46,"เหลือง")</f>
        <v>8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5" customFormat="1" ht="15" hidden="1" customHeight="1" x14ac:dyDescent="0.5">
      <c r="A52" s="93"/>
      <c r="B52" s="106"/>
      <c r="C52" s="93"/>
      <c r="D52" s="168" t="s">
        <v>15</v>
      </c>
      <c r="E52" s="168">
        <f>COUNTIF($F$7:$F$46,"น้ำเงิน")</f>
        <v>8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s="95" customFormat="1" ht="15" hidden="1" customHeight="1" x14ac:dyDescent="0.5">
      <c r="A53" s="93"/>
      <c r="B53" s="106"/>
      <c r="C53" s="93"/>
      <c r="D53" s="168" t="s">
        <v>16</v>
      </c>
      <c r="E53" s="168">
        <f>COUNTIF($F$7:$F$46,"ม่วง")</f>
        <v>8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s="95" customFormat="1" ht="15" hidden="1" customHeight="1" x14ac:dyDescent="0.5">
      <c r="A54" s="93"/>
      <c r="B54" s="106"/>
      <c r="C54" s="93"/>
      <c r="D54" s="168" t="s">
        <v>17</v>
      </c>
      <c r="E54" s="168">
        <f>COUNTIF($F$7:$F$46,"ฟ้า")</f>
        <v>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s="95" customFormat="1" ht="15" hidden="1" customHeight="1" x14ac:dyDescent="0.5">
      <c r="A55" s="93"/>
      <c r="B55" s="106"/>
      <c r="C55" s="93"/>
      <c r="D55" s="168" t="s">
        <v>5</v>
      </c>
      <c r="E55" s="168">
        <f>SUM(E50:E54)</f>
        <v>40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s="95" customFormat="1" ht="15" customHeight="1" x14ac:dyDescent="0.5">
      <c r="B56" s="96"/>
      <c r="C56" s="97"/>
      <c r="D56" s="98"/>
      <c r="E56" s="98"/>
    </row>
    <row r="57" spans="1:25" s="95" customFormat="1" ht="15" customHeight="1" x14ac:dyDescent="0.5">
      <c r="B57" s="96"/>
      <c r="C57" s="97"/>
      <c r="D57" s="98"/>
      <c r="E57" s="98"/>
    </row>
    <row r="58" spans="1:25" s="95" customFormat="1" ht="15" customHeight="1" x14ac:dyDescent="0.5">
      <c r="B58" s="96"/>
      <c r="C58" s="99"/>
      <c r="D58" s="94"/>
      <c r="E58" s="94"/>
    </row>
    <row r="59" spans="1:25" s="95" customFormat="1" ht="15" customHeight="1" x14ac:dyDescent="0.5">
      <c r="B59" s="96"/>
      <c r="C59" s="97"/>
      <c r="D59" s="98"/>
      <c r="E59" s="98"/>
    </row>
    <row r="60" spans="1:25" s="95" customFormat="1" ht="15" customHeight="1" x14ac:dyDescent="0.5">
      <c r="B60" s="96"/>
      <c r="C60" s="97"/>
      <c r="D60" s="98"/>
      <c r="E60" s="98"/>
    </row>
    <row r="61" spans="1:25" s="95" customFormat="1" ht="15" customHeight="1" x14ac:dyDescent="0.5">
      <c r="B61" s="96"/>
      <c r="C61" s="97"/>
      <c r="D61" s="98"/>
      <c r="E61" s="98"/>
    </row>
    <row r="62" spans="1:25" s="95" customFormat="1" ht="15" customHeight="1" x14ac:dyDescent="0.5">
      <c r="B62" s="96"/>
      <c r="C62" s="97"/>
      <c r="D62" s="98"/>
      <c r="E62" s="98"/>
    </row>
    <row r="63" spans="1:25" s="95" customFormat="1" ht="15" customHeight="1" x14ac:dyDescent="0.5">
      <c r="B63" s="96"/>
      <c r="C63" s="97"/>
      <c r="D63" s="98"/>
      <c r="E63" s="98"/>
    </row>
    <row r="64" spans="1:25" s="95" customFormat="1" ht="15" customHeight="1" x14ac:dyDescent="0.5">
      <c r="B64" s="96"/>
      <c r="C64" s="97"/>
      <c r="D64" s="98"/>
      <c r="E64" s="98"/>
    </row>
    <row r="65" spans="2:5" s="95" customFormat="1" ht="15" customHeight="1" x14ac:dyDescent="0.5">
      <c r="B65" s="96"/>
      <c r="C65" s="97"/>
      <c r="D65" s="98"/>
      <c r="E65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299" customWidth="1"/>
    <col min="4" max="4" width="9.42578125" style="104" customWidth="1"/>
    <col min="5" max="5" width="11" style="104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211" customFormat="1" ht="18" customHeight="1" x14ac:dyDescent="0.5">
      <c r="B1" s="212" t="s">
        <v>62</v>
      </c>
      <c r="D1" s="213"/>
      <c r="E1" s="214" t="str">
        <f>'ยอด ม.2'!D1</f>
        <v xml:space="preserve">      ภาคเรียนที่ 1  ปีการศึกษา 2569</v>
      </c>
      <c r="F1" s="215"/>
      <c r="M1" s="211" t="s">
        <v>25</v>
      </c>
      <c r="R1" s="211" t="str">
        <f>'ยอด ม.2'!B18</f>
        <v>นายศิวรัตน์ รอดเมือง</v>
      </c>
    </row>
    <row r="2" spans="1:40" s="211" customFormat="1" ht="18" customHeight="1" x14ac:dyDescent="0.5">
      <c r="B2" s="216" t="s">
        <v>44</v>
      </c>
      <c r="D2" s="213"/>
      <c r="E2" s="214" t="s">
        <v>57</v>
      </c>
      <c r="M2" s="211" t="s">
        <v>45</v>
      </c>
      <c r="R2" s="211" t="str">
        <f>'ยอด ม.2'!B19</f>
        <v>นางสาวดวงดาลัด แสงทอง</v>
      </c>
    </row>
    <row r="3" spans="1:40" s="213" customFormat="1" ht="17.25" customHeight="1" x14ac:dyDescent="0.5">
      <c r="A3" s="215" t="s">
        <v>28</v>
      </c>
      <c r="B3" s="211"/>
      <c r="C3" s="211"/>
      <c r="D3" s="211"/>
      <c r="E3" s="211"/>
      <c r="F3" s="215"/>
      <c r="G3" s="215"/>
      <c r="H3" s="215"/>
      <c r="I3" s="215"/>
      <c r="J3" s="215"/>
      <c r="K3" s="215"/>
      <c r="L3" s="211"/>
      <c r="M3" s="211"/>
      <c r="N3" s="211"/>
      <c r="O3" s="215"/>
      <c r="T3" s="211"/>
      <c r="U3" s="211"/>
      <c r="V3" s="211"/>
      <c r="W3" s="211"/>
      <c r="X3" s="211"/>
      <c r="Y3" s="211"/>
    </row>
    <row r="4" spans="1:40" s="213" customFormat="1" ht="17.25" customHeight="1" x14ac:dyDescent="0.5">
      <c r="A4" s="211" t="s">
        <v>46</v>
      </c>
      <c r="B4" s="211"/>
      <c r="C4" s="211"/>
      <c r="D4" s="211"/>
      <c r="E4" s="211"/>
      <c r="F4" s="215"/>
      <c r="G4" s="215"/>
      <c r="H4" s="215"/>
      <c r="I4" s="215"/>
      <c r="J4" s="215"/>
      <c r="K4" s="215"/>
      <c r="L4" s="211"/>
      <c r="M4" s="211"/>
      <c r="N4" s="211"/>
      <c r="O4" s="215"/>
      <c r="T4" s="215"/>
      <c r="U4" s="211"/>
      <c r="V4" s="217" t="s">
        <v>47</v>
      </c>
      <c r="W4" s="344">
        <f>'ยอด ม.2'!F18</f>
        <v>151</v>
      </c>
      <c r="X4" s="344"/>
      <c r="Y4" s="211"/>
    </row>
    <row r="5" spans="1:40" s="224" customFormat="1" ht="18" customHeight="1" x14ac:dyDescent="0.5">
      <c r="A5" s="345" t="s">
        <v>0</v>
      </c>
      <c r="B5" s="347" t="s">
        <v>1</v>
      </c>
      <c r="C5" s="349" t="s">
        <v>2</v>
      </c>
      <c r="D5" s="351" t="s">
        <v>9</v>
      </c>
      <c r="E5" s="353" t="s">
        <v>4</v>
      </c>
      <c r="F5" s="345" t="s">
        <v>3</v>
      </c>
      <c r="G5" s="218"/>
      <c r="H5" s="219"/>
      <c r="I5" s="219"/>
      <c r="J5" s="219"/>
      <c r="K5" s="219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1"/>
      <c r="X5" s="222"/>
      <c r="Y5" s="223"/>
    </row>
    <row r="6" spans="1:40" s="224" customFormat="1" ht="18" customHeight="1" x14ac:dyDescent="0.5">
      <c r="A6" s="346"/>
      <c r="B6" s="348"/>
      <c r="C6" s="350"/>
      <c r="D6" s="352"/>
      <c r="E6" s="354"/>
      <c r="F6" s="355"/>
      <c r="G6" s="225"/>
      <c r="H6" s="226"/>
      <c r="I6" s="226"/>
      <c r="J6" s="226"/>
      <c r="K6" s="226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8"/>
      <c r="X6" s="229"/>
      <c r="Y6" s="230"/>
    </row>
    <row r="7" spans="1:40" s="2" customFormat="1" ht="15.75" customHeight="1" x14ac:dyDescent="0.5">
      <c r="A7" s="231">
        <v>1</v>
      </c>
      <c r="B7" s="232">
        <v>44757</v>
      </c>
      <c r="C7" s="233" t="s">
        <v>80</v>
      </c>
      <c r="D7" s="234" t="s">
        <v>619</v>
      </c>
      <c r="E7" s="235" t="s">
        <v>620</v>
      </c>
      <c r="F7" s="236" t="s">
        <v>16</v>
      </c>
      <c r="G7" s="237"/>
      <c r="H7" s="238"/>
      <c r="I7" s="238"/>
      <c r="J7" s="238"/>
      <c r="K7" s="238"/>
      <c r="L7" s="238"/>
      <c r="M7" s="238"/>
      <c r="N7" s="238"/>
      <c r="O7" s="238"/>
      <c r="P7" s="239"/>
      <c r="Q7" s="239"/>
      <c r="R7" s="239"/>
      <c r="S7" s="239"/>
      <c r="T7" s="239"/>
      <c r="U7" s="239"/>
      <c r="V7" s="239"/>
      <c r="W7" s="239"/>
      <c r="X7" s="238"/>
      <c r="Y7" s="240"/>
    </row>
    <row r="8" spans="1:40" s="2" customFormat="1" ht="16.149999999999999" customHeight="1" x14ac:dyDescent="0.5">
      <c r="A8" s="241">
        <v>2</v>
      </c>
      <c r="B8" s="242">
        <v>44758</v>
      </c>
      <c r="C8" s="243" t="s">
        <v>80</v>
      </c>
      <c r="D8" s="244" t="s">
        <v>621</v>
      </c>
      <c r="E8" s="245" t="s">
        <v>622</v>
      </c>
      <c r="F8" s="241" t="s">
        <v>17</v>
      </c>
      <c r="G8" s="246"/>
      <c r="H8" s="247"/>
      <c r="I8" s="247"/>
      <c r="J8" s="247"/>
      <c r="K8" s="247"/>
      <c r="L8" s="247"/>
      <c r="M8" s="247"/>
      <c r="N8" s="247"/>
      <c r="O8" s="247"/>
      <c r="P8" s="248"/>
      <c r="Q8" s="248"/>
      <c r="R8" s="248"/>
      <c r="S8" s="248"/>
      <c r="T8" s="248"/>
      <c r="U8" s="248"/>
      <c r="V8" s="248"/>
      <c r="W8" s="248"/>
      <c r="X8" s="249"/>
      <c r="Y8" s="250"/>
    </row>
    <row r="9" spans="1:40" s="2" customFormat="1" ht="16.149999999999999" customHeight="1" x14ac:dyDescent="0.5">
      <c r="A9" s="241">
        <v>3</v>
      </c>
      <c r="B9" s="242">
        <v>44759</v>
      </c>
      <c r="C9" s="243" t="s">
        <v>80</v>
      </c>
      <c r="D9" s="244" t="s">
        <v>623</v>
      </c>
      <c r="E9" s="245" t="s">
        <v>624</v>
      </c>
      <c r="F9" s="241" t="s">
        <v>13</v>
      </c>
      <c r="G9" s="246"/>
      <c r="H9" s="247"/>
      <c r="I9" s="247"/>
      <c r="J9" s="247"/>
      <c r="K9" s="247"/>
      <c r="L9" s="247"/>
      <c r="M9" s="247"/>
      <c r="N9" s="247"/>
      <c r="O9" s="247"/>
      <c r="P9" s="248"/>
      <c r="Q9" s="248"/>
      <c r="R9" s="248"/>
      <c r="S9" s="248"/>
      <c r="T9" s="248"/>
      <c r="U9" s="248"/>
      <c r="V9" s="248"/>
      <c r="W9" s="248"/>
      <c r="X9" s="249"/>
      <c r="Y9" s="250"/>
    </row>
    <row r="10" spans="1:40" s="2" customFormat="1" ht="16.149999999999999" customHeight="1" x14ac:dyDescent="0.5">
      <c r="A10" s="241">
        <v>4</v>
      </c>
      <c r="B10" s="242">
        <v>44760</v>
      </c>
      <c r="C10" s="243" t="s">
        <v>80</v>
      </c>
      <c r="D10" s="244" t="s">
        <v>625</v>
      </c>
      <c r="E10" s="245" t="s">
        <v>626</v>
      </c>
      <c r="F10" s="241" t="s">
        <v>14</v>
      </c>
      <c r="G10" s="246"/>
      <c r="H10" s="247"/>
      <c r="I10" s="247"/>
      <c r="J10" s="247"/>
      <c r="K10" s="247"/>
      <c r="L10" s="247"/>
      <c r="M10" s="247"/>
      <c r="N10" s="247"/>
      <c r="O10" s="247"/>
      <c r="P10" s="248"/>
      <c r="Q10" s="248"/>
      <c r="R10" s="248"/>
      <c r="S10" s="248"/>
      <c r="T10" s="248"/>
      <c r="U10" s="248"/>
      <c r="V10" s="248"/>
      <c r="W10" s="248"/>
      <c r="X10" s="249"/>
      <c r="Y10" s="250"/>
      <c r="AB10" s="3"/>
      <c r="AK10" s="5"/>
      <c r="AM10" s="5"/>
      <c r="AN10" s="4"/>
    </row>
    <row r="11" spans="1:40" s="2" customFormat="1" ht="16.149999999999999" customHeight="1" x14ac:dyDescent="0.5">
      <c r="A11" s="251">
        <v>5</v>
      </c>
      <c r="B11" s="252">
        <v>44761</v>
      </c>
      <c r="C11" s="253" t="s">
        <v>80</v>
      </c>
      <c r="D11" s="254" t="s">
        <v>627</v>
      </c>
      <c r="E11" s="255" t="s">
        <v>628</v>
      </c>
      <c r="F11" s="251" t="s">
        <v>15</v>
      </c>
      <c r="G11" s="256"/>
      <c r="H11" s="257"/>
      <c r="I11" s="257"/>
      <c r="J11" s="257"/>
      <c r="K11" s="257"/>
      <c r="L11" s="257"/>
      <c r="M11" s="257"/>
      <c r="N11" s="257"/>
      <c r="O11" s="257"/>
      <c r="P11" s="258"/>
      <c r="Q11" s="258"/>
      <c r="R11" s="258"/>
      <c r="S11" s="258"/>
      <c r="T11" s="258"/>
      <c r="U11" s="258"/>
      <c r="V11" s="258"/>
      <c r="W11" s="258"/>
      <c r="X11" s="259"/>
      <c r="Y11" s="260"/>
      <c r="AB11" s="3"/>
      <c r="AK11" s="5"/>
      <c r="AM11" s="5"/>
      <c r="AN11" s="4"/>
    </row>
    <row r="12" spans="1:40" s="2" customFormat="1" ht="16.149999999999999" customHeight="1" x14ac:dyDescent="0.5">
      <c r="A12" s="231">
        <v>6</v>
      </c>
      <c r="B12" s="232">
        <v>44762</v>
      </c>
      <c r="C12" s="233" t="s">
        <v>80</v>
      </c>
      <c r="D12" s="234" t="s">
        <v>629</v>
      </c>
      <c r="E12" s="235" t="s">
        <v>630</v>
      </c>
      <c r="F12" s="236" t="s">
        <v>16</v>
      </c>
      <c r="G12" s="237"/>
      <c r="H12" s="238"/>
      <c r="I12" s="238"/>
      <c r="J12" s="238"/>
      <c r="K12" s="238"/>
      <c r="L12" s="238"/>
      <c r="M12" s="238"/>
      <c r="N12" s="238"/>
      <c r="O12" s="238"/>
      <c r="P12" s="239"/>
      <c r="Q12" s="239"/>
      <c r="R12" s="239"/>
      <c r="S12" s="239"/>
      <c r="T12" s="239"/>
      <c r="U12" s="239"/>
      <c r="V12" s="239"/>
      <c r="W12" s="239"/>
      <c r="X12" s="238"/>
      <c r="Y12" s="240"/>
      <c r="AB12" s="3"/>
      <c r="AK12" s="5"/>
      <c r="AM12" s="5"/>
      <c r="AN12" s="4"/>
    </row>
    <row r="13" spans="1:40" s="2" customFormat="1" ht="16.149999999999999" customHeight="1" x14ac:dyDescent="0.5">
      <c r="A13" s="241">
        <v>7</v>
      </c>
      <c r="B13" s="242">
        <v>44763</v>
      </c>
      <c r="C13" s="243" t="s">
        <v>80</v>
      </c>
      <c r="D13" s="244" t="s">
        <v>216</v>
      </c>
      <c r="E13" s="245" t="s">
        <v>131</v>
      </c>
      <c r="F13" s="241" t="s">
        <v>17</v>
      </c>
      <c r="G13" s="246"/>
      <c r="H13" s="247"/>
      <c r="I13" s="247"/>
      <c r="J13" s="247"/>
      <c r="K13" s="247"/>
      <c r="L13" s="247"/>
      <c r="M13" s="247"/>
      <c r="N13" s="247"/>
      <c r="O13" s="247"/>
      <c r="P13" s="248"/>
      <c r="Q13" s="248"/>
      <c r="R13" s="248"/>
      <c r="S13" s="248"/>
      <c r="T13" s="248"/>
      <c r="U13" s="248"/>
      <c r="V13" s="248"/>
      <c r="W13" s="248"/>
      <c r="X13" s="249"/>
      <c r="Y13" s="250"/>
      <c r="AB13" s="3"/>
      <c r="AK13" s="5"/>
      <c r="AM13" s="5"/>
      <c r="AN13" s="4"/>
    </row>
    <row r="14" spans="1:40" s="2" customFormat="1" ht="16.149999999999999" customHeight="1" x14ac:dyDescent="0.5">
      <c r="A14" s="241">
        <v>8</v>
      </c>
      <c r="B14" s="242">
        <v>44764</v>
      </c>
      <c r="C14" s="243" t="s">
        <v>80</v>
      </c>
      <c r="D14" s="244" t="s">
        <v>321</v>
      </c>
      <c r="E14" s="245" t="s">
        <v>631</v>
      </c>
      <c r="F14" s="241" t="s">
        <v>13</v>
      </c>
      <c r="G14" s="246"/>
      <c r="H14" s="247"/>
      <c r="I14" s="247"/>
      <c r="J14" s="247"/>
      <c r="K14" s="247"/>
      <c r="L14" s="247"/>
      <c r="M14" s="247"/>
      <c r="N14" s="247"/>
      <c r="O14" s="247"/>
      <c r="P14" s="248"/>
      <c r="Q14" s="248"/>
      <c r="R14" s="248"/>
      <c r="S14" s="248"/>
      <c r="T14" s="248"/>
      <c r="U14" s="248"/>
      <c r="V14" s="248"/>
      <c r="W14" s="248"/>
      <c r="X14" s="249"/>
      <c r="Y14" s="250"/>
      <c r="AB14" s="3"/>
      <c r="AK14" s="5"/>
      <c r="AM14" s="5"/>
      <c r="AN14" s="4"/>
    </row>
    <row r="15" spans="1:40" s="2" customFormat="1" ht="16.149999999999999" customHeight="1" x14ac:dyDescent="0.5">
      <c r="A15" s="241">
        <v>9</v>
      </c>
      <c r="B15" s="242">
        <v>44765</v>
      </c>
      <c r="C15" s="243" t="s">
        <v>80</v>
      </c>
      <c r="D15" s="244" t="s">
        <v>632</v>
      </c>
      <c r="E15" s="245" t="s">
        <v>633</v>
      </c>
      <c r="F15" s="241" t="s">
        <v>14</v>
      </c>
      <c r="G15" s="246"/>
      <c r="H15" s="247"/>
      <c r="I15" s="247"/>
      <c r="J15" s="247"/>
      <c r="K15" s="247"/>
      <c r="L15" s="261"/>
      <c r="M15" s="247"/>
      <c r="N15" s="247"/>
      <c r="O15" s="247"/>
      <c r="P15" s="248"/>
      <c r="Q15" s="248"/>
      <c r="R15" s="248"/>
      <c r="S15" s="248"/>
      <c r="T15" s="248"/>
      <c r="U15" s="248"/>
      <c r="V15" s="248"/>
      <c r="W15" s="248"/>
      <c r="X15" s="249"/>
      <c r="Y15" s="250"/>
      <c r="AB15" s="3"/>
      <c r="AK15" s="5"/>
      <c r="AM15" s="5"/>
      <c r="AN15" s="4"/>
    </row>
    <row r="16" spans="1:40" s="2" customFormat="1" ht="16.149999999999999" customHeight="1" x14ac:dyDescent="0.5">
      <c r="A16" s="251">
        <v>10</v>
      </c>
      <c r="B16" s="252">
        <v>44766</v>
      </c>
      <c r="C16" s="253" t="s">
        <v>80</v>
      </c>
      <c r="D16" s="254" t="s">
        <v>632</v>
      </c>
      <c r="E16" s="255" t="s">
        <v>634</v>
      </c>
      <c r="F16" s="251" t="s">
        <v>15</v>
      </c>
      <c r="G16" s="256"/>
      <c r="H16" s="257"/>
      <c r="I16" s="257"/>
      <c r="J16" s="257"/>
      <c r="K16" s="257"/>
      <c r="L16" s="257"/>
      <c r="M16" s="257"/>
      <c r="N16" s="257"/>
      <c r="O16" s="257"/>
      <c r="P16" s="258"/>
      <c r="Q16" s="258"/>
      <c r="R16" s="258"/>
      <c r="S16" s="258"/>
      <c r="T16" s="258"/>
      <c r="U16" s="258"/>
      <c r="V16" s="258"/>
      <c r="W16" s="258"/>
      <c r="X16" s="259"/>
      <c r="Y16" s="260"/>
      <c r="AB16" s="3"/>
      <c r="AK16" s="5"/>
      <c r="AM16" s="5"/>
      <c r="AN16" s="4"/>
    </row>
    <row r="17" spans="1:40" s="2" customFormat="1" ht="16.149999999999999" customHeight="1" x14ac:dyDescent="0.5">
      <c r="A17" s="231">
        <v>11</v>
      </c>
      <c r="B17" s="232">
        <v>44767</v>
      </c>
      <c r="C17" s="233" t="s">
        <v>80</v>
      </c>
      <c r="D17" s="234" t="s">
        <v>635</v>
      </c>
      <c r="E17" s="235" t="s">
        <v>636</v>
      </c>
      <c r="F17" s="236" t="s">
        <v>16</v>
      </c>
      <c r="G17" s="237"/>
      <c r="H17" s="238"/>
      <c r="I17" s="238"/>
      <c r="J17" s="238"/>
      <c r="K17" s="238"/>
      <c r="L17" s="262"/>
      <c r="M17" s="262"/>
      <c r="N17" s="262"/>
      <c r="O17" s="262"/>
      <c r="P17" s="239"/>
      <c r="Q17" s="239"/>
      <c r="R17" s="239"/>
      <c r="S17" s="239"/>
      <c r="T17" s="239"/>
      <c r="U17" s="239"/>
      <c r="V17" s="239"/>
      <c r="W17" s="239"/>
      <c r="X17" s="238"/>
      <c r="Y17" s="240"/>
      <c r="AB17" s="3"/>
      <c r="AK17" s="5"/>
      <c r="AM17" s="5"/>
      <c r="AN17" s="4"/>
    </row>
    <row r="18" spans="1:40" s="2" customFormat="1" ht="16.149999999999999" customHeight="1" x14ac:dyDescent="0.5">
      <c r="A18" s="241">
        <v>12</v>
      </c>
      <c r="B18" s="242">
        <v>44768</v>
      </c>
      <c r="C18" s="243" t="s">
        <v>80</v>
      </c>
      <c r="D18" s="244" t="s">
        <v>637</v>
      </c>
      <c r="E18" s="245" t="s">
        <v>638</v>
      </c>
      <c r="F18" s="241" t="s">
        <v>17</v>
      </c>
      <c r="G18" s="246"/>
      <c r="H18" s="247"/>
      <c r="I18" s="247"/>
      <c r="J18" s="247"/>
      <c r="K18" s="247"/>
      <c r="L18" s="249"/>
      <c r="M18" s="249"/>
      <c r="N18" s="249"/>
      <c r="O18" s="249"/>
      <c r="P18" s="248"/>
      <c r="Q18" s="248"/>
      <c r="R18" s="248"/>
      <c r="S18" s="248"/>
      <c r="T18" s="248"/>
      <c r="U18" s="248"/>
      <c r="V18" s="248"/>
      <c r="W18" s="248"/>
      <c r="X18" s="249"/>
      <c r="Y18" s="250"/>
      <c r="AB18" s="3"/>
      <c r="AK18" s="5"/>
      <c r="AM18" s="5"/>
      <c r="AN18" s="4"/>
    </row>
    <row r="19" spans="1:40" s="2" customFormat="1" ht="16.149999999999999" customHeight="1" x14ac:dyDescent="0.5">
      <c r="A19" s="241">
        <v>13</v>
      </c>
      <c r="B19" s="242">
        <v>44769</v>
      </c>
      <c r="C19" s="243" t="s">
        <v>80</v>
      </c>
      <c r="D19" s="263" t="s">
        <v>639</v>
      </c>
      <c r="E19" s="245" t="s">
        <v>640</v>
      </c>
      <c r="F19" s="241" t="s">
        <v>13</v>
      </c>
      <c r="G19" s="246"/>
      <c r="H19" s="247"/>
      <c r="I19" s="247"/>
      <c r="J19" s="247"/>
      <c r="K19" s="247"/>
      <c r="L19" s="247"/>
      <c r="M19" s="247"/>
      <c r="N19" s="247"/>
      <c r="O19" s="247"/>
      <c r="P19" s="248"/>
      <c r="Q19" s="248"/>
      <c r="R19" s="248"/>
      <c r="S19" s="248"/>
      <c r="T19" s="248"/>
      <c r="U19" s="248"/>
      <c r="V19" s="248"/>
      <c r="W19" s="248"/>
      <c r="X19" s="249"/>
      <c r="Y19" s="250"/>
      <c r="AB19" s="3"/>
      <c r="AK19" s="5"/>
      <c r="AM19" s="5"/>
      <c r="AN19" s="4"/>
    </row>
    <row r="20" spans="1:40" s="2" customFormat="1" ht="16.149999999999999" customHeight="1" x14ac:dyDescent="0.5">
      <c r="A20" s="241">
        <v>14</v>
      </c>
      <c r="B20" s="242">
        <v>44770</v>
      </c>
      <c r="C20" s="243" t="s">
        <v>80</v>
      </c>
      <c r="D20" s="244" t="s">
        <v>641</v>
      </c>
      <c r="E20" s="245" t="s">
        <v>642</v>
      </c>
      <c r="F20" s="241" t="s">
        <v>14</v>
      </c>
      <c r="G20" s="246"/>
      <c r="H20" s="247"/>
      <c r="I20" s="247"/>
      <c r="J20" s="247"/>
      <c r="K20" s="247"/>
      <c r="L20" s="247"/>
      <c r="M20" s="247"/>
      <c r="N20" s="247"/>
      <c r="O20" s="247"/>
      <c r="P20" s="248"/>
      <c r="Q20" s="248"/>
      <c r="R20" s="248"/>
      <c r="S20" s="248"/>
      <c r="T20" s="248"/>
      <c r="U20" s="248"/>
      <c r="V20" s="248"/>
      <c r="W20" s="248"/>
      <c r="X20" s="249"/>
      <c r="Y20" s="250"/>
      <c r="AB20" s="3"/>
      <c r="AK20" s="5"/>
      <c r="AM20" s="5"/>
      <c r="AN20" s="4"/>
    </row>
    <row r="21" spans="1:40" s="2" customFormat="1" ht="16.149999999999999" customHeight="1" x14ac:dyDescent="0.5">
      <c r="A21" s="251">
        <v>15</v>
      </c>
      <c r="B21" s="252">
        <v>44771</v>
      </c>
      <c r="C21" s="253" t="s">
        <v>80</v>
      </c>
      <c r="D21" s="254" t="s">
        <v>643</v>
      </c>
      <c r="E21" s="255" t="s">
        <v>644</v>
      </c>
      <c r="F21" s="251" t="s">
        <v>15</v>
      </c>
      <c r="G21" s="256"/>
      <c r="H21" s="257"/>
      <c r="I21" s="257"/>
      <c r="J21" s="257"/>
      <c r="K21" s="257"/>
      <c r="L21" s="257"/>
      <c r="M21" s="257"/>
      <c r="N21" s="257"/>
      <c r="O21" s="257"/>
      <c r="P21" s="258"/>
      <c r="Q21" s="258"/>
      <c r="R21" s="258"/>
      <c r="S21" s="258"/>
      <c r="T21" s="258"/>
      <c r="U21" s="258"/>
      <c r="V21" s="258"/>
      <c r="W21" s="258"/>
      <c r="X21" s="259"/>
      <c r="Y21" s="260"/>
      <c r="AB21" s="3"/>
      <c r="AK21" s="5"/>
      <c r="AM21" s="5"/>
      <c r="AN21" s="4"/>
    </row>
    <row r="22" spans="1:40" s="2" customFormat="1" ht="16.149999999999999" customHeight="1" x14ac:dyDescent="0.5">
      <c r="A22" s="231">
        <v>16</v>
      </c>
      <c r="B22" s="232">
        <v>44772</v>
      </c>
      <c r="C22" s="233" t="s">
        <v>80</v>
      </c>
      <c r="D22" s="234" t="s">
        <v>645</v>
      </c>
      <c r="E22" s="235" t="s">
        <v>228</v>
      </c>
      <c r="F22" s="236" t="s">
        <v>16</v>
      </c>
      <c r="G22" s="237"/>
      <c r="H22" s="238"/>
      <c r="I22" s="238"/>
      <c r="J22" s="238"/>
      <c r="K22" s="238"/>
      <c r="L22" s="262"/>
      <c r="M22" s="262"/>
      <c r="N22" s="262"/>
      <c r="O22" s="262"/>
      <c r="P22" s="239"/>
      <c r="Q22" s="239"/>
      <c r="R22" s="239"/>
      <c r="S22" s="239"/>
      <c r="T22" s="239"/>
      <c r="U22" s="239"/>
      <c r="V22" s="239"/>
      <c r="W22" s="239"/>
      <c r="X22" s="238"/>
      <c r="Y22" s="240"/>
      <c r="AB22" s="3"/>
      <c r="AK22" s="5"/>
      <c r="AM22" s="5"/>
      <c r="AN22" s="4"/>
    </row>
    <row r="23" spans="1:40" s="2" customFormat="1" ht="16.149999999999999" customHeight="1" x14ac:dyDescent="0.5">
      <c r="A23" s="241">
        <v>17</v>
      </c>
      <c r="B23" s="242">
        <v>44773</v>
      </c>
      <c r="C23" s="243" t="s">
        <v>80</v>
      </c>
      <c r="D23" s="244" t="s">
        <v>646</v>
      </c>
      <c r="E23" s="245" t="s">
        <v>647</v>
      </c>
      <c r="F23" s="241" t="s">
        <v>17</v>
      </c>
      <c r="G23" s="246"/>
      <c r="H23" s="247"/>
      <c r="I23" s="247"/>
      <c r="J23" s="247"/>
      <c r="K23" s="247"/>
      <c r="L23" s="249"/>
      <c r="M23" s="249"/>
      <c r="N23" s="249"/>
      <c r="O23" s="249"/>
      <c r="P23" s="248"/>
      <c r="Q23" s="248"/>
      <c r="R23" s="248"/>
      <c r="S23" s="248"/>
      <c r="T23" s="248"/>
      <c r="U23" s="248"/>
      <c r="V23" s="248"/>
      <c r="W23" s="248"/>
      <c r="X23" s="249"/>
      <c r="Y23" s="250"/>
      <c r="AB23" s="3"/>
      <c r="AK23" s="5"/>
      <c r="AM23" s="5"/>
      <c r="AN23" s="4"/>
    </row>
    <row r="24" spans="1:40" s="2" customFormat="1" ht="16.149999999999999" customHeight="1" x14ac:dyDescent="0.5">
      <c r="A24" s="241">
        <v>18</v>
      </c>
      <c r="B24" s="242">
        <v>44774</v>
      </c>
      <c r="C24" s="243" t="s">
        <v>80</v>
      </c>
      <c r="D24" s="244" t="s">
        <v>648</v>
      </c>
      <c r="E24" s="245" t="s">
        <v>649</v>
      </c>
      <c r="F24" s="241" t="s">
        <v>13</v>
      </c>
      <c r="G24" s="246"/>
      <c r="H24" s="247"/>
      <c r="I24" s="247"/>
      <c r="J24" s="247"/>
      <c r="K24" s="247"/>
      <c r="L24" s="247"/>
      <c r="M24" s="247"/>
      <c r="N24" s="247"/>
      <c r="O24" s="247"/>
      <c r="P24" s="248"/>
      <c r="Q24" s="248"/>
      <c r="R24" s="248"/>
      <c r="S24" s="248"/>
      <c r="T24" s="248"/>
      <c r="U24" s="248"/>
      <c r="V24" s="248"/>
      <c r="W24" s="248"/>
      <c r="X24" s="249"/>
      <c r="Y24" s="250"/>
      <c r="AB24" s="3"/>
      <c r="AK24" s="5"/>
      <c r="AM24" s="5"/>
      <c r="AN24" s="4"/>
    </row>
    <row r="25" spans="1:40" s="2" customFormat="1" ht="15.95" customHeight="1" x14ac:dyDescent="0.5">
      <c r="A25" s="241">
        <v>19</v>
      </c>
      <c r="B25" s="264">
        <v>44775</v>
      </c>
      <c r="C25" s="243" t="s">
        <v>80</v>
      </c>
      <c r="D25" s="244" t="s">
        <v>280</v>
      </c>
      <c r="E25" s="245" t="s">
        <v>650</v>
      </c>
      <c r="F25" s="241" t="s">
        <v>14</v>
      </c>
      <c r="G25" s="265"/>
      <c r="H25" s="247"/>
      <c r="I25" s="247"/>
      <c r="J25" s="247"/>
      <c r="K25" s="247"/>
      <c r="L25" s="247"/>
      <c r="M25" s="247"/>
      <c r="N25" s="247"/>
      <c r="O25" s="247"/>
      <c r="P25" s="248"/>
      <c r="Q25" s="248"/>
      <c r="R25" s="248"/>
      <c r="S25" s="248"/>
      <c r="T25" s="248"/>
      <c r="U25" s="248"/>
      <c r="V25" s="248"/>
      <c r="W25" s="248"/>
      <c r="X25" s="249"/>
      <c r="Y25" s="250"/>
      <c r="AB25" s="3"/>
      <c r="AK25" s="5"/>
      <c r="AM25" s="5"/>
      <c r="AN25" s="4"/>
    </row>
    <row r="26" spans="1:40" s="2" customFormat="1" ht="17.100000000000001" customHeight="1" x14ac:dyDescent="0.5">
      <c r="A26" s="251">
        <v>20</v>
      </c>
      <c r="B26" s="252">
        <v>44776</v>
      </c>
      <c r="C26" s="253" t="s">
        <v>80</v>
      </c>
      <c r="D26" s="254" t="s">
        <v>280</v>
      </c>
      <c r="E26" s="255" t="s">
        <v>651</v>
      </c>
      <c r="F26" s="251" t="s">
        <v>15</v>
      </c>
      <c r="G26" s="256"/>
      <c r="H26" s="257"/>
      <c r="I26" s="257"/>
      <c r="J26" s="257"/>
      <c r="K26" s="257"/>
      <c r="L26" s="257"/>
      <c r="M26" s="257"/>
      <c r="N26" s="257"/>
      <c r="O26" s="257"/>
      <c r="P26" s="258"/>
      <c r="Q26" s="258"/>
      <c r="R26" s="258"/>
      <c r="S26" s="258"/>
      <c r="T26" s="258"/>
      <c r="U26" s="258"/>
      <c r="V26" s="258"/>
      <c r="W26" s="258"/>
      <c r="X26" s="259"/>
      <c r="Y26" s="260"/>
      <c r="AB26" s="3"/>
      <c r="AK26" s="5"/>
      <c r="AM26" s="5"/>
      <c r="AN26" s="4"/>
    </row>
    <row r="27" spans="1:40" s="2" customFormat="1" ht="16.149999999999999" customHeight="1" x14ac:dyDescent="0.5">
      <c r="A27" s="231">
        <v>21</v>
      </c>
      <c r="B27" s="232">
        <v>44777</v>
      </c>
      <c r="C27" s="266" t="s">
        <v>87</v>
      </c>
      <c r="D27" s="267" t="s">
        <v>137</v>
      </c>
      <c r="E27" s="268" t="s">
        <v>170</v>
      </c>
      <c r="F27" s="236" t="s">
        <v>16</v>
      </c>
      <c r="G27" s="269"/>
      <c r="H27" s="270"/>
      <c r="I27" s="270"/>
      <c r="J27" s="270"/>
      <c r="K27" s="270"/>
      <c r="L27" s="271"/>
      <c r="M27" s="271"/>
      <c r="N27" s="271"/>
      <c r="O27" s="271"/>
      <c r="P27" s="272"/>
      <c r="Q27" s="272"/>
      <c r="R27" s="272"/>
      <c r="S27" s="272"/>
      <c r="T27" s="272"/>
      <c r="U27" s="272"/>
      <c r="V27" s="272"/>
      <c r="W27" s="272"/>
      <c r="X27" s="270"/>
      <c r="Y27" s="240"/>
      <c r="AB27" s="3"/>
      <c r="AK27" s="5"/>
      <c r="AM27" s="5"/>
      <c r="AN27" s="4"/>
    </row>
    <row r="28" spans="1:40" s="2" customFormat="1" ht="16.149999999999999" customHeight="1" x14ac:dyDescent="0.5">
      <c r="A28" s="241">
        <v>22</v>
      </c>
      <c r="B28" s="242">
        <v>44778</v>
      </c>
      <c r="C28" s="243" t="s">
        <v>87</v>
      </c>
      <c r="D28" s="244" t="s">
        <v>163</v>
      </c>
      <c r="E28" s="245" t="s">
        <v>652</v>
      </c>
      <c r="F28" s="241" t="s">
        <v>17</v>
      </c>
      <c r="G28" s="246"/>
      <c r="H28" s="247"/>
      <c r="I28" s="247"/>
      <c r="J28" s="247"/>
      <c r="K28" s="247"/>
      <c r="L28" s="247"/>
      <c r="M28" s="247"/>
      <c r="N28" s="247"/>
      <c r="O28" s="247"/>
      <c r="P28" s="248"/>
      <c r="Q28" s="248"/>
      <c r="R28" s="248"/>
      <c r="S28" s="248"/>
      <c r="T28" s="248"/>
      <c r="U28" s="248"/>
      <c r="V28" s="248"/>
      <c r="W28" s="248"/>
      <c r="X28" s="249"/>
      <c r="Y28" s="250"/>
    </row>
    <row r="29" spans="1:40" s="2" customFormat="1" ht="16.149999999999999" customHeight="1" x14ac:dyDescent="0.5">
      <c r="A29" s="241">
        <v>23</v>
      </c>
      <c r="B29" s="242">
        <v>44779</v>
      </c>
      <c r="C29" s="243" t="s">
        <v>87</v>
      </c>
      <c r="D29" s="244" t="s">
        <v>653</v>
      </c>
      <c r="E29" s="245" t="s">
        <v>315</v>
      </c>
      <c r="F29" s="241" t="s">
        <v>13</v>
      </c>
      <c r="G29" s="246"/>
      <c r="H29" s="247"/>
      <c r="I29" s="247"/>
      <c r="J29" s="247"/>
      <c r="K29" s="247"/>
      <c r="L29" s="247"/>
      <c r="M29" s="247"/>
      <c r="N29" s="247"/>
      <c r="O29" s="247"/>
      <c r="P29" s="248"/>
      <c r="Q29" s="248"/>
      <c r="R29" s="248"/>
      <c r="S29" s="248"/>
      <c r="T29" s="248"/>
      <c r="U29" s="248"/>
      <c r="V29" s="248"/>
      <c r="W29" s="248"/>
      <c r="X29" s="249"/>
      <c r="Y29" s="250"/>
    </row>
    <row r="30" spans="1:40" s="2" customFormat="1" ht="16.149999999999999" customHeight="1" x14ac:dyDescent="0.5">
      <c r="A30" s="241">
        <v>24</v>
      </c>
      <c r="B30" s="242">
        <v>44780</v>
      </c>
      <c r="C30" s="243" t="s">
        <v>87</v>
      </c>
      <c r="D30" s="244" t="s">
        <v>654</v>
      </c>
      <c r="E30" s="245" t="s">
        <v>655</v>
      </c>
      <c r="F30" s="241" t="s">
        <v>14</v>
      </c>
      <c r="G30" s="246"/>
      <c r="H30" s="247"/>
      <c r="I30" s="247"/>
      <c r="J30" s="247"/>
      <c r="K30" s="247"/>
      <c r="L30" s="247"/>
      <c r="M30" s="247"/>
      <c r="N30" s="247"/>
      <c r="O30" s="247"/>
      <c r="P30" s="248"/>
      <c r="Q30" s="248"/>
      <c r="R30" s="248"/>
      <c r="S30" s="248"/>
      <c r="T30" s="248"/>
      <c r="U30" s="248"/>
      <c r="V30" s="248"/>
      <c r="W30" s="248"/>
      <c r="X30" s="249"/>
      <c r="Y30" s="250"/>
      <c r="AB30" s="3"/>
      <c r="AK30" s="5"/>
      <c r="AM30" s="5"/>
      <c r="AN30" s="4"/>
    </row>
    <row r="31" spans="1:40" s="2" customFormat="1" ht="16.149999999999999" customHeight="1" x14ac:dyDescent="0.5">
      <c r="A31" s="251">
        <v>25</v>
      </c>
      <c r="B31" s="252">
        <v>44781</v>
      </c>
      <c r="C31" s="273" t="s">
        <v>87</v>
      </c>
      <c r="D31" s="274" t="s">
        <v>656</v>
      </c>
      <c r="E31" s="275" t="s">
        <v>657</v>
      </c>
      <c r="F31" s="251" t="s">
        <v>15</v>
      </c>
      <c r="G31" s="276"/>
      <c r="H31" s="277"/>
      <c r="I31" s="277"/>
      <c r="J31" s="277"/>
      <c r="K31" s="277"/>
      <c r="L31" s="277"/>
      <c r="M31" s="277"/>
      <c r="N31" s="277"/>
      <c r="O31" s="277"/>
      <c r="P31" s="278"/>
      <c r="Q31" s="278"/>
      <c r="R31" s="278"/>
      <c r="S31" s="278"/>
      <c r="T31" s="278"/>
      <c r="U31" s="278"/>
      <c r="V31" s="278"/>
      <c r="W31" s="278"/>
      <c r="X31" s="279"/>
      <c r="Y31" s="260"/>
      <c r="AB31" s="3"/>
      <c r="AK31" s="5"/>
      <c r="AM31" s="5"/>
      <c r="AN31" s="4"/>
    </row>
    <row r="32" spans="1:40" s="2" customFormat="1" ht="16.149999999999999" customHeight="1" x14ac:dyDescent="0.5">
      <c r="A32" s="231">
        <v>26</v>
      </c>
      <c r="B32" s="232">
        <v>44782</v>
      </c>
      <c r="C32" s="233" t="s">
        <v>87</v>
      </c>
      <c r="D32" s="234" t="s">
        <v>114</v>
      </c>
      <c r="E32" s="235" t="s">
        <v>658</v>
      </c>
      <c r="F32" s="236" t="s">
        <v>16</v>
      </c>
      <c r="G32" s="237"/>
      <c r="H32" s="238"/>
      <c r="I32" s="238"/>
      <c r="J32" s="238"/>
      <c r="K32" s="238"/>
      <c r="L32" s="262"/>
      <c r="M32" s="262"/>
      <c r="N32" s="262"/>
      <c r="O32" s="262"/>
      <c r="P32" s="239"/>
      <c r="Q32" s="239"/>
      <c r="R32" s="239"/>
      <c r="S32" s="239"/>
      <c r="T32" s="239"/>
      <c r="U32" s="239"/>
      <c r="V32" s="239"/>
      <c r="W32" s="239"/>
      <c r="X32" s="238"/>
      <c r="Y32" s="240"/>
      <c r="AB32" s="3"/>
      <c r="AK32" s="5"/>
      <c r="AM32" s="5"/>
      <c r="AN32" s="4"/>
    </row>
    <row r="33" spans="1:40" s="2" customFormat="1" ht="16.149999999999999" customHeight="1" x14ac:dyDescent="0.5">
      <c r="A33" s="241">
        <v>27</v>
      </c>
      <c r="B33" s="242">
        <v>44783</v>
      </c>
      <c r="C33" s="243" t="s">
        <v>87</v>
      </c>
      <c r="D33" s="244" t="s">
        <v>659</v>
      </c>
      <c r="E33" s="245" t="s">
        <v>660</v>
      </c>
      <c r="F33" s="241" t="s">
        <v>17</v>
      </c>
      <c r="G33" s="246"/>
      <c r="H33" s="247"/>
      <c r="I33" s="247"/>
      <c r="J33" s="247"/>
      <c r="K33" s="247"/>
      <c r="L33" s="247"/>
      <c r="M33" s="247"/>
      <c r="N33" s="247"/>
      <c r="O33" s="247"/>
      <c r="P33" s="248"/>
      <c r="Q33" s="248"/>
      <c r="R33" s="248"/>
      <c r="S33" s="248"/>
      <c r="T33" s="248"/>
      <c r="U33" s="248"/>
      <c r="V33" s="248"/>
      <c r="W33" s="248"/>
      <c r="X33" s="249"/>
      <c r="Y33" s="250"/>
      <c r="AB33" s="3"/>
      <c r="AK33" s="5"/>
      <c r="AM33" s="5"/>
      <c r="AN33" s="4"/>
    </row>
    <row r="34" spans="1:40" s="2" customFormat="1" ht="15.95" customHeight="1" x14ac:dyDescent="0.5">
      <c r="A34" s="241">
        <v>28</v>
      </c>
      <c r="B34" s="242">
        <v>44784</v>
      </c>
      <c r="C34" s="243" t="s">
        <v>87</v>
      </c>
      <c r="D34" s="244" t="s">
        <v>661</v>
      </c>
      <c r="E34" s="245" t="s">
        <v>662</v>
      </c>
      <c r="F34" s="241" t="s">
        <v>13</v>
      </c>
      <c r="G34" s="246"/>
      <c r="H34" s="247"/>
      <c r="I34" s="247"/>
      <c r="J34" s="247"/>
      <c r="K34" s="247"/>
      <c r="L34" s="247"/>
      <c r="M34" s="247"/>
      <c r="N34" s="247"/>
      <c r="O34" s="247"/>
      <c r="P34" s="248"/>
      <c r="Q34" s="248"/>
      <c r="R34" s="248"/>
      <c r="S34" s="248"/>
      <c r="T34" s="248"/>
      <c r="U34" s="248"/>
      <c r="V34" s="248"/>
      <c r="W34" s="248"/>
      <c r="X34" s="249"/>
      <c r="Y34" s="250"/>
      <c r="AB34" s="3"/>
      <c r="AK34" s="5"/>
      <c r="AM34" s="5"/>
      <c r="AN34" s="4"/>
    </row>
    <row r="35" spans="1:40" s="2" customFormat="1" ht="16.149999999999999" customHeight="1" x14ac:dyDescent="0.5">
      <c r="A35" s="241">
        <v>29</v>
      </c>
      <c r="B35" s="242">
        <v>44785</v>
      </c>
      <c r="C35" s="243" t="s">
        <v>87</v>
      </c>
      <c r="D35" s="244" t="s">
        <v>663</v>
      </c>
      <c r="E35" s="245" t="s">
        <v>664</v>
      </c>
      <c r="F35" s="241" t="s">
        <v>14</v>
      </c>
      <c r="G35" s="246"/>
      <c r="H35" s="247"/>
      <c r="I35" s="247"/>
      <c r="J35" s="247"/>
      <c r="K35" s="247"/>
      <c r="L35" s="247"/>
      <c r="M35" s="247"/>
      <c r="N35" s="247"/>
      <c r="O35" s="247"/>
      <c r="P35" s="248"/>
      <c r="Q35" s="248"/>
      <c r="R35" s="248"/>
      <c r="S35" s="248"/>
      <c r="T35" s="248"/>
      <c r="U35" s="248"/>
      <c r="V35" s="248"/>
      <c r="W35" s="248"/>
      <c r="X35" s="249"/>
      <c r="Y35" s="250"/>
      <c r="AB35" s="3"/>
      <c r="AK35" s="5"/>
      <c r="AM35" s="5"/>
      <c r="AN35" s="4"/>
    </row>
    <row r="36" spans="1:40" s="2" customFormat="1" ht="16.350000000000001" customHeight="1" x14ac:dyDescent="0.5">
      <c r="A36" s="251">
        <v>30</v>
      </c>
      <c r="B36" s="252">
        <v>44786</v>
      </c>
      <c r="C36" s="253" t="s">
        <v>87</v>
      </c>
      <c r="D36" s="254" t="s">
        <v>665</v>
      </c>
      <c r="E36" s="255" t="s">
        <v>666</v>
      </c>
      <c r="F36" s="251" t="s">
        <v>15</v>
      </c>
      <c r="G36" s="256"/>
      <c r="H36" s="257"/>
      <c r="I36" s="257"/>
      <c r="J36" s="257"/>
      <c r="K36" s="257"/>
      <c r="L36" s="257"/>
      <c r="M36" s="257"/>
      <c r="N36" s="257"/>
      <c r="O36" s="257"/>
      <c r="P36" s="258"/>
      <c r="Q36" s="258"/>
      <c r="R36" s="258"/>
      <c r="S36" s="258"/>
      <c r="T36" s="258"/>
      <c r="U36" s="258"/>
      <c r="V36" s="258"/>
      <c r="W36" s="258"/>
      <c r="X36" s="259"/>
      <c r="Y36" s="260"/>
      <c r="AB36" s="3"/>
      <c r="AK36" s="5"/>
      <c r="AM36" s="5"/>
      <c r="AN36" s="4"/>
    </row>
    <row r="37" spans="1:40" s="2" customFormat="1" ht="16.149999999999999" customHeight="1" x14ac:dyDescent="0.5">
      <c r="A37" s="231">
        <v>31</v>
      </c>
      <c r="B37" s="232">
        <v>44787</v>
      </c>
      <c r="C37" s="266" t="s">
        <v>87</v>
      </c>
      <c r="D37" s="267" t="s">
        <v>667</v>
      </c>
      <c r="E37" s="268" t="s">
        <v>668</v>
      </c>
      <c r="F37" s="280" t="s">
        <v>16</v>
      </c>
      <c r="G37" s="281"/>
      <c r="H37" s="271"/>
      <c r="I37" s="271"/>
      <c r="J37" s="271"/>
      <c r="K37" s="271"/>
      <c r="L37" s="271"/>
      <c r="M37" s="271"/>
      <c r="N37" s="271"/>
      <c r="O37" s="271"/>
      <c r="P37" s="272"/>
      <c r="Q37" s="272"/>
      <c r="R37" s="272"/>
      <c r="S37" s="272"/>
      <c r="T37" s="272"/>
      <c r="U37" s="272"/>
      <c r="V37" s="272"/>
      <c r="W37" s="272"/>
      <c r="X37" s="270"/>
      <c r="Y37" s="240"/>
    </row>
    <row r="38" spans="1:40" s="2" customFormat="1" ht="16.149999999999999" customHeight="1" x14ac:dyDescent="0.5">
      <c r="A38" s="241">
        <v>32</v>
      </c>
      <c r="B38" s="242">
        <v>44788</v>
      </c>
      <c r="C38" s="243" t="s">
        <v>87</v>
      </c>
      <c r="D38" s="244" t="s">
        <v>669</v>
      </c>
      <c r="E38" s="245" t="s">
        <v>670</v>
      </c>
      <c r="F38" s="241" t="s">
        <v>17</v>
      </c>
      <c r="G38" s="246"/>
      <c r="H38" s="247"/>
      <c r="I38" s="247"/>
      <c r="J38" s="247"/>
      <c r="K38" s="247"/>
      <c r="L38" s="247"/>
      <c r="M38" s="247"/>
      <c r="N38" s="247"/>
      <c r="O38" s="247"/>
      <c r="P38" s="248"/>
      <c r="Q38" s="248"/>
      <c r="R38" s="248"/>
      <c r="S38" s="248"/>
      <c r="T38" s="248"/>
      <c r="U38" s="248"/>
      <c r="V38" s="248"/>
      <c r="W38" s="248"/>
      <c r="X38" s="249"/>
      <c r="Y38" s="250"/>
    </row>
    <row r="39" spans="1:40" s="2" customFormat="1" ht="15.95" customHeight="1" x14ac:dyDescent="0.5">
      <c r="A39" s="241">
        <v>33</v>
      </c>
      <c r="B39" s="242">
        <v>44789</v>
      </c>
      <c r="C39" s="243" t="s">
        <v>87</v>
      </c>
      <c r="D39" s="244" t="s">
        <v>539</v>
      </c>
      <c r="E39" s="245" t="s">
        <v>671</v>
      </c>
      <c r="F39" s="241" t="s">
        <v>13</v>
      </c>
      <c r="G39" s="246"/>
      <c r="H39" s="247"/>
      <c r="I39" s="247"/>
      <c r="J39" s="247"/>
      <c r="K39" s="247"/>
      <c r="L39" s="247"/>
      <c r="M39" s="247"/>
      <c r="N39" s="247"/>
      <c r="O39" s="247"/>
      <c r="P39" s="248"/>
      <c r="Q39" s="248"/>
      <c r="R39" s="248"/>
      <c r="S39" s="248"/>
      <c r="T39" s="248"/>
      <c r="U39" s="248"/>
      <c r="V39" s="248"/>
      <c r="W39" s="248"/>
      <c r="X39" s="249"/>
      <c r="Y39" s="250"/>
      <c r="AB39" s="3"/>
      <c r="AK39" s="5"/>
      <c r="AM39" s="5"/>
      <c r="AN39" s="4"/>
    </row>
    <row r="40" spans="1:40" s="2" customFormat="1" ht="16.149999999999999" customHeight="1" x14ac:dyDescent="0.5">
      <c r="A40" s="241">
        <v>34</v>
      </c>
      <c r="B40" s="242">
        <v>44790</v>
      </c>
      <c r="C40" s="243" t="s">
        <v>87</v>
      </c>
      <c r="D40" s="244" t="s">
        <v>672</v>
      </c>
      <c r="E40" s="245" t="s">
        <v>673</v>
      </c>
      <c r="F40" s="241" t="s">
        <v>14</v>
      </c>
      <c r="G40" s="246"/>
      <c r="H40" s="247"/>
      <c r="I40" s="247"/>
      <c r="J40" s="247"/>
      <c r="K40" s="247"/>
      <c r="L40" s="247"/>
      <c r="M40" s="247"/>
      <c r="N40" s="247"/>
      <c r="O40" s="247"/>
      <c r="P40" s="248"/>
      <c r="Q40" s="248"/>
      <c r="R40" s="248"/>
      <c r="S40" s="248"/>
      <c r="T40" s="248"/>
      <c r="U40" s="248"/>
      <c r="V40" s="248"/>
      <c r="W40" s="248"/>
      <c r="X40" s="249"/>
      <c r="Y40" s="250"/>
      <c r="AB40" s="3"/>
      <c r="AK40" s="5"/>
      <c r="AM40" s="5"/>
      <c r="AN40" s="4"/>
    </row>
    <row r="41" spans="1:40" s="2" customFormat="1" ht="16.5" customHeight="1" x14ac:dyDescent="0.5">
      <c r="A41" s="251">
        <v>35</v>
      </c>
      <c r="B41" s="252">
        <v>44791</v>
      </c>
      <c r="C41" s="273" t="s">
        <v>87</v>
      </c>
      <c r="D41" s="274" t="s">
        <v>674</v>
      </c>
      <c r="E41" s="275" t="s">
        <v>675</v>
      </c>
      <c r="F41" s="282" t="s">
        <v>15</v>
      </c>
      <c r="G41" s="276"/>
      <c r="H41" s="277"/>
      <c r="I41" s="277"/>
      <c r="J41" s="277"/>
      <c r="K41" s="277"/>
      <c r="L41" s="277"/>
      <c r="M41" s="277"/>
      <c r="N41" s="277"/>
      <c r="O41" s="277"/>
      <c r="P41" s="278"/>
      <c r="Q41" s="278"/>
      <c r="R41" s="278"/>
      <c r="S41" s="278"/>
      <c r="T41" s="278"/>
      <c r="U41" s="278"/>
      <c r="V41" s="278"/>
      <c r="W41" s="278"/>
      <c r="X41" s="279"/>
      <c r="Y41" s="260"/>
      <c r="AB41" s="3"/>
      <c r="AK41" s="5"/>
      <c r="AM41" s="5"/>
      <c r="AN41" s="4"/>
    </row>
    <row r="42" spans="1:40" s="2" customFormat="1" ht="16.149999999999999" customHeight="1" x14ac:dyDescent="0.5">
      <c r="A42" s="231">
        <v>36</v>
      </c>
      <c r="B42" s="232">
        <v>44792</v>
      </c>
      <c r="C42" s="233" t="s">
        <v>87</v>
      </c>
      <c r="D42" s="234" t="s">
        <v>676</v>
      </c>
      <c r="E42" s="235" t="s">
        <v>677</v>
      </c>
      <c r="F42" s="231" t="s">
        <v>16</v>
      </c>
      <c r="G42" s="283"/>
      <c r="H42" s="262"/>
      <c r="I42" s="262"/>
      <c r="J42" s="262"/>
      <c r="K42" s="262"/>
      <c r="L42" s="262"/>
      <c r="M42" s="262"/>
      <c r="N42" s="262"/>
      <c r="O42" s="262"/>
      <c r="P42" s="239"/>
      <c r="Q42" s="239"/>
      <c r="R42" s="239"/>
      <c r="S42" s="239"/>
      <c r="T42" s="239"/>
      <c r="U42" s="239"/>
      <c r="V42" s="239"/>
      <c r="W42" s="239"/>
      <c r="X42" s="238"/>
      <c r="Y42" s="240"/>
      <c r="AB42" s="3"/>
      <c r="AK42" s="5"/>
      <c r="AM42" s="5"/>
      <c r="AN42" s="4"/>
    </row>
    <row r="43" spans="1:40" s="2" customFormat="1" ht="16.149999999999999" customHeight="1" x14ac:dyDescent="0.5">
      <c r="A43" s="241">
        <v>37</v>
      </c>
      <c r="B43" s="242">
        <v>44793</v>
      </c>
      <c r="C43" s="243" t="s">
        <v>87</v>
      </c>
      <c r="D43" s="244" t="s">
        <v>678</v>
      </c>
      <c r="E43" s="245" t="s">
        <v>679</v>
      </c>
      <c r="F43" s="241" t="s">
        <v>17</v>
      </c>
      <c r="G43" s="246"/>
      <c r="H43" s="247"/>
      <c r="I43" s="247"/>
      <c r="J43" s="247"/>
      <c r="K43" s="247"/>
      <c r="L43" s="247"/>
      <c r="M43" s="247"/>
      <c r="N43" s="247"/>
      <c r="O43" s="247"/>
      <c r="P43" s="248"/>
      <c r="Q43" s="248"/>
      <c r="R43" s="248"/>
      <c r="S43" s="248"/>
      <c r="T43" s="248"/>
      <c r="U43" s="248"/>
      <c r="V43" s="248"/>
      <c r="W43" s="248"/>
      <c r="X43" s="249"/>
      <c r="Y43" s="250"/>
      <c r="AB43" s="3"/>
      <c r="AK43" s="5"/>
      <c r="AM43" s="5"/>
      <c r="AN43" s="4"/>
    </row>
    <row r="44" spans="1:40" s="2" customFormat="1" ht="15.95" customHeight="1" x14ac:dyDescent="0.5">
      <c r="A44" s="241">
        <v>38</v>
      </c>
      <c r="B44" s="242">
        <v>44794</v>
      </c>
      <c r="C44" s="243" t="s">
        <v>87</v>
      </c>
      <c r="D44" s="244" t="s">
        <v>680</v>
      </c>
      <c r="E44" s="245" t="s">
        <v>134</v>
      </c>
      <c r="F44" s="241" t="s">
        <v>13</v>
      </c>
      <c r="G44" s="246"/>
      <c r="H44" s="247"/>
      <c r="I44" s="247"/>
      <c r="J44" s="247"/>
      <c r="K44" s="247"/>
      <c r="L44" s="247"/>
      <c r="M44" s="247"/>
      <c r="N44" s="247"/>
      <c r="O44" s="247"/>
      <c r="P44" s="248"/>
      <c r="Q44" s="248"/>
      <c r="R44" s="248"/>
      <c r="S44" s="248"/>
      <c r="T44" s="248"/>
      <c r="U44" s="248"/>
      <c r="V44" s="248"/>
      <c r="W44" s="248"/>
      <c r="X44" s="249"/>
      <c r="Y44" s="250"/>
      <c r="AB44" s="3"/>
      <c r="AK44" s="5"/>
      <c r="AM44" s="5"/>
      <c r="AN44" s="4"/>
    </row>
    <row r="45" spans="1:40" s="2" customFormat="1" ht="16.149999999999999" customHeight="1" x14ac:dyDescent="0.5">
      <c r="A45" s="241">
        <v>39</v>
      </c>
      <c r="B45" s="242">
        <v>44795</v>
      </c>
      <c r="C45" s="243" t="s">
        <v>87</v>
      </c>
      <c r="D45" s="244" t="s">
        <v>681</v>
      </c>
      <c r="E45" s="245" t="s">
        <v>682</v>
      </c>
      <c r="F45" s="284" t="s">
        <v>14</v>
      </c>
      <c r="G45" s="285"/>
      <c r="H45" s="249"/>
      <c r="I45" s="249"/>
      <c r="J45" s="249"/>
      <c r="K45" s="249"/>
      <c r="L45" s="249"/>
      <c r="M45" s="249"/>
      <c r="N45" s="249"/>
      <c r="O45" s="249"/>
      <c r="P45" s="248"/>
      <c r="Q45" s="248"/>
      <c r="R45" s="248"/>
      <c r="S45" s="248"/>
      <c r="T45" s="248"/>
      <c r="U45" s="248"/>
      <c r="V45" s="248"/>
      <c r="W45" s="248"/>
      <c r="X45" s="249"/>
      <c r="Y45" s="250"/>
      <c r="AB45" s="3"/>
      <c r="AK45" s="5"/>
      <c r="AM45" s="5"/>
      <c r="AN45" s="4"/>
    </row>
    <row r="46" spans="1:40" s="2" customFormat="1" ht="16.149999999999999" customHeight="1" x14ac:dyDescent="0.5">
      <c r="A46" s="251">
        <v>40</v>
      </c>
      <c r="B46" s="252">
        <v>44796</v>
      </c>
      <c r="C46" s="253" t="s">
        <v>87</v>
      </c>
      <c r="D46" s="254" t="s">
        <v>683</v>
      </c>
      <c r="E46" s="255" t="s">
        <v>684</v>
      </c>
      <c r="F46" s="251" t="s">
        <v>15</v>
      </c>
      <c r="G46" s="256"/>
      <c r="H46" s="257"/>
      <c r="I46" s="257"/>
      <c r="J46" s="257"/>
      <c r="K46" s="257"/>
      <c r="L46" s="257"/>
      <c r="M46" s="257"/>
      <c r="N46" s="257"/>
      <c r="O46" s="257"/>
      <c r="P46" s="258"/>
      <c r="Q46" s="258"/>
      <c r="R46" s="258"/>
      <c r="S46" s="258"/>
      <c r="T46" s="258"/>
      <c r="U46" s="258"/>
      <c r="V46" s="258"/>
      <c r="W46" s="258"/>
      <c r="X46" s="259"/>
      <c r="Y46" s="286"/>
      <c r="AB46" s="3"/>
      <c r="AK46" s="5"/>
      <c r="AM46" s="5"/>
      <c r="AN46" s="4"/>
    </row>
    <row r="47" spans="1:40" s="2" customFormat="1" ht="3.75" customHeight="1" x14ac:dyDescent="0.5">
      <c r="A47" s="287"/>
      <c r="B47" s="288"/>
      <c r="C47" s="287"/>
      <c r="D47" s="289"/>
      <c r="E47" s="290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90"/>
      <c r="Q47" s="290"/>
      <c r="R47" s="290"/>
      <c r="S47" s="290"/>
      <c r="T47" s="290"/>
      <c r="U47" s="290"/>
      <c r="V47" s="290"/>
      <c r="W47" s="290"/>
      <c r="X47" s="291"/>
      <c r="Y47" s="292"/>
      <c r="AB47" s="3"/>
      <c r="AK47" s="5"/>
      <c r="AM47" s="5"/>
      <c r="AN47" s="4"/>
    </row>
    <row r="48" spans="1:40" s="2" customFormat="1" ht="16.149999999999999" customHeight="1" x14ac:dyDescent="0.5">
      <c r="A48" s="290"/>
      <c r="B48" s="293" t="s">
        <v>24</v>
      </c>
      <c r="C48" s="287"/>
      <c r="E48" s="287">
        <f>I48+O48</f>
        <v>40</v>
      </c>
      <c r="F48" s="289" t="s">
        <v>6</v>
      </c>
      <c r="G48" s="293" t="s">
        <v>11</v>
      </c>
      <c r="H48" s="293"/>
      <c r="I48" s="287">
        <f>COUNTIF($C$7:$C$46,"ช")</f>
        <v>20</v>
      </c>
      <c r="J48" s="290"/>
      <c r="K48" s="294" t="s">
        <v>8</v>
      </c>
      <c r="L48" s="293"/>
      <c r="M48" s="295" t="s">
        <v>7</v>
      </c>
      <c r="N48" s="295"/>
      <c r="O48" s="287">
        <f>COUNTIF($C$7:$C$46,"ญ")</f>
        <v>20</v>
      </c>
      <c r="P48" s="290"/>
      <c r="Q48" s="294" t="s">
        <v>8</v>
      </c>
      <c r="X48" s="290"/>
      <c r="Y48" s="290"/>
    </row>
    <row r="49" spans="1:25" s="2" customFormat="1" ht="17.100000000000001" hidden="1" customHeight="1" x14ac:dyDescent="0.5">
      <c r="A49" s="296"/>
      <c r="B49" s="296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</row>
    <row r="50" spans="1:25" ht="15" hidden="1" customHeight="1" x14ac:dyDescent="0.5">
      <c r="A50" s="296"/>
      <c r="B50" s="297"/>
      <c r="C50" s="296"/>
      <c r="D50" s="298" t="s">
        <v>13</v>
      </c>
      <c r="E50" s="298">
        <f>COUNTIF($F$7:$F$46,"แดง")</f>
        <v>8</v>
      </c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</row>
    <row r="51" spans="1:25" ht="15" hidden="1" customHeight="1" x14ac:dyDescent="0.5">
      <c r="A51" s="296"/>
      <c r="B51" s="297"/>
      <c r="C51" s="296"/>
      <c r="D51" s="298" t="s">
        <v>14</v>
      </c>
      <c r="E51" s="298">
        <f>COUNTIF($F$7:$F$46,"เหลือง")</f>
        <v>8</v>
      </c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</row>
    <row r="52" spans="1:25" ht="15" hidden="1" customHeight="1" x14ac:dyDescent="0.5">
      <c r="A52" s="296"/>
      <c r="B52" s="297"/>
      <c r="C52" s="296"/>
      <c r="D52" s="298" t="s">
        <v>15</v>
      </c>
      <c r="E52" s="298">
        <f>COUNTIF($F$7:$F$46,"น้ำเงิน")</f>
        <v>8</v>
      </c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</row>
    <row r="53" spans="1:25" ht="15" hidden="1" customHeight="1" x14ac:dyDescent="0.5">
      <c r="A53" s="296"/>
      <c r="B53" s="297"/>
      <c r="C53" s="296"/>
      <c r="D53" s="298" t="s">
        <v>16</v>
      </c>
      <c r="E53" s="298">
        <f>COUNTIF($F$7:$F$46,"ม่วง")</f>
        <v>8</v>
      </c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</row>
    <row r="54" spans="1:25" ht="15" hidden="1" customHeight="1" x14ac:dyDescent="0.5">
      <c r="A54" s="296"/>
      <c r="B54" s="297"/>
      <c r="C54" s="296"/>
      <c r="D54" s="298" t="s">
        <v>17</v>
      </c>
      <c r="E54" s="298">
        <f>COUNTIF($F$7:$F$46,"ฟ้า")</f>
        <v>8</v>
      </c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</row>
    <row r="55" spans="1:25" ht="15" hidden="1" customHeight="1" x14ac:dyDescent="0.5">
      <c r="A55" s="296"/>
      <c r="B55" s="297"/>
      <c r="C55" s="296"/>
      <c r="D55" s="298" t="s">
        <v>5</v>
      </c>
      <c r="E55" s="298">
        <f>SUM(E50:E54)</f>
        <v>40</v>
      </c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</row>
    <row r="56" spans="1:25" ht="15" hidden="1" customHeight="1" x14ac:dyDescent="0.5"/>
    <row r="58" spans="1:25" ht="15" customHeight="1" x14ac:dyDescent="0.5">
      <c r="C58" s="5"/>
      <c r="D58" s="2"/>
      <c r="E58" s="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5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35" s="14" customFormat="1" ht="18" customHeight="1" x14ac:dyDescent="0.5">
      <c r="B1" s="126" t="s">
        <v>62</v>
      </c>
      <c r="C1" s="108"/>
      <c r="D1" s="109"/>
      <c r="E1" s="110" t="str">
        <f>'ยอด ม.2'!D1</f>
        <v xml:space="preserve">      ภาคเรียนที่ 1  ปีการศึกษา 2569</v>
      </c>
      <c r="F1" s="16"/>
      <c r="M1" s="14" t="s">
        <v>25</v>
      </c>
      <c r="R1" s="14" t="str">
        <f>'ยอด ม.2'!B20</f>
        <v>นางสาวปานจิต เพชรมีศรี</v>
      </c>
    </row>
    <row r="2" spans="1:35" s="14" customFormat="1" ht="18" customHeight="1" x14ac:dyDescent="0.5">
      <c r="B2" s="111" t="s">
        <v>44</v>
      </c>
      <c r="C2" s="108"/>
      <c r="D2" s="109"/>
      <c r="E2" s="110" t="s">
        <v>58</v>
      </c>
      <c r="M2" s="14" t="s">
        <v>45</v>
      </c>
      <c r="R2" s="14" t="str">
        <f>'ยอด ม.2'!B21</f>
        <v>นางประพิมพรรณ รจนา</v>
      </c>
    </row>
    <row r="3" spans="1:35" s="15" customFormat="1" ht="17.25" customHeight="1" x14ac:dyDescent="0.5">
      <c r="A3" s="16" t="s">
        <v>28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4"/>
      <c r="M3" s="14"/>
      <c r="N3" s="14"/>
      <c r="O3" s="16"/>
      <c r="T3" s="14"/>
      <c r="U3" s="14"/>
      <c r="V3" s="14"/>
      <c r="W3" s="14"/>
      <c r="X3" s="14"/>
      <c r="Y3" s="14"/>
    </row>
    <row r="4" spans="1:35" s="15" customFormat="1" ht="17.25" customHeight="1" x14ac:dyDescent="0.5">
      <c r="A4" s="14" t="s">
        <v>46</v>
      </c>
      <c r="B4" s="14"/>
      <c r="C4" s="14"/>
      <c r="D4" s="14"/>
      <c r="E4" s="14"/>
      <c r="F4" s="16"/>
      <c r="G4" s="16"/>
      <c r="H4" s="16"/>
      <c r="I4" s="16"/>
      <c r="J4" s="16"/>
      <c r="K4" s="16"/>
      <c r="L4" s="14"/>
      <c r="M4" s="14"/>
      <c r="N4" s="14"/>
      <c r="O4" s="16"/>
      <c r="T4" s="16"/>
      <c r="U4" s="14"/>
      <c r="V4" s="112" t="s">
        <v>47</v>
      </c>
      <c r="W4" s="332">
        <f>'ยอด ม.2'!F20</f>
        <v>161</v>
      </c>
      <c r="X4" s="332"/>
      <c r="Y4" s="14"/>
    </row>
    <row r="5" spans="1:35" s="119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113"/>
      <c r="H5" s="114"/>
      <c r="I5" s="114"/>
      <c r="J5" s="114"/>
      <c r="K5" s="114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7"/>
      <c r="Y5" s="118"/>
    </row>
    <row r="6" spans="1:35" s="119" customFormat="1" ht="18" customHeight="1" x14ac:dyDescent="0.5">
      <c r="A6" s="334"/>
      <c r="B6" s="336"/>
      <c r="C6" s="338"/>
      <c r="D6" s="340"/>
      <c r="E6" s="342"/>
      <c r="F6" s="343"/>
      <c r="G6" s="120"/>
      <c r="H6" s="121"/>
      <c r="I6" s="121"/>
      <c r="J6" s="121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125"/>
    </row>
    <row r="7" spans="1:35" s="2" customFormat="1" ht="15.75" customHeight="1" x14ac:dyDescent="0.5">
      <c r="A7" s="18">
        <v>1</v>
      </c>
      <c r="B7" s="19">
        <v>44797</v>
      </c>
      <c r="C7" s="300" t="s">
        <v>80</v>
      </c>
      <c r="D7" s="301" t="s">
        <v>685</v>
      </c>
      <c r="E7" s="302" t="s">
        <v>686</v>
      </c>
      <c r="F7" s="23" t="s">
        <v>16</v>
      </c>
      <c r="G7" s="77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6"/>
      <c r="U7" s="26"/>
      <c r="V7" s="26"/>
      <c r="W7" s="26"/>
      <c r="X7" s="25"/>
      <c r="Y7" s="27"/>
    </row>
    <row r="8" spans="1:35" s="2" customFormat="1" ht="16.149999999999999" customHeight="1" x14ac:dyDescent="0.5">
      <c r="A8" s="28">
        <v>2</v>
      </c>
      <c r="B8" s="29">
        <v>44798</v>
      </c>
      <c r="C8" s="56" t="s">
        <v>80</v>
      </c>
      <c r="D8" s="57" t="s">
        <v>687</v>
      </c>
      <c r="E8" s="58" t="s">
        <v>688</v>
      </c>
      <c r="F8" s="28" t="s">
        <v>17</v>
      </c>
      <c r="G8" s="78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5"/>
      <c r="W8" s="35"/>
      <c r="X8" s="36"/>
      <c r="Y8" s="37"/>
    </row>
    <row r="9" spans="1:35" s="2" customFormat="1" ht="16.149999999999999" customHeight="1" x14ac:dyDescent="0.5">
      <c r="A9" s="28">
        <v>3</v>
      </c>
      <c r="B9" s="29">
        <v>44799</v>
      </c>
      <c r="C9" s="56" t="s">
        <v>80</v>
      </c>
      <c r="D9" s="57" t="s">
        <v>689</v>
      </c>
      <c r="E9" s="58" t="s">
        <v>690</v>
      </c>
      <c r="F9" s="28" t="s">
        <v>13</v>
      </c>
      <c r="G9" s="78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6"/>
      <c r="Y9" s="37"/>
    </row>
    <row r="10" spans="1:35" s="2" customFormat="1" ht="16.149999999999999" customHeight="1" x14ac:dyDescent="0.5">
      <c r="A10" s="28">
        <v>4</v>
      </c>
      <c r="B10" s="29">
        <v>44800</v>
      </c>
      <c r="C10" s="56" t="s">
        <v>80</v>
      </c>
      <c r="D10" s="57" t="s">
        <v>691</v>
      </c>
      <c r="E10" s="58" t="s">
        <v>692</v>
      </c>
      <c r="F10" s="28" t="s">
        <v>14</v>
      </c>
      <c r="G10" s="78"/>
      <c r="H10" s="34"/>
      <c r="I10" s="34"/>
      <c r="J10" s="34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  <c r="V10" s="35"/>
      <c r="W10" s="35"/>
      <c r="X10" s="36"/>
      <c r="Y10" s="37"/>
      <c r="AF10" s="5"/>
      <c r="AH10" s="5"/>
      <c r="AI10" s="4"/>
    </row>
    <row r="11" spans="1:35" s="2" customFormat="1" ht="16.149999999999999" customHeight="1" x14ac:dyDescent="0.5">
      <c r="A11" s="38">
        <v>5</v>
      </c>
      <c r="B11" s="39">
        <v>44801</v>
      </c>
      <c r="C11" s="303" t="s">
        <v>80</v>
      </c>
      <c r="D11" s="304" t="s">
        <v>693</v>
      </c>
      <c r="E11" s="305" t="s">
        <v>694</v>
      </c>
      <c r="F11" s="38" t="s">
        <v>15</v>
      </c>
      <c r="G11" s="79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7"/>
      <c r="AF11" s="5"/>
      <c r="AH11" s="5"/>
      <c r="AI11" s="4"/>
    </row>
    <row r="12" spans="1:35" s="2" customFormat="1" ht="16.149999999999999" customHeight="1" x14ac:dyDescent="0.5">
      <c r="A12" s="18">
        <v>6</v>
      </c>
      <c r="B12" s="19">
        <v>44802</v>
      </c>
      <c r="C12" s="300" t="s">
        <v>80</v>
      </c>
      <c r="D12" s="301" t="s">
        <v>695</v>
      </c>
      <c r="E12" s="302" t="s">
        <v>696</v>
      </c>
      <c r="F12" s="23" t="s">
        <v>16</v>
      </c>
      <c r="G12" s="77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6"/>
      <c r="U12" s="26"/>
      <c r="V12" s="26"/>
      <c r="W12" s="26"/>
      <c r="X12" s="25"/>
      <c r="Y12" s="27"/>
      <c r="AF12" s="5"/>
      <c r="AH12" s="5"/>
      <c r="AI12" s="4"/>
    </row>
    <row r="13" spans="1:35" s="2" customFormat="1" ht="16.149999999999999" customHeight="1" x14ac:dyDescent="0.5">
      <c r="A13" s="28">
        <v>7</v>
      </c>
      <c r="B13" s="29">
        <v>44803</v>
      </c>
      <c r="C13" s="56" t="s">
        <v>80</v>
      </c>
      <c r="D13" s="57" t="s">
        <v>697</v>
      </c>
      <c r="E13" s="58" t="s">
        <v>698</v>
      </c>
      <c r="F13" s="28" t="s">
        <v>17</v>
      </c>
      <c r="G13" s="78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6"/>
      <c r="Y13" s="37"/>
      <c r="AF13" s="5"/>
      <c r="AH13" s="5"/>
      <c r="AI13" s="4"/>
    </row>
    <row r="14" spans="1:35" s="2" customFormat="1" ht="16.149999999999999" customHeight="1" x14ac:dyDescent="0.5">
      <c r="A14" s="28">
        <v>8</v>
      </c>
      <c r="B14" s="29">
        <v>44804</v>
      </c>
      <c r="C14" s="56" t="s">
        <v>80</v>
      </c>
      <c r="D14" s="57" t="s">
        <v>164</v>
      </c>
      <c r="E14" s="58" t="s">
        <v>699</v>
      </c>
      <c r="F14" s="28" t="s">
        <v>13</v>
      </c>
      <c r="G14" s="78"/>
      <c r="H14" s="34"/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6"/>
      <c r="Y14" s="37"/>
      <c r="AF14" s="5"/>
      <c r="AH14" s="5"/>
      <c r="AI14" s="4"/>
    </row>
    <row r="15" spans="1:35" s="2" customFormat="1" ht="16.149999999999999" customHeight="1" x14ac:dyDescent="0.5">
      <c r="A15" s="28">
        <v>9</v>
      </c>
      <c r="B15" s="29">
        <v>44805</v>
      </c>
      <c r="C15" s="56" t="s">
        <v>80</v>
      </c>
      <c r="D15" s="57" t="s">
        <v>700</v>
      </c>
      <c r="E15" s="58" t="s">
        <v>118</v>
      </c>
      <c r="F15" s="28" t="s">
        <v>14</v>
      </c>
      <c r="G15" s="78"/>
      <c r="H15" s="34"/>
      <c r="I15" s="34"/>
      <c r="J15" s="34"/>
      <c r="K15" s="34"/>
      <c r="L15" s="80"/>
      <c r="M15" s="34"/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6"/>
      <c r="Y15" s="37"/>
      <c r="AF15" s="5"/>
      <c r="AH15" s="5"/>
      <c r="AI15" s="4"/>
    </row>
    <row r="16" spans="1:35" s="2" customFormat="1" ht="16.149999999999999" customHeight="1" x14ac:dyDescent="0.5">
      <c r="A16" s="38">
        <v>10</v>
      </c>
      <c r="B16" s="39">
        <v>44806</v>
      </c>
      <c r="C16" s="303" t="s">
        <v>80</v>
      </c>
      <c r="D16" s="304" t="s">
        <v>701</v>
      </c>
      <c r="E16" s="305" t="s">
        <v>702</v>
      </c>
      <c r="F16" s="38" t="s">
        <v>15</v>
      </c>
      <c r="G16" s="79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7"/>
      <c r="AF16" s="5"/>
      <c r="AH16" s="5"/>
      <c r="AI16" s="4"/>
    </row>
    <row r="17" spans="1:35" s="2" customFormat="1" ht="16.149999999999999" customHeight="1" x14ac:dyDescent="0.5">
      <c r="A17" s="18">
        <v>11</v>
      </c>
      <c r="B17" s="19">
        <v>44807</v>
      </c>
      <c r="C17" s="300" t="s">
        <v>80</v>
      </c>
      <c r="D17" s="301" t="s">
        <v>703</v>
      </c>
      <c r="E17" s="302" t="s">
        <v>704</v>
      </c>
      <c r="F17" s="23" t="s">
        <v>16</v>
      </c>
      <c r="G17" s="77"/>
      <c r="H17" s="25"/>
      <c r="I17" s="25"/>
      <c r="J17" s="25"/>
      <c r="K17" s="25"/>
      <c r="L17" s="48"/>
      <c r="M17" s="48"/>
      <c r="N17" s="48"/>
      <c r="O17" s="48"/>
      <c r="P17" s="26"/>
      <c r="Q17" s="26"/>
      <c r="R17" s="26"/>
      <c r="S17" s="26"/>
      <c r="T17" s="26"/>
      <c r="U17" s="26"/>
      <c r="V17" s="26"/>
      <c r="W17" s="26"/>
      <c r="X17" s="25"/>
      <c r="Y17" s="27"/>
      <c r="AF17" s="5"/>
      <c r="AH17" s="5"/>
      <c r="AI17" s="4"/>
    </row>
    <row r="18" spans="1:35" s="2" customFormat="1" ht="16.149999999999999" customHeight="1" x14ac:dyDescent="0.5">
      <c r="A18" s="28">
        <v>12</v>
      </c>
      <c r="B18" s="29">
        <v>44808</v>
      </c>
      <c r="C18" s="56" t="s">
        <v>80</v>
      </c>
      <c r="D18" s="57" t="s">
        <v>129</v>
      </c>
      <c r="E18" s="58" t="s">
        <v>705</v>
      </c>
      <c r="F18" s="28" t="s">
        <v>17</v>
      </c>
      <c r="G18" s="78"/>
      <c r="H18" s="34"/>
      <c r="I18" s="34"/>
      <c r="J18" s="34"/>
      <c r="K18" s="34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6"/>
      <c r="Y18" s="37"/>
      <c r="AF18" s="5"/>
      <c r="AH18" s="5"/>
      <c r="AI18" s="4"/>
    </row>
    <row r="19" spans="1:35" s="2" customFormat="1" ht="16.149999999999999" customHeight="1" x14ac:dyDescent="0.5">
      <c r="A19" s="28">
        <v>13</v>
      </c>
      <c r="B19" s="29">
        <v>44809</v>
      </c>
      <c r="C19" s="56" t="s">
        <v>80</v>
      </c>
      <c r="D19" s="306" t="s">
        <v>706</v>
      </c>
      <c r="E19" s="58" t="s">
        <v>707</v>
      </c>
      <c r="F19" s="28" t="s">
        <v>13</v>
      </c>
      <c r="G19" s="78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6"/>
      <c r="Y19" s="37"/>
      <c r="AF19" s="5"/>
      <c r="AH19" s="5"/>
      <c r="AI19" s="4"/>
    </row>
    <row r="20" spans="1:35" s="2" customFormat="1" ht="16.149999999999999" customHeight="1" x14ac:dyDescent="0.5">
      <c r="A20" s="28">
        <v>14</v>
      </c>
      <c r="B20" s="29">
        <v>44810</v>
      </c>
      <c r="C20" s="56" t="s">
        <v>80</v>
      </c>
      <c r="D20" s="57" t="s">
        <v>708</v>
      </c>
      <c r="E20" s="58" t="s">
        <v>165</v>
      </c>
      <c r="F20" s="28" t="s">
        <v>14</v>
      </c>
      <c r="G20" s="78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6"/>
      <c r="Y20" s="37"/>
      <c r="AF20" s="5"/>
      <c r="AH20" s="5"/>
      <c r="AI20" s="4"/>
    </row>
    <row r="21" spans="1:35" s="2" customFormat="1" ht="16.149999999999999" customHeight="1" x14ac:dyDescent="0.5">
      <c r="A21" s="38">
        <v>15</v>
      </c>
      <c r="B21" s="39">
        <v>44811</v>
      </c>
      <c r="C21" s="303" t="s">
        <v>80</v>
      </c>
      <c r="D21" s="304" t="s">
        <v>709</v>
      </c>
      <c r="E21" s="305" t="s">
        <v>710</v>
      </c>
      <c r="F21" s="38" t="s">
        <v>15</v>
      </c>
      <c r="G21" s="79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7"/>
      <c r="AF21" s="5"/>
      <c r="AH21" s="5"/>
      <c r="AI21" s="4"/>
    </row>
    <row r="22" spans="1:35" s="2" customFormat="1" ht="16.149999999999999" customHeight="1" x14ac:dyDescent="0.5">
      <c r="A22" s="18">
        <v>16</v>
      </c>
      <c r="B22" s="19">
        <v>44812</v>
      </c>
      <c r="C22" s="300" t="s">
        <v>80</v>
      </c>
      <c r="D22" s="301" t="s">
        <v>711</v>
      </c>
      <c r="E22" s="302" t="s">
        <v>712</v>
      </c>
      <c r="F22" s="23" t="s">
        <v>16</v>
      </c>
      <c r="G22" s="77"/>
      <c r="H22" s="25"/>
      <c r="I22" s="25"/>
      <c r="J22" s="25"/>
      <c r="K22" s="25"/>
      <c r="L22" s="48"/>
      <c r="M22" s="48"/>
      <c r="N22" s="48"/>
      <c r="O22" s="48"/>
      <c r="P22" s="26"/>
      <c r="Q22" s="26"/>
      <c r="R22" s="26"/>
      <c r="S22" s="26"/>
      <c r="T22" s="26"/>
      <c r="U22" s="26"/>
      <c r="V22" s="26"/>
      <c r="W22" s="26"/>
      <c r="X22" s="25"/>
      <c r="Y22" s="27"/>
      <c r="AF22" s="5"/>
      <c r="AH22" s="5"/>
      <c r="AI22" s="4"/>
    </row>
    <row r="23" spans="1:35" s="2" customFormat="1" ht="16.149999999999999" customHeight="1" x14ac:dyDescent="0.5">
      <c r="A23" s="28">
        <v>17</v>
      </c>
      <c r="B23" s="29">
        <v>44813</v>
      </c>
      <c r="C23" s="56" t="s">
        <v>80</v>
      </c>
      <c r="D23" s="57" t="s">
        <v>713</v>
      </c>
      <c r="E23" s="58" t="s">
        <v>714</v>
      </c>
      <c r="F23" s="28" t="s">
        <v>17</v>
      </c>
      <c r="G23" s="78"/>
      <c r="H23" s="34"/>
      <c r="I23" s="34"/>
      <c r="J23" s="34"/>
      <c r="K23" s="34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6"/>
      <c r="Y23" s="37"/>
      <c r="AF23" s="5"/>
      <c r="AH23" s="5"/>
      <c r="AI23" s="4"/>
    </row>
    <row r="24" spans="1:35" s="2" customFormat="1" ht="16.149999999999999" customHeight="1" x14ac:dyDescent="0.5">
      <c r="A24" s="28">
        <v>18</v>
      </c>
      <c r="B24" s="29">
        <v>44814</v>
      </c>
      <c r="C24" s="56" t="s">
        <v>80</v>
      </c>
      <c r="D24" s="57" t="s">
        <v>715</v>
      </c>
      <c r="E24" s="58" t="s">
        <v>151</v>
      </c>
      <c r="F24" s="28" t="s">
        <v>13</v>
      </c>
      <c r="G24" s="78"/>
      <c r="H24" s="34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6"/>
      <c r="Y24" s="37"/>
      <c r="AF24" s="5"/>
      <c r="AH24" s="5"/>
      <c r="AI24" s="4"/>
    </row>
    <row r="25" spans="1:35" s="2" customFormat="1" ht="15.95" customHeight="1" x14ac:dyDescent="0.5">
      <c r="A25" s="28">
        <v>19</v>
      </c>
      <c r="B25" s="29">
        <v>44815</v>
      </c>
      <c r="C25" s="56" t="s">
        <v>80</v>
      </c>
      <c r="D25" s="57" t="s">
        <v>716</v>
      </c>
      <c r="E25" s="58" t="s">
        <v>717</v>
      </c>
      <c r="F25" s="28" t="s">
        <v>14</v>
      </c>
      <c r="G25" s="78"/>
      <c r="H25" s="34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6"/>
      <c r="Y25" s="37"/>
      <c r="AF25" s="5"/>
      <c r="AH25" s="5"/>
      <c r="AI25" s="4"/>
    </row>
    <row r="26" spans="1:35" s="2" customFormat="1" ht="17.100000000000001" customHeight="1" x14ac:dyDescent="0.5">
      <c r="A26" s="38">
        <v>20</v>
      </c>
      <c r="B26" s="307">
        <v>44816</v>
      </c>
      <c r="C26" s="303" t="s">
        <v>87</v>
      </c>
      <c r="D26" s="304" t="s">
        <v>718</v>
      </c>
      <c r="E26" s="305" t="s">
        <v>719</v>
      </c>
      <c r="F26" s="38" t="s">
        <v>15</v>
      </c>
      <c r="G26" s="308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7"/>
      <c r="AF26" s="5"/>
      <c r="AH26" s="5"/>
      <c r="AI26" s="4"/>
    </row>
    <row r="27" spans="1:35" s="2" customFormat="1" ht="16.149999999999999" customHeight="1" x14ac:dyDescent="0.5">
      <c r="A27" s="18">
        <v>21</v>
      </c>
      <c r="B27" s="19">
        <v>44817</v>
      </c>
      <c r="C27" s="170" t="s">
        <v>87</v>
      </c>
      <c r="D27" s="51" t="s">
        <v>720</v>
      </c>
      <c r="E27" s="52" t="s">
        <v>721</v>
      </c>
      <c r="F27" s="23" t="s">
        <v>16</v>
      </c>
      <c r="G27" s="81"/>
      <c r="H27" s="55"/>
      <c r="I27" s="55"/>
      <c r="J27" s="55"/>
      <c r="K27" s="55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  <c r="X27" s="55"/>
      <c r="Y27" s="27"/>
      <c r="AF27" s="5"/>
      <c r="AH27" s="5"/>
      <c r="AI27" s="4"/>
    </row>
    <row r="28" spans="1:35" s="2" customFormat="1" ht="16.149999999999999" customHeight="1" x14ac:dyDescent="0.5">
      <c r="A28" s="28">
        <v>22</v>
      </c>
      <c r="B28" s="29">
        <v>44818</v>
      </c>
      <c r="C28" s="56" t="s">
        <v>87</v>
      </c>
      <c r="D28" s="57" t="s">
        <v>722</v>
      </c>
      <c r="E28" s="58" t="s">
        <v>723</v>
      </c>
      <c r="F28" s="28" t="s">
        <v>17</v>
      </c>
      <c r="G28" s="78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6"/>
      <c r="Y28" s="37"/>
    </row>
    <row r="29" spans="1:35" s="2" customFormat="1" ht="15.95" customHeight="1" x14ac:dyDescent="0.5">
      <c r="A29" s="28">
        <v>23</v>
      </c>
      <c r="B29" s="29">
        <v>44819</v>
      </c>
      <c r="C29" s="56" t="s">
        <v>87</v>
      </c>
      <c r="D29" s="57" t="s">
        <v>724</v>
      </c>
      <c r="E29" s="58" t="s">
        <v>725</v>
      </c>
      <c r="F29" s="28" t="s">
        <v>13</v>
      </c>
      <c r="G29" s="78"/>
      <c r="H29" s="34"/>
      <c r="I29" s="34"/>
      <c r="J29" s="34"/>
      <c r="K29" s="34"/>
      <c r="L29" s="34"/>
      <c r="M29" s="34"/>
      <c r="N29" s="34"/>
      <c r="O29" s="34"/>
      <c r="P29" s="35"/>
      <c r="Q29" s="35"/>
      <c r="R29" s="35"/>
      <c r="S29" s="35"/>
      <c r="T29" s="35"/>
      <c r="U29" s="35"/>
      <c r="V29" s="35"/>
      <c r="W29" s="35"/>
      <c r="X29" s="36"/>
      <c r="Y29" s="37"/>
    </row>
    <row r="30" spans="1:35" s="2" customFormat="1" ht="16.149999999999999" customHeight="1" x14ac:dyDescent="0.5">
      <c r="A30" s="28">
        <v>24</v>
      </c>
      <c r="B30" s="29">
        <v>44820</v>
      </c>
      <c r="C30" s="56" t="s">
        <v>87</v>
      </c>
      <c r="D30" s="57" t="s">
        <v>593</v>
      </c>
      <c r="E30" s="58" t="s">
        <v>726</v>
      </c>
      <c r="F30" s="28" t="s">
        <v>14</v>
      </c>
      <c r="G30" s="78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6"/>
      <c r="Y30" s="37"/>
      <c r="AF30" s="5"/>
      <c r="AH30" s="5"/>
      <c r="AI30" s="4"/>
    </row>
    <row r="31" spans="1:35" s="2" customFormat="1" ht="16.149999999999999" customHeight="1" x14ac:dyDescent="0.5">
      <c r="A31" s="38">
        <v>25</v>
      </c>
      <c r="B31" s="39">
        <v>44821</v>
      </c>
      <c r="C31" s="309" t="s">
        <v>87</v>
      </c>
      <c r="D31" s="310" t="s">
        <v>727</v>
      </c>
      <c r="E31" s="311" t="s">
        <v>133</v>
      </c>
      <c r="F31" s="38" t="s">
        <v>15</v>
      </c>
      <c r="G31" s="82"/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4"/>
      <c r="S31" s="64"/>
      <c r="T31" s="64"/>
      <c r="U31" s="64"/>
      <c r="V31" s="64"/>
      <c r="W31" s="64"/>
      <c r="X31" s="65"/>
      <c r="Y31" s="47"/>
      <c r="AF31" s="5"/>
      <c r="AH31" s="5"/>
      <c r="AI31" s="4"/>
    </row>
    <row r="32" spans="1:35" s="2" customFormat="1" ht="16.149999999999999" customHeight="1" x14ac:dyDescent="0.5">
      <c r="A32" s="18">
        <v>26</v>
      </c>
      <c r="B32" s="19">
        <v>44822</v>
      </c>
      <c r="C32" s="300" t="s">
        <v>87</v>
      </c>
      <c r="D32" s="301" t="s">
        <v>119</v>
      </c>
      <c r="E32" s="302" t="s">
        <v>728</v>
      </c>
      <c r="F32" s="23" t="s">
        <v>16</v>
      </c>
      <c r="G32" s="77"/>
      <c r="H32" s="25"/>
      <c r="I32" s="25"/>
      <c r="J32" s="25"/>
      <c r="K32" s="25"/>
      <c r="L32" s="48"/>
      <c r="M32" s="48"/>
      <c r="N32" s="48"/>
      <c r="O32" s="48"/>
      <c r="P32" s="26"/>
      <c r="Q32" s="26"/>
      <c r="R32" s="26"/>
      <c r="S32" s="26"/>
      <c r="T32" s="26"/>
      <c r="U32" s="26"/>
      <c r="V32" s="26"/>
      <c r="W32" s="26"/>
      <c r="X32" s="25"/>
      <c r="Y32" s="27"/>
      <c r="AF32" s="5"/>
      <c r="AH32" s="5"/>
      <c r="AI32" s="4"/>
    </row>
    <row r="33" spans="1:35" s="2" customFormat="1" ht="16.149999999999999" customHeight="1" x14ac:dyDescent="0.5">
      <c r="A33" s="28">
        <v>27</v>
      </c>
      <c r="B33" s="29">
        <v>44823</v>
      </c>
      <c r="C33" s="56" t="s">
        <v>87</v>
      </c>
      <c r="D33" s="57" t="s">
        <v>139</v>
      </c>
      <c r="E33" s="58" t="s">
        <v>729</v>
      </c>
      <c r="F33" s="28" t="s">
        <v>17</v>
      </c>
      <c r="G33" s="78"/>
      <c r="H33" s="34"/>
      <c r="I33" s="34"/>
      <c r="J33" s="34"/>
      <c r="K33" s="34"/>
      <c r="L33" s="34"/>
      <c r="M33" s="34"/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6"/>
      <c r="Y33" s="37"/>
      <c r="AF33" s="5"/>
      <c r="AH33" s="5"/>
      <c r="AI33" s="4"/>
    </row>
    <row r="34" spans="1:35" s="2" customFormat="1" ht="16.149999999999999" customHeight="1" x14ac:dyDescent="0.5">
      <c r="A34" s="28">
        <v>28</v>
      </c>
      <c r="B34" s="29">
        <v>44824</v>
      </c>
      <c r="C34" s="56" t="s">
        <v>87</v>
      </c>
      <c r="D34" s="57" t="s">
        <v>730</v>
      </c>
      <c r="E34" s="58" t="s">
        <v>731</v>
      </c>
      <c r="F34" s="28" t="s">
        <v>13</v>
      </c>
      <c r="G34" s="78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6"/>
      <c r="Y34" s="37"/>
      <c r="AF34" s="5"/>
      <c r="AH34" s="5"/>
      <c r="AI34" s="4"/>
    </row>
    <row r="35" spans="1:35" s="2" customFormat="1" ht="16.149999999999999" customHeight="1" x14ac:dyDescent="0.5">
      <c r="A35" s="28">
        <v>29</v>
      </c>
      <c r="B35" s="29">
        <v>44825</v>
      </c>
      <c r="C35" s="56" t="s">
        <v>87</v>
      </c>
      <c r="D35" s="57" t="s">
        <v>82</v>
      </c>
      <c r="E35" s="58" t="s">
        <v>732</v>
      </c>
      <c r="F35" s="28" t="s">
        <v>14</v>
      </c>
      <c r="G35" s="78"/>
      <c r="H35" s="34"/>
      <c r="I35" s="34"/>
      <c r="J35" s="34"/>
      <c r="K35" s="34"/>
      <c r="L35" s="34"/>
      <c r="M35" s="34"/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6"/>
      <c r="Y35" s="37"/>
      <c r="AF35" s="5"/>
      <c r="AH35" s="5"/>
      <c r="AI35" s="4"/>
    </row>
    <row r="36" spans="1:35" s="2" customFormat="1" ht="16.350000000000001" customHeight="1" x14ac:dyDescent="0.5">
      <c r="A36" s="38">
        <v>30</v>
      </c>
      <c r="B36" s="39">
        <v>44826</v>
      </c>
      <c r="C36" s="303" t="s">
        <v>87</v>
      </c>
      <c r="D36" s="304" t="s">
        <v>733</v>
      </c>
      <c r="E36" s="305" t="s">
        <v>734</v>
      </c>
      <c r="F36" s="38" t="s">
        <v>15</v>
      </c>
      <c r="G36" s="79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7"/>
      <c r="AF36" s="5"/>
      <c r="AH36" s="5"/>
      <c r="AI36" s="4"/>
    </row>
    <row r="37" spans="1:35" s="2" customFormat="1" ht="16.149999999999999" customHeight="1" x14ac:dyDescent="0.5">
      <c r="A37" s="18">
        <v>31</v>
      </c>
      <c r="B37" s="19">
        <v>44827</v>
      </c>
      <c r="C37" s="170" t="s">
        <v>87</v>
      </c>
      <c r="D37" s="51" t="s">
        <v>150</v>
      </c>
      <c r="E37" s="52" t="s">
        <v>735</v>
      </c>
      <c r="F37" s="68" t="s">
        <v>16</v>
      </c>
      <c r="G37" s="83"/>
      <c r="H37" s="53"/>
      <c r="I37" s="53"/>
      <c r="J37" s="53"/>
      <c r="K37" s="53"/>
      <c r="L37" s="53"/>
      <c r="M37" s="53"/>
      <c r="N37" s="53"/>
      <c r="O37" s="53"/>
      <c r="P37" s="54"/>
      <c r="Q37" s="54"/>
      <c r="R37" s="54"/>
      <c r="S37" s="54"/>
      <c r="T37" s="54"/>
      <c r="U37" s="54"/>
      <c r="V37" s="54"/>
      <c r="W37" s="54"/>
      <c r="X37" s="55"/>
      <c r="Y37" s="27"/>
    </row>
    <row r="38" spans="1:35" s="2" customFormat="1" ht="15.95" customHeight="1" x14ac:dyDescent="0.5">
      <c r="A38" s="28">
        <v>32</v>
      </c>
      <c r="B38" s="29">
        <v>44828</v>
      </c>
      <c r="C38" s="56" t="s">
        <v>87</v>
      </c>
      <c r="D38" s="57" t="s">
        <v>736</v>
      </c>
      <c r="E38" s="58" t="s">
        <v>737</v>
      </c>
      <c r="F38" s="28" t="s">
        <v>17</v>
      </c>
      <c r="G38" s="78"/>
      <c r="H38" s="34"/>
      <c r="I38" s="34"/>
      <c r="J38" s="34"/>
      <c r="K38" s="34"/>
      <c r="L38" s="34"/>
      <c r="M38" s="34"/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6"/>
      <c r="Y38" s="37"/>
    </row>
    <row r="39" spans="1:35" s="2" customFormat="1" ht="16.149999999999999" customHeight="1" x14ac:dyDescent="0.5">
      <c r="A39" s="28">
        <v>33</v>
      </c>
      <c r="B39" s="29">
        <v>44829</v>
      </c>
      <c r="C39" s="56" t="s">
        <v>87</v>
      </c>
      <c r="D39" s="57" t="s">
        <v>738</v>
      </c>
      <c r="E39" s="58" t="s">
        <v>739</v>
      </c>
      <c r="F39" s="28" t="s">
        <v>13</v>
      </c>
      <c r="G39" s="78"/>
      <c r="H39" s="34"/>
      <c r="I39" s="34"/>
      <c r="J39" s="34"/>
      <c r="K39" s="34"/>
      <c r="L39" s="34"/>
      <c r="M39" s="34"/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AF39" s="5"/>
      <c r="AH39" s="5"/>
      <c r="AI39" s="4"/>
    </row>
    <row r="40" spans="1:35" s="2" customFormat="1" ht="16.149999999999999" customHeight="1" x14ac:dyDescent="0.5">
      <c r="A40" s="28">
        <v>34</v>
      </c>
      <c r="B40" s="29">
        <v>44830</v>
      </c>
      <c r="C40" s="56" t="s">
        <v>87</v>
      </c>
      <c r="D40" s="57" t="s">
        <v>740</v>
      </c>
      <c r="E40" s="58" t="s">
        <v>741</v>
      </c>
      <c r="F40" s="28" t="s">
        <v>14</v>
      </c>
      <c r="G40" s="78"/>
      <c r="H40" s="34"/>
      <c r="I40" s="34"/>
      <c r="J40" s="34"/>
      <c r="K40" s="34"/>
      <c r="L40" s="34"/>
      <c r="M40" s="34"/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6"/>
      <c r="Y40" s="37"/>
      <c r="AF40" s="5"/>
      <c r="AH40" s="5"/>
      <c r="AI40" s="4"/>
    </row>
    <row r="41" spans="1:35" s="2" customFormat="1" ht="16.5" customHeight="1" x14ac:dyDescent="0.5">
      <c r="A41" s="38">
        <v>35</v>
      </c>
      <c r="B41" s="39">
        <v>44831</v>
      </c>
      <c r="C41" s="309" t="s">
        <v>87</v>
      </c>
      <c r="D41" s="310" t="s">
        <v>102</v>
      </c>
      <c r="E41" s="311" t="s">
        <v>742</v>
      </c>
      <c r="F41" s="69" t="s">
        <v>15</v>
      </c>
      <c r="G41" s="82"/>
      <c r="H41" s="63"/>
      <c r="I41" s="63"/>
      <c r="J41" s="63"/>
      <c r="K41" s="63"/>
      <c r="L41" s="63"/>
      <c r="M41" s="63"/>
      <c r="N41" s="63"/>
      <c r="O41" s="63"/>
      <c r="P41" s="64"/>
      <c r="Q41" s="64"/>
      <c r="R41" s="64"/>
      <c r="S41" s="64"/>
      <c r="T41" s="64"/>
      <c r="U41" s="64"/>
      <c r="V41" s="64"/>
      <c r="W41" s="64"/>
      <c r="X41" s="65"/>
      <c r="Y41" s="47"/>
      <c r="AF41" s="5"/>
      <c r="AH41" s="5"/>
      <c r="AI41" s="4"/>
    </row>
    <row r="42" spans="1:35" s="2" customFormat="1" ht="16.149999999999999" customHeight="1" x14ac:dyDescent="0.5">
      <c r="A42" s="18">
        <v>36</v>
      </c>
      <c r="B42" s="19">
        <v>44832</v>
      </c>
      <c r="C42" s="300" t="s">
        <v>87</v>
      </c>
      <c r="D42" s="301" t="s">
        <v>743</v>
      </c>
      <c r="E42" s="302" t="s">
        <v>744</v>
      </c>
      <c r="F42" s="18" t="s">
        <v>16</v>
      </c>
      <c r="G42" s="84"/>
      <c r="H42" s="48"/>
      <c r="I42" s="48"/>
      <c r="J42" s="48"/>
      <c r="K42" s="48"/>
      <c r="L42" s="48"/>
      <c r="M42" s="48"/>
      <c r="N42" s="48"/>
      <c r="O42" s="48"/>
      <c r="P42" s="26"/>
      <c r="Q42" s="26"/>
      <c r="R42" s="26"/>
      <c r="S42" s="26"/>
      <c r="T42" s="26"/>
      <c r="U42" s="26"/>
      <c r="V42" s="26"/>
      <c r="W42" s="26"/>
      <c r="X42" s="25"/>
      <c r="Y42" s="27"/>
      <c r="AF42" s="5"/>
      <c r="AH42" s="5"/>
      <c r="AI42" s="4"/>
    </row>
    <row r="43" spans="1:35" s="2" customFormat="1" ht="15.95" customHeight="1" x14ac:dyDescent="0.5">
      <c r="A43" s="28">
        <v>37</v>
      </c>
      <c r="B43" s="29">
        <v>44833</v>
      </c>
      <c r="C43" s="56" t="s">
        <v>87</v>
      </c>
      <c r="D43" s="57" t="s">
        <v>745</v>
      </c>
      <c r="E43" s="58" t="s">
        <v>746</v>
      </c>
      <c r="F43" s="28" t="s">
        <v>17</v>
      </c>
      <c r="G43" s="78"/>
      <c r="H43" s="34"/>
      <c r="I43" s="34"/>
      <c r="J43" s="34"/>
      <c r="K43" s="34"/>
      <c r="L43" s="34"/>
      <c r="M43" s="34"/>
      <c r="N43" s="34"/>
      <c r="O43" s="34"/>
      <c r="P43" s="35"/>
      <c r="Q43" s="35"/>
      <c r="R43" s="35"/>
      <c r="S43" s="35"/>
      <c r="T43" s="35"/>
      <c r="U43" s="35"/>
      <c r="V43" s="35"/>
      <c r="W43" s="35"/>
      <c r="X43" s="36"/>
      <c r="Y43" s="37"/>
      <c r="AF43" s="5"/>
      <c r="AH43" s="5"/>
      <c r="AI43" s="4"/>
    </row>
    <row r="44" spans="1:35" s="2" customFormat="1" ht="16.149999999999999" customHeight="1" x14ac:dyDescent="0.5">
      <c r="A44" s="28">
        <v>38</v>
      </c>
      <c r="B44" s="29">
        <v>44834</v>
      </c>
      <c r="C44" s="56" t="s">
        <v>87</v>
      </c>
      <c r="D44" s="57" t="s">
        <v>747</v>
      </c>
      <c r="E44" s="58" t="s">
        <v>748</v>
      </c>
      <c r="F44" s="28" t="s">
        <v>13</v>
      </c>
      <c r="G44" s="78"/>
      <c r="H44" s="34"/>
      <c r="I44" s="34"/>
      <c r="J44" s="34"/>
      <c r="K44" s="34"/>
      <c r="L44" s="34"/>
      <c r="M44" s="34"/>
      <c r="N44" s="34"/>
      <c r="O44" s="34"/>
      <c r="P44" s="35"/>
      <c r="Q44" s="35"/>
      <c r="R44" s="35"/>
      <c r="S44" s="35"/>
      <c r="T44" s="35"/>
      <c r="U44" s="35"/>
      <c r="V44" s="35"/>
      <c r="W44" s="35"/>
      <c r="X44" s="36"/>
      <c r="Y44" s="37"/>
      <c r="AF44" s="5"/>
      <c r="AH44" s="5"/>
      <c r="AI44" s="4"/>
    </row>
    <row r="45" spans="1:35" s="2" customFormat="1" ht="16.149999999999999" customHeight="1" x14ac:dyDescent="0.5">
      <c r="A45" s="28">
        <v>39</v>
      </c>
      <c r="B45" s="29">
        <v>44835</v>
      </c>
      <c r="C45" s="56" t="s">
        <v>87</v>
      </c>
      <c r="D45" s="57" t="s">
        <v>749</v>
      </c>
      <c r="E45" s="58" t="s">
        <v>750</v>
      </c>
      <c r="F45" s="70" t="s">
        <v>14</v>
      </c>
      <c r="G45" s="85"/>
      <c r="H45" s="36"/>
      <c r="I45" s="36"/>
      <c r="J45" s="36"/>
      <c r="K45" s="36"/>
      <c r="L45" s="36"/>
      <c r="M45" s="36"/>
      <c r="N45" s="36"/>
      <c r="O45" s="36"/>
      <c r="P45" s="35"/>
      <c r="Q45" s="35"/>
      <c r="R45" s="35"/>
      <c r="S45" s="35"/>
      <c r="T45" s="35"/>
      <c r="U45" s="35"/>
      <c r="V45" s="35"/>
      <c r="W45" s="35"/>
      <c r="X45" s="36"/>
      <c r="Y45" s="37"/>
      <c r="AF45" s="5"/>
      <c r="AH45" s="5"/>
      <c r="AI45" s="4"/>
    </row>
    <row r="46" spans="1:35" s="2" customFormat="1" ht="16.149999999999999" customHeight="1" x14ac:dyDescent="0.5">
      <c r="A46" s="38">
        <v>40</v>
      </c>
      <c r="B46" s="307">
        <v>44836</v>
      </c>
      <c r="C46" s="303" t="s">
        <v>87</v>
      </c>
      <c r="D46" s="304" t="s">
        <v>751</v>
      </c>
      <c r="E46" s="305" t="s">
        <v>752</v>
      </c>
      <c r="F46" s="38" t="s">
        <v>15</v>
      </c>
      <c r="G46" s="308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1"/>
      <c r="AF46" s="5"/>
      <c r="AH46" s="5"/>
      <c r="AI46" s="4"/>
    </row>
    <row r="47" spans="1:35" s="2" customFormat="1" ht="6" customHeight="1" x14ac:dyDescent="0.5">
      <c r="A47" s="73"/>
      <c r="B47" s="130"/>
      <c r="C47" s="131"/>
      <c r="D47" s="132"/>
      <c r="E47" s="13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2"/>
      <c r="Q47" s="72"/>
      <c r="R47" s="72"/>
      <c r="S47" s="72"/>
      <c r="T47" s="72"/>
      <c r="U47" s="72"/>
      <c r="V47" s="72"/>
      <c r="W47" s="72"/>
      <c r="X47" s="134"/>
      <c r="Y47" s="135"/>
      <c r="AF47" s="5"/>
      <c r="AH47" s="5"/>
      <c r="AI47" s="4"/>
    </row>
    <row r="48" spans="1:35" s="2" customFormat="1" ht="16.149999999999999" customHeight="1" x14ac:dyDescent="0.5">
      <c r="A48" s="72"/>
      <c r="B48" s="76" t="s">
        <v>24</v>
      </c>
      <c r="C48" s="73"/>
      <c r="E48" s="73">
        <f>I48+O48</f>
        <v>40</v>
      </c>
      <c r="F48" s="74" t="s">
        <v>6</v>
      </c>
      <c r="G48" s="76" t="s">
        <v>11</v>
      </c>
      <c r="H48" s="76"/>
      <c r="I48" s="73">
        <f>COUNTIF($C$7:$C$46,"ช")</f>
        <v>19</v>
      </c>
      <c r="J48" s="72"/>
      <c r="K48" s="75" t="s">
        <v>8</v>
      </c>
      <c r="L48" s="76"/>
      <c r="M48" s="169" t="s">
        <v>7</v>
      </c>
      <c r="N48" s="169"/>
      <c r="O48" s="73">
        <f>COUNTIF($C$7:$C$46,"ญ")</f>
        <v>21</v>
      </c>
      <c r="P48" s="72"/>
      <c r="Q48" s="75" t="s">
        <v>8</v>
      </c>
      <c r="X48" s="72"/>
      <c r="Y48" s="72"/>
    </row>
    <row r="49" spans="1:25" s="94" customFormat="1" ht="17.100000000000001" hidden="1" customHeight="1" x14ac:dyDescent="0.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s="95" customFormat="1" ht="15" hidden="1" customHeight="1" x14ac:dyDescent="0.5">
      <c r="A50" s="93"/>
      <c r="B50" s="106"/>
      <c r="C50" s="93"/>
      <c r="D50" s="168" t="s">
        <v>13</v>
      </c>
      <c r="E50" s="168">
        <f>COUNTIF($F$7:$F$46,"แดง")</f>
        <v>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s="95" customFormat="1" ht="15" hidden="1" customHeight="1" x14ac:dyDescent="0.5">
      <c r="A51" s="93"/>
      <c r="B51" s="106"/>
      <c r="C51" s="93"/>
      <c r="D51" s="168" t="s">
        <v>14</v>
      </c>
      <c r="E51" s="168">
        <f>COUNTIF($F$7:$F$46,"เหลือง")</f>
        <v>8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s="95" customFormat="1" ht="15" hidden="1" customHeight="1" x14ac:dyDescent="0.5">
      <c r="A52" s="93"/>
      <c r="B52" s="106"/>
      <c r="C52" s="93"/>
      <c r="D52" s="168" t="s">
        <v>15</v>
      </c>
      <c r="E52" s="168">
        <f>COUNTIF($F$7:$F$46,"น้ำเงิน")</f>
        <v>8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s="95" customFormat="1" ht="15" hidden="1" customHeight="1" x14ac:dyDescent="0.5">
      <c r="A53" s="93"/>
      <c r="B53" s="106"/>
      <c r="C53" s="93"/>
      <c r="D53" s="168" t="s">
        <v>16</v>
      </c>
      <c r="E53" s="168">
        <f>COUNTIF($F$7:$F$46,"ม่วง")</f>
        <v>8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s="95" customFormat="1" ht="15" hidden="1" customHeight="1" x14ac:dyDescent="0.5">
      <c r="A54" s="93"/>
      <c r="B54" s="106"/>
      <c r="C54" s="93"/>
      <c r="D54" s="168" t="s">
        <v>17</v>
      </c>
      <c r="E54" s="168">
        <f>COUNTIF($F$7:$F$46,"ฟ้า")</f>
        <v>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s="95" customFormat="1" ht="15" hidden="1" customHeight="1" x14ac:dyDescent="0.5">
      <c r="A55" s="93"/>
      <c r="B55" s="106"/>
      <c r="C55" s="93"/>
      <c r="D55" s="168" t="s">
        <v>5</v>
      </c>
      <c r="E55" s="168">
        <f>SUM(E50:E54)</f>
        <v>40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ht="15" hidden="1" customHeight="1" x14ac:dyDescent="0.5">
      <c r="A56" s="95"/>
      <c r="B56" s="96"/>
      <c r="C56" s="97"/>
      <c r="D56" s="107"/>
      <c r="E56" s="107"/>
      <c r="F56" s="90"/>
      <c r="G56" s="95"/>
      <c r="H56" s="95"/>
      <c r="I56" s="95"/>
      <c r="J56" s="95"/>
      <c r="K56" s="95"/>
      <c r="L56" s="95"/>
    </row>
    <row r="57" spans="1:25" ht="15" customHeight="1" x14ac:dyDescent="0.5">
      <c r="A57" s="95"/>
      <c r="B57" s="96"/>
      <c r="C57" s="97"/>
      <c r="D57" s="98"/>
      <c r="E57" s="98"/>
      <c r="F57" s="95"/>
      <c r="G57" s="95"/>
      <c r="H57" s="95"/>
      <c r="I57" s="95"/>
      <c r="J57" s="95"/>
      <c r="K57" s="95"/>
      <c r="L57" s="95"/>
    </row>
    <row r="58" spans="1:25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 </vt:lpstr>
      <vt:lpstr>2-13</vt:lpstr>
      <vt:lpstr>2-14</vt:lpstr>
      <vt:lpstr>ยอด ม.2</vt:lpstr>
      <vt:lpstr>'2-1'!Print_Area</vt:lpstr>
      <vt:lpstr>'2-10'!Print_Area</vt:lpstr>
      <vt:lpstr>'2-11'!Print_Area</vt:lpstr>
      <vt:lpstr>'2-12 '!Print_Area</vt:lpstr>
      <vt:lpstr>'2-13'!Print_Area</vt:lpstr>
      <vt:lpstr>'2-14'!Print_Area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2026-05-20T04:46:44Z</cp:lastPrinted>
  <dcterms:created xsi:type="dcterms:W3CDTF">2002-05-20T03:15:00Z</dcterms:created>
  <dcterms:modified xsi:type="dcterms:W3CDTF">2026-05-20T05:10:56Z</dcterms:modified>
</cp:coreProperties>
</file>