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702B2DE0-1E5A-42A2-8DA7-E2E4ACCD3DFE}" xr6:coauthVersionLast="47" xr6:coauthVersionMax="47" xr10:uidLastSave="{00000000-0000-0000-0000-000000000000}"/>
  <bookViews>
    <workbookView xWindow="-120" yWindow="-120" windowWidth="29040" windowHeight="15720" firstSheet="1" activeTab="7" xr2:uid="{00000000-000D-0000-FFFF-FFFF00000000}"/>
  </bookViews>
  <sheets>
    <sheet name="3-1" sheetId="31" r:id="rId1"/>
    <sheet name="3-2" sheetId="46" r:id="rId2"/>
    <sheet name="3-3" sheetId="47" r:id="rId3"/>
    <sheet name="3-4" sheetId="48" r:id="rId4"/>
    <sheet name="3-5" sheetId="49" r:id="rId5"/>
    <sheet name="3-6" sheetId="50" r:id="rId6"/>
    <sheet name="3-7" sheetId="51" r:id="rId7"/>
    <sheet name="3-8" sheetId="52" r:id="rId8"/>
    <sheet name="3-9" sheetId="53" r:id="rId9"/>
    <sheet name="3-10" sheetId="42" r:id="rId10"/>
    <sheet name="3-11" sheetId="58" r:id="rId11"/>
    <sheet name="3-12" sheetId="44" r:id="rId12"/>
    <sheet name="3-13" sheetId="60" r:id="rId13"/>
    <sheet name="3-14" sheetId="59" r:id="rId14"/>
    <sheet name="ยอด ม.3" sheetId="56" r:id="rId15"/>
  </sheets>
  <definedNames>
    <definedName name="_xlnm._FilterDatabase" localSheetId="0" hidden="1">'3-1'!$A$1:$AV$38</definedName>
    <definedName name="_xlnm._FilterDatabase" localSheetId="9" hidden="1">'3-10'!$A$1:$AU$50</definedName>
    <definedName name="_xlnm._FilterDatabase" localSheetId="10" hidden="1">'3-11'!$A$1:$AU$50</definedName>
    <definedName name="_xlnm._FilterDatabase" localSheetId="11" hidden="1">'3-12'!$A$1:$AU$38</definedName>
    <definedName name="_xlnm._FilterDatabase" localSheetId="12" hidden="1">'3-13'!$A$1:$AU$48</definedName>
    <definedName name="_xlnm._FilterDatabase" localSheetId="13" hidden="1">'3-14'!$A$1:$AU$38</definedName>
    <definedName name="_xlnm._FilterDatabase" localSheetId="1" hidden="1">'3-2'!$A$1:$AU$44</definedName>
    <definedName name="_xlnm._FilterDatabase" localSheetId="2" hidden="1">'3-3'!$A$1:$AT$44</definedName>
    <definedName name="_xlnm._FilterDatabase" localSheetId="3" hidden="1">'3-4'!$A$1:$AT$44</definedName>
    <definedName name="_xlnm._FilterDatabase" localSheetId="4" hidden="1">'3-5'!$A$1:$AT$48</definedName>
    <definedName name="_xlnm._FilterDatabase" localSheetId="5" hidden="1">'3-6'!$A$1:$AU$48</definedName>
    <definedName name="_xlnm._FilterDatabase" localSheetId="6" hidden="1">'3-7'!$A$1:$AU$50</definedName>
    <definedName name="_xlnm._FilterDatabase" localSheetId="7" hidden="1">'3-8'!$A$1:$AU$50</definedName>
    <definedName name="_xlnm._FilterDatabase" localSheetId="8" hidden="1">'3-9'!$A$1:$AU$50</definedName>
    <definedName name="_xlnm._FilterDatabase" localSheetId="14" hidden="1">'ยอด ม.3'!$A$1:$AQ$23</definedName>
    <definedName name="_xlnm.Print_Area" localSheetId="0">'3-1'!$A$1:$Y$38</definedName>
    <definedName name="_xlnm.Print_Area" localSheetId="9">'3-10'!$A$1:$Y$50</definedName>
    <definedName name="_xlnm.Print_Area" localSheetId="10">'3-11'!$A$1:$Y$50</definedName>
    <definedName name="_xlnm.Print_Area" localSheetId="11">'3-12'!$A$1:$Y$38</definedName>
    <definedName name="_xlnm.Print_Area" localSheetId="12">'3-13'!$A$1:$Y$48</definedName>
    <definedName name="_xlnm.Print_Area" localSheetId="13">'3-14'!$A$1:$Y$38</definedName>
    <definedName name="_xlnm.Print_Area" localSheetId="1">'3-2'!$A$1:$Y$44</definedName>
    <definedName name="_xlnm.Print_Area" localSheetId="2">'3-3'!$A$1:$Y$44</definedName>
    <definedName name="_xlnm.Print_Area" localSheetId="3">'3-4'!$A$1:$Y$44</definedName>
    <definedName name="_xlnm.Print_Area" localSheetId="4">'3-5'!$A$1:$Y$48</definedName>
    <definedName name="_xlnm.Print_Area" localSheetId="5">'3-6'!$A$1:$Y$48</definedName>
    <definedName name="_xlnm.Print_Area" localSheetId="6">'3-7'!$A$1:$Y$50</definedName>
    <definedName name="_xlnm.Print_Area" localSheetId="7">'3-8'!$A$1:$Y$50</definedName>
    <definedName name="_xlnm.Print_Area" localSheetId="8">'3-9'!$A$1:$Y$50</definedName>
    <definedName name="_xlnm.Print_Area" localSheetId="14">'ยอด ม.3'!$A$1:$U$32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56" l="1"/>
  <c r="M5" i="56"/>
  <c r="L5" i="56"/>
  <c r="O18" i="56"/>
  <c r="N18" i="56"/>
  <c r="M18" i="56"/>
  <c r="L18" i="56"/>
  <c r="O17" i="56"/>
  <c r="N17" i="56"/>
  <c r="M17" i="56"/>
  <c r="L17" i="56"/>
  <c r="O16" i="56"/>
  <c r="N16" i="56"/>
  <c r="M16" i="56"/>
  <c r="L16" i="56"/>
  <c r="O15" i="56"/>
  <c r="N15" i="56"/>
  <c r="M15" i="56"/>
  <c r="L15" i="56"/>
  <c r="O14" i="56"/>
  <c r="N14" i="56"/>
  <c r="M14" i="56"/>
  <c r="L14" i="56"/>
  <c r="O13" i="56"/>
  <c r="N13" i="56"/>
  <c r="M13" i="56"/>
  <c r="L13" i="56"/>
  <c r="O12" i="56"/>
  <c r="N12" i="56"/>
  <c r="M12" i="56"/>
  <c r="L12" i="56"/>
  <c r="O11" i="56"/>
  <c r="N11" i="56"/>
  <c r="M11" i="56"/>
  <c r="L11" i="56"/>
  <c r="O10" i="56"/>
  <c r="N10" i="56"/>
  <c r="M10" i="56"/>
  <c r="L10" i="56"/>
  <c r="O9" i="56"/>
  <c r="N9" i="56"/>
  <c r="M9" i="56"/>
  <c r="L9" i="56"/>
  <c r="O8" i="56"/>
  <c r="N8" i="56"/>
  <c r="M8" i="56"/>
  <c r="L8" i="56"/>
  <c r="O7" i="56"/>
  <c r="N7" i="56"/>
  <c r="M7" i="56"/>
  <c r="L7" i="56"/>
  <c r="O6" i="56"/>
  <c r="N6" i="56"/>
  <c r="M6" i="56"/>
  <c r="L6" i="56"/>
  <c r="O5" i="56"/>
  <c r="W4" i="58"/>
  <c r="W4" i="42"/>
  <c r="W4" i="53"/>
  <c r="E50" i="60"/>
  <c r="R1" i="60"/>
  <c r="R2" i="60"/>
  <c r="E54" i="60" l="1"/>
  <c r="E53" i="60"/>
  <c r="E52" i="60"/>
  <c r="E51" i="60"/>
  <c r="O48" i="60"/>
  <c r="D28" i="56" s="1"/>
  <c r="I48" i="60"/>
  <c r="W4" i="60"/>
  <c r="E1" i="60"/>
  <c r="E48" i="60" l="1"/>
  <c r="C28" i="56"/>
  <c r="C46" i="56" s="1"/>
  <c r="E55" i="60"/>
  <c r="E44" i="59"/>
  <c r="E43" i="59"/>
  <c r="E42" i="59"/>
  <c r="E41" i="59"/>
  <c r="E40" i="59"/>
  <c r="O38" i="59"/>
  <c r="D30" i="56" s="1"/>
  <c r="H38" i="59"/>
  <c r="C30" i="56" s="1"/>
  <c r="E30" i="56" s="1"/>
  <c r="E1" i="59"/>
  <c r="A46" i="56"/>
  <c r="R2" i="58"/>
  <c r="R1" i="58"/>
  <c r="E56" i="58"/>
  <c r="E55" i="58"/>
  <c r="E54" i="58"/>
  <c r="E53" i="58"/>
  <c r="E52" i="58"/>
  <c r="O50" i="58"/>
  <c r="D24" i="56" s="1"/>
  <c r="I50" i="58"/>
  <c r="E1" i="58"/>
  <c r="R2" i="48"/>
  <c r="R1" i="48"/>
  <c r="D46" i="56"/>
  <c r="W4" i="44"/>
  <c r="R2" i="44"/>
  <c r="R1" i="44"/>
  <c r="R2" i="42"/>
  <c r="R1" i="42"/>
  <c r="R2" i="53"/>
  <c r="R1" i="53"/>
  <c r="W4" i="52"/>
  <c r="R2" i="52"/>
  <c r="R1" i="52"/>
  <c r="W4" i="51"/>
  <c r="R2" i="51"/>
  <c r="R1" i="51"/>
  <c r="W4" i="50"/>
  <c r="R2" i="50"/>
  <c r="R1" i="50"/>
  <c r="R2" i="49"/>
  <c r="R1" i="49"/>
  <c r="W4" i="49"/>
  <c r="W4" i="48"/>
  <c r="W4" i="47"/>
  <c r="W4" i="46"/>
  <c r="W4" i="31"/>
  <c r="A47" i="56"/>
  <c r="F45" i="56"/>
  <c r="A45" i="56"/>
  <c r="F44" i="56"/>
  <c r="A44" i="56"/>
  <c r="F43" i="56"/>
  <c r="A43" i="56"/>
  <c r="F42" i="56"/>
  <c r="A42" i="56"/>
  <c r="F41" i="56"/>
  <c r="A41" i="56"/>
  <c r="F40" i="56"/>
  <c r="A40" i="56"/>
  <c r="F39" i="56"/>
  <c r="A39" i="56"/>
  <c r="F38" i="56"/>
  <c r="A38" i="56"/>
  <c r="F37" i="56"/>
  <c r="A37" i="56"/>
  <c r="F36" i="56"/>
  <c r="A36" i="56"/>
  <c r="F35" i="56"/>
  <c r="A35" i="56"/>
  <c r="F34" i="56"/>
  <c r="A34" i="56"/>
  <c r="E45" i="59" l="1"/>
  <c r="D38" i="59"/>
  <c r="E57" i="58"/>
  <c r="E28" i="56"/>
  <c r="E46" i="56" s="1"/>
  <c r="E50" i="58"/>
  <c r="C24" i="56"/>
  <c r="R2" i="47"/>
  <c r="R1" i="47"/>
  <c r="R2" i="46"/>
  <c r="R1" i="46"/>
  <c r="R2" i="31"/>
  <c r="R1" i="31"/>
  <c r="D1" i="56" l="1"/>
  <c r="E1" i="44" l="1"/>
  <c r="E1" i="42"/>
  <c r="E1" i="53"/>
  <c r="E1" i="52"/>
  <c r="E1" i="51"/>
  <c r="E1" i="50"/>
  <c r="E1" i="49"/>
  <c r="E1" i="48"/>
  <c r="E1" i="47"/>
  <c r="E1" i="46"/>
  <c r="E44" i="44" l="1"/>
  <c r="E43" i="44"/>
  <c r="E42" i="44"/>
  <c r="E41" i="44"/>
  <c r="E40" i="44"/>
  <c r="E56" i="42"/>
  <c r="E55" i="42"/>
  <c r="E54" i="42"/>
  <c r="E53" i="42"/>
  <c r="E52" i="42"/>
  <c r="E56" i="53"/>
  <c r="E55" i="53"/>
  <c r="E54" i="53"/>
  <c r="E53" i="53"/>
  <c r="E52" i="53"/>
  <c r="E56" i="52"/>
  <c r="E55" i="52"/>
  <c r="E54" i="52"/>
  <c r="E53" i="52"/>
  <c r="E52" i="52"/>
  <c r="E56" i="51"/>
  <c r="E55" i="51"/>
  <c r="E54" i="51"/>
  <c r="E53" i="51"/>
  <c r="E52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E50" i="46"/>
  <c r="E49" i="46"/>
  <c r="E48" i="46"/>
  <c r="E47" i="46"/>
  <c r="E46" i="46"/>
  <c r="E44" i="31"/>
  <c r="E43" i="31"/>
  <c r="E42" i="31"/>
  <c r="E41" i="31"/>
  <c r="E40" i="31"/>
  <c r="O38" i="44"/>
  <c r="D26" i="56" s="1"/>
  <c r="D45" i="56" s="1"/>
  <c r="I38" i="44"/>
  <c r="C26" i="56" s="1"/>
  <c r="D44" i="56"/>
  <c r="O50" i="42"/>
  <c r="D22" i="56" s="1"/>
  <c r="D43" i="56" s="1"/>
  <c r="I50" i="42"/>
  <c r="C22" i="56" s="1"/>
  <c r="O50" i="53"/>
  <c r="D20" i="56" s="1"/>
  <c r="D42" i="56" s="1"/>
  <c r="I50" i="53"/>
  <c r="C20" i="56" s="1"/>
  <c r="O50" i="52"/>
  <c r="D18" i="56" s="1"/>
  <c r="D41" i="56" s="1"/>
  <c r="I50" i="52"/>
  <c r="C18" i="56" s="1"/>
  <c r="O50" i="51"/>
  <c r="D16" i="56" s="1"/>
  <c r="D40" i="56" s="1"/>
  <c r="I50" i="51"/>
  <c r="C16" i="56" s="1"/>
  <c r="O48" i="50"/>
  <c r="D14" i="56" s="1"/>
  <c r="D39" i="56" s="1"/>
  <c r="I48" i="50"/>
  <c r="C14" i="56" s="1"/>
  <c r="O48" i="49"/>
  <c r="D12" i="56" s="1"/>
  <c r="D38" i="56" s="1"/>
  <c r="I48" i="49"/>
  <c r="C12" i="56" s="1"/>
  <c r="O44" i="48"/>
  <c r="D10" i="56" s="1"/>
  <c r="D37" i="56" s="1"/>
  <c r="I44" i="48"/>
  <c r="C10" i="56" s="1"/>
  <c r="O44" i="47"/>
  <c r="D8" i="56" s="1"/>
  <c r="D36" i="56" s="1"/>
  <c r="I44" i="47"/>
  <c r="C8" i="56" s="1"/>
  <c r="O44" i="46"/>
  <c r="D6" i="56" s="1"/>
  <c r="D35" i="56" s="1"/>
  <c r="I44" i="46"/>
  <c r="C6" i="56" s="1"/>
  <c r="O38" i="31"/>
  <c r="D4" i="56" s="1"/>
  <c r="I38" i="31"/>
  <c r="C4" i="56" s="1"/>
  <c r="H4" i="56" l="1"/>
  <c r="H6" i="56"/>
  <c r="H8" i="56"/>
  <c r="H10" i="56"/>
  <c r="H12" i="56"/>
  <c r="C32" i="56"/>
  <c r="C47" i="56" s="1"/>
  <c r="D32" i="56"/>
  <c r="D47" i="56" s="1"/>
  <c r="C34" i="56"/>
  <c r="E4" i="56"/>
  <c r="C37" i="56"/>
  <c r="E10" i="56"/>
  <c r="E37" i="56" s="1"/>
  <c r="C38" i="56"/>
  <c r="E12" i="56"/>
  <c r="E38" i="56" s="1"/>
  <c r="C44" i="56"/>
  <c r="E24" i="56"/>
  <c r="E44" i="56" s="1"/>
  <c r="C40" i="56"/>
  <c r="E16" i="56"/>
  <c r="E40" i="56" s="1"/>
  <c r="C43" i="56"/>
  <c r="E22" i="56"/>
  <c r="E43" i="56" s="1"/>
  <c r="D34" i="56"/>
  <c r="C35" i="56"/>
  <c r="E6" i="56"/>
  <c r="E35" i="56" s="1"/>
  <c r="C41" i="56"/>
  <c r="E18" i="56"/>
  <c r="E41" i="56" s="1"/>
  <c r="C36" i="56"/>
  <c r="E8" i="56"/>
  <c r="E36" i="56" s="1"/>
  <c r="C39" i="56"/>
  <c r="E14" i="56"/>
  <c r="E39" i="56" s="1"/>
  <c r="C42" i="56"/>
  <c r="E20" i="56"/>
  <c r="E42" i="56" s="1"/>
  <c r="C45" i="56"/>
  <c r="E26" i="56"/>
  <c r="E45" i="56" s="1"/>
  <c r="E50" i="53"/>
  <c r="E51" i="47"/>
  <c r="E57" i="53"/>
  <c r="E57" i="51"/>
  <c r="E45" i="44"/>
  <c r="E57" i="42"/>
  <c r="E57" i="52"/>
  <c r="E55" i="50"/>
  <c r="E55" i="49"/>
  <c r="E51" i="48"/>
  <c r="E51" i="46"/>
  <c r="E50" i="52"/>
  <c r="E44" i="46"/>
  <c r="E50" i="42"/>
  <c r="E38" i="44"/>
  <c r="E50" i="51"/>
  <c r="E48" i="50"/>
  <c r="E48" i="49"/>
  <c r="E44" i="48"/>
  <c r="E44" i="47"/>
  <c r="E32" i="56" l="1"/>
  <c r="E47" i="56" s="1"/>
  <c r="H14" i="56"/>
  <c r="E34" i="56"/>
  <c r="E45" i="31"/>
  <c r="E38" i="31"/>
</calcChain>
</file>

<file path=xl/sharedStrings.xml><?xml version="1.0" encoding="utf-8"?>
<sst xmlns="http://schemas.openxmlformats.org/spreadsheetml/2006/main" count="2412" uniqueCount="1022">
  <si>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</si>
  <si>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</si>
  <si>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</si>
  <si>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</si>
  <si>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</si>
  <si>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</si>
  <si>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</si>
  <si>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</si>
  <si>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</si>
  <si>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</si>
  <si>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</si>
  <si>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</si>
  <si>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</si>
  <si>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</si>
  <si>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</si>
  <si>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</si>
  <si>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</si>
  <si>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</si>
  <si>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</si>
  <si>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</si>
  <si>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</si>
  <si>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</si>
  <si>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</si>
  <si>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ด</t>
  </si>
  <si>
    <t>ล</t>
  </si>
  <si>
    <t>น</t>
  </si>
  <si>
    <t>ม</t>
  </si>
  <si>
    <t>ฟ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</si>
  <si>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</si>
  <si>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</si>
  <si>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</si>
  <si>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โครงการส่งเสริมความสามารถด้านคณิตศาสตร์และวิทยาศาสตร์ มัธยมศึกษาตอนต้น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</si>
  <si>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</si>
  <si>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</si>
  <si>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>ม.3/1</t>
  </si>
  <si>
    <t>ม.3/2</t>
  </si>
  <si>
    <t>ม.3/3</t>
  </si>
  <si>
    <t>ม.3/5</t>
  </si>
  <si>
    <t>ม.3/6</t>
  </si>
  <si>
    <t>ม.3/7</t>
  </si>
  <si>
    <t>ม.3/8</t>
  </si>
  <si>
    <t>ม.3/9</t>
  </si>
  <si>
    <t>ม.3/10</t>
  </si>
  <si>
    <t>ม.3/11</t>
  </si>
  <si>
    <t>ม.3/12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</si>
  <si>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</si>
  <si>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</si>
  <si>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</si>
  <si>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</si>
  <si>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</si>
  <si>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โครงการจัดการเรียนการสอนตามหลักสูตรกระทรวงศึกษาธิการเป็นภาษาอังกฤษ (English Program)  </t>
  </si>
  <si>
    <t xml:space="preserve">      ชั้นมัธยมศึกษาปีที่ 3/1    </t>
  </si>
  <si>
    <t xml:space="preserve">      ชั้นมัธยมศึกษาปีที่ 3/2    </t>
  </si>
  <si>
    <t xml:space="preserve">      ชั้นมัธยมศึกษาปีที่ 3/3   </t>
  </si>
  <si>
    <t xml:space="preserve">      ชั้นมัธยมศึกษาปีที่ 3/4   </t>
  </si>
  <si>
    <t xml:space="preserve">      ชั้นมัธยมศึกษาปีที่ 3/5   </t>
  </si>
  <si>
    <t xml:space="preserve">      ชั้นมัธยมศึกษาปีที่ 3/6   </t>
  </si>
  <si>
    <t xml:space="preserve">      ชั้นมัธยมศึกษาปีที่ 3/7</t>
  </si>
  <si>
    <t xml:space="preserve">      ชั้นมัธยมศึกษาปีที่ 3/8</t>
  </si>
  <si>
    <t xml:space="preserve">      ชั้นมัธยมศึกษาปีที่ 3/9</t>
  </si>
  <si>
    <t xml:space="preserve">      ชั้นมัธยมศึกษาปีที่ 3/10</t>
  </si>
  <si>
    <t xml:space="preserve">      ชั้นมัธยมศึกษาปีที่ 3/11</t>
  </si>
  <si>
    <t xml:space="preserve">      ชั้นมัธยมศึกษาปีที่ 3/12</t>
  </si>
  <si>
    <t xml:space="preserve">    โรงเรียนสุราษฎร์ธานี</t>
  </si>
  <si>
    <t>รองหัวหน้าระดับฝ่ายกิจการฯ</t>
  </si>
  <si>
    <t xml:space="preserve">โครงการห้องเรียนพิเศษวิทยาศาสตร์ คณิตศาสตร์ ระดับมัธยมศึกษาตอนต้น  ตามแนวทาง สสวท.  </t>
  </si>
  <si>
    <t xml:space="preserve">จำนวนนักเรียนชั้น ม.3  </t>
  </si>
  <si>
    <t>ม.3/4</t>
  </si>
  <si>
    <t>นางสุรีรัตน์  พัฒนถลาง</t>
  </si>
  <si>
    <t>นางธรชญาน์  เหมทานนท์</t>
  </si>
  <si>
    <t>นายวรพงษ์ รักษาพราหมณ์</t>
  </si>
  <si>
    <t>พักการเรียน</t>
  </si>
  <si>
    <t xml:space="preserve">      ชั้นมัธยมศึกษาปีที่ 3/13</t>
  </si>
  <si>
    <t>ม.3/13</t>
  </si>
  <si>
    <t>...............-................</t>
  </si>
  <si>
    <t>นางสาวสุพรทิพย์  สมหวัง</t>
  </si>
  <si>
    <t>นางสาวรมิตา  บุญสิน</t>
  </si>
  <si>
    <t>นายวรพงษ์  รักษาพราหมณ์</t>
  </si>
  <si>
    <t>นางนภัสนันท์  รัตนคช</t>
  </si>
  <si>
    <t>นางสาวจุฬาลักษณ์  นพพันธ์</t>
  </si>
  <si>
    <t>นายเจนรวุฒิ  บรรดาศักดิ์</t>
  </si>
  <si>
    <t>นางวิกัญญา  คูทอง</t>
  </si>
  <si>
    <t xml:space="preserve">      ชั้นมัธยมศึกษาปีที่ 3/14</t>
  </si>
  <si>
    <t>ม.3/14</t>
  </si>
  <si>
    <t>โครงการห้องเรียนวิทยาศาสตร์พลังสิบ</t>
  </si>
  <si>
    <t>นายเจนรวุฒิ บรรดาศักดิ์</t>
  </si>
  <si>
    <t>.............-..............</t>
  </si>
  <si>
    <t>ว่าที่ ร.ต.ศุภราช แก้วมีศรี</t>
  </si>
  <si>
    <t>นางสาวอุทัยรัตน์ สุบรรณ์</t>
  </si>
  <si>
    <t>นางสาวพิไลพร ขวัญเมือง</t>
  </si>
  <si>
    <t>นางสาวพรรณทิภา เชิงสมอ</t>
  </si>
  <si>
    <t>............-...............</t>
  </si>
  <si>
    <t>ช</t>
  </si>
  <si>
    <t>กฤตภาส</t>
  </si>
  <si>
    <t>รัตนเกียรติขจร</t>
  </si>
  <si>
    <t>กฤษกร</t>
  </si>
  <si>
    <t>ธนมิตรามณี</t>
  </si>
  <si>
    <t>กัปตัน</t>
  </si>
  <si>
    <t>ศรีใหม่</t>
  </si>
  <si>
    <t>กัมปนาท</t>
  </si>
  <si>
    <t>กรทิพย์</t>
  </si>
  <si>
    <t>ณปัญ</t>
  </si>
  <si>
    <t>ดัชนี</t>
  </si>
  <si>
    <t>ณัฏฐพิเชษฐ์</t>
  </si>
  <si>
    <t>เจริญพิริยะ</t>
  </si>
  <si>
    <t>ธีรภัทร</t>
  </si>
  <si>
    <t>รักประทุม</t>
  </si>
  <si>
    <t>ปัณณศิษฎ์</t>
  </si>
  <si>
    <t>สอนสง</t>
  </si>
  <si>
    <t>พงศ์คุณากรณ์</t>
  </si>
  <si>
    <t>ยอดสมุทร</t>
  </si>
  <si>
    <t>ภากร</t>
  </si>
  <si>
    <t>ลิ้มสกุล</t>
  </si>
  <si>
    <t>ภูกวิน</t>
  </si>
  <si>
    <t>ตีระกนก</t>
  </si>
  <si>
    <t>รุ่งรดิศ</t>
  </si>
  <si>
    <t>พัฒนจร</t>
  </si>
  <si>
    <t>วรินทร</t>
  </si>
  <si>
    <t>ศรชัย</t>
  </si>
  <si>
    <t>สิรธีร์ ศิรสวัสดิ์วรากุล</t>
  </si>
  <si>
    <t>แซ่อึ้ง</t>
  </si>
  <si>
    <t>อติรุจ</t>
  </si>
  <si>
    <t>กิจกร</t>
  </si>
  <si>
    <t>ญ</t>
  </si>
  <si>
    <t>กัญญาพัชร์</t>
  </si>
  <si>
    <t>ผลพฤกษา</t>
  </si>
  <si>
    <t>กัณทลัส</t>
  </si>
  <si>
    <t>เกษตรชีวากรณ์</t>
  </si>
  <si>
    <t>กุลรดา</t>
  </si>
  <si>
    <t>วิชัยดิษฐ</t>
  </si>
  <si>
    <t>ชลณิชา</t>
  </si>
  <si>
    <t>ย่องบุตร</t>
  </si>
  <si>
    <t>ชิสาพัชญ์</t>
  </si>
  <si>
    <t>นิ่มนวลศรี</t>
  </si>
  <si>
    <t>ณัฐณิชา</t>
  </si>
  <si>
    <t>จงอริยะกุล</t>
  </si>
  <si>
    <t>ณิชกานต์</t>
  </si>
  <si>
    <t>รัตนพันธุ์</t>
  </si>
  <si>
    <t>ณิชวดี</t>
  </si>
  <si>
    <t>อยู่อำไพ</t>
  </si>
  <si>
    <t>นาฎนรี</t>
  </si>
  <si>
    <t>ศรีตะกุก</t>
  </si>
  <si>
    <t>นิชาภัทร</t>
  </si>
  <si>
    <t>ทองชิต</t>
  </si>
  <si>
    <t>พลอยรัตน์</t>
  </si>
  <si>
    <t>แซ่เตื้อง</t>
  </si>
  <si>
    <t>พิมพ์วลัญช์</t>
  </si>
  <si>
    <t>ขุนหอม</t>
  </si>
  <si>
    <t>วริญ</t>
  </si>
  <si>
    <t>เพชรมั่ง</t>
  </si>
  <si>
    <t>ศิศิรา</t>
  </si>
  <si>
    <t>โมระเสริฐ</t>
  </si>
  <si>
    <t>อันนา</t>
  </si>
  <si>
    <t>ศรีมหาวาส</t>
  </si>
  <si>
    <t>กษิดิ์ดิศ</t>
  </si>
  <si>
    <t>ชูศักดิ์เกียรติกุล</t>
  </si>
  <si>
    <t>กิตติภูมิ</t>
  </si>
  <si>
    <t>อุดมกิจพิพัฒน์</t>
  </si>
  <si>
    <t>ชวกร</t>
  </si>
  <si>
    <t>จุลศักดิ์</t>
  </si>
  <si>
    <t>ธนกร</t>
  </si>
  <si>
    <t>อินทรเทพ</t>
  </si>
  <si>
    <t>ธนธรณ์</t>
  </si>
  <si>
    <t>ทองรัตน์</t>
  </si>
  <si>
    <t>ธนภัทร</t>
  </si>
  <si>
    <t>เตี้ยงตุ้น</t>
  </si>
  <si>
    <t>ธนไวทย์</t>
  </si>
  <si>
    <t>แซ่ติ้ง</t>
  </si>
  <si>
    <t>ธีรัช</t>
  </si>
  <si>
    <t>ตันติพงศ์อาภา</t>
  </si>
  <si>
    <t>นนทพัทธ์</t>
  </si>
  <si>
    <t>ลิ่มพิพัฒน์กุล</t>
  </si>
  <si>
    <t>น่านฟ้า</t>
  </si>
  <si>
    <t>รักษภักดี</t>
  </si>
  <si>
    <t>เผ่าพงศ์</t>
  </si>
  <si>
    <t>แก้วสุขศรี</t>
  </si>
  <si>
    <t>พัศนรพนธ์</t>
  </si>
  <si>
    <t>พฤฒิศาสตร์</t>
  </si>
  <si>
    <t>พิสิษฐ์</t>
  </si>
  <si>
    <t>โหมดประดิษฐ์</t>
  </si>
  <si>
    <t>พิสิษฐ์ชน</t>
  </si>
  <si>
    <t>จอมทรักษ์</t>
  </si>
  <si>
    <t>ภาสกร</t>
  </si>
  <si>
    <t>กำลังเกื้อ</t>
  </si>
  <si>
    <t>ภีมพล</t>
  </si>
  <si>
    <t>ครุฑสุวรรณ</t>
  </si>
  <si>
    <t>รัญชกรณ์</t>
  </si>
  <si>
    <t>สาเมือง</t>
  </si>
  <si>
    <t>วารวัต</t>
  </si>
  <si>
    <t>คล้ายศรี</t>
  </si>
  <si>
    <t>เศวตนันท์</t>
  </si>
  <si>
    <t>พงษ์สุวรรณ</t>
  </si>
  <si>
    <t>สกลภัทร</t>
  </si>
  <si>
    <t>เดชมณี</t>
  </si>
  <si>
    <t>สิรภพ</t>
  </si>
  <si>
    <t>พิมพ์แก้ว</t>
  </si>
  <si>
    <t>อัครพงค์</t>
  </si>
  <si>
    <t>ศรีนวลละออง</t>
  </si>
  <si>
    <t>อาทฤต</t>
  </si>
  <si>
    <t>ศิลมะโย</t>
  </si>
  <si>
    <t>กันยาวีร์</t>
  </si>
  <si>
    <t>ทองเอียด</t>
  </si>
  <si>
    <t>เขมศิตา</t>
  </si>
  <si>
    <t>ศักดิ์ศรีวิธุราช</t>
  </si>
  <si>
    <t>จารุกัญญ์</t>
  </si>
  <si>
    <t>จารุโภคาวัฒน์</t>
  </si>
  <si>
    <t>ชญาน์นันท์</t>
  </si>
  <si>
    <t>สิริรัตนโสภณ</t>
  </si>
  <si>
    <t>ชนิดาภา</t>
  </si>
  <si>
    <t>แก้วอำดี</t>
  </si>
  <si>
    <t>ชัชชญา</t>
  </si>
  <si>
    <t>บุญจันทร์</t>
  </si>
  <si>
    <t>ณัชชา</t>
  </si>
  <si>
    <t>หฤหรรษพงศ์</t>
  </si>
  <si>
    <t>พิชญาภา</t>
  </si>
  <si>
    <t>หาญดำรงค์กูล</t>
  </si>
  <si>
    <t>พิมพาภรณ์</t>
  </si>
  <si>
    <t>โพธิ์พิชญกุล</t>
  </si>
  <si>
    <t>รชตวรรณ</t>
  </si>
  <si>
    <t>รัตนพันธ์</t>
  </si>
  <si>
    <t>วรัชยา</t>
  </si>
  <si>
    <t>อนันทขาล</t>
  </si>
  <si>
    <t>ศิริภาภรณ์</t>
  </si>
  <si>
    <t>คงไล่</t>
  </si>
  <si>
    <t>สุชัณญา</t>
  </si>
  <si>
    <t>ศรีพิทักษ์</t>
  </si>
  <si>
    <t>กิตติณัฏฐ</t>
  </si>
  <si>
    <t>ศรีอาภานนท์</t>
  </si>
  <si>
    <t>คมธณัจสุ์</t>
  </si>
  <si>
    <t>พิทยากรศิลป์</t>
  </si>
  <si>
    <t>ชาญชวิน</t>
  </si>
  <si>
    <t>หลิมสกุล</t>
  </si>
  <si>
    <t>ธนบดี</t>
  </si>
  <si>
    <t>ชูเชื้อ</t>
  </si>
  <si>
    <t>ธนัตถ์</t>
  </si>
  <si>
    <t>ซังธาดา</t>
  </si>
  <si>
    <t>นฤพล</t>
  </si>
  <si>
    <t>สุวรรณรัศมี</t>
  </si>
  <si>
    <t>ปรวรรธ</t>
  </si>
  <si>
    <t>แก้วอยู่</t>
  </si>
  <si>
    <t>ปองคุณ</t>
  </si>
  <si>
    <t>เสรยางกูร</t>
  </si>
  <si>
    <t>ปัณณทัต</t>
  </si>
  <si>
    <t>บุญชัย</t>
  </si>
  <si>
    <t>ภูมิคุณัชญ์</t>
  </si>
  <si>
    <t>ขนุนนิล</t>
  </si>
  <si>
    <t>ภูริณัฐ</t>
  </si>
  <si>
    <t>ปทะวานิช</t>
  </si>
  <si>
    <t>ยศกร</t>
  </si>
  <si>
    <t>ทิพย์ประชาบาล</t>
  </si>
  <si>
    <t>รัชพล</t>
  </si>
  <si>
    <t>ไชยราช</t>
  </si>
  <si>
    <t>วิศราพล</t>
  </si>
  <si>
    <t>ศรีสวัสดิ์</t>
  </si>
  <si>
    <t>สิรวิชญ์</t>
  </si>
  <si>
    <t>พันธ์ศิริวรกุล</t>
  </si>
  <si>
    <t>อนาวิน</t>
  </si>
  <si>
    <t>อินทราช</t>
  </si>
  <si>
    <t>อนุภัทร</t>
  </si>
  <si>
    <t>เนียมสุวรรณ</t>
  </si>
  <si>
    <t>อัจฉริยะ</t>
  </si>
  <si>
    <t>ทองปรีชา</t>
  </si>
  <si>
    <t>อิทธิกร</t>
  </si>
  <si>
    <t>แก้วเชื้อ</t>
  </si>
  <si>
    <t>ฐปนัท</t>
  </si>
  <si>
    <t>ไสยสุคนธ์</t>
  </si>
  <si>
    <t>ฐิติชญาน์</t>
  </si>
  <si>
    <t>เบญจพันธ์</t>
  </si>
  <si>
    <t>ณิชกมล</t>
  </si>
  <si>
    <t>ศรีทอง</t>
  </si>
  <si>
    <t>ธิติยา</t>
  </si>
  <si>
    <t>นาคเพชร</t>
  </si>
  <si>
    <t>นภิสา</t>
  </si>
  <si>
    <t>ทองมาก</t>
  </si>
  <si>
    <t>นิชกานต์</t>
  </si>
  <si>
    <t>ต่วนเครือ</t>
  </si>
  <si>
    <t>ปุณณภัสสร</t>
  </si>
  <si>
    <t>จิวชัยศักดิ์</t>
  </si>
  <si>
    <t>พลอยปภัส</t>
  </si>
  <si>
    <t>ฉัตรพัชรภิญโญ</t>
  </si>
  <si>
    <t>วรินทร์ญาดา</t>
  </si>
  <si>
    <t>หนูเพ็ง</t>
  </si>
  <si>
    <t>สมิตานัน</t>
  </si>
  <si>
    <t>โวดทวี</t>
  </si>
  <si>
    <t>สิมิลัน</t>
  </si>
  <si>
    <t>อ่ำน้อย</t>
  </si>
  <si>
    <t>สิร์ภาภัทร์</t>
  </si>
  <si>
    <t>เมธินาพิทักษ์</t>
  </si>
  <si>
    <t>สุธิดา</t>
  </si>
  <si>
    <t>ชูเพชร</t>
  </si>
  <si>
    <t>สุพิชญา</t>
  </si>
  <si>
    <t>สังข์ทองงาม</t>
  </si>
  <si>
    <t>สุภิชชา</t>
  </si>
  <si>
    <t>วัตรากรณ์</t>
  </si>
  <si>
    <t>เหนือฟ้า</t>
  </si>
  <si>
    <t>ไชยอร่าม</t>
  </si>
  <si>
    <t>กฤติน</t>
  </si>
  <si>
    <t>กฤษตภัทร</t>
  </si>
  <si>
    <t>แจ่มแจ้ง</t>
  </si>
  <si>
    <t>กันต์กวี</t>
  </si>
  <si>
    <t>อู่ฉาย</t>
  </si>
  <si>
    <t>ชยพล</t>
  </si>
  <si>
    <t>โชคชัยกวิน</t>
  </si>
  <si>
    <t>ชลาธิป</t>
  </si>
  <si>
    <t>รัตนคช</t>
  </si>
  <si>
    <t>ณฐกันต์</t>
  </si>
  <si>
    <t>สุปันตี</t>
  </si>
  <si>
    <t>ณาศิส</t>
  </si>
  <si>
    <t>ตันศิภากร</t>
  </si>
  <si>
    <t>ติณห์พัฒน์</t>
  </si>
  <si>
    <t>โพธิ์เพชร</t>
  </si>
  <si>
    <t>ยังมณี</t>
  </si>
  <si>
    <t>ธนัชธิษณ์</t>
  </si>
  <si>
    <t>มะยะเฉียว</t>
  </si>
  <si>
    <t>นพรุจ</t>
  </si>
  <si>
    <t>ขวัญแก้ว</t>
  </si>
  <si>
    <t>นิชคุณ</t>
  </si>
  <si>
    <t>เกื้อสกุล</t>
  </si>
  <si>
    <t>พัชรพงษ์</t>
  </si>
  <si>
    <t>ตะปินา</t>
  </si>
  <si>
    <t>พัสกร</t>
  </si>
  <si>
    <t>สอนมี</t>
  </si>
  <si>
    <t>พิพัฒน์พงศ์</t>
  </si>
  <si>
    <t>ถาวรวัชรกุล</t>
  </si>
  <si>
    <t>ภคิน</t>
  </si>
  <si>
    <t>ชาญณรงค์</t>
  </si>
  <si>
    <t>ภูริทัต</t>
  </si>
  <si>
    <t>ยศสรัล</t>
  </si>
  <si>
    <t>เกิดอุดม</t>
  </si>
  <si>
    <t>รัชกฤต</t>
  </si>
  <si>
    <t>ศรประสิทธิ์ชัย</t>
  </si>
  <si>
    <t>เรืองเดช</t>
  </si>
  <si>
    <t>กวิสรา</t>
  </si>
  <si>
    <t>เกตุแก้ว</t>
  </si>
  <si>
    <t>กัญจน์ชญาน์</t>
  </si>
  <si>
    <t>รักเดช</t>
  </si>
  <si>
    <t>ญาณพัทธ์</t>
  </si>
  <si>
    <t>แดงทอง</t>
  </si>
  <si>
    <t>ฐานิตา</t>
  </si>
  <si>
    <t>เลขพงศ์</t>
  </si>
  <si>
    <t>ณิชาภัทร</t>
  </si>
  <si>
    <t>มณีสม</t>
  </si>
  <si>
    <t>ดนิตา</t>
  </si>
  <si>
    <t>สาครพานิช</t>
  </si>
  <si>
    <t>นิธยาภรณ์</t>
  </si>
  <si>
    <t>สังขบุญชู</t>
  </si>
  <si>
    <t>เบญญาภา</t>
  </si>
  <si>
    <t>ตรีกวินท์</t>
  </si>
  <si>
    <t>พัชญ์ชิสา</t>
  </si>
  <si>
    <t>เพ็ชรมีศรี</t>
  </si>
  <si>
    <t>พัชริดา</t>
  </si>
  <si>
    <t>เธียรจันทร์วงศ์</t>
  </si>
  <si>
    <t>ภูสิปราง</t>
  </si>
  <si>
    <t>จุลานุพันธ์</t>
  </si>
  <si>
    <t>วรัทยา</t>
  </si>
  <si>
    <t>พุทธิศาวงศ์</t>
  </si>
  <si>
    <t>วิรัลพัชร</t>
  </si>
  <si>
    <t>ภูทัต</t>
  </si>
  <si>
    <t>ศรัณย์สิริ</t>
  </si>
  <si>
    <t>ศิริวงศ์</t>
  </si>
  <si>
    <t>อัยวริญท์</t>
  </si>
  <si>
    <t>สมบัติมาก</t>
  </si>
  <si>
    <t>เอวา</t>
  </si>
  <si>
    <t>ลิบน้อย</t>
  </si>
  <si>
    <t>กฤษฎิ์ลภณ</t>
  </si>
  <si>
    <t>มุขรัษฎา</t>
  </si>
  <si>
    <t>กิตติกวิน</t>
  </si>
  <si>
    <t>เมืองรมย์</t>
  </si>
  <si>
    <t>คชารักษ์</t>
  </si>
  <si>
    <t>คชเวช</t>
  </si>
  <si>
    <t>ณฐกร</t>
  </si>
  <si>
    <t>ไม้ทิพย์</t>
  </si>
  <si>
    <t>ธันยทัธธรา</t>
  </si>
  <si>
    <t>ชูทอง</t>
  </si>
  <si>
    <t>ปณชัย</t>
  </si>
  <si>
    <t>แก้วศิริพร</t>
  </si>
  <si>
    <t>ปัณณธร</t>
  </si>
  <si>
    <t>สุเมธาอักษร</t>
  </si>
  <si>
    <t>พชรวัชร</t>
  </si>
  <si>
    <t>เวชวัฒน์</t>
  </si>
  <si>
    <t>พีรวัส</t>
  </si>
  <si>
    <t>ชื่นบาน</t>
  </si>
  <si>
    <t>ภคินวัฒน์</t>
  </si>
  <si>
    <t>เนตรรุ่ง</t>
  </si>
  <si>
    <t>ภูริภัทร</t>
  </si>
  <si>
    <t>เพชรรักษ์</t>
  </si>
  <si>
    <t>วศิกร</t>
  </si>
  <si>
    <t>ศรีทองกุล</t>
  </si>
  <si>
    <t>วุฒิภัทร</t>
  </si>
  <si>
    <t>บุญญภัทร</t>
  </si>
  <si>
    <t>ศตายุ</t>
  </si>
  <si>
    <t>อักษรภักดี</t>
  </si>
  <si>
    <t>อติเทพ</t>
  </si>
  <si>
    <t>ลิมปพยอม</t>
  </si>
  <si>
    <t>อภิวิชญ์</t>
  </si>
  <si>
    <t>ศรีเนียม</t>
  </si>
  <si>
    <t>อริญญ์ธร</t>
  </si>
  <si>
    <t>เกิดพงษ์พันธ์</t>
  </si>
  <si>
    <t>44498</t>
  </si>
  <si>
    <t>พิเชฐชญณ์</t>
  </si>
  <si>
    <t>แซ่ภู่</t>
  </si>
  <si>
    <t>กชอร</t>
  </si>
  <si>
    <t>เกาไสยานนท์</t>
  </si>
  <si>
    <t>กมลพร</t>
  </si>
  <si>
    <t>เพชรศร</t>
  </si>
  <si>
    <t>กรภัค</t>
  </si>
  <si>
    <t>เพชรหนู</t>
  </si>
  <si>
    <t>กันติชา</t>
  </si>
  <si>
    <t>ไทยเกิด</t>
  </si>
  <si>
    <t>ชัญญา</t>
  </si>
  <si>
    <t>พรหมเกิด</t>
  </si>
  <si>
    <t>ฐิตาภรณ์</t>
  </si>
  <si>
    <t>ด่านคชาธาร</t>
  </si>
  <si>
    <t>ณัฏฐนันท์</t>
  </si>
  <si>
    <t>อินนิมิตร์</t>
  </si>
  <si>
    <t>ณัฐ​ก​ฤ​ตา​</t>
  </si>
  <si>
    <t>นารี​จงกล​</t>
  </si>
  <si>
    <t>ณัฐชญา</t>
  </si>
  <si>
    <t>วงศ์กองแก้ว</t>
  </si>
  <si>
    <t>บำเพ็ญ</t>
  </si>
  <si>
    <t>ดนยา</t>
  </si>
  <si>
    <t>ป่าเขตต์</t>
  </si>
  <si>
    <t>ทิพย์ธารา</t>
  </si>
  <si>
    <t>สังข์สมบูรณ์</t>
  </si>
  <si>
    <t>ธนัชญา</t>
  </si>
  <si>
    <t>จิตรัตน์</t>
  </si>
  <si>
    <t>นวพร</t>
  </si>
  <si>
    <t>นุ้ยสวี</t>
  </si>
  <si>
    <t>นันทิพัฒน์</t>
  </si>
  <si>
    <t>เด่นสุนทร</t>
  </si>
  <si>
    <t>พัชรภรณ์</t>
  </si>
  <si>
    <t>บัวทอง</t>
  </si>
  <si>
    <t>มณิสรา</t>
  </si>
  <si>
    <t>กาฬสมุทร</t>
  </si>
  <si>
    <t>ลลิตภัทร</t>
  </si>
  <si>
    <t>ฤทธิโชค</t>
  </si>
  <si>
    <t>ศุภกานต์</t>
  </si>
  <si>
    <t>พัฒน์คง</t>
  </si>
  <si>
    <t>ศุภฐิภา</t>
  </si>
  <si>
    <t>เรืองฤทธิ์</t>
  </si>
  <si>
    <t>สุณิชา</t>
  </si>
  <si>
    <t>แตงอ่อน</t>
  </si>
  <si>
    <t>อชิรญา</t>
  </si>
  <si>
    <t>กฤติพงษ์</t>
  </si>
  <si>
    <t>ฉิมกล่อม</t>
  </si>
  <si>
    <t>คณพศ</t>
  </si>
  <si>
    <t>พิมลศิริ</t>
  </si>
  <si>
    <t>ชยาศิส</t>
  </si>
  <si>
    <t>ขุนทองจันทร์</t>
  </si>
  <si>
    <t>ชาญกิจ</t>
  </si>
  <si>
    <t>เทพกูล</t>
  </si>
  <si>
    <t>ณัฐนภันต์</t>
  </si>
  <si>
    <t>ภู่วัฒนา</t>
  </si>
  <si>
    <t>ธนัช</t>
  </si>
  <si>
    <t>ศุภพิสิฐกุล</t>
  </si>
  <si>
    <t>บิณฑิกะ</t>
  </si>
  <si>
    <t>ตั้งวิศวกิจ</t>
  </si>
  <si>
    <t>ภัครพล</t>
  </si>
  <si>
    <t>อิสิงห์จันทร์</t>
  </si>
  <si>
    <t>ภัทรวัต</t>
  </si>
  <si>
    <t>สุดเลิศ</t>
  </si>
  <si>
    <t>ภัทรวุฒิ</t>
  </si>
  <si>
    <t>ภาคิน</t>
  </si>
  <si>
    <t>เส็นจาง</t>
  </si>
  <si>
    <t>เมธาสิทธิ์</t>
  </si>
  <si>
    <t>ปานเดช</t>
  </si>
  <si>
    <t>รัชชานนท์</t>
  </si>
  <si>
    <t>ค้วนแอ่ม</t>
  </si>
  <si>
    <t>ศุภกฤต</t>
  </si>
  <si>
    <t>สุขยิ่ง</t>
  </si>
  <si>
    <t>เป็ดสุวรรณ</t>
  </si>
  <si>
    <t>สุวิจักขณ์</t>
  </si>
  <si>
    <t>สังข์สินชัย</t>
  </si>
  <si>
    <t>อุกฤษฏ์</t>
  </si>
  <si>
    <t>นุรักภักดี</t>
  </si>
  <si>
    <t>กมลลักษณ์</t>
  </si>
  <si>
    <t>พรมจันทร์</t>
  </si>
  <si>
    <t>กรณัฐ</t>
  </si>
  <si>
    <t>สุขะประดิษฐ</t>
  </si>
  <si>
    <t>ฉัตรยาดา</t>
  </si>
  <si>
    <t>ภู่ไพบูลย์</t>
  </si>
  <si>
    <t>ณปภา</t>
  </si>
  <si>
    <t>ตั้งพิรุฬห์</t>
  </si>
  <si>
    <t>ณัจฉรียา</t>
  </si>
  <si>
    <t>เหมทานนท์</t>
  </si>
  <si>
    <t>ณัฎฐนันท์</t>
  </si>
  <si>
    <t>เกตุกรณ์</t>
  </si>
  <si>
    <t>ณัฐธยาน์</t>
  </si>
  <si>
    <t>จันทร์เสาร์</t>
  </si>
  <si>
    <t>ณิศลา</t>
  </si>
  <si>
    <t>สมหมาย</t>
  </si>
  <si>
    <t>เติมฝัน</t>
  </si>
  <si>
    <t>สร้อยสิงห์</t>
  </si>
  <si>
    <t>นันท์นภัส</t>
  </si>
  <si>
    <t>ไชยวรรณ</t>
  </si>
  <si>
    <t>บุษเบญ</t>
  </si>
  <si>
    <t>ตั้งกิติกรกุล</t>
  </si>
  <si>
    <t>ปภัชญา</t>
  </si>
  <si>
    <t>สุรวุฒิสกุล</t>
  </si>
  <si>
    <t>ปุญณิศา</t>
  </si>
  <si>
    <t>มากวิสัย</t>
  </si>
  <si>
    <t>ปุณิกา</t>
  </si>
  <si>
    <t>พิมพ์ชนก</t>
  </si>
  <si>
    <t>อนุกูล</t>
  </si>
  <si>
    <t>พุทธธิดา</t>
  </si>
  <si>
    <t>เรืองวุฒิ</t>
  </si>
  <si>
    <t>มนัญชยา</t>
  </si>
  <si>
    <t>ศศิภูริพลังกร</t>
  </si>
  <si>
    <t>มนัสนันท์</t>
  </si>
  <si>
    <t>ขวัญกุล</t>
  </si>
  <si>
    <t>หีตอักษร</t>
  </si>
  <si>
    <t>รัมณี</t>
  </si>
  <si>
    <t>นุชรินทร์</t>
  </si>
  <si>
    <t>วรพิชชา</t>
  </si>
  <si>
    <t>วงษา</t>
  </si>
  <si>
    <t xml:space="preserve">ศรัณญา </t>
  </si>
  <si>
    <t>หัศดี</t>
  </si>
  <si>
    <t>บุญสา</t>
  </si>
  <si>
    <t>กันตภณ</t>
  </si>
  <si>
    <t>อัมพปานิด</t>
  </si>
  <si>
    <t>ดวงมณี</t>
  </si>
  <si>
    <t>ไชยวัฒน์</t>
  </si>
  <si>
    <t>ไมทอง</t>
  </si>
  <si>
    <t>ณภัทร</t>
  </si>
  <si>
    <t>ไตรเชษฐกุล</t>
  </si>
  <si>
    <t>ณัฐภัทร</t>
  </si>
  <si>
    <t>มีครุฑ</t>
  </si>
  <si>
    <t>ไตรภูมิ</t>
  </si>
  <si>
    <t>มณีวัต</t>
  </si>
  <si>
    <t>ทีปกร</t>
  </si>
  <si>
    <t>เยี้ยนประยงค์</t>
  </si>
  <si>
    <t>ธัญพิสิษฐ์</t>
  </si>
  <si>
    <t>ทวิชสังข์</t>
  </si>
  <si>
    <t>ธิวากรณ์</t>
  </si>
  <si>
    <t>ทองคำ</t>
  </si>
  <si>
    <t>ปณิธิ</t>
  </si>
  <si>
    <t>สุขโสม</t>
  </si>
  <si>
    <t>พศิน</t>
  </si>
  <si>
    <t>สายกนก</t>
  </si>
  <si>
    <t>เซี่ยงฉิน</t>
  </si>
  <si>
    <t>ภูมิกฤฏิ์</t>
  </si>
  <si>
    <t>สิทธิพงษ์</t>
  </si>
  <si>
    <t>ภูรี</t>
  </si>
  <si>
    <t>เทพรส</t>
  </si>
  <si>
    <t>วงศธร</t>
  </si>
  <si>
    <t>อยู่ดี</t>
  </si>
  <si>
    <t>ศุภวิชญ์</t>
  </si>
  <si>
    <t>ฉิมเกื้อ</t>
  </si>
  <si>
    <t>อชิรวิชญ์</t>
  </si>
  <si>
    <t>ห้องเขียบ</t>
  </si>
  <si>
    <t>อธิภัทร</t>
  </si>
  <si>
    <t>สุวรรณ</t>
  </si>
  <si>
    <t>อนพัช</t>
  </si>
  <si>
    <t>มีเพียร</t>
  </si>
  <si>
    <t>อภิวัฒน์</t>
  </si>
  <si>
    <t>หลุบเลา</t>
  </si>
  <si>
    <t>ญาณิศา</t>
  </si>
  <si>
    <t>ขัติวงค์</t>
  </si>
  <si>
    <t>ณัฏฐธิดา</t>
  </si>
  <si>
    <t>นาคน้อย</t>
  </si>
  <si>
    <t>ธนัท</t>
  </si>
  <si>
    <t>เกิดสมบัติ</t>
  </si>
  <si>
    <t>ธัญพิชชา</t>
  </si>
  <si>
    <t>คุ้มรักษ์</t>
  </si>
  <si>
    <t>นุตประวีณ์</t>
  </si>
  <si>
    <t>รักวิวัฒน์</t>
  </si>
  <si>
    <t>ปวี​ณ์​ธิดา​</t>
  </si>
  <si>
    <t>ทับทอง</t>
  </si>
  <si>
    <t>ปาณิสรา</t>
  </si>
  <si>
    <t>เมืองนิเวศน์</t>
  </si>
  <si>
    <t>ปุญญิศา</t>
  </si>
  <si>
    <t>พราวไพลิน</t>
  </si>
  <si>
    <t>พิชญธิดา</t>
  </si>
  <si>
    <t>นวลไทย</t>
  </si>
  <si>
    <t>พิชยภา</t>
  </si>
  <si>
    <t>ดุลยะศิริ</t>
  </si>
  <si>
    <t>เพียงพิชชาอร</t>
  </si>
  <si>
    <t>เทพสุรินทร์</t>
  </si>
  <si>
    <t>ภาวิดา</t>
  </si>
  <si>
    <t>แซ่เอี๊ยบ</t>
  </si>
  <si>
    <t>รัฐนันท์</t>
  </si>
  <si>
    <t>พยัฆฤทธิ์</t>
  </si>
  <si>
    <t>ลภัสรดา</t>
  </si>
  <si>
    <t>เพชรทอง</t>
  </si>
  <si>
    <t>ศรัณย์พร</t>
  </si>
  <si>
    <t>พัฒเสน</t>
  </si>
  <si>
    <t>อนิสรา</t>
  </si>
  <si>
    <t>โต๊ะหลาง</t>
  </si>
  <si>
    <t>เอมิกา</t>
  </si>
  <si>
    <t>น้อยลมุล</t>
  </si>
  <si>
    <t>ไอยริญ</t>
  </si>
  <si>
    <t>รองสกุล</t>
  </si>
  <si>
    <t>กฤตเมธ</t>
  </si>
  <si>
    <t>ก้องศักดิ์ศรี</t>
  </si>
  <si>
    <t>ก้องภพ</t>
  </si>
  <si>
    <t>กุลเพชรกล้า</t>
  </si>
  <si>
    <t>ประชุมรัตน์</t>
  </si>
  <si>
    <t>เกียรติกร</t>
  </si>
  <si>
    <t>ณัฐธภาคย์</t>
  </si>
  <si>
    <t>ศิลปพรหมมาศ</t>
  </si>
  <si>
    <t>ธัญธร</t>
  </si>
  <si>
    <t>สินทอง</t>
  </si>
  <si>
    <t>นันทพัทธ์</t>
  </si>
  <si>
    <t>โกงเหลง</t>
  </si>
  <si>
    <t>ปณวัตร</t>
  </si>
  <si>
    <t>บุญญานุรักษ์</t>
  </si>
  <si>
    <t>ปัญนพัทร</t>
  </si>
  <si>
    <t>ชัยทอง</t>
  </si>
  <si>
    <t>ปัณณวิชญ์</t>
  </si>
  <si>
    <t>ฉางข้าวพรม</t>
  </si>
  <si>
    <t>พิรชัช</t>
  </si>
  <si>
    <t>อุราพร</t>
  </si>
  <si>
    <t>ภัทรพล</t>
  </si>
  <si>
    <t>ผลศิริ</t>
  </si>
  <si>
    <t>ภูมิธารา</t>
  </si>
  <si>
    <t>สุดใจใหม่</t>
  </si>
  <si>
    <t>ภูวเดช</t>
  </si>
  <si>
    <t>ชุมวรฐายี</t>
  </si>
  <si>
    <t>ระพีพัฒน์</t>
  </si>
  <si>
    <t>ตนคัมภีรวาท</t>
  </si>
  <si>
    <t>จันทนา</t>
  </si>
  <si>
    <t>นาคดำ</t>
  </si>
  <si>
    <t>สิปปกร</t>
  </si>
  <si>
    <t>วสวัตติ์</t>
  </si>
  <si>
    <t>ประเสริฐอุ้ย</t>
  </si>
  <si>
    <t>กัลยกร</t>
  </si>
  <si>
    <t>แสงณรงค์</t>
  </si>
  <si>
    <t>กัลยากร</t>
  </si>
  <si>
    <t>ต่างสุขสม</t>
  </si>
  <si>
    <t>ชาลิดา</t>
  </si>
  <si>
    <t>รักษาราช</t>
  </si>
  <si>
    <t>ศรีชาย</t>
  </si>
  <si>
    <t>ฐิติกาญจน์</t>
  </si>
  <si>
    <t>กลิ่นสัมผัส</t>
  </si>
  <si>
    <t>หีตนุ้ย</t>
  </si>
  <si>
    <t>ณัฏฐ์ชวัล</t>
  </si>
  <si>
    <t>หนูจีนจิต</t>
  </si>
  <si>
    <t>ณัฐปภัสร์</t>
  </si>
  <si>
    <t>รัตกุล</t>
  </si>
  <si>
    <t>ปิ่นทองศรี</t>
  </si>
  <si>
    <t>ธวัลพร</t>
  </si>
  <si>
    <t>แก้วเกลี้ยง</t>
  </si>
  <si>
    <t>ธัญญลักษณ์</t>
  </si>
  <si>
    <t>พินิจ</t>
  </si>
  <si>
    <t xml:space="preserve">นัทธมน </t>
  </si>
  <si>
    <t>แก้วพิชัย</t>
  </si>
  <si>
    <t>เบญญา</t>
  </si>
  <si>
    <t>อินมี</t>
  </si>
  <si>
    <t>ปิยธิดา</t>
  </si>
  <si>
    <t>อุดมแก้ว</t>
  </si>
  <si>
    <t>พัชรา</t>
  </si>
  <si>
    <t>นพรัตน์</t>
  </si>
  <si>
    <t>มนัสสินี</t>
  </si>
  <si>
    <t>ทวีแก้ว</t>
  </si>
  <si>
    <t>รุ่งนภา</t>
  </si>
  <si>
    <t>วิเลปนากร</t>
  </si>
  <si>
    <t>วรัณปภา</t>
  </si>
  <si>
    <t>เพ็ชระ</t>
  </si>
  <si>
    <t>สรยพร</t>
  </si>
  <si>
    <t>ใจดี</t>
  </si>
  <si>
    <t>สุทธิดา</t>
  </si>
  <si>
    <t>ธรรมานนท์</t>
  </si>
  <si>
    <t>อริษฎา</t>
  </si>
  <si>
    <t>เพิ่มพูล</t>
  </si>
  <si>
    <t>กรวีร์</t>
  </si>
  <si>
    <t>หมื่นงาม</t>
  </si>
  <si>
    <t>กฤติเดช</t>
  </si>
  <si>
    <t>เกษสุวรรณ์</t>
  </si>
  <si>
    <t>กันตินันท์</t>
  </si>
  <si>
    <t>ชนกันต์</t>
  </si>
  <si>
    <t>ไชยามาตย์</t>
  </si>
  <si>
    <t>ชัยวัฒน์</t>
  </si>
  <si>
    <t>ขุนปักษี</t>
  </si>
  <si>
    <t>ณัชพล</t>
  </si>
  <si>
    <t>บุญสิน</t>
  </si>
  <si>
    <t>ณัฏฐกานต์</t>
  </si>
  <si>
    <t>พรหมพันธุ์</t>
  </si>
  <si>
    <t>เพชรดนัย</t>
  </si>
  <si>
    <t>คูทอง</t>
  </si>
  <si>
    <t>ดิชพล</t>
  </si>
  <si>
    <t>พิศภักดิ์</t>
  </si>
  <si>
    <t>เตชินท์</t>
  </si>
  <si>
    <t>วงศ์สุวรรณ</t>
  </si>
  <si>
    <t>ธนวรรธน์</t>
  </si>
  <si>
    <t>อัยยะวรากูล</t>
  </si>
  <si>
    <t>ธีรฉัตร</t>
  </si>
  <si>
    <t>ชโลธร</t>
  </si>
  <si>
    <t>วิโรจน์</t>
  </si>
  <si>
    <t>พีรวิชญ์</t>
  </si>
  <si>
    <t>เพชรตุ้น</t>
  </si>
  <si>
    <t>พุทธิพงษ์</t>
  </si>
  <si>
    <t>หาญณรงค์</t>
  </si>
  <si>
    <t>เมธาวิน</t>
  </si>
  <si>
    <t>สุวรรณนิตย์</t>
  </si>
  <si>
    <t>วณิชชากร</t>
  </si>
  <si>
    <t>จันทร์สน</t>
  </si>
  <si>
    <t>วรากร</t>
  </si>
  <si>
    <t>เสาะแสวง</t>
  </si>
  <si>
    <t>กุลศิริ</t>
  </si>
  <si>
    <t>กรวรรณ</t>
  </si>
  <si>
    <t>จันทมะลิ</t>
  </si>
  <si>
    <t>ศักดา</t>
  </si>
  <si>
    <t>กัญจน์กมล</t>
  </si>
  <si>
    <t>ช่วยเพ็ง</t>
  </si>
  <si>
    <t>ชญานิศ</t>
  </si>
  <si>
    <t>เซ็นเชาวนิช</t>
  </si>
  <si>
    <t>ชนัญญา</t>
  </si>
  <si>
    <t>ลีละวัฒน์วัฒนา</t>
  </si>
  <si>
    <t>ณวรา</t>
  </si>
  <si>
    <t>เรียงรุ่งโรจน์</t>
  </si>
  <si>
    <t>ขวัญใจสกุล</t>
  </si>
  <si>
    <t>ณัฐวดี</t>
  </si>
  <si>
    <t>นพคุณ</t>
  </si>
  <si>
    <t>นนทิชา</t>
  </si>
  <si>
    <t>รัตนชัย</t>
  </si>
  <si>
    <t>ปาณิตา</t>
  </si>
  <si>
    <t>มูลสาร</t>
  </si>
  <si>
    <t>ปารณัท</t>
  </si>
  <si>
    <t>ชำนาญกิจ</t>
  </si>
  <si>
    <t>พราวพัชรา</t>
  </si>
  <si>
    <t>สุขขี</t>
  </si>
  <si>
    <t>พิมพ์มาดา</t>
  </si>
  <si>
    <t>นามตาปี</t>
  </si>
  <si>
    <t>แพรววนิต</t>
  </si>
  <si>
    <t>แก้วมหิทธิ์</t>
  </si>
  <si>
    <t>วริศรา</t>
  </si>
  <si>
    <t>ปราบนริศ</t>
  </si>
  <si>
    <t>ศุภลักษณ์</t>
  </si>
  <si>
    <t>สร้อยฟ้า</t>
  </si>
  <si>
    <t>สมานวงศ์</t>
  </si>
  <si>
    <t>สาริสา</t>
  </si>
  <si>
    <t>ไตรศิริ</t>
  </si>
  <si>
    <t>ไอริน</t>
  </si>
  <si>
    <t>โกละกะ</t>
  </si>
  <si>
    <t>ภัสราพร</t>
  </si>
  <si>
    <t>ศรีนวลปาน</t>
  </si>
  <si>
    <t>กิตติพงษ์</t>
  </si>
  <si>
    <t>ขัตติย</t>
  </si>
  <si>
    <t>เนียมขำ</t>
  </si>
  <si>
    <t>คุณานนท์</t>
  </si>
  <si>
    <t>หมื่นขันธ์</t>
  </si>
  <si>
    <t>ณัฐปพน</t>
  </si>
  <si>
    <t>กมุกะมกุล</t>
  </si>
  <si>
    <t>สิงหกุล</t>
  </si>
  <si>
    <t>ธนกฤต</t>
  </si>
  <si>
    <t>เพชรคง</t>
  </si>
  <si>
    <t>สิทธิรักษ์</t>
  </si>
  <si>
    <t>ธนาภูมิ</t>
  </si>
  <si>
    <t>เพ็ชรทอง</t>
  </si>
  <si>
    <t>ธรรมนันท์</t>
  </si>
  <si>
    <t>แก้วนรา</t>
  </si>
  <si>
    <t>บุรินทร์กุล</t>
  </si>
  <si>
    <t>นนทกานต์</t>
  </si>
  <si>
    <t>แซ่ลิ้ม</t>
  </si>
  <si>
    <t>นพปฎล</t>
  </si>
  <si>
    <t>หนูสุข</t>
  </si>
  <si>
    <t>นัธทวัฒน์</t>
  </si>
  <si>
    <t>สุวรรณรัตน์</t>
  </si>
  <si>
    <t>ปรเมศวร์</t>
  </si>
  <si>
    <t>ศรีฟ้า</t>
  </si>
  <si>
    <t>ปัญญพัสม์</t>
  </si>
  <si>
    <t>ทองแซม</t>
  </si>
  <si>
    <t>ภัทรภณ</t>
  </si>
  <si>
    <t>พูลมาศ</t>
  </si>
  <si>
    <t>ภูริวัฒน์</t>
  </si>
  <si>
    <t>กล้าหาญ</t>
  </si>
  <si>
    <t>สิท์ธิปติ</t>
  </si>
  <si>
    <t>อุทัยสถิตย์</t>
  </si>
  <si>
    <t>สุกฤษฎ์</t>
  </si>
  <si>
    <t>เงินนาค</t>
  </si>
  <si>
    <t>สุกฤษฎิ์</t>
  </si>
  <si>
    <t>ประจัญบาน</t>
  </si>
  <si>
    <t>ณปพัสส์ชนก</t>
  </si>
  <si>
    <t>โสภา</t>
  </si>
  <si>
    <t>จิรัชญา</t>
  </si>
  <si>
    <t>พัฒนภากรณ์</t>
  </si>
  <si>
    <t>ชนัญชิดา</t>
  </si>
  <si>
    <t>ทองใหญ่</t>
  </si>
  <si>
    <t>เพชรอาวุธ</t>
  </si>
  <si>
    <t>ญาณิษา</t>
  </si>
  <si>
    <t>มีศรี</t>
  </si>
  <si>
    <t>มณีกาญจน์</t>
  </si>
  <si>
    <t>ณัฐธิดา</t>
  </si>
  <si>
    <t>นาคบำรุง</t>
  </si>
  <si>
    <t>ธนิสรา</t>
  </si>
  <si>
    <t>รักชาติ</t>
  </si>
  <si>
    <t>นภัส</t>
  </si>
  <si>
    <t>อำไพรัตน์</t>
  </si>
  <si>
    <t>ปวิชยา</t>
  </si>
  <si>
    <t>ลิ้มวงศ์</t>
  </si>
  <si>
    <t>พรรณภัทร</t>
  </si>
  <si>
    <t>ถิ่นหนองไทร</t>
  </si>
  <si>
    <t>บุญเกิด</t>
  </si>
  <si>
    <t>พิชญาภัค</t>
  </si>
  <si>
    <t>รักเพชร</t>
  </si>
  <si>
    <t>พุฒิธาดา</t>
  </si>
  <si>
    <t>ชูสม</t>
  </si>
  <si>
    <t>ภัฐฆ์ชนิษา</t>
  </si>
  <si>
    <t>ทวิกุลธนไพศาล</t>
  </si>
  <si>
    <t>วิลาศิณีย์</t>
  </si>
  <si>
    <t>เขียวอ่อน</t>
  </si>
  <si>
    <t>สิริรัตน์</t>
  </si>
  <si>
    <t>โภชนาธาร</t>
  </si>
  <si>
    <t>อรสินี</t>
  </si>
  <si>
    <t>สุวรรณเอนก</t>
  </si>
  <si>
    <t>อุบลวรรณา</t>
  </si>
  <si>
    <t>สุทธิรักษ์</t>
  </si>
  <si>
    <t>กรรณไท</t>
  </si>
  <si>
    <t>ปรางนาคี</t>
  </si>
  <si>
    <t>สายศิลป์</t>
  </si>
  <si>
    <t>กวีภัทร</t>
  </si>
  <si>
    <t>กุลน้อย</t>
  </si>
  <si>
    <t>เจนวิทย์</t>
  </si>
  <si>
    <t>ช่วยรอด</t>
  </si>
  <si>
    <t>สุขสบาย</t>
  </si>
  <si>
    <t>ธนชาติ</t>
  </si>
  <si>
    <t>สุขนิตย์</t>
  </si>
  <si>
    <t>รำเพย</t>
  </si>
  <si>
    <t>ธปัน</t>
  </si>
  <si>
    <t>นวลกุ้ง</t>
  </si>
  <si>
    <t>ธรรมปพน</t>
  </si>
  <si>
    <t>พูลสวัสดิ์</t>
  </si>
  <si>
    <t>วงศ์สุบรรณ</t>
  </si>
  <si>
    <t>ภาณุพัตร์</t>
  </si>
  <si>
    <t>สบเหมาะ</t>
  </si>
  <si>
    <t>ภาสุระ</t>
  </si>
  <si>
    <t>บาสนุง</t>
  </si>
  <si>
    <t>ภูชิสส์</t>
  </si>
  <si>
    <t>วงษ์โต</t>
  </si>
  <si>
    <t>ภูธร</t>
  </si>
  <si>
    <t>แสงจันทร์ดา</t>
  </si>
  <si>
    <t>มนัญชัย</t>
  </si>
  <si>
    <t>ไชยบรรดิษฐ</t>
  </si>
  <si>
    <t>ราชพฤกษ์</t>
  </si>
  <si>
    <t>หวังดี</t>
  </si>
  <si>
    <t>วรวุฒิ</t>
  </si>
  <si>
    <t>สุขศรี</t>
  </si>
  <si>
    <t>ศิรันดร์</t>
  </si>
  <si>
    <t>ชูโตชนะ</t>
  </si>
  <si>
    <t>กชมาศ</t>
  </si>
  <si>
    <t>นเรนทร์ราช</t>
  </si>
  <si>
    <t>กฤษฏิ์ฐิตา</t>
  </si>
  <si>
    <t>จินาสาย</t>
  </si>
  <si>
    <t>กวินทิพย์</t>
  </si>
  <si>
    <t>กิจชานันท์</t>
  </si>
  <si>
    <t>กัญญ์ณัชชา</t>
  </si>
  <si>
    <t>ฉ่อยทนง</t>
  </si>
  <si>
    <t>กานต์พิชชา</t>
  </si>
  <si>
    <t>จันทะ</t>
  </si>
  <si>
    <t>จันทกานต์</t>
  </si>
  <si>
    <t>วิเศษแก้ว</t>
  </si>
  <si>
    <t>จิณณพัต</t>
  </si>
  <si>
    <t>บุญพัฒน์</t>
  </si>
  <si>
    <t>ณรฎา</t>
  </si>
  <si>
    <t>ทองดี</t>
  </si>
  <si>
    <t>นาคทองกุล</t>
  </si>
  <si>
    <t>ธมลวรรณ</t>
  </si>
  <si>
    <t>กวมทรัพย์</t>
  </si>
  <si>
    <t>นุปะวีย์</t>
  </si>
  <si>
    <t>รัตติโชติ</t>
  </si>
  <si>
    <t>ปวริศา</t>
  </si>
  <si>
    <t>รามรงค์</t>
  </si>
  <si>
    <t>ปานดาริกา</t>
  </si>
  <si>
    <t>กุมารจันทร์</t>
  </si>
  <si>
    <t>พัทธนันท์</t>
  </si>
  <si>
    <t>พันธุ์วิชาติกุล</t>
  </si>
  <si>
    <t>พิมชญา</t>
  </si>
  <si>
    <t>ทองตากรณ์</t>
  </si>
  <si>
    <t>กฤษฏิ์ติพัฒน์</t>
  </si>
  <si>
    <t>รมิตา</t>
  </si>
  <si>
    <t>บัวจันทร์</t>
  </si>
  <si>
    <t>อภิชญา</t>
  </si>
  <si>
    <t>พาลเสือ</t>
  </si>
  <si>
    <t>อภิษฎา</t>
  </si>
  <si>
    <t>ชูเชิด</t>
  </si>
  <si>
    <t>อรสา</t>
  </si>
  <si>
    <t>กิ่งทอง</t>
  </si>
  <si>
    <t>ชยุต</t>
  </si>
  <si>
    <t>อุทัยเลิศ</t>
  </si>
  <si>
    <t>ชัยตนันท์</t>
  </si>
  <si>
    <t>บวรวัชราพันธ์</t>
  </si>
  <si>
    <t>ณรพี</t>
  </si>
  <si>
    <t>เรืองศรี</t>
  </si>
  <si>
    <t>แดนธยาน์</t>
  </si>
  <si>
    <t>พานิชชาติ</t>
  </si>
  <si>
    <t>ธัญวิทย์</t>
  </si>
  <si>
    <t>วุฒิวงศ์</t>
  </si>
  <si>
    <t>ธีรเดช</t>
  </si>
  <si>
    <t>เผือกเดช</t>
  </si>
  <si>
    <t>ธีร์นภัส</t>
  </si>
  <si>
    <t>มาลัย</t>
  </si>
  <si>
    <t>พงศ์ปณต</t>
  </si>
  <si>
    <t>กุลภัทรคำเงิน</t>
  </si>
  <si>
    <t>พงศ์พสุ</t>
  </si>
  <si>
    <t>เส็งเอี่ยม</t>
  </si>
  <si>
    <t>ภูมิอิทธิกร</t>
  </si>
  <si>
    <t>วิเชียรวงศ์</t>
  </si>
  <si>
    <t>เมธัส</t>
  </si>
  <si>
    <t>สีหะเสน</t>
  </si>
  <si>
    <t>เอสรา</t>
  </si>
  <si>
    <t>อริยประกาย</t>
  </si>
  <si>
    <t>เกิดปลอด</t>
  </si>
  <si>
    <t>กัญชลิกา</t>
  </si>
  <si>
    <t>ขนบธรรมกุล</t>
  </si>
  <si>
    <t>กันยกร</t>
  </si>
  <si>
    <t>มีคลัง</t>
  </si>
  <si>
    <t>ชิตยาภรณ์</t>
  </si>
  <si>
    <t>พุทธาโร</t>
  </si>
  <si>
    <t>ณภัทรธดา</t>
  </si>
  <si>
    <t>เวียงวีระ</t>
  </si>
  <si>
    <t>ณัฐสินี</t>
  </si>
  <si>
    <t>วรรณคำ</t>
  </si>
  <si>
    <t>ณิศชนา</t>
  </si>
  <si>
    <t>เสือแก้ว</t>
  </si>
  <si>
    <t>ดารินทร์</t>
  </si>
  <si>
    <t>พุ่มพันธ์</t>
  </si>
  <si>
    <t>เจ็ดวรรณะ</t>
  </si>
  <si>
    <t>ปัญชลิกา</t>
  </si>
  <si>
    <t>ปลอดภิญโญ</t>
  </si>
  <si>
    <t>ปัณฑสุดา</t>
  </si>
  <si>
    <t>สีจุ้ย</t>
  </si>
  <si>
    <t>ปิยฉัตร</t>
  </si>
  <si>
    <t>ปิยะกาญจน์</t>
  </si>
  <si>
    <t>พิชญา</t>
  </si>
  <si>
    <t>วัฒนพฤกษ์</t>
  </si>
  <si>
    <t>ธรรมบำรุง</t>
  </si>
  <si>
    <t>ทองสกุล</t>
  </si>
  <si>
    <t>วีรปริยา</t>
  </si>
  <si>
    <t>สุขมหา</t>
  </si>
  <si>
    <t>สิรัมภา</t>
  </si>
  <si>
    <t>ศรีหมุดกุล</t>
  </si>
  <si>
    <t>อฏิมา</t>
  </si>
  <si>
    <t>คงภักดี</t>
  </si>
  <si>
    <t>เภตราใหญ่</t>
  </si>
  <si>
    <t>คณิศร</t>
  </si>
  <si>
    <t>แก้วเรือง</t>
  </si>
  <si>
    <t>คมกฤษณ์</t>
  </si>
  <si>
    <t>บุญปล้อง</t>
  </si>
  <si>
    <t>คัมคุณ</t>
  </si>
  <si>
    <t>นาคทุ่งเตา</t>
  </si>
  <si>
    <t>จิตติพัฒน์</t>
  </si>
  <si>
    <t>กลิ่นสุคนธ์</t>
  </si>
  <si>
    <t>ชยุตพงศ์</t>
  </si>
  <si>
    <t>ทิพย์รัตน์</t>
  </si>
  <si>
    <t>ณธีนนท์</t>
  </si>
  <si>
    <t>ฉิมสอาด</t>
  </si>
  <si>
    <t>ณฤษฎ์</t>
  </si>
  <si>
    <t>ศรีประดิษฐ์</t>
  </si>
  <si>
    <t>ณัฐพล</t>
  </si>
  <si>
    <t>ชัยยศ</t>
  </si>
  <si>
    <t>ธนเดช</t>
  </si>
  <si>
    <t>จรูญรัตนภิญโญ</t>
  </si>
  <si>
    <t>ธนวิชญ์</t>
  </si>
  <si>
    <t>คงสถิตย์</t>
  </si>
  <si>
    <t>สุวรรณกลาง</t>
  </si>
  <si>
    <t>นาวิน</t>
  </si>
  <si>
    <t>สริขา</t>
  </si>
  <si>
    <t>นิธิศ</t>
  </si>
  <si>
    <t>ปัญจวิชญ์</t>
  </si>
  <si>
    <t>แก้วประเสริฐ</t>
  </si>
  <si>
    <t>เนาว์นาน</t>
  </si>
  <si>
    <t>พรหมพิริยะ</t>
  </si>
  <si>
    <t>สถาพร</t>
  </si>
  <si>
    <t>จันทร์แก้ว</t>
  </si>
  <si>
    <t>ภูมิพัฒน์</t>
  </si>
  <si>
    <t>ยินประพันธ์</t>
  </si>
  <si>
    <t>ภูริช</t>
  </si>
  <si>
    <t>ภู่พันธ์กูล</t>
  </si>
  <si>
    <t>มณินทร</t>
  </si>
  <si>
    <t>คงทรัพย์</t>
  </si>
  <si>
    <t>เรืองศักดิ์</t>
  </si>
  <si>
    <t>สุขคุ้ม</t>
  </si>
  <si>
    <t>กันต์กมล</t>
  </si>
  <si>
    <t>สุขเทพ</t>
  </si>
  <si>
    <t>การต์พิชชา</t>
  </si>
  <si>
    <t>ทองน้อย</t>
  </si>
  <si>
    <t>กิติพิชญา</t>
  </si>
  <si>
    <t>จินดาเรือง</t>
  </si>
  <si>
    <t>เกณิกา</t>
  </si>
  <si>
    <t>ประทุมสุวรรณ</t>
  </si>
  <si>
    <t>ชญาภา</t>
  </si>
  <si>
    <t>พันธรัตน์</t>
  </si>
  <si>
    <t>ฐิตาภา</t>
  </si>
  <si>
    <t>สำลี</t>
  </si>
  <si>
    <t>ณัชณิชา</t>
  </si>
  <si>
    <t>แก้วมณี</t>
  </si>
  <si>
    <t>ณัฐชญาณ์</t>
  </si>
  <si>
    <t>วราภรณ์</t>
  </si>
  <si>
    <t>ณัฐสิมา</t>
  </si>
  <si>
    <t>ช่วยบำรุง</t>
  </si>
  <si>
    <t>อุปการดี</t>
  </si>
  <si>
    <t>ธัญชนก</t>
  </si>
  <si>
    <t>วัฒนนุกูล</t>
  </si>
  <si>
    <t>นภัสกร</t>
  </si>
  <si>
    <t>อนุรักษ์ลิ้มสกุล</t>
  </si>
  <si>
    <t>พชรพร</t>
  </si>
  <si>
    <t>วรอาจ</t>
  </si>
  <si>
    <t>มีนา</t>
  </si>
  <si>
    <t>คชรัตน์</t>
  </si>
  <si>
    <t>รุจิรดา</t>
  </si>
  <si>
    <t>คงอุดหนุน</t>
  </si>
  <si>
    <t>วธิษณา</t>
  </si>
  <si>
    <t>ธนฐานสกุล</t>
  </si>
  <si>
    <t>อัจฉรียา</t>
  </si>
  <si>
    <t>รักษานุ่น</t>
  </si>
  <si>
    <t>นางสาวพัชรีวรรณ  อินทสุรัช</t>
  </si>
  <si>
    <t>นางพรทิพย์  ราชเสนา</t>
  </si>
  <si>
    <t>นางณีรชา  สวัสดี</t>
  </si>
  <si>
    <t>นายชัยวัฒน์  ท่ากั่ว</t>
  </si>
  <si>
    <t>นายเกียรติศักดิ์  มีเศษ</t>
  </si>
  <si>
    <t xml:space="preserve">นางสาววรัทยา  เครือง้าว  </t>
  </si>
  <si>
    <t>นายนพดล  ศรีสุข</t>
  </si>
  <si>
    <t>กันตวิชญ์</t>
  </si>
  <si>
    <t>เข้า 1-68</t>
  </si>
  <si>
    <t>ศรีศิลป์</t>
  </si>
  <si>
    <t>นาภรณ์</t>
  </si>
  <si>
    <t>สุทธิ์รักษ์</t>
  </si>
  <si>
    <t xml:space="preserve">      ภาคเรียนที่ 2  ปีการศึกษา 2568</t>
  </si>
  <si>
    <t>ระดับ</t>
  </si>
  <si>
    <t>นางสุนีย์ เวชพราหมณ์</t>
  </si>
  <si>
    <t>นางสาวสิริญญา ศรัทธาสุข</t>
  </si>
  <si>
    <t>กรณ์กวีกุล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</si>
</sst>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0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name val="TH Sarabun New"/>
      <family val="2"/>
    </font>
    <font>
      <sz val="17"/>
      <name val="TH SarabunPSK"/>
      <family val="2"/>
    </font>
    <font>
      <sz val="18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i/>
      <sz val="12"/>
      <color rgb="FFFF0000"/>
      <name val="TH Sarabun New"/>
      <family val="2"/>
      <charset val="222"/>
    </font>
    <font>
      <b/>
      <sz val="12"/>
      <color rgb="FFFF0000"/>
      <name val="CordiaUPC"/>
      <family val="2"/>
    </font>
    <font>
      <b/>
      <i/>
      <sz val="12"/>
      <color rgb="FFFF0000"/>
      <name val="TH Sarabun New"/>
      <family val="2"/>
    </font>
    <font>
      <b/>
      <sz val="11"/>
      <color rgb="FFFF0000"/>
      <name val="CordiaUPC"/>
      <family val="2"/>
    </font>
    <font>
      <b/>
      <sz val="12"/>
      <color rgb="FFFF0000"/>
      <name val="TH SarabunPSK"/>
      <family val="2"/>
    </font>
    <font>
      <b/>
      <sz val="11"/>
      <name val="TH Sarabun New"/>
      <family val="2"/>
    </font>
    <font>
      <sz val="11"/>
      <color rgb="FFFF0000"/>
      <name val="CordiaUPC"/>
      <family val="2"/>
      <charset val="222"/>
    </font>
    <font>
      <i/>
      <sz val="12"/>
      <color theme="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b/>
      <sz val="16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i/>
      <sz val="10"/>
      <color rgb="FF0000CC"/>
      <name val="TH Sarabun New"/>
      <family val="2"/>
    </font>
    <font>
      <b/>
      <sz val="18"/>
      <color rgb="FF0000CC"/>
      <name val="TH SarabunPSK"/>
      <family val="2"/>
    </font>
    <font>
      <b/>
      <i/>
      <sz val="8"/>
      <color rgb="FF0000FF"/>
      <name val="TH Sarabun New"/>
      <family val="2"/>
    </font>
    <font>
      <b/>
      <i/>
      <sz val="8"/>
      <name val="TH Sarabun New"/>
      <family val="2"/>
    </font>
    <font>
      <i/>
      <sz val="10"/>
      <name val="TH Sarabun New"/>
      <family val="2"/>
    </font>
    <font>
      <sz val="14"/>
      <name val="TH Sarabun New"/>
      <family val="2"/>
      <charset val="222"/>
    </font>
    <font>
      <b/>
      <sz val="14"/>
      <name val="TH Sarabun New"/>
      <family val="2"/>
      <charset val="222"/>
    </font>
    <font>
      <b/>
      <sz val="13"/>
      <name val="TH Sarabun New"/>
      <family val="2"/>
      <charset val="222"/>
    </font>
    <font>
      <b/>
      <sz val="12"/>
      <name val="TH Sarabun New"/>
      <family val="2"/>
      <charset val="222"/>
    </font>
    <font>
      <b/>
      <sz val="11"/>
      <name val="TH Sarabun New"/>
      <family val="2"/>
      <charset val="222"/>
    </font>
    <font>
      <sz val="11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10"/>
      <name val="TH Sarabun New"/>
      <family val="2"/>
      <charset val="222"/>
    </font>
    <font>
      <b/>
      <i/>
      <sz val="12"/>
      <name val="TH Sarabun New"/>
      <family val="2"/>
      <charset val="222"/>
    </font>
    <font>
      <sz val="12"/>
      <name val="TH Sarabun New"/>
      <family val="2"/>
      <charset val="222"/>
    </font>
    <font>
      <sz val="12"/>
      <name val="CordiaUPC"/>
      <family val="2"/>
      <charset val="222"/>
    </font>
    <font>
      <i/>
      <sz val="12"/>
      <color rgb="FF0000FF"/>
      <name val="TH Sarabun New"/>
      <family val="2"/>
    </font>
    <font>
      <b/>
      <i/>
      <sz val="7"/>
      <color rgb="FF0000FF"/>
      <name val="TH Sarabun New"/>
      <family val="2"/>
    </font>
    <font>
      <sz val="8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5">
    <xf numFmtId="0" fontId="0" fillId="0" borderId="0" xfId="0"/>
    <xf numFmtId="0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49" fontId="9" fillId="0" borderId="7" xfId="0" quotePrefix="1" applyNumberFormat="1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vertical="center" shrinkToFit="1"/>
    </xf>
    <xf numFmtId="2" fontId="9" fillId="0" borderId="1" xfId="0" applyNumberFormat="1" applyFont="1" applyBorder="1" applyAlignment="1">
      <alignment horizontal="center" vertical="center"/>
    </xf>
    <xf numFmtId="2" fontId="9" fillId="0" borderId="69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/>
    </xf>
    <xf numFmtId="49" fontId="9" fillId="0" borderId="9" xfId="0" quotePrefix="1" applyNumberFormat="1" applyFont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 shrinkToFit="1"/>
    </xf>
    <xf numFmtId="0" fontId="9" fillId="0" borderId="70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vertical="center"/>
    </xf>
    <xf numFmtId="2" fontId="9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4" xfId="0" applyNumberFormat="1" applyFont="1" applyBorder="1" applyAlignment="1">
      <alignment horizontal="center" vertical="center"/>
    </xf>
    <xf numFmtId="49" fontId="9" fillId="0" borderId="11" xfId="0" quotePrefix="1" applyNumberFormat="1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vertical="center" shrinkToFit="1"/>
    </xf>
    <xf numFmtId="0" fontId="10" fillId="0" borderId="11" xfId="0" applyFont="1" applyFill="1" applyBorder="1" applyAlignment="1">
      <alignment vertical="center" shrinkToFit="1"/>
    </xf>
    <xf numFmtId="0" fontId="9" fillId="0" borderId="7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vertical="center"/>
    </xf>
    <xf numFmtId="2" fontId="9" fillId="0" borderId="30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shrinkToFit="1"/>
    </xf>
    <xf numFmtId="0" fontId="9" fillId="0" borderId="2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8" xfId="0" applyNumberFormat="1" applyFont="1" applyBorder="1" applyAlignment="1">
      <alignment horizontal="left" vertical="center" shrinkToFit="1"/>
    </xf>
    <xf numFmtId="0" fontId="10" fillId="0" borderId="9" xfId="0" applyNumberFormat="1" applyFont="1" applyBorder="1" applyAlignment="1">
      <alignment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vertical="center" shrinkToFit="1"/>
    </xf>
    <xf numFmtId="0" fontId="9" fillId="0" borderId="13" xfId="0" applyFont="1" applyFill="1" applyBorder="1" applyAlignment="1">
      <alignment vertical="center" shrinkToFit="1"/>
    </xf>
    <xf numFmtId="0" fontId="9" fillId="0" borderId="33" xfId="0" applyNumberFormat="1" applyFont="1" applyBorder="1" applyAlignment="1">
      <alignment horizontal="center" vertical="center"/>
    </xf>
    <xf numFmtId="0" fontId="9" fillId="0" borderId="33" xfId="0" applyNumberFormat="1" applyFont="1" applyBorder="1" applyAlignment="1">
      <alignment vertical="center"/>
    </xf>
    <xf numFmtId="2" fontId="9" fillId="0" borderId="33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vertical="center" shrinkToFit="1"/>
    </xf>
    <xf numFmtId="0" fontId="10" fillId="0" borderId="15" xfId="0" applyFont="1" applyFill="1" applyBorder="1" applyAlignment="1">
      <alignment vertical="center" shrinkToFit="1"/>
    </xf>
    <xf numFmtId="0" fontId="9" fillId="0" borderId="73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vertical="center"/>
    </xf>
    <xf numFmtId="2" fontId="9" fillId="0" borderId="35" xfId="0" applyNumberFormat="1" applyFont="1" applyBorder="1" applyAlignment="1">
      <alignment horizontal="center" vertical="center"/>
    </xf>
    <xf numFmtId="0" fontId="10" fillId="0" borderId="12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vertical="center" shrinkToFit="1"/>
    </xf>
    <xf numFmtId="0" fontId="9" fillId="0" borderId="5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shrinkToFit="1"/>
    </xf>
    <xf numFmtId="0" fontId="9" fillId="0" borderId="3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9" fillId="0" borderId="24" xfId="0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left" vertical="center"/>
    </xf>
    <xf numFmtId="2" fontId="9" fillId="0" borderId="32" xfId="0" applyNumberFormat="1" applyFont="1" applyBorder="1" applyAlignment="1">
      <alignment horizontal="center" vertical="center"/>
    </xf>
    <xf numFmtId="0" fontId="9" fillId="0" borderId="34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2" fontId="9" fillId="0" borderId="7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0" fontId="17" fillId="0" borderId="0" xfId="0" applyFont="1" applyAlignment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49" fontId="12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38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9" fillId="0" borderId="76" xfId="0" applyNumberFormat="1" applyFont="1" applyBorder="1" applyAlignment="1">
      <alignment horizontal="center" vertical="center"/>
    </xf>
    <xf numFmtId="49" fontId="9" fillId="0" borderId="77" xfId="0" quotePrefix="1" applyNumberFormat="1" applyFont="1" applyBorder="1" applyAlignment="1">
      <alignment horizontal="center" vertical="center" shrinkToFit="1"/>
    </xf>
    <xf numFmtId="0" fontId="10" fillId="0" borderId="76" xfId="0" applyFont="1" applyFill="1" applyBorder="1" applyAlignment="1">
      <alignment horizontal="center" vertical="center" shrinkToFit="1"/>
    </xf>
    <xf numFmtId="0" fontId="10" fillId="0" borderId="78" xfId="0" applyFont="1" applyFill="1" applyBorder="1" applyAlignment="1">
      <alignment vertical="center" shrinkToFit="1"/>
    </xf>
    <xf numFmtId="0" fontId="10" fillId="0" borderId="77" xfId="0" applyFont="1" applyFill="1" applyBorder="1" applyAlignment="1">
      <alignment vertical="center" shrinkToFit="1"/>
    </xf>
    <xf numFmtId="0" fontId="9" fillId="0" borderId="79" xfId="0" applyNumberFormat="1" applyFont="1" applyBorder="1" applyAlignment="1">
      <alignment horizontal="center" vertical="center"/>
    </xf>
    <xf numFmtId="0" fontId="9" fillId="0" borderId="80" xfId="0" applyNumberFormat="1" applyFont="1" applyBorder="1" applyAlignment="1">
      <alignment horizontal="center" vertical="center"/>
    </xf>
    <xf numFmtId="0" fontId="9" fillId="0" borderId="80" xfId="0" applyNumberFormat="1" applyFont="1" applyBorder="1" applyAlignment="1">
      <alignment vertical="center"/>
    </xf>
    <xf numFmtId="2" fontId="9" fillId="0" borderId="80" xfId="0" applyNumberFormat="1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49" fontId="9" fillId="0" borderId="0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26" fillId="0" borderId="0" xfId="0" applyFont="1" applyFill="1" applyBorder="1" applyAlignment="1">
      <alignment vertical="center"/>
    </xf>
    <xf numFmtId="2" fontId="27" fillId="0" borderId="25" xfId="0" applyNumberFormat="1" applyFont="1" applyBorder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2" fillId="0" borderId="4" xfId="0" applyFont="1" applyFill="1" applyBorder="1" applyAlignment="1">
      <alignment horizontal="center" vertical="center" shrinkToFit="1"/>
    </xf>
    <xf numFmtId="0" fontId="32" fillId="0" borderId="10" xfId="0" applyFont="1" applyFill="1" applyBorder="1" applyAlignment="1">
      <alignment vertical="center" shrinkToFit="1"/>
    </xf>
    <xf numFmtId="0" fontId="32" fillId="0" borderId="11" xfId="0" applyFont="1" applyFill="1" applyBorder="1" applyAlignment="1">
      <alignment vertical="center" shrinkToFit="1"/>
    </xf>
    <xf numFmtId="0" fontId="32" fillId="0" borderId="4" xfId="0" applyNumberFormat="1" applyFont="1" applyBorder="1" applyAlignment="1">
      <alignment horizontal="center" vertical="center"/>
    </xf>
    <xf numFmtId="49" fontId="32" fillId="0" borderId="7" xfId="0" quotePrefix="1" applyNumberFormat="1" applyFont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32" fillId="0" borderId="6" xfId="0" applyFont="1" applyFill="1" applyBorder="1" applyAlignment="1">
      <alignment vertical="center" shrinkToFit="1"/>
    </xf>
    <xf numFmtId="0" fontId="32" fillId="0" borderId="7" xfId="0" applyFont="1" applyFill="1" applyBorder="1" applyAlignment="1">
      <alignment vertical="center" shrinkToFit="1"/>
    </xf>
    <xf numFmtId="0" fontId="32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3" fillId="0" borderId="0" xfId="0" applyNumberFormat="1" applyFont="1" applyAlignment="1">
      <alignment vertical="center"/>
    </xf>
    <xf numFmtId="0" fontId="33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25" fillId="0" borderId="0" xfId="0" applyNumberFormat="1" applyFont="1" applyBorder="1" applyAlignment="1">
      <alignment horizontal="center" vertical="center"/>
    </xf>
    <xf numFmtId="49" fontId="25" fillId="0" borderId="0" xfId="0" quotePrefix="1" applyNumberFormat="1" applyFont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vertical="center" shrinkToFit="1"/>
    </xf>
    <xf numFmtId="49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4" fillId="0" borderId="0" xfId="0" applyNumberFormat="1" applyFont="1" applyAlignment="1">
      <alignment vertical="center"/>
    </xf>
    <xf numFmtId="0" fontId="34" fillId="0" borderId="0" xfId="0" applyNumberFormat="1" applyFont="1" applyBorder="1" applyAlignment="1">
      <alignment vertical="center"/>
    </xf>
    <xf numFmtId="0" fontId="33" fillId="0" borderId="0" xfId="0" applyNumberFormat="1" applyFont="1" applyBorder="1" applyAlignment="1">
      <alignment horizontal="center" vertical="center"/>
    </xf>
    <xf numFmtId="49" fontId="34" fillId="0" borderId="0" xfId="0" applyNumberFormat="1" applyFont="1" applyAlignment="1">
      <alignment horizontal="left" vertical="center"/>
    </xf>
    <xf numFmtId="0" fontId="35" fillId="0" borderId="0" xfId="0" applyNumberFormat="1" applyFont="1" applyAlignment="1">
      <alignment vertical="center"/>
    </xf>
    <xf numFmtId="0" fontId="35" fillId="0" borderId="0" xfId="0" applyNumberFormat="1" applyFont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7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NumberFormat="1" applyFont="1" applyBorder="1" applyAlignment="1">
      <alignment horizontal="left" vertical="center" shrinkToFit="1"/>
    </xf>
    <xf numFmtId="0" fontId="9" fillId="0" borderId="9" xfId="0" applyNumberFormat="1" applyFont="1" applyBorder="1" applyAlignment="1">
      <alignment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4" xfId="0" applyNumberFormat="1" applyFont="1" applyBorder="1" applyAlignment="1">
      <alignment horizontal="center" vertical="center" shrinkToFit="1"/>
    </xf>
    <xf numFmtId="0" fontId="9" fillId="0" borderId="76" xfId="0" applyFont="1" applyFill="1" applyBorder="1" applyAlignment="1">
      <alignment horizontal="center" vertical="center" shrinkToFit="1"/>
    </xf>
    <xf numFmtId="0" fontId="9" fillId="0" borderId="78" xfId="0" applyFont="1" applyFill="1" applyBorder="1" applyAlignment="1">
      <alignment vertical="center" shrinkToFit="1"/>
    </xf>
    <xf numFmtId="0" fontId="9" fillId="0" borderId="77" xfId="0" applyFont="1" applyFill="1" applyBorder="1" applyAlignment="1">
      <alignment vertical="center" shrinkToFit="1"/>
    </xf>
    <xf numFmtId="0" fontId="9" fillId="0" borderId="3" xfId="0" applyNumberFormat="1" applyFont="1" applyBorder="1" applyAlignment="1">
      <alignment horizontal="center" vertical="center" shrinkToFit="1"/>
    </xf>
    <xf numFmtId="0" fontId="40" fillId="0" borderId="41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 shrinkToFit="1"/>
    </xf>
    <xf numFmtId="2" fontId="9" fillId="0" borderId="25" xfId="0" applyNumberFormat="1" applyFont="1" applyBorder="1" applyAlignment="1">
      <alignment horizontal="left" vertical="center"/>
    </xf>
    <xf numFmtId="0" fontId="10" fillId="0" borderId="4" xfId="0" applyNumberFormat="1" applyFont="1" applyBorder="1" applyAlignment="1">
      <alignment horizontal="center" vertical="center" shrinkToFit="1"/>
    </xf>
    <xf numFmtId="0" fontId="41" fillId="0" borderId="26" xfId="0" applyNumberFormat="1" applyFont="1" applyBorder="1" applyAlignment="1">
      <alignment horizontal="left" vertical="center"/>
    </xf>
    <xf numFmtId="0" fontId="43" fillId="0" borderId="29" xfId="0" applyNumberFormat="1" applyFont="1" applyBorder="1" applyAlignment="1">
      <alignment horizontal="left" vertical="center"/>
    </xf>
    <xf numFmtId="1" fontId="32" fillId="0" borderId="11" xfId="0" quotePrefix="1" applyNumberFormat="1" applyFont="1" applyBorder="1" applyAlignment="1">
      <alignment horizontal="center" vertical="center" shrinkToFit="1"/>
    </xf>
    <xf numFmtId="1" fontId="9" fillId="0" borderId="9" xfId="0" quotePrefix="1" applyNumberFormat="1" applyFont="1" applyBorder="1" applyAlignment="1">
      <alignment horizontal="center" vertical="center" shrinkToFit="1"/>
    </xf>
    <xf numFmtId="0" fontId="11" fillId="0" borderId="27" xfId="0" applyNumberFormat="1" applyFont="1" applyBorder="1" applyAlignment="1">
      <alignment horizontal="left" vertical="center"/>
    </xf>
    <xf numFmtId="1" fontId="9" fillId="0" borderId="11" xfId="0" quotePrefix="1" applyNumberFormat="1" applyFont="1" applyBorder="1" applyAlignment="1">
      <alignment horizontal="center" vertical="center" shrinkToFit="1"/>
    </xf>
    <xf numFmtId="0" fontId="44" fillId="0" borderId="29" xfId="0" applyNumberFormat="1" applyFont="1" applyBorder="1" applyAlignment="1">
      <alignment horizontal="left" vertical="center"/>
    </xf>
    <xf numFmtId="2" fontId="11" fillId="0" borderId="25" xfId="0" applyNumberFormat="1" applyFont="1" applyBorder="1" applyAlignment="1">
      <alignment horizontal="left" vertical="center"/>
    </xf>
    <xf numFmtId="0" fontId="44" fillId="0" borderId="26" xfId="0" applyNumberFormat="1" applyFont="1" applyBorder="1" applyAlignment="1">
      <alignment horizontal="left" vertical="center"/>
    </xf>
    <xf numFmtId="0" fontId="45" fillId="0" borderId="29" xfId="0" applyNumberFormat="1" applyFont="1" applyBorder="1" applyAlignment="1">
      <alignment horizontal="left" vertical="center"/>
    </xf>
    <xf numFmtId="0" fontId="9" fillId="0" borderId="17" xfId="0" applyNumberFormat="1" applyFont="1" applyBorder="1" applyAlignment="1">
      <alignment horizontal="center" vertical="center"/>
    </xf>
    <xf numFmtId="1" fontId="9" fillId="0" borderId="100" xfId="0" quotePrefix="1" applyNumberFormat="1" applyFont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vertical="center" shrinkToFit="1"/>
    </xf>
    <xf numFmtId="0" fontId="9" fillId="0" borderId="100" xfId="0" applyFont="1" applyFill="1" applyBorder="1" applyAlignment="1">
      <alignment vertical="center" shrinkToFit="1"/>
    </xf>
    <xf numFmtId="0" fontId="44" fillId="0" borderId="101" xfId="0" applyNumberFormat="1" applyFont="1" applyBorder="1" applyAlignment="1">
      <alignment horizontal="left" vertical="center"/>
    </xf>
    <xf numFmtId="0" fontId="9" fillId="0" borderId="102" xfId="0" applyNumberFormat="1" applyFont="1" applyBorder="1" applyAlignment="1">
      <alignment horizontal="center" vertical="center"/>
    </xf>
    <xf numFmtId="0" fontId="9" fillId="0" borderId="102" xfId="0" applyNumberFormat="1" applyFont="1" applyBorder="1" applyAlignment="1">
      <alignment vertical="center"/>
    </xf>
    <xf numFmtId="2" fontId="9" fillId="0" borderId="102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shrinkToFit="1"/>
    </xf>
    <xf numFmtId="0" fontId="46" fillId="0" borderId="0" xfId="0" applyFont="1" applyBorder="1" applyAlignment="1">
      <alignment vertical="center"/>
    </xf>
    <xf numFmtId="49" fontId="47" fillId="0" borderId="0" xfId="0" applyNumberFormat="1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vertical="center"/>
    </xf>
    <xf numFmtId="0" fontId="46" fillId="0" borderId="0" xfId="0" applyFont="1" applyAlignment="1">
      <alignment vertical="center"/>
    </xf>
    <xf numFmtId="49" fontId="48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0" fontId="49" fillId="0" borderId="20" xfId="0" applyFont="1" applyBorder="1" applyAlignment="1">
      <alignment horizontal="center" vertical="center" shrinkToFit="1"/>
    </xf>
    <xf numFmtId="0" fontId="49" fillId="0" borderId="21" xfId="0" applyFont="1" applyBorder="1" applyAlignment="1">
      <alignment horizontal="center" vertical="center" shrinkToFit="1"/>
    </xf>
    <xf numFmtId="0" fontId="49" fillId="0" borderId="21" xfId="0" applyFont="1" applyBorder="1" applyAlignment="1">
      <alignment vertical="center" shrinkToFit="1"/>
    </xf>
    <xf numFmtId="0" fontId="49" fillId="0" borderId="21" xfId="0" applyFont="1" applyBorder="1" applyAlignment="1">
      <alignment horizontal="left" vertical="center"/>
    </xf>
    <xf numFmtId="0" fontId="49" fillId="0" borderId="21" xfId="0" applyFont="1" applyBorder="1" applyAlignment="1">
      <alignment horizontal="left" vertical="center" shrinkToFit="1"/>
    </xf>
    <xf numFmtId="0" fontId="51" fillId="0" borderId="38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49" fillId="0" borderId="22" xfId="0" applyFont="1" applyBorder="1" applyAlignment="1">
      <alignment horizontal="center" vertical="center" shrinkToFit="1"/>
    </xf>
    <xf numFmtId="0" fontId="49" fillId="0" borderId="23" xfId="0" applyFont="1" applyBorder="1" applyAlignment="1">
      <alignment horizontal="center" vertical="center" shrinkToFit="1"/>
    </xf>
    <xf numFmtId="0" fontId="49" fillId="0" borderId="23" xfId="0" applyFont="1" applyBorder="1" applyAlignment="1">
      <alignment vertical="center" shrinkToFit="1"/>
    </xf>
    <xf numFmtId="0" fontId="49" fillId="0" borderId="23" xfId="0" applyFont="1" applyBorder="1" applyAlignment="1">
      <alignment horizontal="left" vertical="center"/>
    </xf>
    <xf numFmtId="0" fontId="49" fillId="0" borderId="23" xfId="0" applyFont="1" applyBorder="1" applyAlignment="1">
      <alignment horizontal="left" vertical="center" shrinkToFit="1"/>
    </xf>
    <xf numFmtId="0" fontId="51" fillId="0" borderId="40" xfId="0" applyFont="1" applyBorder="1" applyAlignment="1">
      <alignment vertical="center"/>
    </xf>
    <xf numFmtId="0" fontId="52" fillId="0" borderId="1" xfId="0" applyNumberFormat="1" applyFont="1" applyBorder="1" applyAlignment="1">
      <alignment horizontal="center" vertical="center"/>
    </xf>
    <xf numFmtId="49" fontId="52" fillId="0" borderId="7" xfId="0" quotePrefix="1" applyNumberFormat="1" applyFont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6" xfId="0" applyFont="1" applyFill="1" applyBorder="1" applyAlignment="1">
      <alignment vertical="center" shrinkToFit="1"/>
    </xf>
    <xf numFmtId="0" fontId="52" fillId="0" borderId="7" xfId="0" applyFont="1" applyFill="1" applyBorder="1" applyAlignment="1">
      <alignment vertical="center" shrinkToFit="1"/>
    </xf>
    <xf numFmtId="2" fontId="52" fillId="0" borderId="1" xfId="0" applyNumberFormat="1" applyFont="1" applyBorder="1" applyAlignment="1">
      <alignment horizontal="center" vertical="center"/>
    </xf>
    <xf numFmtId="2" fontId="52" fillId="0" borderId="24" xfId="0" applyNumberFormat="1" applyFont="1" applyBorder="1" applyAlignment="1">
      <alignment horizontal="center" vertical="center"/>
    </xf>
    <xf numFmtId="2" fontId="52" fillId="0" borderId="25" xfId="0" applyNumberFormat="1" applyFont="1" applyBorder="1" applyAlignment="1">
      <alignment horizontal="center" vertical="center"/>
    </xf>
    <xf numFmtId="0" fontId="52" fillId="0" borderId="25" xfId="0" applyNumberFormat="1" applyFont="1" applyBorder="1" applyAlignment="1">
      <alignment vertical="center"/>
    </xf>
    <xf numFmtId="0" fontId="52" fillId="0" borderId="37" xfId="0" applyFont="1" applyBorder="1" applyAlignment="1">
      <alignment horizontal="center" vertical="center" shrinkToFit="1"/>
    </xf>
    <xf numFmtId="0" fontId="52" fillId="0" borderId="2" xfId="0" applyNumberFormat="1" applyFont="1" applyBorder="1" applyAlignment="1">
      <alignment horizontal="center" vertical="center"/>
    </xf>
    <xf numFmtId="49" fontId="52" fillId="0" borderId="9" xfId="0" quotePrefix="1" applyNumberFormat="1" applyFont="1" applyBorder="1" applyAlignment="1">
      <alignment horizontal="center" vertical="center" shrinkToFit="1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8" xfId="0" applyFont="1" applyFill="1" applyBorder="1" applyAlignment="1">
      <alignment vertical="center" shrinkToFit="1"/>
    </xf>
    <xf numFmtId="0" fontId="52" fillId="0" borderId="9" xfId="0" applyFont="1" applyFill="1" applyBorder="1" applyAlignment="1">
      <alignment vertical="center" shrinkToFit="1"/>
    </xf>
    <xf numFmtId="0" fontId="52" fillId="0" borderId="26" xfId="0" applyNumberFormat="1" applyFont="1" applyBorder="1" applyAlignment="1">
      <alignment horizontal="center" vertical="center"/>
    </xf>
    <xf numFmtId="0" fontId="52" fillId="0" borderId="27" xfId="0" applyNumberFormat="1" applyFont="1" applyBorder="1" applyAlignment="1">
      <alignment horizontal="center" vertical="center"/>
    </xf>
    <xf numFmtId="0" fontId="52" fillId="0" borderId="27" xfId="0" applyNumberFormat="1" applyFont="1" applyBorder="1" applyAlignment="1">
      <alignment vertical="center"/>
    </xf>
    <xf numFmtId="2" fontId="52" fillId="0" borderId="27" xfId="0" applyNumberFormat="1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 shrinkToFit="1"/>
    </xf>
    <xf numFmtId="0" fontId="52" fillId="0" borderId="4" xfId="0" applyNumberFormat="1" applyFont="1" applyBorder="1" applyAlignment="1">
      <alignment horizontal="center" vertical="center"/>
    </xf>
    <xf numFmtId="49" fontId="52" fillId="0" borderId="11" xfId="0" quotePrefix="1" applyNumberFormat="1" applyFont="1" applyBorder="1" applyAlignment="1">
      <alignment horizontal="center" vertical="center" shrinkToFit="1"/>
    </xf>
    <xf numFmtId="0" fontId="52" fillId="0" borderId="4" xfId="0" applyFont="1" applyFill="1" applyBorder="1" applyAlignment="1">
      <alignment horizontal="center" vertical="center" shrinkToFit="1"/>
    </xf>
    <xf numFmtId="0" fontId="52" fillId="0" borderId="10" xfId="0" applyFont="1" applyFill="1" applyBorder="1" applyAlignment="1">
      <alignment vertical="center" shrinkToFit="1"/>
    </xf>
    <xf numFmtId="0" fontId="52" fillId="0" borderId="11" xfId="0" applyFont="1" applyFill="1" applyBorder="1" applyAlignment="1">
      <alignment vertical="center" shrinkToFit="1"/>
    </xf>
    <xf numFmtId="0" fontId="52" fillId="0" borderId="29" xfId="0" applyNumberFormat="1" applyFont="1" applyBorder="1" applyAlignment="1">
      <alignment horizontal="center" vertical="center"/>
    </xf>
    <xf numFmtId="0" fontId="52" fillId="0" borderId="30" xfId="0" applyNumberFormat="1" applyFont="1" applyBorder="1" applyAlignment="1">
      <alignment horizontal="center" vertical="center"/>
    </xf>
    <xf numFmtId="0" fontId="52" fillId="0" borderId="30" xfId="0" applyNumberFormat="1" applyFont="1" applyBorder="1" applyAlignment="1">
      <alignment vertical="center"/>
    </xf>
    <xf numFmtId="2" fontId="52" fillId="0" borderId="30" xfId="0" applyNumberFormat="1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 shrinkToFit="1"/>
    </xf>
    <xf numFmtId="0" fontId="52" fillId="0" borderId="27" xfId="0" applyNumberFormat="1" applyFont="1" applyBorder="1" applyAlignment="1">
      <alignment horizontal="left" vertical="center"/>
    </xf>
    <xf numFmtId="0" fontId="52" fillId="0" borderId="25" xfId="0" applyNumberFormat="1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 shrinkToFit="1"/>
    </xf>
    <xf numFmtId="0" fontId="52" fillId="0" borderId="8" xfId="0" applyNumberFormat="1" applyFont="1" applyBorder="1" applyAlignment="1">
      <alignment horizontal="left" vertical="center" shrinkToFit="1"/>
    </xf>
    <xf numFmtId="0" fontId="52" fillId="0" borderId="9" xfId="0" applyNumberFormat="1" applyFont="1" applyBorder="1" applyAlignment="1">
      <alignment vertical="center" shrinkToFit="1"/>
    </xf>
    <xf numFmtId="0" fontId="52" fillId="0" borderId="5" xfId="0" applyFont="1" applyFill="1" applyBorder="1" applyAlignment="1">
      <alignment horizontal="center" vertical="center" shrinkToFit="1"/>
    </xf>
    <xf numFmtId="0" fontId="52" fillId="0" borderId="12" xfId="0" applyFont="1" applyFill="1" applyBorder="1" applyAlignment="1">
      <alignment vertical="center" shrinkToFit="1"/>
    </xf>
    <xf numFmtId="0" fontId="52" fillId="0" borderId="13" xfId="0" applyFont="1" applyFill="1" applyBorder="1" applyAlignment="1">
      <alignment vertical="center" shrinkToFit="1"/>
    </xf>
    <xf numFmtId="2" fontId="52" fillId="0" borderId="32" xfId="0" applyNumberFormat="1" applyFont="1" applyBorder="1" applyAlignment="1">
      <alignment horizontal="center" vertical="center"/>
    </xf>
    <xf numFmtId="2" fontId="52" fillId="0" borderId="33" xfId="0" applyNumberFormat="1" applyFont="1" applyBorder="1" applyAlignment="1">
      <alignment horizontal="center" vertical="center"/>
    </xf>
    <xf numFmtId="0" fontId="52" fillId="0" borderId="33" xfId="0" applyNumberFormat="1" applyFont="1" applyBorder="1" applyAlignment="1">
      <alignment horizontal="center" vertical="center"/>
    </xf>
    <xf numFmtId="0" fontId="52" fillId="0" borderId="33" xfId="0" applyNumberFormat="1" applyFont="1" applyBorder="1" applyAlignment="1">
      <alignment vertical="center"/>
    </xf>
    <xf numFmtId="0" fontId="52" fillId="0" borderId="31" xfId="0" applyFont="1" applyBorder="1" applyAlignment="1">
      <alignment horizontal="center" vertical="center" shrinkToFit="1"/>
    </xf>
    <xf numFmtId="0" fontId="53" fillId="0" borderId="29" xfId="0" applyNumberFormat="1" applyFont="1" applyBorder="1" applyAlignment="1">
      <alignment horizontal="left" vertical="center"/>
    </xf>
    <xf numFmtId="0" fontId="52" fillId="0" borderId="0" xfId="0" applyNumberFormat="1" applyFont="1" applyBorder="1" applyAlignment="1">
      <alignment horizontal="center" vertical="center"/>
    </xf>
    <xf numFmtId="49" fontId="52" fillId="0" borderId="0" xfId="0" quotePrefix="1" applyNumberFormat="1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0" xfId="0" applyNumberFormat="1" applyFont="1" applyBorder="1" applyAlignment="1">
      <alignment horizontal="left" vertical="center"/>
    </xf>
    <xf numFmtId="0" fontId="52" fillId="0" borderId="0" xfId="0" applyNumberFormat="1" applyFont="1" applyBorder="1" applyAlignment="1">
      <alignment vertical="center"/>
    </xf>
    <xf numFmtId="2" fontId="52" fillId="0" borderId="0" xfId="0" applyNumberFormat="1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 shrinkToFit="1"/>
    </xf>
    <xf numFmtId="0" fontId="52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NumberFormat="1" applyFont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52" fillId="0" borderId="0" xfId="0" applyNumberFormat="1" applyFont="1" applyBorder="1" applyAlignment="1">
      <alignment horizontal="right" vertical="center"/>
    </xf>
    <xf numFmtId="0" fontId="54" fillId="0" borderId="0" xfId="0" applyNumberFormat="1" applyFont="1" applyBorder="1" applyAlignment="1">
      <alignment horizontal="center" vertical="center"/>
    </xf>
    <xf numFmtId="0" fontId="52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5" fillId="0" borderId="0" xfId="0" applyNumberFormat="1" applyFont="1" applyAlignment="1">
      <alignment vertical="center"/>
    </xf>
    <xf numFmtId="0" fontId="55" fillId="0" borderId="0" xfId="0" applyNumberFormat="1" applyFont="1" applyBorder="1" applyAlignment="1">
      <alignment vertical="center"/>
    </xf>
    <xf numFmtId="49" fontId="55" fillId="0" borderId="0" xfId="0" applyNumberFormat="1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5" fillId="0" borderId="0" xfId="0" applyNumberFormat="1" applyFont="1" applyBorder="1" applyAlignment="1">
      <alignment horizontal="center" vertical="center"/>
    </xf>
    <xf numFmtId="0" fontId="56" fillId="0" borderId="0" xfId="0" applyNumberFormat="1" applyFont="1" applyAlignment="1">
      <alignment vertical="center"/>
    </xf>
    <xf numFmtId="0" fontId="56" fillId="0" borderId="0" xfId="0" applyNumberFormat="1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8" fillId="0" borderId="52" xfId="0" applyFont="1" applyBorder="1" applyAlignment="1">
      <alignment horizontal="left" shrinkToFit="1"/>
    </xf>
    <xf numFmtId="0" fontId="38" fillId="0" borderId="55" xfId="0" applyFont="1" applyBorder="1" applyAlignment="1">
      <alignment horizontal="left" shrinkToFit="1"/>
    </xf>
    <xf numFmtId="0" fontId="38" fillId="0" borderId="48" xfId="0" applyFont="1" applyBorder="1" applyAlignment="1">
      <alignment horizontal="left" shrinkToFit="1"/>
    </xf>
    <xf numFmtId="0" fontId="38" fillId="0" borderId="43" xfId="0" applyFont="1" applyBorder="1" applyAlignment="1">
      <alignment horizontal="left" shrinkToFit="1"/>
    </xf>
    <xf numFmtId="0" fontId="38" fillId="0" borderId="59" xfId="0" applyFont="1" applyBorder="1" applyAlignment="1">
      <alignment horizontal="left" shrinkToFit="1"/>
    </xf>
    <xf numFmtId="0" fontId="18" fillId="0" borderId="42" xfId="0" applyFont="1" applyBorder="1" applyAlignment="1">
      <alignment horizontal="left" shrinkToFit="1"/>
    </xf>
    <xf numFmtId="0" fontId="38" fillId="0" borderId="55" xfId="0" applyFont="1" applyBorder="1" applyAlignment="1">
      <alignment shrinkToFit="1"/>
    </xf>
    <xf numFmtId="0" fontId="38" fillId="0" borderId="48" xfId="0" applyFont="1" applyBorder="1" applyAlignment="1">
      <alignment shrinkToFit="1"/>
    </xf>
    <xf numFmtId="0" fontId="18" fillId="0" borderId="61" xfId="0" applyFont="1" applyBorder="1" applyAlignment="1">
      <alignment horizontal="left" shrinkToFit="1"/>
    </xf>
    <xf numFmtId="0" fontId="18" fillId="0" borderId="48" xfId="0" applyFont="1" applyBorder="1" applyAlignment="1">
      <alignment shrinkToFit="1"/>
    </xf>
    <xf numFmtId="0" fontId="57" fillId="0" borderId="4" xfId="0" applyFont="1" applyFill="1" applyBorder="1" applyAlignment="1">
      <alignment horizontal="center" vertical="center" shrinkToFit="1"/>
    </xf>
    <xf numFmtId="0" fontId="57" fillId="0" borderId="10" xfId="0" applyFont="1" applyFill="1" applyBorder="1" applyAlignment="1">
      <alignment vertical="center" shrinkToFit="1"/>
    </xf>
    <xf numFmtId="0" fontId="57" fillId="0" borderId="11" xfId="0" applyFont="1" applyFill="1" applyBorder="1" applyAlignment="1">
      <alignment vertical="center" shrinkToFit="1"/>
    </xf>
    <xf numFmtId="0" fontId="57" fillId="0" borderId="4" xfId="0" applyNumberFormat="1" applyFont="1" applyBorder="1" applyAlignment="1">
      <alignment horizontal="center" vertical="center"/>
    </xf>
    <xf numFmtId="0" fontId="58" fillId="0" borderId="29" xfId="0" applyNumberFormat="1" applyFont="1" applyBorder="1" applyAlignment="1">
      <alignment horizontal="left" vertical="center"/>
    </xf>
    <xf numFmtId="0" fontId="57" fillId="0" borderId="2" xfId="0" applyFont="1" applyFill="1" applyBorder="1" applyAlignment="1">
      <alignment horizontal="center" vertical="center" shrinkToFit="1"/>
    </xf>
    <xf numFmtId="0" fontId="57" fillId="0" borderId="8" xfId="0" applyFont="1" applyFill="1" applyBorder="1" applyAlignment="1">
      <alignment vertical="center" shrinkToFit="1"/>
    </xf>
    <xf numFmtId="0" fontId="57" fillId="0" borderId="9" xfId="0" applyFont="1" applyFill="1" applyBorder="1" applyAlignment="1">
      <alignment vertical="center" shrinkToFit="1"/>
    </xf>
    <xf numFmtId="0" fontId="57" fillId="0" borderId="2" xfId="0" applyNumberFormat="1" applyFont="1" applyBorder="1" applyAlignment="1">
      <alignment horizontal="center" vertical="center"/>
    </xf>
    <xf numFmtId="1" fontId="57" fillId="0" borderId="9" xfId="0" quotePrefix="1" applyNumberFormat="1" applyFont="1" applyBorder="1" applyAlignment="1">
      <alignment horizontal="center" vertical="center" shrinkToFit="1"/>
    </xf>
    <xf numFmtId="1" fontId="57" fillId="0" borderId="11" xfId="0" quotePrefix="1" applyNumberFormat="1" applyFont="1" applyBorder="1" applyAlignment="1">
      <alignment horizontal="center" vertical="center" shrinkToFit="1"/>
    </xf>
    <xf numFmtId="0" fontId="9" fillId="0" borderId="101" xfId="0" applyNumberFormat="1" applyFont="1" applyBorder="1" applyAlignment="1">
      <alignment horizontal="center" vertical="center"/>
    </xf>
    <xf numFmtId="0" fontId="58" fillId="0" borderId="26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15" fontId="2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2" fontId="17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31" fillId="0" borderId="0" xfId="0" applyNumberFormat="1" applyFont="1" applyAlignment="1">
      <alignment vertical="center"/>
    </xf>
    <xf numFmtId="2" fontId="34" fillId="0" borderId="0" xfId="0" applyNumberFormat="1" applyFont="1" applyAlignment="1">
      <alignment vertical="center"/>
    </xf>
    <xf numFmtId="2" fontId="34" fillId="0" borderId="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188" fontId="2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2" borderId="76" xfId="0" applyFont="1" applyFill="1" applyBorder="1" applyAlignment="1">
      <alignment horizontal="center" vertical="center"/>
    </xf>
    <xf numFmtId="0" fontId="40" fillId="2" borderId="76" xfId="0" applyFont="1" applyFill="1" applyBorder="1" applyAlignment="1">
      <alignment horizontal="center" vertical="center"/>
    </xf>
    <xf numFmtId="0" fontId="18" fillId="3" borderId="76" xfId="0" applyFont="1" applyFill="1" applyBorder="1" applyAlignment="1">
      <alignment horizontal="center" vertical="center"/>
    </xf>
    <xf numFmtId="0" fontId="18" fillId="4" borderId="76" xfId="0" applyFont="1" applyFill="1" applyBorder="1" applyAlignment="1">
      <alignment horizontal="center" vertical="center"/>
    </xf>
    <xf numFmtId="0" fontId="40" fillId="5" borderId="7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88" fontId="24" fillId="0" borderId="0" xfId="0" applyNumberFormat="1" applyFont="1" applyAlignment="1">
      <alignment vertical="center"/>
    </xf>
    <xf numFmtId="1" fontId="6" fillId="0" borderId="1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 shrinkToFit="1"/>
    </xf>
    <xf numFmtId="1" fontId="30" fillId="0" borderId="19" xfId="0" applyNumberFormat="1" applyFont="1" applyBorder="1" applyAlignment="1">
      <alignment horizontal="center" vertical="center"/>
    </xf>
    <xf numFmtId="0" fontId="9" fillId="0" borderId="97" xfId="0" applyNumberFormat="1" applyFont="1" applyBorder="1" applyAlignment="1">
      <alignment horizontal="left" vertical="center"/>
    </xf>
    <xf numFmtId="0" fontId="9" fillId="0" borderId="8" xfId="0" applyNumberFormat="1" applyFont="1" applyBorder="1" applyAlignment="1">
      <alignment horizontal="left" vertical="center"/>
    </xf>
    <xf numFmtId="0" fontId="9" fillId="0" borderId="70" xfId="0" applyNumberFormat="1" applyFont="1" applyBorder="1" applyAlignment="1">
      <alignment horizontal="left" vertical="center"/>
    </xf>
    <xf numFmtId="1" fontId="47" fillId="0" borderId="19" xfId="0" applyNumberFormat="1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 shrinkToFit="1"/>
    </xf>
    <xf numFmtId="0" fontId="49" fillId="0" borderId="18" xfId="0" applyFont="1" applyBorder="1" applyAlignment="1">
      <alignment horizontal="center" vertical="center" shrinkToFit="1"/>
    </xf>
    <xf numFmtId="0" fontId="47" fillId="0" borderId="16" xfId="0" applyFont="1" applyBorder="1" applyAlignment="1">
      <alignment horizontal="center" vertical="center" shrinkToFit="1"/>
    </xf>
    <xf numFmtId="0" fontId="47" fillId="0" borderId="17" xfId="0" applyFont="1" applyBorder="1" applyAlignment="1">
      <alignment horizontal="center" vertical="center" shrinkToFit="1"/>
    </xf>
    <xf numFmtId="0" fontId="50" fillId="0" borderId="16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49" fillId="0" borderId="50" xfId="0" applyFont="1" applyBorder="1" applyAlignment="1">
      <alignment horizontal="left" vertical="center"/>
    </xf>
    <xf numFmtId="0" fontId="49" fillId="0" borderId="56" xfId="0" applyFont="1" applyBorder="1" applyAlignment="1">
      <alignment horizontal="left" vertical="center"/>
    </xf>
    <xf numFmtId="0" fontId="49" fillId="0" borderId="58" xfId="0" applyFont="1" applyBorder="1" applyAlignment="1">
      <alignment horizontal="left" vertical="center"/>
    </xf>
    <xf numFmtId="0" fontId="49" fillId="0" borderId="57" xfId="0" applyFont="1" applyBorder="1" applyAlignment="1">
      <alignment horizontal="left" vertical="center"/>
    </xf>
    <xf numFmtId="0" fontId="49" fillId="0" borderId="17" xfId="0" applyFont="1" applyBorder="1" applyAlignment="1">
      <alignment horizontal="center" vertical="center" shrinkToFit="1"/>
    </xf>
    <xf numFmtId="0" fontId="11" fillId="0" borderId="0" xfId="0" applyNumberFormat="1" applyFont="1" applyBorder="1" applyAlignment="1">
      <alignment horizontal="center" vertical="center"/>
    </xf>
    <xf numFmtId="0" fontId="9" fillId="0" borderId="97" xfId="0" applyNumberFormat="1" applyFont="1" applyBorder="1" applyAlignment="1">
      <alignment horizontal="center" vertical="center"/>
    </xf>
    <xf numFmtId="0" fontId="9" fillId="0" borderId="70" xfId="0" applyNumberFormat="1" applyFont="1" applyBorder="1" applyAlignment="1">
      <alignment horizontal="center" vertical="center"/>
    </xf>
    <xf numFmtId="0" fontId="9" fillId="0" borderId="96" xfId="0" applyNumberFormat="1" applyFont="1" applyBorder="1" applyAlignment="1">
      <alignment horizontal="center" vertical="center"/>
    </xf>
    <xf numFmtId="0" fontId="9" fillId="0" borderId="98" xfId="0" applyNumberFormat="1" applyFont="1" applyBorder="1" applyAlignment="1">
      <alignment horizontal="center" vertical="center"/>
    </xf>
    <xf numFmtId="0" fontId="9" fillId="0" borderId="71" xfId="0" applyNumberFormat="1" applyFont="1" applyBorder="1" applyAlignment="1">
      <alignment horizontal="center" vertical="center"/>
    </xf>
    <xf numFmtId="0" fontId="9" fillId="0" borderId="99" xfId="0" applyNumberFormat="1" applyFont="1" applyBorder="1" applyAlignment="1">
      <alignment horizontal="center" vertical="center"/>
    </xf>
    <xf numFmtId="2" fontId="9" fillId="0" borderId="92" xfId="0" applyNumberFormat="1" applyFont="1" applyBorder="1" applyAlignment="1">
      <alignment horizontal="center" vertical="center"/>
    </xf>
    <xf numFmtId="2" fontId="9" fillId="0" borderId="69" xfId="0" applyNumberFormat="1" applyFont="1" applyBorder="1" applyAlignment="1">
      <alignment horizontal="center" vertical="center"/>
    </xf>
    <xf numFmtId="2" fontId="9" fillId="0" borderId="95" xfId="0" applyNumberFormat="1" applyFont="1" applyBorder="1" applyAlignment="1">
      <alignment horizontal="center" vertical="center"/>
    </xf>
    <xf numFmtId="1" fontId="9" fillId="0" borderId="95" xfId="0" applyNumberFormat="1" applyFont="1" applyBorder="1" applyAlignment="1">
      <alignment horizontal="center" vertical="center"/>
    </xf>
    <xf numFmtId="1" fontId="9" fillId="0" borderId="69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7" fillId="0" borderId="50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90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38" fillId="0" borderId="84" xfId="0" applyFont="1" applyBorder="1" applyAlignment="1">
      <alignment horizontal="center" vertical="center" shrinkToFit="1"/>
    </xf>
    <xf numFmtId="0" fontId="38" fillId="0" borderId="87" xfId="0" applyFont="1" applyBorder="1" applyAlignment="1">
      <alignment horizontal="center" vertical="center" shrinkToFit="1"/>
    </xf>
    <xf numFmtId="0" fontId="37" fillId="0" borderId="65" xfId="0" applyFont="1" applyBorder="1" applyAlignment="1">
      <alignment horizontal="center" vertical="center" shrinkToFit="1"/>
    </xf>
    <xf numFmtId="0" fontId="37" fillId="0" borderId="64" xfId="0" applyFont="1" applyBorder="1" applyAlignment="1">
      <alignment horizontal="center" vertical="center" shrinkToFit="1"/>
    </xf>
    <xf numFmtId="188" fontId="24" fillId="0" borderId="55" xfId="0" applyNumberFormat="1" applyFont="1" applyBorder="1" applyAlignment="1">
      <alignment horizontal="center" vertical="center"/>
    </xf>
    <xf numFmtId="188" fontId="24" fillId="0" borderId="0" xfId="0" applyNumberFormat="1" applyFont="1" applyAlignment="1">
      <alignment horizontal="center" vertical="center"/>
    </xf>
    <xf numFmtId="188" fontId="24" fillId="0" borderId="44" xfId="0" applyNumberFormat="1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187" fontId="22" fillId="0" borderId="61" xfId="0" applyNumberFormat="1" applyFont="1" applyBorder="1" applyAlignment="1">
      <alignment horizontal="center"/>
    </xf>
    <xf numFmtId="187" fontId="22" fillId="0" borderId="46" xfId="0" applyNumberFormat="1" applyFont="1" applyBorder="1" applyAlignment="1">
      <alignment horizontal="center"/>
    </xf>
    <xf numFmtId="187" fontId="22" fillId="0" borderId="45" xfId="0" applyNumberFormat="1" applyFont="1" applyBorder="1" applyAlignment="1">
      <alignment horizontal="center"/>
    </xf>
    <xf numFmtId="0" fontId="37" fillId="0" borderId="65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 shrinkToFit="1"/>
    </xf>
    <xf numFmtId="0" fontId="38" fillId="0" borderId="74" xfId="0" applyFont="1" applyBorder="1" applyAlignment="1">
      <alignment horizontal="center" vertical="center" shrinkToFit="1"/>
    </xf>
    <xf numFmtId="0" fontId="22" fillId="0" borderId="66" xfId="0" applyFont="1" applyBorder="1" applyAlignment="1">
      <alignment horizontal="center" vertical="center" shrinkToFit="1"/>
    </xf>
    <xf numFmtId="0" fontId="22" fillId="0" borderId="74" xfId="0" applyFont="1" applyBorder="1" applyAlignment="1">
      <alignment horizontal="center" vertical="center" shrinkToFit="1"/>
    </xf>
    <xf numFmtId="0" fontId="22" fillId="0" borderId="84" xfId="0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0" borderId="64" xfId="0" applyFont="1" applyBorder="1" applyAlignment="1">
      <alignment horizontal="center" vertical="center" shrinkToFit="1"/>
    </xf>
    <xf numFmtId="0" fontId="37" fillId="0" borderId="59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shrinkToFit="1"/>
    </xf>
    <xf numFmtId="0" fontId="38" fillId="0" borderId="62" xfId="0" applyFont="1" applyBorder="1" applyAlignment="1">
      <alignment horizontal="center" vertical="center" shrinkToFit="1"/>
    </xf>
    <xf numFmtId="0" fontId="38" fillId="0" borderId="86" xfId="0" applyFont="1" applyBorder="1" applyAlignment="1">
      <alignment horizontal="center" vertical="center" shrinkToFit="1"/>
    </xf>
    <xf numFmtId="0" fontId="38" fillId="0" borderId="85" xfId="0" applyFont="1" applyBorder="1" applyAlignment="1">
      <alignment horizontal="center" vertical="center" shrinkToFit="1"/>
    </xf>
    <xf numFmtId="0" fontId="37" fillId="0" borderId="59" xfId="0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 shrinkToFit="1"/>
    </xf>
    <xf numFmtId="0" fontId="39" fillId="0" borderId="52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44" xfId="0" applyFont="1" applyBorder="1" applyAlignment="1">
      <alignment horizontal="center"/>
    </xf>
    <xf numFmtId="0" fontId="38" fillId="0" borderId="50" xfId="0" applyFont="1" applyBorder="1" applyAlignment="1">
      <alignment horizontal="right" vertical="center"/>
    </xf>
    <xf numFmtId="0" fontId="38" fillId="0" borderId="60" xfId="0" applyFont="1" applyBorder="1" applyAlignment="1">
      <alignment horizontal="right" vertical="center"/>
    </xf>
    <xf numFmtId="0" fontId="38" fillId="0" borderId="51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74" xfId="0" applyFont="1" applyBorder="1" applyAlignment="1">
      <alignment horizontal="center" vertical="center"/>
    </xf>
    <xf numFmtId="0" fontId="37" fillId="0" borderId="50" xfId="0" applyFont="1" applyBorder="1" applyAlignment="1">
      <alignment horizontal="right" vertical="center"/>
    </xf>
    <xf numFmtId="0" fontId="37" fillId="0" borderId="68" xfId="0" applyFont="1" applyBorder="1" applyAlignment="1">
      <alignment horizontal="right" vertical="center"/>
    </xf>
    <xf numFmtId="0" fontId="37" fillId="0" borderId="51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23" fillId="0" borderId="46" xfId="0" applyFont="1" applyBorder="1" applyAlignment="1">
      <alignment horizontal="right" vertical="center"/>
    </xf>
    <xf numFmtId="0" fontId="23" fillId="0" borderId="46" xfId="0" applyFont="1" applyBorder="1" applyAlignment="1">
      <alignment horizontal="left" vertical="center"/>
    </xf>
    <xf numFmtId="0" fontId="40" fillId="0" borderId="65" xfId="0" applyFont="1" applyBorder="1" applyAlignment="1">
      <alignment horizontal="center" vertical="center"/>
    </xf>
    <xf numFmtId="0" fontId="40" fillId="0" borderId="64" xfId="0" applyFont="1" applyBorder="1" applyAlignment="1">
      <alignment horizontal="center" vertical="center"/>
    </xf>
    <xf numFmtId="0" fontId="40" fillId="0" borderId="65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40" fillId="0" borderId="82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/>
    </xf>
    <xf numFmtId="0" fontId="38" fillId="0" borderId="67" xfId="0" applyFont="1" applyBorder="1" applyAlignment="1">
      <alignment horizontal="right" vertical="center"/>
    </xf>
    <xf numFmtId="0" fontId="38" fillId="0" borderId="5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7" name="Picture 1" descr="logoST_GROUP[1]">
          <a:extLst>
            <a:ext uri="{FF2B5EF4-FFF2-40B4-BE49-F238E27FC236}">
              <a16:creationId xmlns:a16="http://schemas.microsoft.com/office/drawing/2014/main" id="{AB80C1B5-A1F9-4D03-9DEC-FBDD4D2A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96ABC5A-47D0-4632-A1A3-9AEA673EF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5031511A-58CF-453E-9488-7CFD5FF04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FED8E10-F618-4803-9326-E4F1CCE0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D336B094-4D70-4181-A7A3-85D36D669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9DCA2CD-D43E-4F12-AD3A-1E4A8CDD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42336B4-9A48-4AAE-9D8A-983D39CFE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B4CCCCD1-5267-4695-B66F-BE71EFD8F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F923F8E2-7DFA-495F-A5B6-73E2B0C6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E92BB320-2C7B-4B92-B1B2-902DC53B3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2E2CDB77-0245-4AED-A2DD-01DB6D9A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8E3CE67-976B-4622-9EC1-A6D3C81C2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7F492AA-7F1E-4F6A-90D0-A2AC85EF5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15876</xdr:rowOff>
    </xdr:from>
    <xdr:to>
      <xdr:col>1</xdr:col>
      <xdr:colOff>134938</xdr:colOff>
      <xdr:row>1</xdr:row>
      <xdr:rowOff>206375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CA18DEE-5024-4633-82E4-AB1324B0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6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V48"/>
  <sheetViews>
    <sheetView zoomScale="120" zoomScaleNormal="120" workbookViewId="0">
      <selection activeCell="AB15" sqref="AB15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8" width="9.140625" style="7"/>
    <col min="29" max="16384" width="9.140625" style="1"/>
  </cols>
  <sheetData>
    <row r="1" spans="1:43" s="16" customFormat="1" ht="18" customHeight="1" x14ac:dyDescent="0.5">
      <c r="A1" s="17"/>
      <c r="B1" s="112" t="s">
        <v>63</v>
      </c>
      <c r="C1" s="113"/>
      <c r="D1" s="114"/>
      <c r="E1" s="115" t="s">
        <v>1017</v>
      </c>
      <c r="F1" s="19"/>
      <c r="G1" s="17"/>
      <c r="H1" s="17"/>
      <c r="I1" s="17"/>
      <c r="J1" s="17"/>
      <c r="K1" s="17"/>
      <c r="L1" s="17"/>
      <c r="M1" s="17" t="s">
        <v>30</v>
      </c>
      <c r="N1" s="17"/>
      <c r="O1" s="17"/>
      <c r="P1" s="17"/>
      <c r="Q1" s="17"/>
      <c r="R1" s="17" t="str">
        <f>'ยอด ม.3'!B4</f>
        <v>นางสุรีรัตน์  พัฒนถลาง</v>
      </c>
      <c r="T1" s="17"/>
      <c r="U1" s="17"/>
      <c r="V1" s="17"/>
      <c r="W1" s="17"/>
      <c r="X1" s="17"/>
      <c r="Y1" s="17"/>
    </row>
    <row r="2" spans="1:43" s="16" customFormat="1" ht="18" customHeight="1" x14ac:dyDescent="0.5">
      <c r="B2" s="97" t="s">
        <v>46</v>
      </c>
      <c r="C2" s="94"/>
      <c r="D2" s="95"/>
      <c r="E2" s="96" t="s">
        <v>51</v>
      </c>
      <c r="M2" s="16" t="s">
        <v>47</v>
      </c>
      <c r="R2" s="17" t="str">
        <f>'ยอด ม.3'!B5</f>
        <v>.............-..............</v>
      </c>
    </row>
    <row r="3" spans="1:43" s="18" customFormat="1" ht="17.25" customHeight="1" x14ac:dyDescent="0.5">
      <c r="A3" s="20" t="s">
        <v>65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  <c r="Y3" s="16"/>
    </row>
    <row r="4" spans="1:43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ม.3'!F4</f>
        <v>336</v>
      </c>
      <c r="X4" s="364"/>
      <c r="Y4" s="16"/>
    </row>
    <row r="5" spans="1:43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04"/>
    </row>
    <row r="6" spans="1:43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1"/>
    </row>
    <row r="7" spans="1:43" s="2" customFormat="1" ht="17.100000000000001" customHeight="1" x14ac:dyDescent="0.5">
      <c r="A7" s="21">
        <v>1</v>
      </c>
      <c r="B7" s="22">
        <v>43271</v>
      </c>
      <c r="C7" s="23" t="s">
        <v>92</v>
      </c>
      <c r="D7" s="24" t="s">
        <v>93</v>
      </c>
      <c r="E7" s="25" t="s">
        <v>94</v>
      </c>
      <c r="F7" s="26" t="s">
        <v>13</v>
      </c>
      <c r="G7" s="84"/>
      <c r="H7" s="27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10"/>
      <c r="AB7" s="9"/>
    </row>
    <row r="8" spans="1:43" s="2" customFormat="1" ht="15.75" customHeight="1" x14ac:dyDescent="0.5">
      <c r="A8" s="31">
        <v>2</v>
      </c>
      <c r="B8" s="32">
        <v>43272</v>
      </c>
      <c r="C8" s="33" t="s">
        <v>92</v>
      </c>
      <c r="D8" s="34" t="s">
        <v>95</v>
      </c>
      <c r="E8" s="35" t="s">
        <v>96</v>
      </c>
      <c r="F8" s="31" t="s">
        <v>14</v>
      </c>
      <c r="G8" s="85"/>
      <c r="H8" s="36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  <c r="AB8" s="9"/>
    </row>
    <row r="9" spans="1:43" s="2" customFormat="1" ht="15.75" customHeight="1" x14ac:dyDescent="0.5">
      <c r="A9" s="31">
        <v>3</v>
      </c>
      <c r="B9" s="32">
        <v>43273</v>
      </c>
      <c r="C9" s="33" t="s">
        <v>92</v>
      </c>
      <c r="D9" s="34" t="s">
        <v>97</v>
      </c>
      <c r="E9" s="35" t="s">
        <v>98</v>
      </c>
      <c r="F9" s="31" t="s">
        <v>15</v>
      </c>
      <c r="G9" s="85"/>
      <c r="H9" s="36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9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2" customFormat="1" ht="15.75" customHeight="1" x14ac:dyDescent="0.5">
      <c r="A10" s="31">
        <v>4</v>
      </c>
      <c r="B10" s="32">
        <v>43274</v>
      </c>
      <c r="C10" s="33" t="s">
        <v>92</v>
      </c>
      <c r="D10" s="34" t="s">
        <v>99</v>
      </c>
      <c r="E10" s="35" t="s">
        <v>100</v>
      </c>
      <c r="F10" s="31" t="s">
        <v>16</v>
      </c>
      <c r="G10" s="85"/>
      <c r="H10" s="36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9"/>
      <c r="AC10" s="3"/>
      <c r="AD10" s="5"/>
      <c r="AE10" s="5"/>
      <c r="AF10" s="5"/>
      <c r="AG10" s="5"/>
      <c r="AH10" s="5"/>
      <c r="AI10" s="5"/>
      <c r="AJ10" s="5"/>
      <c r="AK10" s="5"/>
      <c r="AL10" s="6"/>
      <c r="AM10" s="5"/>
      <c r="AN10" s="6"/>
      <c r="AO10" s="4"/>
      <c r="AP10" s="5"/>
      <c r="AQ10" s="5"/>
    </row>
    <row r="11" spans="1:43" s="2" customFormat="1" ht="15.75" customHeight="1" x14ac:dyDescent="0.5">
      <c r="A11" s="41">
        <v>5</v>
      </c>
      <c r="B11" s="42">
        <v>43275</v>
      </c>
      <c r="C11" s="43" t="s">
        <v>92</v>
      </c>
      <c r="D11" s="44" t="s">
        <v>101</v>
      </c>
      <c r="E11" s="45" t="s">
        <v>102</v>
      </c>
      <c r="F11" s="41" t="s">
        <v>17</v>
      </c>
      <c r="G11" s="86"/>
      <c r="H11" s="46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9"/>
      <c r="AC11" s="3"/>
      <c r="AD11" s="5"/>
      <c r="AE11" s="5"/>
      <c r="AF11" s="5"/>
      <c r="AG11" s="5"/>
      <c r="AH11" s="5"/>
      <c r="AI11" s="5"/>
      <c r="AJ11" s="5"/>
      <c r="AK11" s="5"/>
      <c r="AL11" s="6"/>
      <c r="AM11" s="5"/>
      <c r="AN11" s="6"/>
      <c r="AO11" s="4"/>
      <c r="AP11" s="5"/>
      <c r="AQ11" s="5"/>
    </row>
    <row r="12" spans="1:43" s="2" customFormat="1" ht="15.75" customHeight="1" x14ac:dyDescent="0.5">
      <c r="A12" s="21">
        <v>6</v>
      </c>
      <c r="B12" s="22">
        <v>43276</v>
      </c>
      <c r="C12" s="23" t="s">
        <v>92</v>
      </c>
      <c r="D12" s="24" t="s">
        <v>103</v>
      </c>
      <c r="E12" s="25" t="s">
        <v>104</v>
      </c>
      <c r="F12" s="26" t="s">
        <v>13</v>
      </c>
      <c r="G12" s="84"/>
      <c r="H12" s="27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9"/>
      <c r="AC12" s="3"/>
      <c r="AD12" s="5"/>
      <c r="AE12" s="5"/>
      <c r="AF12" s="5"/>
      <c r="AG12" s="5"/>
      <c r="AH12" s="5"/>
      <c r="AI12" s="5"/>
      <c r="AJ12" s="5"/>
      <c r="AK12" s="5"/>
      <c r="AL12" s="6"/>
      <c r="AM12" s="5"/>
      <c r="AN12" s="6"/>
      <c r="AO12" s="4"/>
      <c r="AP12" s="5"/>
      <c r="AQ12" s="5"/>
    </row>
    <row r="13" spans="1:43" s="2" customFormat="1" ht="16.149999999999999" customHeight="1" x14ac:dyDescent="0.5">
      <c r="A13" s="31">
        <v>7</v>
      </c>
      <c r="B13" s="32">
        <v>43277</v>
      </c>
      <c r="C13" s="33" t="s">
        <v>92</v>
      </c>
      <c r="D13" s="34" t="s">
        <v>105</v>
      </c>
      <c r="E13" s="35" t="s">
        <v>106</v>
      </c>
      <c r="F13" s="31" t="s">
        <v>14</v>
      </c>
      <c r="G13" s="85"/>
      <c r="H13" s="36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9"/>
      <c r="AC13" s="3"/>
      <c r="AD13" s="5"/>
      <c r="AE13" s="5"/>
      <c r="AF13" s="5"/>
      <c r="AG13" s="5"/>
      <c r="AH13" s="5"/>
      <c r="AI13" s="5"/>
      <c r="AJ13" s="5"/>
      <c r="AK13" s="5"/>
      <c r="AL13" s="6"/>
      <c r="AM13" s="5"/>
      <c r="AN13" s="6"/>
      <c r="AO13" s="4"/>
      <c r="AP13" s="5"/>
      <c r="AQ13" s="5"/>
    </row>
    <row r="14" spans="1:43" s="2" customFormat="1" ht="16.149999999999999" customHeight="1" x14ac:dyDescent="0.5">
      <c r="A14" s="31">
        <v>8</v>
      </c>
      <c r="B14" s="32">
        <v>43278</v>
      </c>
      <c r="C14" s="33" t="s">
        <v>92</v>
      </c>
      <c r="D14" s="34" t="s">
        <v>107</v>
      </c>
      <c r="E14" s="35" t="s">
        <v>108</v>
      </c>
      <c r="F14" s="31" t="s">
        <v>15</v>
      </c>
      <c r="G14" s="85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9"/>
      <c r="AC14" s="3"/>
      <c r="AD14" s="5"/>
      <c r="AE14" s="5"/>
      <c r="AF14" s="5"/>
      <c r="AG14" s="5"/>
      <c r="AH14" s="5"/>
      <c r="AI14" s="5"/>
      <c r="AJ14" s="5"/>
      <c r="AK14" s="5"/>
      <c r="AL14" s="6"/>
      <c r="AM14" s="5"/>
      <c r="AN14" s="6"/>
      <c r="AO14" s="4"/>
      <c r="AP14" s="5"/>
      <c r="AQ14" s="5"/>
    </row>
    <row r="15" spans="1:43" s="2" customFormat="1" ht="16.149999999999999" customHeight="1" x14ac:dyDescent="0.5">
      <c r="A15" s="31">
        <v>9</v>
      </c>
      <c r="B15" s="32">
        <v>43279</v>
      </c>
      <c r="C15" s="33" t="s">
        <v>92</v>
      </c>
      <c r="D15" s="34" t="s">
        <v>109</v>
      </c>
      <c r="E15" s="35" t="s">
        <v>110</v>
      </c>
      <c r="F15" s="31" t="s">
        <v>16</v>
      </c>
      <c r="G15" s="85"/>
      <c r="H15" s="36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9"/>
      <c r="AC15" s="3"/>
      <c r="AD15" s="5"/>
      <c r="AE15" s="5"/>
      <c r="AF15" s="5"/>
      <c r="AG15" s="5"/>
      <c r="AH15" s="5"/>
      <c r="AI15" s="5"/>
      <c r="AJ15" s="5"/>
      <c r="AK15" s="5"/>
      <c r="AL15" s="6"/>
      <c r="AM15" s="5"/>
      <c r="AN15" s="6"/>
      <c r="AO15" s="4"/>
      <c r="AP15" s="5"/>
      <c r="AQ15" s="5"/>
    </row>
    <row r="16" spans="1:43" s="2" customFormat="1" ht="16.350000000000001" customHeight="1" x14ac:dyDescent="0.5">
      <c r="A16" s="41">
        <v>10</v>
      </c>
      <c r="B16" s="42">
        <v>43280</v>
      </c>
      <c r="C16" s="43" t="s">
        <v>92</v>
      </c>
      <c r="D16" s="44" t="s">
        <v>111</v>
      </c>
      <c r="E16" s="45" t="s">
        <v>112</v>
      </c>
      <c r="F16" s="41" t="s">
        <v>17</v>
      </c>
      <c r="G16" s="86"/>
      <c r="H16" s="46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9"/>
      <c r="AC16" s="3"/>
      <c r="AD16" s="5"/>
      <c r="AE16" s="5"/>
      <c r="AF16" s="5"/>
      <c r="AG16" s="5"/>
      <c r="AH16" s="5"/>
      <c r="AI16" s="5"/>
      <c r="AJ16" s="5"/>
      <c r="AK16" s="5"/>
      <c r="AL16" s="6"/>
      <c r="AM16" s="5"/>
      <c r="AN16" s="6"/>
      <c r="AO16" s="4"/>
      <c r="AP16" s="5"/>
      <c r="AQ16" s="5"/>
    </row>
    <row r="17" spans="1:43" s="2" customFormat="1" ht="16.149999999999999" customHeight="1" x14ac:dyDescent="0.5">
      <c r="A17" s="21">
        <v>11</v>
      </c>
      <c r="B17" s="22">
        <v>43281</v>
      </c>
      <c r="C17" s="23" t="s">
        <v>92</v>
      </c>
      <c r="D17" s="24" t="s">
        <v>113</v>
      </c>
      <c r="E17" s="25" t="s">
        <v>114</v>
      </c>
      <c r="F17" s="26" t="s">
        <v>13</v>
      </c>
      <c r="G17" s="84"/>
      <c r="H17" s="27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9"/>
      <c r="AC17" s="3"/>
      <c r="AD17" s="5"/>
      <c r="AE17" s="5"/>
      <c r="AF17" s="5"/>
      <c r="AG17" s="5"/>
      <c r="AH17" s="5"/>
      <c r="AI17" s="5"/>
      <c r="AJ17" s="5"/>
      <c r="AK17" s="5"/>
      <c r="AL17" s="6"/>
      <c r="AM17" s="5"/>
      <c r="AN17" s="6"/>
      <c r="AO17" s="4"/>
      <c r="AP17" s="5"/>
      <c r="AQ17" s="5"/>
    </row>
    <row r="18" spans="1:43" s="2" customFormat="1" ht="16.149999999999999" customHeight="1" x14ac:dyDescent="0.5">
      <c r="A18" s="31">
        <v>12</v>
      </c>
      <c r="B18" s="32">
        <v>43282</v>
      </c>
      <c r="C18" s="52" t="s">
        <v>92</v>
      </c>
      <c r="D18" s="34" t="s">
        <v>115</v>
      </c>
      <c r="E18" s="35" t="s">
        <v>116</v>
      </c>
      <c r="F18" s="31" t="s">
        <v>14</v>
      </c>
      <c r="G18" s="85"/>
      <c r="H18" s="36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9"/>
      <c r="AC18" s="3"/>
      <c r="AD18" s="5"/>
      <c r="AE18" s="5"/>
      <c r="AF18" s="5"/>
      <c r="AG18" s="5"/>
      <c r="AH18" s="5"/>
      <c r="AI18" s="5"/>
      <c r="AJ18" s="5"/>
      <c r="AK18" s="5"/>
      <c r="AL18" s="6"/>
      <c r="AM18" s="5"/>
      <c r="AN18" s="6"/>
      <c r="AO18" s="4"/>
      <c r="AP18" s="5"/>
      <c r="AQ18" s="5"/>
    </row>
    <row r="19" spans="1:43" s="2" customFormat="1" ht="16.149999999999999" customHeight="1" x14ac:dyDescent="0.5">
      <c r="A19" s="31">
        <v>13</v>
      </c>
      <c r="B19" s="32">
        <v>43283</v>
      </c>
      <c r="C19" s="33" t="s">
        <v>92</v>
      </c>
      <c r="D19" s="53" t="s">
        <v>117</v>
      </c>
      <c r="E19" s="54" t="s">
        <v>118</v>
      </c>
      <c r="F19" s="31" t="s">
        <v>15</v>
      </c>
      <c r="G19" s="85"/>
      <c r="H19" s="36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9"/>
      <c r="AC19" s="3"/>
      <c r="AD19" s="5"/>
      <c r="AE19" s="5"/>
      <c r="AF19" s="5"/>
      <c r="AG19" s="5"/>
      <c r="AH19" s="5"/>
      <c r="AI19" s="5"/>
      <c r="AJ19" s="5"/>
      <c r="AK19" s="5"/>
      <c r="AL19" s="6"/>
      <c r="AM19" s="5"/>
      <c r="AN19" s="6"/>
      <c r="AO19" s="4"/>
      <c r="AP19" s="5"/>
      <c r="AQ19" s="5"/>
    </row>
    <row r="20" spans="1:43" s="2" customFormat="1" ht="16.149999999999999" customHeight="1" x14ac:dyDescent="0.5">
      <c r="A20" s="31">
        <v>14</v>
      </c>
      <c r="B20" s="32">
        <v>43284</v>
      </c>
      <c r="C20" s="33" t="s">
        <v>92</v>
      </c>
      <c r="D20" s="34" t="s">
        <v>119</v>
      </c>
      <c r="E20" s="35" t="s">
        <v>120</v>
      </c>
      <c r="F20" s="31" t="s">
        <v>16</v>
      </c>
      <c r="G20" s="85"/>
      <c r="H20" s="36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9"/>
      <c r="AC20" s="3"/>
      <c r="AD20" s="5"/>
      <c r="AE20" s="5"/>
      <c r="AF20" s="5"/>
      <c r="AG20" s="5"/>
      <c r="AH20" s="5"/>
      <c r="AI20" s="5"/>
      <c r="AJ20" s="5"/>
      <c r="AK20" s="5"/>
      <c r="AL20" s="6"/>
      <c r="AM20" s="5"/>
      <c r="AN20" s="6"/>
      <c r="AO20" s="4"/>
      <c r="AP20" s="5"/>
      <c r="AQ20" s="5"/>
    </row>
    <row r="21" spans="1:43" s="2" customFormat="1" ht="16.350000000000001" customHeight="1" x14ac:dyDescent="0.5">
      <c r="A21" s="41">
        <v>15</v>
      </c>
      <c r="B21" s="42">
        <v>43285</v>
      </c>
      <c r="C21" s="43" t="s">
        <v>92</v>
      </c>
      <c r="D21" s="44" t="s">
        <v>121</v>
      </c>
      <c r="E21" s="45" t="s">
        <v>122</v>
      </c>
      <c r="F21" s="41" t="s">
        <v>17</v>
      </c>
      <c r="G21" s="86"/>
      <c r="H21" s="46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9"/>
      <c r="AC21" s="3"/>
      <c r="AD21" s="5"/>
      <c r="AE21" s="5"/>
      <c r="AF21" s="5"/>
      <c r="AG21" s="5"/>
      <c r="AH21" s="5"/>
      <c r="AI21" s="5"/>
      <c r="AJ21" s="5"/>
      <c r="AK21" s="5"/>
      <c r="AL21" s="6"/>
      <c r="AM21" s="5"/>
      <c r="AN21" s="6"/>
      <c r="AO21" s="4"/>
      <c r="AP21" s="5"/>
      <c r="AQ21" s="5"/>
    </row>
    <row r="22" spans="1:43" s="2" customFormat="1" ht="16.149999999999999" customHeight="1" x14ac:dyDescent="0.5">
      <c r="A22" s="21">
        <v>16</v>
      </c>
      <c r="B22" s="22">
        <v>43286</v>
      </c>
      <c r="C22" s="23" t="s">
        <v>123</v>
      </c>
      <c r="D22" s="24" t="s">
        <v>124</v>
      </c>
      <c r="E22" s="25" t="s">
        <v>125</v>
      </c>
      <c r="F22" s="26" t="s">
        <v>13</v>
      </c>
      <c r="G22" s="84"/>
      <c r="H22" s="27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9"/>
      <c r="AC22" s="3"/>
      <c r="AD22" s="5"/>
      <c r="AE22" s="5"/>
      <c r="AF22" s="5"/>
      <c r="AG22" s="5"/>
      <c r="AH22" s="5"/>
      <c r="AI22" s="5"/>
      <c r="AJ22" s="5"/>
      <c r="AK22" s="5"/>
      <c r="AL22" s="6"/>
      <c r="AM22" s="5"/>
      <c r="AN22" s="6"/>
      <c r="AO22" s="4"/>
      <c r="AP22" s="5"/>
      <c r="AQ22" s="5"/>
    </row>
    <row r="23" spans="1:43" s="2" customFormat="1" ht="16.149999999999999" customHeight="1" x14ac:dyDescent="0.5">
      <c r="A23" s="31">
        <v>17</v>
      </c>
      <c r="B23" s="32">
        <v>43287</v>
      </c>
      <c r="C23" s="33" t="s">
        <v>123</v>
      </c>
      <c r="D23" s="34" t="s">
        <v>126</v>
      </c>
      <c r="E23" s="35" t="s">
        <v>127</v>
      </c>
      <c r="F23" s="31" t="s">
        <v>14</v>
      </c>
      <c r="G23" s="85"/>
      <c r="H23" s="36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9"/>
      <c r="AC23" s="3"/>
      <c r="AD23" s="5"/>
      <c r="AE23" s="5"/>
      <c r="AF23" s="5"/>
      <c r="AG23" s="5"/>
      <c r="AH23" s="5"/>
      <c r="AI23" s="5"/>
      <c r="AJ23" s="5"/>
      <c r="AK23" s="5"/>
      <c r="AL23" s="6"/>
      <c r="AM23" s="5"/>
      <c r="AN23" s="6"/>
      <c r="AO23" s="4"/>
      <c r="AP23" s="5"/>
      <c r="AQ23" s="5"/>
    </row>
    <row r="24" spans="1:43" s="2" customFormat="1" ht="16.149999999999999" customHeight="1" x14ac:dyDescent="0.5">
      <c r="A24" s="31">
        <v>18</v>
      </c>
      <c r="B24" s="32">
        <v>43288</v>
      </c>
      <c r="C24" s="33" t="s">
        <v>123</v>
      </c>
      <c r="D24" s="34" t="s">
        <v>128</v>
      </c>
      <c r="E24" s="35" t="s">
        <v>129</v>
      </c>
      <c r="F24" s="31" t="s">
        <v>15</v>
      </c>
      <c r="G24" s="85"/>
      <c r="H24" s="36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9"/>
      <c r="AC24" s="3"/>
      <c r="AD24" s="5"/>
      <c r="AE24" s="5"/>
      <c r="AF24" s="5"/>
      <c r="AG24" s="5"/>
      <c r="AH24" s="5"/>
      <c r="AI24" s="5"/>
      <c r="AJ24" s="5"/>
      <c r="AK24" s="5"/>
      <c r="AL24" s="6"/>
      <c r="AM24" s="5"/>
      <c r="AN24" s="6"/>
      <c r="AO24" s="4"/>
      <c r="AP24" s="5"/>
      <c r="AQ24" s="5"/>
    </row>
    <row r="25" spans="1:43" s="2" customFormat="1" ht="15.95" customHeight="1" x14ac:dyDescent="0.5">
      <c r="A25" s="31">
        <v>19</v>
      </c>
      <c r="B25" s="32">
        <v>43289</v>
      </c>
      <c r="C25" s="33" t="s">
        <v>123</v>
      </c>
      <c r="D25" s="34" t="s">
        <v>130</v>
      </c>
      <c r="E25" s="35" t="s">
        <v>131</v>
      </c>
      <c r="F25" s="31" t="s">
        <v>16</v>
      </c>
      <c r="G25" s="85"/>
      <c r="H25" s="36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0"/>
      <c r="AB25" s="9"/>
      <c r="AC25" s="3"/>
      <c r="AD25" s="5"/>
      <c r="AE25" s="5"/>
      <c r="AF25" s="5"/>
      <c r="AG25" s="5"/>
      <c r="AH25" s="5"/>
      <c r="AI25" s="5"/>
      <c r="AJ25" s="5"/>
      <c r="AK25" s="5"/>
      <c r="AL25" s="6"/>
      <c r="AM25" s="5"/>
      <c r="AN25" s="6"/>
      <c r="AO25" s="4"/>
      <c r="AP25" s="5"/>
      <c r="AQ25" s="5"/>
    </row>
    <row r="26" spans="1:43" s="2" customFormat="1" ht="17.100000000000001" customHeight="1" x14ac:dyDescent="0.5">
      <c r="A26" s="41">
        <v>20</v>
      </c>
      <c r="B26" s="42">
        <v>43290</v>
      </c>
      <c r="C26" s="43" t="s">
        <v>123</v>
      </c>
      <c r="D26" s="44" t="s">
        <v>132</v>
      </c>
      <c r="E26" s="45" t="s">
        <v>133</v>
      </c>
      <c r="F26" s="41" t="s">
        <v>17</v>
      </c>
      <c r="G26" s="86"/>
      <c r="H26" s="46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9"/>
      <c r="AC26" s="3"/>
      <c r="AD26" s="5"/>
      <c r="AE26" s="5"/>
      <c r="AF26" s="5"/>
      <c r="AG26" s="5"/>
      <c r="AH26" s="5"/>
      <c r="AI26" s="5"/>
      <c r="AJ26" s="5"/>
      <c r="AK26" s="5"/>
      <c r="AL26" s="6"/>
      <c r="AM26" s="5"/>
      <c r="AN26" s="6"/>
      <c r="AO26" s="4"/>
      <c r="AP26" s="5"/>
      <c r="AQ26" s="5"/>
    </row>
    <row r="27" spans="1:43" s="2" customFormat="1" ht="16.149999999999999" customHeight="1" x14ac:dyDescent="0.5">
      <c r="A27" s="21">
        <v>21</v>
      </c>
      <c r="B27" s="22">
        <v>43291</v>
      </c>
      <c r="C27" s="55" t="s">
        <v>123</v>
      </c>
      <c r="D27" s="56" t="s">
        <v>134</v>
      </c>
      <c r="E27" s="57" t="s">
        <v>135</v>
      </c>
      <c r="F27" s="26" t="s">
        <v>13</v>
      </c>
      <c r="G27" s="88"/>
      <c r="H27" s="93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9"/>
      <c r="AC27" s="3"/>
      <c r="AD27" s="5"/>
      <c r="AE27" s="5"/>
      <c r="AF27" s="5"/>
      <c r="AG27" s="5"/>
      <c r="AH27" s="5"/>
      <c r="AI27" s="5"/>
      <c r="AJ27" s="5"/>
      <c r="AK27" s="5"/>
      <c r="AL27" s="6"/>
      <c r="AM27" s="5"/>
      <c r="AN27" s="6"/>
      <c r="AO27" s="4"/>
      <c r="AP27" s="5"/>
      <c r="AQ27" s="5"/>
    </row>
    <row r="28" spans="1:43" s="2" customFormat="1" ht="16.149999999999999" customHeight="1" x14ac:dyDescent="0.5">
      <c r="A28" s="31">
        <v>22</v>
      </c>
      <c r="B28" s="32">
        <v>43292</v>
      </c>
      <c r="C28" s="61" t="s">
        <v>123</v>
      </c>
      <c r="D28" s="34" t="s">
        <v>136</v>
      </c>
      <c r="E28" s="35" t="s">
        <v>137</v>
      </c>
      <c r="F28" s="31" t="s">
        <v>14</v>
      </c>
      <c r="G28" s="85"/>
      <c r="H28" s="36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9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2" customFormat="1" ht="15.95" customHeight="1" x14ac:dyDescent="0.5">
      <c r="A29" s="31">
        <v>23</v>
      </c>
      <c r="B29" s="32">
        <v>43293</v>
      </c>
      <c r="C29" s="33" t="s">
        <v>123</v>
      </c>
      <c r="D29" s="62" t="s">
        <v>138</v>
      </c>
      <c r="E29" s="63" t="s">
        <v>139</v>
      </c>
      <c r="F29" s="31" t="s">
        <v>15</v>
      </c>
      <c r="G29" s="85"/>
      <c r="H29" s="36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9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2" customFormat="1" ht="16.149999999999999" customHeight="1" x14ac:dyDescent="0.5">
      <c r="A30" s="31">
        <v>24</v>
      </c>
      <c r="B30" s="32">
        <v>43294</v>
      </c>
      <c r="C30" s="33" t="s">
        <v>123</v>
      </c>
      <c r="D30" s="34" t="s">
        <v>140</v>
      </c>
      <c r="E30" s="35" t="s">
        <v>141</v>
      </c>
      <c r="F30" s="31" t="s">
        <v>16</v>
      </c>
      <c r="G30" s="85"/>
      <c r="H30" s="36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9"/>
      <c r="AC30" s="3"/>
      <c r="AD30" s="5"/>
      <c r="AE30" s="5"/>
      <c r="AF30" s="5"/>
      <c r="AG30" s="5"/>
      <c r="AH30" s="5"/>
      <c r="AI30" s="5"/>
      <c r="AJ30" s="5"/>
      <c r="AK30" s="5"/>
      <c r="AL30" s="6"/>
      <c r="AM30" s="5"/>
      <c r="AN30" s="6"/>
      <c r="AO30" s="4"/>
      <c r="AP30" s="5"/>
      <c r="AQ30" s="5"/>
    </row>
    <row r="31" spans="1:43" s="2" customFormat="1" ht="16.149999999999999" customHeight="1" x14ac:dyDescent="0.5">
      <c r="A31" s="41">
        <v>25</v>
      </c>
      <c r="B31" s="42">
        <v>43295</v>
      </c>
      <c r="C31" s="64" t="s">
        <v>123</v>
      </c>
      <c r="D31" s="65" t="s">
        <v>142</v>
      </c>
      <c r="E31" s="66" t="s">
        <v>143</v>
      </c>
      <c r="F31" s="41" t="s">
        <v>17</v>
      </c>
      <c r="G31" s="89"/>
      <c r="H31" s="67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0"/>
      <c r="AB31" s="9"/>
      <c r="AC31" s="3"/>
      <c r="AD31" s="5"/>
      <c r="AE31" s="5"/>
      <c r="AF31" s="5"/>
      <c r="AG31" s="5"/>
      <c r="AH31" s="5"/>
      <c r="AI31" s="5"/>
      <c r="AJ31" s="5"/>
      <c r="AK31" s="5"/>
      <c r="AL31" s="6"/>
      <c r="AM31" s="5"/>
      <c r="AN31" s="6"/>
      <c r="AO31" s="4"/>
      <c r="AP31" s="5"/>
      <c r="AQ31" s="5"/>
    </row>
    <row r="32" spans="1:43" s="2" customFormat="1" ht="15.75" customHeight="1" x14ac:dyDescent="0.5">
      <c r="A32" s="21">
        <v>26</v>
      </c>
      <c r="B32" s="22">
        <v>43296</v>
      </c>
      <c r="C32" s="23" t="s">
        <v>123</v>
      </c>
      <c r="D32" s="24" t="s">
        <v>144</v>
      </c>
      <c r="E32" s="25" t="s">
        <v>145</v>
      </c>
      <c r="F32" s="26" t="s">
        <v>13</v>
      </c>
      <c r="G32" s="84"/>
      <c r="H32" s="27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9"/>
      <c r="AC32" s="3"/>
      <c r="AD32" s="5"/>
      <c r="AE32" s="5"/>
      <c r="AF32" s="5"/>
      <c r="AG32" s="5"/>
      <c r="AH32" s="5"/>
      <c r="AI32" s="5"/>
      <c r="AJ32" s="5"/>
      <c r="AK32" s="5"/>
      <c r="AL32" s="6"/>
      <c r="AM32" s="5"/>
      <c r="AN32" s="6"/>
      <c r="AO32" s="4"/>
      <c r="AP32" s="5"/>
      <c r="AQ32" s="5"/>
    </row>
    <row r="33" spans="1:48" s="2" customFormat="1" ht="15.75" customHeight="1" x14ac:dyDescent="0.5">
      <c r="A33" s="31">
        <v>27</v>
      </c>
      <c r="B33" s="32">
        <v>43297</v>
      </c>
      <c r="C33" s="33" t="s">
        <v>123</v>
      </c>
      <c r="D33" s="34" t="s">
        <v>146</v>
      </c>
      <c r="E33" s="35" t="s">
        <v>147</v>
      </c>
      <c r="F33" s="31" t="s">
        <v>14</v>
      </c>
      <c r="G33" s="85"/>
      <c r="H33" s="36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9"/>
      <c r="AC33" s="3"/>
      <c r="AD33" s="5"/>
      <c r="AE33" s="5"/>
      <c r="AF33" s="5"/>
      <c r="AG33" s="5"/>
      <c r="AH33" s="5"/>
      <c r="AI33" s="5"/>
      <c r="AJ33" s="5"/>
      <c r="AK33" s="5"/>
      <c r="AL33" s="6"/>
      <c r="AM33" s="5"/>
      <c r="AN33" s="6"/>
      <c r="AO33" s="4"/>
      <c r="AP33" s="5"/>
      <c r="AQ33" s="5"/>
    </row>
    <row r="34" spans="1:48" s="2" customFormat="1" ht="15.75" customHeight="1" x14ac:dyDescent="0.5">
      <c r="A34" s="31">
        <v>28</v>
      </c>
      <c r="B34" s="32">
        <v>43298</v>
      </c>
      <c r="C34" s="33" t="s">
        <v>123</v>
      </c>
      <c r="D34" s="34" t="s">
        <v>148</v>
      </c>
      <c r="E34" s="35" t="s">
        <v>149</v>
      </c>
      <c r="F34" s="31" t="s">
        <v>15</v>
      </c>
      <c r="G34" s="85"/>
      <c r="H34" s="36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0"/>
      <c r="AB34" s="9"/>
      <c r="AC34" s="3"/>
      <c r="AD34" s="5"/>
      <c r="AE34" s="5"/>
      <c r="AF34" s="5"/>
      <c r="AG34" s="5"/>
      <c r="AH34" s="5"/>
      <c r="AI34" s="5"/>
      <c r="AJ34" s="5"/>
      <c r="AK34" s="5"/>
      <c r="AL34" s="6"/>
      <c r="AM34" s="5"/>
      <c r="AN34" s="6"/>
      <c r="AO34" s="4"/>
      <c r="AP34" s="5"/>
      <c r="AQ34" s="5"/>
    </row>
    <row r="35" spans="1:48" s="2" customFormat="1" ht="16.350000000000001" customHeight="1" x14ac:dyDescent="0.5">
      <c r="A35" s="31">
        <v>29</v>
      </c>
      <c r="B35" s="32">
        <v>43299</v>
      </c>
      <c r="C35" s="33" t="s">
        <v>123</v>
      </c>
      <c r="D35" s="34" t="s">
        <v>150</v>
      </c>
      <c r="E35" s="35" t="s">
        <v>151</v>
      </c>
      <c r="F35" s="31" t="s">
        <v>16</v>
      </c>
      <c r="G35" s="85"/>
      <c r="H35" s="36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9"/>
      <c r="AC35" s="3"/>
      <c r="AD35" s="5"/>
      <c r="AE35" s="5"/>
      <c r="AF35" s="5"/>
      <c r="AG35" s="5"/>
      <c r="AH35" s="5"/>
      <c r="AI35" s="5"/>
      <c r="AJ35" s="5"/>
      <c r="AK35" s="5"/>
      <c r="AL35" s="6"/>
      <c r="AM35" s="5"/>
      <c r="AN35" s="6"/>
      <c r="AO35" s="4"/>
      <c r="AP35" s="5"/>
      <c r="AQ35" s="5"/>
    </row>
    <row r="36" spans="1:48" s="2" customFormat="1" ht="16.350000000000001" customHeight="1" x14ac:dyDescent="0.5">
      <c r="A36" s="41">
        <v>30</v>
      </c>
      <c r="B36" s="42">
        <v>43300</v>
      </c>
      <c r="C36" s="43" t="s">
        <v>123</v>
      </c>
      <c r="D36" s="44" t="s">
        <v>152</v>
      </c>
      <c r="E36" s="45" t="s">
        <v>153</v>
      </c>
      <c r="F36" s="41" t="s">
        <v>17</v>
      </c>
      <c r="G36" s="86"/>
      <c r="H36" s="46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77"/>
      <c r="AA36" s="10"/>
      <c r="AB36" s="9"/>
      <c r="AC36" s="15"/>
      <c r="AD36" s="5"/>
      <c r="AE36" s="5"/>
      <c r="AF36" s="5"/>
      <c r="AG36" s="5"/>
      <c r="AH36" s="5"/>
      <c r="AI36" s="5"/>
      <c r="AJ36" s="5"/>
      <c r="AK36" s="5"/>
      <c r="AL36" s="6"/>
      <c r="AM36" s="5"/>
      <c r="AN36" s="6"/>
      <c r="AO36" s="4"/>
      <c r="AP36" s="5"/>
      <c r="AQ36" s="5"/>
    </row>
    <row r="37" spans="1:48" s="2" customFormat="1" ht="6" customHeight="1" x14ac:dyDescent="0.5">
      <c r="A37" s="136"/>
      <c r="B37" s="137"/>
      <c r="C37" s="138"/>
      <c r="D37" s="139"/>
      <c r="E37" s="140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5"/>
      <c r="Q37" s="135"/>
      <c r="R37" s="135"/>
      <c r="S37" s="135"/>
      <c r="T37" s="135"/>
      <c r="U37" s="135"/>
      <c r="V37" s="135"/>
      <c r="W37" s="135"/>
      <c r="X37" s="141"/>
      <c r="Y37" s="142"/>
      <c r="AA37" s="10"/>
      <c r="AB37" s="9"/>
      <c r="AC37" s="15"/>
      <c r="AD37" s="5"/>
      <c r="AE37" s="5"/>
      <c r="AF37" s="5"/>
      <c r="AG37" s="5"/>
      <c r="AH37" s="5"/>
      <c r="AI37" s="5"/>
      <c r="AJ37" s="5"/>
      <c r="AK37" s="5"/>
      <c r="AL37" s="14"/>
      <c r="AM37" s="5"/>
      <c r="AN37" s="14"/>
      <c r="AO37" s="4"/>
      <c r="AP37" s="5"/>
      <c r="AQ37" s="5"/>
    </row>
    <row r="38" spans="1:48" s="13" customFormat="1" ht="16.149999999999999" customHeight="1" x14ac:dyDescent="0.5">
      <c r="A38" s="78"/>
      <c r="B38" s="83" t="s">
        <v>29</v>
      </c>
      <c r="C38" s="79"/>
      <c r="E38" s="79">
        <f>I38+O38</f>
        <v>30</v>
      </c>
      <c r="F38" s="80" t="s">
        <v>6</v>
      </c>
      <c r="G38" s="131" t="s">
        <v>11</v>
      </c>
      <c r="H38" s="131"/>
      <c r="I38" s="133">
        <f>COUNTIF($C$7:$C$36,"ช")</f>
        <v>15</v>
      </c>
      <c r="J38" s="132"/>
      <c r="K38" s="81" t="s">
        <v>8</v>
      </c>
      <c r="L38" s="131"/>
      <c r="M38" s="176" t="s">
        <v>7</v>
      </c>
      <c r="N38" s="176"/>
      <c r="O38" s="133">
        <f>COUNTIF($C$7:$C$36,"ญ")</f>
        <v>15</v>
      </c>
      <c r="P38" s="132"/>
      <c r="Q38" s="81" t="s">
        <v>8</v>
      </c>
      <c r="X38" s="78"/>
      <c r="Y38" s="82"/>
      <c r="AB38" s="134"/>
      <c r="AC38" s="134"/>
      <c r="AD38" s="134"/>
      <c r="AE38" s="134"/>
      <c r="AF38" s="134"/>
      <c r="AG38" s="134"/>
      <c r="AH38" s="134"/>
      <c r="AI38" s="134"/>
      <c r="AJ38" s="134"/>
    </row>
    <row r="39" spans="1:48" s="160" customFormat="1" ht="15" hidden="1" customHeight="1" x14ac:dyDescent="0.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8"/>
      <c r="M39" s="158"/>
      <c r="N39" s="158"/>
      <c r="O39" s="158"/>
      <c r="P39" s="158"/>
      <c r="Q39" s="158"/>
      <c r="R39" s="158"/>
      <c r="S39" s="159"/>
      <c r="T39" s="159"/>
      <c r="U39" s="159"/>
      <c r="V39" s="159"/>
      <c r="W39" s="159"/>
      <c r="X39" s="159"/>
      <c r="Y39" s="158"/>
      <c r="AB39" s="161"/>
      <c r="AC39" s="162"/>
      <c r="AD39" s="163"/>
      <c r="AE39" s="164"/>
      <c r="AF39" s="165"/>
      <c r="AG39" s="165"/>
      <c r="AH39" s="162"/>
      <c r="AI39" s="161"/>
      <c r="AJ39" s="161"/>
    </row>
    <row r="40" spans="1:48" s="168" customFormat="1" ht="15" hidden="1" customHeight="1" x14ac:dyDescent="0.5">
      <c r="A40" s="158"/>
      <c r="B40" s="166"/>
      <c r="C40" s="158"/>
      <c r="D40" s="167" t="s">
        <v>23</v>
      </c>
      <c r="E40" s="167">
        <f>COUNTIF($F$7:$F$36,"แดง")</f>
        <v>6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</row>
    <row r="41" spans="1:48" s="168" customFormat="1" ht="15" hidden="1" customHeight="1" x14ac:dyDescent="0.5">
      <c r="A41" s="158"/>
      <c r="B41" s="166"/>
      <c r="C41" s="158"/>
      <c r="D41" s="170" t="s">
        <v>24</v>
      </c>
      <c r="E41" s="167">
        <f>COUNTIF($F$7:$F$36,"เหลือง")</f>
        <v>6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</row>
    <row r="42" spans="1:48" s="168" customFormat="1" ht="15" hidden="1" customHeight="1" x14ac:dyDescent="0.5">
      <c r="A42" s="158"/>
      <c r="B42" s="166"/>
      <c r="C42" s="158"/>
      <c r="D42" s="170" t="s">
        <v>25</v>
      </c>
      <c r="E42" s="167">
        <f>COUNTIF($F$7:$F$36,"น้ำเงิน")</f>
        <v>6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</row>
    <row r="43" spans="1:48" s="168" customFormat="1" ht="15" hidden="1" customHeight="1" x14ac:dyDescent="0.5">
      <c r="A43" s="158"/>
      <c r="B43" s="166"/>
      <c r="C43" s="158"/>
      <c r="D43" s="170" t="s">
        <v>26</v>
      </c>
      <c r="E43" s="167">
        <f>COUNTIF($F$7:$F$36,"ม่วง")</f>
        <v>6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AA43" s="169"/>
      <c r="AB43" s="169"/>
    </row>
    <row r="44" spans="1:48" s="168" customFormat="1" ht="15" hidden="1" customHeight="1" x14ac:dyDescent="0.5">
      <c r="A44" s="158"/>
      <c r="B44" s="166"/>
      <c r="C44" s="158"/>
      <c r="D44" s="170" t="s">
        <v>27</v>
      </c>
      <c r="E44" s="167">
        <f>COUNTIF($F$7:$F$36,"ฟ้า")</f>
        <v>6</v>
      </c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AA44" s="169"/>
      <c r="AB44" s="169"/>
    </row>
    <row r="45" spans="1:48" s="168" customFormat="1" ht="15" hidden="1" customHeight="1" x14ac:dyDescent="0.5">
      <c r="A45" s="158"/>
      <c r="B45" s="166"/>
      <c r="C45" s="158"/>
      <c r="D45" s="170" t="s">
        <v>5</v>
      </c>
      <c r="E45" s="167">
        <f>SUM(E40:E44)</f>
        <v>30</v>
      </c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</row>
    <row r="46" spans="1:48" s="168" customFormat="1" ht="15" customHeight="1" x14ac:dyDescent="0.5">
      <c r="B46" s="171"/>
      <c r="C46" s="172"/>
      <c r="D46" s="173"/>
      <c r="E46" s="173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</row>
    <row r="47" spans="1:48" s="168" customFormat="1" ht="15" customHeight="1" x14ac:dyDescent="0.5">
      <c r="B47" s="171"/>
      <c r="C47" s="172"/>
      <c r="D47" s="173"/>
      <c r="E47" s="173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</row>
    <row r="48" spans="1:48" s="168" customFormat="1" ht="15" customHeight="1" x14ac:dyDescent="0.5">
      <c r="B48" s="171"/>
      <c r="C48" s="174"/>
      <c r="D48" s="175"/>
      <c r="E48" s="175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</row>
  </sheetData>
  <sortState xmlns:xlrd2="http://schemas.microsoft.com/office/spreadsheetml/2017/richdata2" ref="D27:E36">
    <sortCondition ref="D27:D36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60"/>
  <sheetViews>
    <sheetView topLeftCell="A25" zoomScale="120" zoomScaleNormal="120" workbookViewId="0">
      <selection activeCell="L33" sqref="L3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ม.3'!B22</f>
        <v>นางสาวพรรณทิภา เชิงสมอ</v>
      </c>
    </row>
    <row r="2" spans="1:42" s="16" customFormat="1" ht="18" customHeight="1" x14ac:dyDescent="0.5">
      <c r="B2" s="97" t="s">
        <v>46</v>
      </c>
      <c r="C2" s="94"/>
      <c r="D2" s="95"/>
      <c r="E2" s="96" t="s">
        <v>60</v>
      </c>
      <c r="M2" s="16" t="s">
        <v>47</v>
      </c>
      <c r="R2" s="17" t="str">
        <f>'ยอด ม.3'!B23</f>
        <v>นายเจนรวุฒิ  บรรดาศักดิ์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ม.3'!F22</f>
        <v>325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43609</v>
      </c>
      <c r="C7" s="182" t="s">
        <v>92</v>
      </c>
      <c r="D7" s="183" t="s">
        <v>736</v>
      </c>
      <c r="E7" s="184" t="s">
        <v>653</v>
      </c>
      <c r="F7" s="26" t="s">
        <v>16</v>
      </c>
      <c r="G7" s="84"/>
      <c r="H7" s="144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145"/>
    </row>
    <row r="8" spans="1:42" s="2" customFormat="1" ht="16.149999999999999" customHeight="1" x14ac:dyDescent="0.5">
      <c r="A8" s="31">
        <v>2</v>
      </c>
      <c r="B8" s="32">
        <v>43610</v>
      </c>
      <c r="C8" s="61" t="s">
        <v>92</v>
      </c>
      <c r="D8" s="62" t="s">
        <v>737</v>
      </c>
      <c r="E8" s="63" t="s">
        <v>738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43611</v>
      </c>
      <c r="C9" s="61" t="s">
        <v>92</v>
      </c>
      <c r="D9" s="62" t="s">
        <v>739</v>
      </c>
      <c r="E9" s="63" t="s">
        <v>740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43612</v>
      </c>
      <c r="C10" s="61" t="s">
        <v>92</v>
      </c>
      <c r="D10" s="62" t="s">
        <v>741</v>
      </c>
      <c r="E10" s="63" t="s">
        <v>742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43613</v>
      </c>
      <c r="C11" s="185" t="s">
        <v>92</v>
      </c>
      <c r="D11" s="186" t="s">
        <v>525</v>
      </c>
      <c r="E11" s="187" t="s">
        <v>743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43614</v>
      </c>
      <c r="C12" s="182" t="s">
        <v>92</v>
      </c>
      <c r="D12" s="183" t="s">
        <v>744</v>
      </c>
      <c r="E12" s="184" t="s">
        <v>745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43615</v>
      </c>
      <c r="C13" s="61" t="s">
        <v>92</v>
      </c>
      <c r="D13" s="62" t="s">
        <v>744</v>
      </c>
      <c r="E13" s="63" t="s">
        <v>746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43616</v>
      </c>
      <c r="C14" s="61" t="s">
        <v>92</v>
      </c>
      <c r="D14" s="62" t="s">
        <v>747</v>
      </c>
      <c r="E14" s="63" t="s">
        <v>748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43617</v>
      </c>
      <c r="C15" s="61" t="s">
        <v>92</v>
      </c>
      <c r="D15" s="62" t="s">
        <v>749</v>
      </c>
      <c r="E15" s="63" t="s">
        <v>750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43618</v>
      </c>
      <c r="C16" s="185" t="s">
        <v>92</v>
      </c>
      <c r="D16" s="186" t="s">
        <v>105</v>
      </c>
      <c r="E16" s="187" t="s">
        <v>751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43619</v>
      </c>
      <c r="C17" s="182" t="s">
        <v>92</v>
      </c>
      <c r="D17" s="183" t="s">
        <v>752</v>
      </c>
      <c r="E17" s="184" t="s">
        <v>753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43620</v>
      </c>
      <c r="C18" s="188" t="s">
        <v>92</v>
      </c>
      <c r="D18" s="62" t="s">
        <v>754</v>
      </c>
      <c r="E18" s="63" t="s">
        <v>755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43621</v>
      </c>
      <c r="C19" s="61" t="s">
        <v>92</v>
      </c>
      <c r="D19" s="189" t="s">
        <v>756</v>
      </c>
      <c r="E19" s="190" t="s">
        <v>757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43622</v>
      </c>
      <c r="C20" s="61" t="s">
        <v>92</v>
      </c>
      <c r="D20" s="62" t="s">
        <v>758</v>
      </c>
      <c r="E20" s="63" t="s">
        <v>759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43623</v>
      </c>
      <c r="C21" s="185" t="s">
        <v>92</v>
      </c>
      <c r="D21" s="186" t="s">
        <v>760</v>
      </c>
      <c r="E21" s="187" t="s">
        <v>761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43624</v>
      </c>
      <c r="C22" s="182" t="s">
        <v>92</v>
      </c>
      <c r="D22" s="183" t="s">
        <v>762</v>
      </c>
      <c r="E22" s="184" t="s">
        <v>763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43625</v>
      </c>
      <c r="C23" s="61" t="s">
        <v>92</v>
      </c>
      <c r="D23" s="62" t="s">
        <v>764</v>
      </c>
      <c r="E23" s="63" t="s">
        <v>765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43626</v>
      </c>
      <c r="C24" s="61" t="s">
        <v>92</v>
      </c>
      <c r="D24" s="62" t="s">
        <v>766</v>
      </c>
      <c r="E24" s="63" t="s">
        <v>767</v>
      </c>
      <c r="F24" s="31" t="s">
        <v>13</v>
      </c>
      <c r="G24" s="206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43627</v>
      </c>
      <c r="C25" s="61" t="s">
        <v>92</v>
      </c>
      <c r="D25" s="62" t="s">
        <v>768</v>
      </c>
      <c r="E25" s="63" t="s">
        <v>769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211">
        <v>43898</v>
      </c>
      <c r="C26" s="185" t="s">
        <v>92</v>
      </c>
      <c r="D26" s="186" t="s">
        <v>770</v>
      </c>
      <c r="E26" s="187" t="s">
        <v>771</v>
      </c>
      <c r="F26" s="41" t="s">
        <v>15</v>
      </c>
      <c r="G26" s="207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44486</v>
      </c>
      <c r="C27" s="191" t="s">
        <v>92</v>
      </c>
      <c r="D27" s="56" t="s">
        <v>525</v>
      </c>
      <c r="E27" s="57" t="s">
        <v>698</v>
      </c>
      <c r="F27" s="26" t="s">
        <v>14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43598</v>
      </c>
      <c r="C28" s="61" t="s">
        <v>123</v>
      </c>
      <c r="D28" s="62" t="s">
        <v>772</v>
      </c>
      <c r="E28" s="63" t="s">
        <v>773</v>
      </c>
      <c r="F28" s="31" t="s">
        <v>15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43629</v>
      </c>
      <c r="C29" s="61" t="s">
        <v>123</v>
      </c>
      <c r="D29" s="62" t="s">
        <v>774</v>
      </c>
      <c r="E29" s="63" t="s">
        <v>775</v>
      </c>
      <c r="F29" s="31" t="s">
        <v>16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43630</v>
      </c>
      <c r="C30" s="61" t="s">
        <v>123</v>
      </c>
      <c r="D30" s="62" t="s">
        <v>776</v>
      </c>
      <c r="E30" s="63" t="s">
        <v>777</v>
      </c>
      <c r="F30" s="31" t="s">
        <v>17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43631</v>
      </c>
      <c r="C31" s="192" t="s">
        <v>123</v>
      </c>
      <c r="D31" s="193" t="s">
        <v>776</v>
      </c>
      <c r="E31" s="194" t="s">
        <v>778</v>
      </c>
      <c r="F31" s="41" t="s">
        <v>13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43632</v>
      </c>
      <c r="C32" s="182" t="s">
        <v>123</v>
      </c>
      <c r="D32" s="183" t="s">
        <v>779</v>
      </c>
      <c r="E32" s="184" t="s">
        <v>780</v>
      </c>
      <c r="F32" s="26" t="s">
        <v>14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43633</v>
      </c>
      <c r="C33" s="61" t="s">
        <v>123</v>
      </c>
      <c r="D33" s="62" t="s">
        <v>635</v>
      </c>
      <c r="E33" s="63" t="s">
        <v>781</v>
      </c>
      <c r="F33" s="31" t="s">
        <v>15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43634</v>
      </c>
      <c r="C34" s="61" t="s">
        <v>123</v>
      </c>
      <c r="D34" s="62" t="s">
        <v>782</v>
      </c>
      <c r="E34" s="63" t="s">
        <v>783</v>
      </c>
      <c r="F34" s="31" t="s">
        <v>16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43635</v>
      </c>
      <c r="C35" s="61" t="s">
        <v>123</v>
      </c>
      <c r="D35" s="62" t="s">
        <v>784</v>
      </c>
      <c r="E35" s="63" t="s">
        <v>785</v>
      </c>
      <c r="F35" s="31" t="s">
        <v>17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43636</v>
      </c>
      <c r="C36" s="185" t="s">
        <v>123</v>
      </c>
      <c r="D36" s="186" t="s">
        <v>786</v>
      </c>
      <c r="E36" s="187" t="s">
        <v>787</v>
      </c>
      <c r="F36" s="41" t="s">
        <v>13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1">
        <v>31</v>
      </c>
      <c r="B37" s="22">
        <v>43637</v>
      </c>
      <c r="C37" s="191" t="s">
        <v>123</v>
      </c>
      <c r="D37" s="56" t="s">
        <v>788</v>
      </c>
      <c r="E37" s="57" t="s">
        <v>789</v>
      </c>
      <c r="F37" s="73" t="s">
        <v>14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43638</v>
      </c>
      <c r="C38" s="61" t="s">
        <v>123</v>
      </c>
      <c r="D38" s="62" t="s">
        <v>790</v>
      </c>
      <c r="E38" s="63" t="s">
        <v>791</v>
      </c>
      <c r="F38" s="31" t="s">
        <v>15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43639</v>
      </c>
      <c r="C39" s="61" t="s">
        <v>123</v>
      </c>
      <c r="D39" s="62" t="s">
        <v>572</v>
      </c>
      <c r="E39" s="63" t="s">
        <v>792</v>
      </c>
      <c r="F39" s="31" t="s">
        <v>16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43640</v>
      </c>
      <c r="C40" s="61" t="s">
        <v>123</v>
      </c>
      <c r="D40" s="62" t="s">
        <v>793</v>
      </c>
      <c r="E40" s="63" t="s">
        <v>794</v>
      </c>
      <c r="F40" s="31" t="s">
        <v>17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43641</v>
      </c>
      <c r="C41" s="199" t="s">
        <v>123</v>
      </c>
      <c r="D41" s="193" t="s">
        <v>795</v>
      </c>
      <c r="E41" s="194" t="s">
        <v>796</v>
      </c>
      <c r="F41" s="75" t="s">
        <v>13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43642</v>
      </c>
      <c r="C42" s="182" t="s">
        <v>123</v>
      </c>
      <c r="D42" s="183" t="s">
        <v>797</v>
      </c>
      <c r="E42" s="184" t="s">
        <v>798</v>
      </c>
      <c r="F42" s="21" t="s">
        <v>14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43644</v>
      </c>
      <c r="C43" s="61" t="s">
        <v>123</v>
      </c>
      <c r="D43" s="62" t="s">
        <v>799</v>
      </c>
      <c r="E43" s="63" t="s">
        <v>800</v>
      </c>
      <c r="F43" s="31" t="s">
        <v>16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43645</v>
      </c>
      <c r="C44" s="61" t="s">
        <v>123</v>
      </c>
      <c r="D44" s="62" t="s">
        <v>801</v>
      </c>
      <c r="E44" s="63" t="s">
        <v>802</v>
      </c>
      <c r="F44" s="31" t="s">
        <v>17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5.75" customHeight="1" x14ac:dyDescent="0.5">
      <c r="A45" s="31">
        <v>39</v>
      </c>
      <c r="B45" s="32">
        <v>43647</v>
      </c>
      <c r="C45" s="61" t="s">
        <v>123</v>
      </c>
      <c r="D45" s="62" t="s">
        <v>803</v>
      </c>
      <c r="E45" s="63" t="s">
        <v>804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43648</v>
      </c>
      <c r="C46" s="185" t="s">
        <v>123</v>
      </c>
      <c r="D46" s="186" t="s">
        <v>805</v>
      </c>
      <c r="E46" s="187" t="s">
        <v>806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151"/>
      <c r="C47" s="152"/>
      <c r="D47" s="153"/>
      <c r="E47" s="154"/>
      <c r="F47" s="155"/>
      <c r="G47" s="91"/>
      <c r="H47" s="51"/>
      <c r="I47" s="51"/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8"/>
      <c r="Y47" s="3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208"/>
      <c r="C48" s="147"/>
      <c r="D48" s="148"/>
      <c r="E48" s="149"/>
      <c r="F48" s="150"/>
      <c r="G48" s="86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21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19</v>
      </c>
      <c r="P50" s="132"/>
      <c r="Q50" s="81" t="s">
        <v>8</v>
      </c>
      <c r="X50" s="78"/>
      <c r="Y50" s="82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7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9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hidden="1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6AE0-A9E6-4F1F-A540-5E97AB04E17C}">
  <dimension ref="A1:AU60"/>
  <sheetViews>
    <sheetView topLeftCell="E7" zoomScale="120" zoomScaleNormal="120" workbookViewId="0">
      <selection activeCell="AC29" sqref="AC29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28" width="9.140625" style="1"/>
    <col min="29" max="29" width="13.85546875" style="352" bestFit="1" customWidth="1"/>
    <col min="30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ม.3'!B24</f>
        <v>นางนภัสนันท์  รัตนคช</v>
      </c>
      <c r="AC1" s="343"/>
    </row>
    <row r="2" spans="1:42" s="16" customFormat="1" ht="18" customHeight="1" x14ac:dyDescent="0.5">
      <c r="B2" s="97" t="s">
        <v>46</v>
      </c>
      <c r="C2" s="94"/>
      <c r="D2" s="95"/>
      <c r="E2" s="96" t="s">
        <v>61</v>
      </c>
      <c r="M2" s="16" t="s">
        <v>47</v>
      </c>
      <c r="R2" s="17" t="str">
        <f>'ยอด ม.3'!B25</f>
        <v>นายนพดล  ศรีสุข</v>
      </c>
      <c r="AC2" s="344"/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  <c r="AC3" s="345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ม.3'!F24</f>
        <v>323</v>
      </c>
      <c r="X4" s="364"/>
      <c r="AC4" s="345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  <c r="AC5" s="34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  <c r="AC6" s="346"/>
    </row>
    <row r="7" spans="1:42" s="2" customFormat="1" ht="15.75" customHeight="1" x14ac:dyDescent="0.5">
      <c r="A7" s="21">
        <v>1</v>
      </c>
      <c r="B7" s="22">
        <v>43649</v>
      </c>
      <c r="C7" s="182" t="s">
        <v>92</v>
      </c>
      <c r="D7" s="183" t="s">
        <v>807</v>
      </c>
      <c r="E7" s="184" t="s">
        <v>808</v>
      </c>
      <c r="F7" s="26" t="s">
        <v>16</v>
      </c>
      <c r="G7" s="84"/>
      <c r="H7" s="213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145"/>
      <c r="AC7" s="347"/>
    </row>
    <row r="8" spans="1:42" s="2" customFormat="1" ht="16.149999999999999" customHeight="1" x14ac:dyDescent="0.5">
      <c r="A8" s="31">
        <v>2</v>
      </c>
      <c r="B8" s="32">
        <v>43650</v>
      </c>
      <c r="C8" s="61" t="s">
        <v>92</v>
      </c>
      <c r="D8" s="62" t="s">
        <v>95</v>
      </c>
      <c r="E8" s="63" t="s">
        <v>809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  <c r="AC8" s="347"/>
    </row>
    <row r="9" spans="1:42" s="2" customFormat="1" ht="16.149999999999999" customHeight="1" x14ac:dyDescent="0.5">
      <c r="A9" s="31">
        <v>3</v>
      </c>
      <c r="B9" s="32">
        <v>43651</v>
      </c>
      <c r="C9" s="61" t="s">
        <v>92</v>
      </c>
      <c r="D9" s="62" t="s">
        <v>810</v>
      </c>
      <c r="E9" s="63" t="s">
        <v>811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348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43652</v>
      </c>
      <c r="C10" s="61" t="s">
        <v>92</v>
      </c>
      <c r="D10" s="62" t="s">
        <v>812</v>
      </c>
      <c r="E10" s="63" t="s">
        <v>813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348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43653</v>
      </c>
      <c r="C11" s="185" t="s">
        <v>92</v>
      </c>
      <c r="D11" s="186" t="s">
        <v>370</v>
      </c>
      <c r="E11" s="187" t="s">
        <v>814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348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43654</v>
      </c>
      <c r="C12" s="182" t="s">
        <v>92</v>
      </c>
      <c r="D12" s="183" t="s">
        <v>815</v>
      </c>
      <c r="E12" s="184" t="s">
        <v>816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348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43655</v>
      </c>
      <c r="C13" s="61" t="s">
        <v>92</v>
      </c>
      <c r="D13" s="62" t="s">
        <v>164</v>
      </c>
      <c r="E13" s="63" t="s">
        <v>817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348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43656</v>
      </c>
      <c r="C14" s="61" t="s">
        <v>92</v>
      </c>
      <c r="D14" s="62" t="s">
        <v>818</v>
      </c>
      <c r="E14" s="63" t="s">
        <v>819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348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43657</v>
      </c>
      <c r="C15" s="61" t="s">
        <v>92</v>
      </c>
      <c r="D15" s="62" t="s">
        <v>820</v>
      </c>
      <c r="E15" s="63" t="s">
        <v>821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348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43658</v>
      </c>
      <c r="C16" s="185" t="s">
        <v>92</v>
      </c>
      <c r="D16" s="186" t="s">
        <v>376</v>
      </c>
      <c r="E16" s="187" t="s">
        <v>822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348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43659</v>
      </c>
      <c r="C17" s="182" t="s">
        <v>92</v>
      </c>
      <c r="D17" s="183" t="s">
        <v>823</v>
      </c>
      <c r="E17" s="184" t="s">
        <v>824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348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43660</v>
      </c>
      <c r="C18" s="188" t="s">
        <v>92</v>
      </c>
      <c r="D18" s="62" t="s">
        <v>825</v>
      </c>
      <c r="E18" s="63" t="s">
        <v>826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348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43661</v>
      </c>
      <c r="C19" s="61" t="s">
        <v>92</v>
      </c>
      <c r="D19" s="189" t="s">
        <v>827</v>
      </c>
      <c r="E19" s="190" t="s">
        <v>828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348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43662</v>
      </c>
      <c r="C20" s="61" t="s">
        <v>92</v>
      </c>
      <c r="D20" s="62" t="s">
        <v>829</v>
      </c>
      <c r="E20" s="63" t="s">
        <v>830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348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43663</v>
      </c>
      <c r="C21" s="185" t="s">
        <v>92</v>
      </c>
      <c r="D21" s="186" t="s">
        <v>831</v>
      </c>
      <c r="E21" s="187" t="s">
        <v>832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348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43664</v>
      </c>
      <c r="C22" s="182" t="s">
        <v>92</v>
      </c>
      <c r="D22" s="183" t="s">
        <v>833</v>
      </c>
      <c r="E22" s="184" t="s">
        <v>834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348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43665</v>
      </c>
      <c r="C23" s="61" t="s">
        <v>92</v>
      </c>
      <c r="D23" s="62" t="s">
        <v>835</v>
      </c>
      <c r="E23" s="63" t="s">
        <v>836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348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43666</v>
      </c>
      <c r="C24" s="61" t="s">
        <v>92</v>
      </c>
      <c r="D24" s="62" t="s">
        <v>837</v>
      </c>
      <c r="E24" s="63" t="s">
        <v>838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348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37">
        <v>45107</v>
      </c>
      <c r="C25" s="333" t="s">
        <v>92</v>
      </c>
      <c r="D25" s="334" t="s">
        <v>744</v>
      </c>
      <c r="E25" s="335" t="s">
        <v>1014</v>
      </c>
      <c r="F25" s="336" t="s">
        <v>14</v>
      </c>
      <c r="G25" s="340" t="s">
        <v>1013</v>
      </c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348"/>
      <c r="AD25" s="342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43668</v>
      </c>
      <c r="C26" s="185" t="s">
        <v>123</v>
      </c>
      <c r="D26" s="186" t="s">
        <v>839</v>
      </c>
      <c r="E26" s="187" t="s">
        <v>840</v>
      </c>
      <c r="F26" s="41" t="s">
        <v>15</v>
      </c>
      <c r="G26" s="339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348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43669</v>
      </c>
      <c r="C27" s="191" t="s">
        <v>123</v>
      </c>
      <c r="D27" s="56" t="s">
        <v>841</v>
      </c>
      <c r="E27" s="57" t="s">
        <v>842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348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43670</v>
      </c>
      <c r="C28" s="61" t="s">
        <v>123</v>
      </c>
      <c r="D28" s="62" t="s">
        <v>843</v>
      </c>
      <c r="E28" s="63" t="s">
        <v>844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348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43671</v>
      </c>
      <c r="C29" s="61" t="s">
        <v>123</v>
      </c>
      <c r="D29" s="62" t="s">
        <v>845</v>
      </c>
      <c r="E29" s="63" t="s">
        <v>846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348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43672</v>
      </c>
      <c r="C30" s="61" t="s">
        <v>123</v>
      </c>
      <c r="D30" s="62" t="s">
        <v>847</v>
      </c>
      <c r="E30" s="63" t="s">
        <v>848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348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43673</v>
      </c>
      <c r="C31" s="192" t="s">
        <v>123</v>
      </c>
      <c r="D31" s="193" t="s">
        <v>849</v>
      </c>
      <c r="E31" s="194" t="s">
        <v>850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348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43674</v>
      </c>
      <c r="C32" s="182" t="s">
        <v>123</v>
      </c>
      <c r="D32" s="183" t="s">
        <v>851</v>
      </c>
      <c r="E32" s="184" t="s">
        <v>852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348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43675</v>
      </c>
      <c r="C33" s="61" t="s">
        <v>123</v>
      </c>
      <c r="D33" s="62" t="s">
        <v>853</v>
      </c>
      <c r="E33" s="63" t="s">
        <v>854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348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43676</v>
      </c>
      <c r="C34" s="61" t="s">
        <v>123</v>
      </c>
      <c r="D34" s="62" t="s">
        <v>134</v>
      </c>
      <c r="E34" s="63" t="s">
        <v>855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348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43677</v>
      </c>
      <c r="C35" s="61" t="s">
        <v>123</v>
      </c>
      <c r="D35" s="62" t="s">
        <v>856</v>
      </c>
      <c r="E35" s="63" t="s">
        <v>857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348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43678</v>
      </c>
      <c r="C36" s="185" t="s">
        <v>123</v>
      </c>
      <c r="D36" s="186" t="s">
        <v>858</v>
      </c>
      <c r="E36" s="187" t="s">
        <v>859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348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1">
        <v>31</v>
      </c>
      <c r="B37" s="22">
        <v>43679</v>
      </c>
      <c r="C37" s="191" t="s">
        <v>123</v>
      </c>
      <c r="D37" s="56" t="s">
        <v>860</v>
      </c>
      <c r="E37" s="57" t="s">
        <v>861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348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43680</v>
      </c>
      <c r="C38" s="61" t="s">
        <v>123</v>
      </c>
      <c r="D38" s="62" t="s">
        <v>862</v>
      </c>
      <c r="E38" s="63" t="s">
        <v>863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348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43681</v>
      </c>
      <c r="C39" s="61" t="s">
        <v>123</v>
      </c>
      <c r="D39" s="62" t="s">
        <v>864</v>
      </c>
      <c r="E39" s="63" t="s">
        <v>865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348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43682</v>
      </c>
      <c r="C40" s="61" t="s">
        <v>123</v>
      </c>
      <c r="D40" s="62" t="s">
        <v>866</v>
      </c>
      <c r="E40" s="63" t="s">
        <v>867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348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43683</v>
      </c>
      <c r="C41" s="199" t="s">
        <v>123</v>
      </c>
      <c r="D41" s="193" t="s">
        <v>502</v>
      </c>
      <c r="E41" s="194" t="s">
        <v>722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348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43684</v>
      </c>
      <c r="C42" s="182" t="s">
        <v>123</v>
      </c>
      <c r="D42" s="183" t="s">
        <v>508</v>
      </c>
      <c r="E42" s="184" t="s">
        <v>868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348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43685</v>
      </c>
      <c r="C43" s="61" t="s">
        <v>123</v>
      </c>
      <c r="D43" s="62" t="s">
        <v>869</v>
      </c>
      <c r="E43" s="63" t="s">
        <v>870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348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43686</v>
      </c>
      <c r="C44" s="61" t="s">
        <v>123</v>
      </c>
      <c r="D44" s="62" t="s">
        <v>871</v>
      </c>
      <c r="E44" s="63" t="s">
        <v>872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348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5.75" customHeight="1" x14ac:dyDescent="0.5">
      <c r="A45" s="31">
        <v>39</v>
      </c>
      <c r="B45" s="32">
        <v>43687</v>
      </c>
      <c r="C45" s="61" t="s">
        <v>123</v>
      </c>
      <c r="D45" s="62" t="s">
        <v>873</v>
      </c>
      <c r="E45" s="63" t="s">
        <v>874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348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43688</v>
      </c>
      <c r="C46" s="185" t="s">
        <v>123</v>
      </c>
      <c r="D46" s="186" t="s">
        <v>875</v>
      </c>
      <c r="E46" s="187" t="s">
        <v>876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348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22"/>
      <c r="C47" s="182"/>
      <c r="D47" s="183"/>
      <c r="E47" s="184"/>
      <c r="F47" s="21"/>
      <c r="G47" s="91"/>
      <c r="H47" s="51"/>
      <c r="I47" s="51"/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8"/>
      <c r="Y47" s="30"/>
      <c r="AA47" s="9"/>
      <c r="AB47" s="15"/>
      <c r="AC47" s="348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211"/>
      <c r="C48" s="185"/>
      <c r="D48" s="186"/>
      <c r="E48" s="187"/>
      <c r="F48" s="41"/>
      <c r="G48" s="212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348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348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19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21</v>
      </c>
      <c r="P50" s="132"/>
      <c r="Q50" s="81" t="s">
        <v>8</v>
      </c>
      <c r="X50" s="78"/>
      <c r="Y50" s="82"/>
      <c r="AC50" s="347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  <c r="AC51" s="349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  <c r="AC52" s="350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  <c r="AC53" s="350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  <c r="AC54" s="350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  <c r="AC55" s="350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  <c r="AC56" s="350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351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2"/>
      <c r="D58" s="173"/>
      <c r="E58" s="173"/>
      <c r="AA58" s="169"/>
      <c r="AB58" s="169"/>
      <c r="AC58" s="351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351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351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U48"/>
  <sheetViews>
    <sheetView zoomScale="120" zoomScaleNormal="120" workbookViewId="0">
      <selection activeCell="AC12" sqref="AC12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ม.3'!B26</f>
        <v>นางวิกัญญา  คูทอง</v>
      </c>
    </row>
    <row r="2" spans="1:42" s="16" customFormat="1" ht="18" customHeight="1" x14ac:dyDescent="0.5">
      <c r="B2" s="97" t="s">
        <v>46</v>
      </c>
      <c r="C2" s="94"/>
      <c r="D2" s="95"/>
      <c r="E2" s="96" t="s">
        <v>62</v>
      </c>
      <c r="M2" s="16" t="s">
        <v>47</v>
      </c>
      <c r="R2" s="17" t="str">
        <f>'ยอด ม.3'!B27</f>
        <v>...............-................</v>
      </c>
    </row>
    <row r="3" spans="1:42" s="18" customFormat="1" ht="17.25" customHeight="1" x14ac:dyDescent="0.5">
      <c r="A3" s="20" t="s">
        <v>50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ม.3'!F26</f>
        <v>524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43689</v>
      </c>
      <c r="C7" s="182" t="s">
        <v>92</v>
      </c>
      <c r="D7" s="183" t="s">
        <v>877</v>
      </c>
      <c r="E7" s="184" t="s">
        <v>878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43690</v>
      </c>
      <c r="C8" s="61" t="s">
        <v>92</v>
      </c>
      <c r="D8" s="62" t="s">
        <v>879</v>
      </c>
      <c r="E8" s="63" t="s">
        <v>880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43691</v>
      </c>
      <c r="C9" s="61" t="s">
        <v>92</v>
      </c>
      <c r="D9" s="62" t="s">
        <v>881</v>
      </c>
      <c r="E9" s="63" t="s">
        <v>882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43692</v>
      </c>
      <c r="C10" s="61" t="s">
        <v>92</v>
      </c>
      <c r="D10" s="62" t="s">
        <v>883</v>
      </c>
      <c r="E10" s="63" t="s">
        <v>884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43693</v>
      </c>
      <c r="C11" s="185" t="s">
        <v>92</v>
      </c>
      <c r="D11" s="186" t="s">
        <v>885</v>
      </c>
      <c r="E11" s="187" t="s">
        <v>886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1">
        <v>6</v>
      </c>
      <c r="B12" s="22">
        <v>43694</v>
      </c>
      <c r="C12" s="182" t="s">
        <v>92</v>
      </c>
      <c r="D12" s="183" t="s">
        <v>887</v>
      </c>
      <c r="E12" s="184" t="s">
        <v>888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43695</v>
      </c>
      <c r="C13" s="61" t="s">
        <v>92</v>
      </c>
      <c r="D13" s="62" t="s">
        <v>889</v>
      </c>
      <c r="E13" s="63" t="s">
        <v>890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43696</v>
      </c>
      <c r="C14" s="61" t="s">
        <v>92</v>
      </c>
      <c r="D14" s="62" t="s">
        <v>891</v>
      </c>
      <c r="E14" s="63" t="s">
        <v>892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43697</v>
      </c>
      <c r="C15" s="61" t="s">
        <v>92</v>
      </c>
      <c r="D15" s="62" t="s">
        <v>893</v>
      </c>
      <c r="E15" s="63" t="s">
        <v>894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43698</v>
      </c>
      <c r="C16" s="185" t="s">
        <v>92</v>
      </c>
      <c r="D16" s="186" t="s">
        <v>895</v>
      </c>
      <c r="E16" s="187" t="s">
        <v>896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43699</v>
      </c>
      <c r="C17" s="182" t="s">
        <v>92</v>
      </c>
      <c r="D17" s="183" t="s">
        <v>897</v>
      </c>
      <c r="E17" s="184" t="s">
        <v>898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43700</v>
      </c>
      <c r="C18" s="188" t="s">
        <v>92</v>
      </c>
      <c r="D18" s="62" t="s">
        <v>899</v>
      </c>
      <c r="E18" s="63" t="s">
        <v>900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43701</v>
      </c>
      <c r="C19" s="61" t="s">
        <v>123</v>
      </c>
      <c r="D19" s="189" t="s">
        <v>332</v>
      </c>
      <c r="E19" s="190" t="s">
        <v>901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43702</v>
      </c>
      <c r="C20" s="61" t="s">
        <v>123</v>
      </c>
      <c r="D20" s="62" t="s">
        <v>902</v>
      </c>
      <c r="E20" s="63" t="s">
        <v>903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43703</v>
      </c>
      <c r="C21" s="185" t="s">
        <v>123</v>
      </c>
      <c r="D21" s="186" t="s">
        <v>904</v>
      </c>
      <c r="E21" s="187" t="s">
        <v>905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43704</v>
      </c>
      <c r="C22" s="182" t="s">
        <v>123</v>
      </c>
      <c r="D22" s="183" t="s">
        <v>906</v>
      </c>
      <c r="E22" s="184" t="s">
        <v>907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43705</v>
      </c>
      <c r="C23" s="61" t="s">
        <v>123</v>
      </c>
      <c r="D23" s="62" t="s">
        <v>908</v>
      </c>
      <c r="E23" s="63" t="s">
        <v>909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43706</v>
      </c>
      <c r="C24" s="61" t="s">
        <v>123</v>
      </c>
      <c r="D24" s="62" t="s">
        <v>910</v>
      </c>
      <c r="E24" s="63" t="s">
        <v>911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43707</v>
      </c>
      <c r="C25" s="61" t="s">
        <v>123</v>
      </c>
      <c r="D25" s="62" t="s">
        <v>912</v>
      </c>
      <c r="E25" s="63" t="s">
        <v>913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41">
        <v>20</v>
      </c>
      <c r="B26" s="42">
        <v>43708</v>
      </c>
      <c r="C26" s="185" t="s">
        <v>123</v>
      </c>
      <c r="D26" s="186" t="s">
        <v>914</v>
      </c>
      <c r="E26" s="187" t="s">
        <v>915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43709</v>
      </c>
      <c r="C27" s="191" t="s">
        <v>123</v>
      </c>
      <c r="D27" s="56" t="s">
        <v>640</v>
      </c>
      <c r="E27" s="57" t="s">
        <v>916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43710</v>
      </c>
      <c r="C28" s="61" t="s">
        <v>123</v>
      </c>
      <c r="D28" s="62" t="s">
        <v>917</v>
      </c>
      <c r="E28" s="63" t="s">
        <v>918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43711</v>
      </c>
      <c r="C29" s="61" t="s">
        <v>123</v>
      </c>
      <c r="D29" s="62" t="s">
        <v>919</v>
      </c>
      <c r="E29" s="63" t="s">
        <v>920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43712</v>
      </c>
      <c r="C30" s="61" t="s">
        <v>123</v>
      </c>
      <c r="D30" s="62" t="s">
        <v>921</v>
      </c>
      <c r="E30" s="63" t="s">
        <v>922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43713</v>
      </c>
      <c r="C31" s="185" t="s">
        <v>123</v>
      </c>
      <c r="D31" s="186" t="s">
        <v>923</v>
      </c>
      <c r="E31" s="187" t="s">
        <v>924</v>
      </c>
      <c r="F31" s="41" t="s">
        <v>15</v>
      </c>
      <c r="G31" s="86"/>
      <c r="H31" s="47"/>
      <c r="I31" s="47"/>
      <c r="J31" s="47"/>
      <c r="K31" s="47"/>
      <c r="L31" s="47"/>
      <c r="M31" s="47"/>
      <c r="N31" s="47"/>
      <c r="O31" s="47"/>
      <c r="P31" s="48"/>
      <c r="Q31" s="48"/>
      <c r="R31" s="48"/>
      <c r="S31" s="48"/>
      <c r="T31" s="48"/>
      <c r="U31" s="48"/>
      <c r="V31" s="48"/>
      <c r="W31" s="48"/>
      <c r="X31" s="49"/>
      <c r="Y31" s="77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43714</v>
      </c>
      <c r="C32" s="182" t="s">
        <v>123</v>
      </c>
      <c r="D32" s="183" t="s">
        <v>866</v>
      </c>
      <c r="E32" s="184" t="s">
        <v>925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7" s="2" customFormat="1" ht="16.149999999999999" customHeight="1" x14ac:dyDescent="0.5">
      <c r="A33" s="31">
        <v>27</v>
      </c>
      <c r="B33" s="32">
        <v>43715</v>
      </c>
      <c r="C33" s="61" t="s">
        <v>123</v>
      </c>
      <c r="D33" s="62" t="s">
        <v>725</v>
      </c>
      <c r="E33" s="63" t="s">
        <v>926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7" s="2" customFormat="1" ht="16.149999999999999" customHeight="1" x14ac:dyDescent="0.5">
      <c r="A34" s="31">
        <v>28</v>
      </c>
      <c r="B34" s="209">
        <v>43716</v>
      </c>
      <c r="C34" s="61" t="s">
        <v>123</v>
      </c>
      <c r="D34" s="62" t="s">
        <v>927</v>
      </c>
      <c r="E34" s="63" t="s">
        <v>928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7" s="2" customFormat="1" ht="16.149999999999999" customHeight="1" x14ac:dyDescent="0.5">
      <c r="A35" s="31">
        <v>29</v>
      </c>
      <c r="B35" s="209">
        <v>43717</v>
      </c>
      <c r="C35" s="61" t="s">
        <v>123</v>
      </c>
      <c r="D35" s="62" t="s">
        <v>929</v>
      </c>
      <c r="E35" s="63" t="s">
        <v>930</v>
      </c>
      <c r="F35" s="31" t="s">
        <v>14</v>
      </c>
      <c r="G35" s="214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7" s="2" customFormat="1" ht="16.350000000000001" customHeight="1" x14ac:dyDescent="0.5">
      <c r="A36" s="41">
        <v>30</v>
      </c>
      <c r="B36" s="42">
        <v>43718</v>
      </c>
      <c r="C36" s="185" t="s">
        <v>123</v>
      </c>
      <c r="D36" s="186" t="s">
        <v>931</v>
      </c>
      <c r="E36" s="187" t="s">
        <v>932</v>
      </c>
      <c r="F36" s="41" t="s">
        <v>15</v>
      </c>
      <c r="G36" s="215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77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7" s="2" customFormat="1" ht="6" customHeight="1" x14ac:dyDescent="0.5">
      <c r="A37" s="136"/>
      <c r="B37" s="137"/>
      <c r="C37" s="138"/>
      <c r="D37" s="139"/>
      <c r="E37" s="140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5"/>
      <c r="Q37" s="135"/>
      <c r="R37" s="135"/>
      <c r="S37" s="135"/>
      <c r="T37" s="135"/>
      <c r="U37" s="135"/>
      <c r="V37" s="135"/>
      <c r="W37" s="135"/>
      <c r="X37" s="141"/>
      <c r="Y37" s="142"/>
      <c r="AA37" s="9"/>
      <c r="AB37" s="15"/>
      <c r="AC37" s="5"/>
      <c r="AD37" s="5"/>
      <c r="AE37" s="5"/>
      <c r="AF37" s="5"/>
      <c r="AG37" s="5"/>
      <c r="AH37" s="5"/>
      <c r="AI37" s="5"/>
      <c r="AJ37" s="5"/>
      <c r="AK37" s="14"/>
      <c r="AL37" s="5"/>
      <c r="AM37" s="14"/>
      <c r="AN37" s="4"/>
      <c r="AO37" s="5"/>
      <c r="AP37" s="5"/>
    </row>
    <row r="38" spans="1:47" s="13" customFormat="1" ht="16.149999999999999" customHeight="1" x14ac:dyDescent="0.5">
      <c r="A38" s="78"/>
      <c r="B38" s="83" t="s">
        <v>29</v>
      </c>
      <c r="C38" s="79"/>
      <c r="E38" s="79">
        <f>I38+O38</f>
        <v>30</v>
      </c>
      <c r="F38" s="80" t="s">
        <v>6</v>
      </c>
      <c r="G38" s="131" t="s">
        <v>11</v>
      </c>
      <c r="H38" s="131"/>
      <c r="I38" s="133">
        <f>COUNTIF($C$7:$C$36,"ช")</f>
        <v>12</v>
      </c>
      <c r="J38" s="132"/>
      <c r="K38" s="81" t="s">
        <v>8</v>
      </c>
      <c r="L38" s="131"/>
      <c r="M38" s="176" t="s">
        <v>7</v>
      </c>
      <c r="N38" s="176"/>
      <c r="O38" s="79">
        <f>COUNTIF($C$7:$C$36,"ญ")</f>
        <v>18</v>
      </c>
      <c r="P38" s="78"/>
      <c r="Q38" s="81" t="s">
        <v>8</v>
      </c>
      <c r="X38" s="78"/>
      <c r="Y38" s="82"/>
    </row>
    <row r="39" spans="1:47" s="160" customFormat="1" ht="17.100000000000001" hidden="1" customHeight="1" x14ac:dyDescent="0.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8"/>
      <c r="N39" s="158"/>
      <c r="O39" s="158"/>
      <c r="P39" s="158"/>
      <c r="Q39" s="158"/>
      <c r="R39" s="158"/>
      <c r="S39" s="158"/>
      <c r="T39" s="159"/>
      <c r="U39" s="159"/>
      <c r="V39" s="159"/>
      <c r="W39" s="159"/>
      <c r="X39" s="159"/>
      <c r="Y39" s="159"/>
      <c r="Z39" s="158"/>
    </row>
    <row r="40" spans="1:47" s="168" customFormat="1" ht="15" hidden="1" customHeight="1" x14ac:dyDescent="0.5">
      <c r="A40" s="158"/>
      <c r="B40" s="158"/>
      <c r="C40" s="166"/>
      <c r="D40" s="167" t="s">
        <v>23</v>
      </c>
      <c r="E40" s="167">
        <f>COUNTIF($F$7:$F$36,"แดง")</f>
        <v>6</v>
      </c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69"/>
    </row>
    <row r="41" spans="1:47" s="168" customFormat="1" ht="15" hidden="1" customHeight="1" x14ac:dyDescent="0.5">
      <c r="A41" s="158"/>
      <c r="B41" s="158"/>
      <c r="C41" s="166"/>
      <c r="D41" s="170" t="s">
        <v>24</v>
      </c>
      <c r="E41" s="167">
        <f>COUNTIF($F$7:$F$36,"เหลือง")</f>
        <v>6</v>
      </c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69"/>
    </row>
    <row r="42" spans="1:47" s="168" customFormat="1" ht="15" hidden="1" customHeight="1" x14ac:dyDescent="0.5">
      <c r="A42" s="158"/>
      <c r="B42" s="158"/>
      <c r="C42" s="166"/>
      <c r="D42" s="170" t="s">
        <v>25</v>
      </c>
      <c r="E42" s="167">
        <f>COUNTIF($F$7:$F$36,"น้ำเงิน")</f>
        <v>6</v>
      </c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69"/>
    </row>
    <row r="43" spans="1:47" s="168" customFormat="1" ht="15" hidden="1" customHeight="1" x14ac:dyDescent="0.5">
      <c r="A43" s="158"/>
      <c r="B43" s="158"/>
      <c r="C43" s="166"/>
      <c r="D43" s="170" t="s">
        <v>26</v>
      </c>
      <c r="E43" s="167">
        <f>COUNTIF($F$7:$F$36,"ม่วง")</f>
        <v>6</v>
      </c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69"/>
    </row>
    <row r="44" spans="1:47" s="168" customFormat="1" ht="15" hidden="1" customHeight="1" x14ac:dyDescent="0.5">
      <c r="A44" s="158"/>
      <c r="B44" s="158"/>
      <c r="C44" s="166"/>
      <c r="D44" s="170" t="s">
        <v>27</v>
      </c>
      <c r="E44" s="167">
        <f>COUNTIF($F$7:$F$36,"ฟ้า")</f>
        <v>6</v>
      </c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69"/>
    </row>
    <row r="45" spans="1:47" s="168" customFormat="1" ht="15" hidden="1" customHeight="1" x14ac:dyDescent="0.5">
      <c r="A45" s="158"/>
      <c r="B45" s="158"/>
      <c r="C45" s="166"/>
      <c r="D45" s="170" t="s">
        <v>5</v>
      </c>
      <c r="E45" s="167">
        <f>SUM(E40:E44)</f>
        <v>30</v>
      </c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</row>
    <row r="46" spans="1:47" s="168" customFormat="1" ht="15" hidden="1" customHeight="1" x14ac:dyDescent="0.5">
      <c r="B46" s="171"/>
      <c r="C46" s="172"/>
      <c r="D46" s="173"/>
      <c r="E46" s="173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</row>
    <row r="47" spans="1:47" s="168" customFormat="1" ht="15" customHeight="1" x14ac:dyDescent="0.5">
      <c r="B47" s="171"/>
      <c r="C47" s="172"/>
      <c r="D47" s="173"/>
      <c r="E47" s="173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</row>
    <row r="48" spans="1:47" s="168" customFormat="1" ht="15" customHeight="1" x14ac:dyDescent="0.5">
      <c r="B48" s="171"/>
      <c r="C48" s="174"/>
      <c r="D48" s="175"/>
      <c r="E48" s="175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C978-B555-42A2-A99E-88335D7D2468}">
  <dimension ref="A1:AU58"/>
  <sheetViews>
    <sheetView topLeftCell="A43" zoomScale="120" zoomScaleNormal="120" workbookViewId="0">
      <selection activeCell="AB65" sqref="AB64:AB65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315" customWidth="1"/>
    <col min="4" max="4" width="9.42578125" style="316" customWidth="1"/>
    <col min="5" max="5" width="11" style="316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26" customFormat="1" ht="18" customHeight="1" x14ac:dyDescent="0.5">
      <c r="B1" s="227" t="s">
        <v>63</v>
      </c>
      <c r="D1" s="228"/>
      <c r="E1" s="229" t="str">
        <f>'3-1'!E1</f>
        <v xml:space="preserve">      ภาคเรียนที่ 2  ปีการศึกษา 2568</v>
      </c>
      <c r="F1" s="230"/>
      <c r="M1" s="226" t="s">
        <v>30</v>
      </c>
      <c r="R1" s="226" t="str">
        <f>'ยอด ม.3'!B28</f>
        <v>นางสาวจุฬาลักษณ์  นพพันธ์</v>
      </c>
    </row>
    <row r="2" spans="1:42" s="231" customFormat="1" ht="18" customHeight="1" x14ac:dyDescent="0.5">
      <c r="B2" s="232" t="s">
        <v>46</v>
      </c>
      <c r="D2" s="233"/>
      <c r="E2" s="234" t="s">
        <v>72</v>
      </c>
      <c r="M2" s="231" t="s">
        <v>47</v>
      </c>
      <c r="R2" s="226" t="str">
        <f>'ยอด ม.3'!B29</f>
        <v>...............-................</v>
      </c>
    </row>
    <row r="3" spans="1:42" s="233" customFormat="1" ht="17.25" customHeight="1" x14ac:dyDescent="0.5">
      <c r="A3" s="235" t="s">
        <v>84</v>
      </c>
      <c r="B3" s="231"/>
      <c r="C3" s="231"/>
      <c r="D3" s="231"/>
      <c r="E3" s="231"/>
      <c r="F3" s="235"/>
      <c r="G3" s="235"/>
      <c r="H3" s="235"/>
      <c r="I3" s="235"/>
      <c r="J3" s="235"/>
      <c r="K3" s="235"/>
      <c r="L3" s="231"/>
      <c r="M3" s="231"/>
      <c r="N3" s="231"/>
      <c r="O3" s="235"/>
      <c r="T3" s="231"/>
      <c r="U3" s="231"/>
      <c r="V3" s="231"/>
      <c r="W3" s="231"/>
      <c r="X3" s="231"/>
    </row>
    <row r="4" spans="1:42" s="233" customFormat="1" ht="17.25" customHeight="1" x14ac:dyDescent="0.5">
      <c r="A4" s="231" t="s">
        <v>48</v>
      </c>
      <c r="B4" s="231"/>
      <c r="C4" s="231"/>
      <c r="D4" s="231"/>
      <c r="E4" s="231"/>
      <c r="F4" s="235"/>
      <c r="G4" s="235"/>
      <c r="H4" s="235"/>
      <c r="I4" s="235"/>
      <c r="J4" s="235"/>
      <c r="K4" s="235"/>
      <c r="L4" s="231"/>
      <c r="M4" s="231"/>
      <c r="N4" s="231"/>
      <c r="O4" s="235"/>
      <c r="T4" s="235"/>
      <c r="U4" s="231"/>
      <c r="V4" s="236" t="s">
        <v>49</v>
      </c>
      <c r="W4" s="380">
        <f>'ยอด ม.3'!F26</f>
        <v>524</v>
      </c>
      <c r="X4" s="380"/>
    </row>
    <row r="5" spans="1:42" s="243" customFormat="1" ht="18" customHeight="1" x14ac:dyDescent="0.5">
      <c r="A5" s="381" t="s">
        <v>0</v>
      </c>
      <c r="B5" s="383" t="s">
        <v>1</v>
      </c>
      <c r="C5" s="385" t="s">
        <v>2</v>
      </c>
      <c r="D5" s="387" t="s">
        <v>9</v>
      </c>
      <c r="E5" s="389" t="s">
        <v>4</v>
      </c>
      <c r="F5" s="381" t="s">
        <v>3</v>
      </c>
      <c r="G5" s="237"/>
      <c r="H5" s="238"/>
      <c r="I5" s="238"/>
      <c r="J5" s="238"/>
      <c r="K5" s="238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40"/>
      <c r="X5" s="241"/>
      <c r="Y5" s="242"/>
    </row>
    <row r="6" spans="1:42" s="243" customFormat="1" ht="18" customHeight="1" x14ac:dyDescent="0.5">
      <c r="A6" s="382"/>
      <c r="B6" s="384"/>
      <c r="C6" s="386"/>
      <c r="D6" s="388"/>
      <c r="E6" s="390"/>
      <c r="F6" s="391"/>
      <c r="G6" s="244"/>
      <c r="H6" s="245"/>
      <c r="I6" s="245"/>
      <c r="J6" s="245"/>
      <c r="K6" s="245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7"/>
      <c r="X6" s="248"/>
      <c r="Y6" s="249"/>
    </row>
    <row r="7" spans="1:42" s="2" customFormat="1" ht="15.75" customHeight="1" x14ac:dyDescent="0.5">
      <c r="A7" s="250">
        <v>1</v>
      </c>
      <c r="B7" s="251">
        <v>43719</v>
      </c>
      <c r="C7" s="252" t="s">
        <v>92</v>
      </c>
      <c r="D7" s="253" t="s">
        <v>93</v>
      </c>
      <c r="E7" s="254" t="s">
        <v>933</v>
      </c>
      <c r="F7" s="255" t="s">
        <v>16</v>
      </c>
      <c r="G7" s="256"/>
      <c r="H7" s="257"/>
      <c r="I7" s="257"/>
      <c r="J7" s="257"/>
      <c r="K7" s="257"/>
      <c r="L7" s="257"/>
      <c r="M7" s="257"/>
      <c r="N7" s="257"/>
      <c r="O7" s="257"/>
      <c r="P7" s="258"/>
      <c r="Q7" s="258"/>
      <c r="R7" s="258"/>
      <c r="S7" s="258"/>
      <c r="T7" s="258"/>
      <c r="U7" s="258"/>
      <c r="V7" s="258"/>
      <c r="W7" s="258"/>
      <c r="X7" s="257"/>
      <c r="Y7" s="259"/>
      <c r="AA7" s="9"/>
    </row>
    <row r="8" spans="1:42" s="2" customFormat="1" ht="16.149999999999999" customHeight="1" x14ac:dyDescent="0.5">
      <c r="A8" s="260">
        <v>2</v>
      </c>
      <c r="B8" s="261">
        <v>43720</v>
      </c>
      <c r="C8" s="262" t="s">
        <v>92</v>
      </c>
      <c r="D8" s="263" t="s">
        <v>934</v>
      </c>
      <c r="E8" s="264" t="s">
        <v>935</v>
      </c>
      <c r="F8" s="260" t="s">
        <v>17</v>
      </c>
      <c r="G8" s="265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267"/>
      <c r="V8" s="267"/>
      <c r="W8" s="267"/>
      <c r="X8" s="268"/>
      <c r="Y8" s="269"/>
      <c r="AA8" s="9"/>
    </row>
    <row r="9" spans="1:42" s="2" customFormat="1" ht="16.149999999999999" customHeight="1" x14ac:dyDescent="0.5">
      <c r="A9" s="260">
        <v>3</v>
      </c>
      <c r="B9" s="261">
        <v>43721</v>
      </c>
      <c r="C9" s="262" t="s">
        <v>92</v>
      </c>
      <c r="D9" s="263" t="s">
        <v>936</v>
      </c>
      <c r="E9" s="264" t="s">
        <v>937</v>
      </c>
      <c r="F9" s="260" t="s">
        <v>13</v>
      </c>
      <c r="G9" s="265"/>
      <c r="H9" s="266"/>
      <c r="I9" s="266"/>
      <c r="J9" s="266"/>
      <c r="K9" s="266"/>
      <c r="L9" s="266"/>
      <c r="M9" s="266"/>
      <c r="N9" s="266"/>
      <c r="O9" s="266"/>
      <c r="P9" s="267"/>
      <c r="Q9" s="267"/>
      <c r="R9" s="267"/>
      <c r="S9" s="267"/>
      <c r="T9" s="267"/>
      <c r="U9" s="267"/>
      <c r="V9" s="267"/>
      <c r="W9" s="267"/>
      <c r="X9" s="268"/>
      <c r="Y9" s="269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260">
        <v>4</v>
      </c>
      <c r="B10" s="261">
        <v>43722</v>
      </c>
      <c r="C10" s="262" t="s">
        <v>92</v>
      </c>
      <c r="D10" s="263" t="s">
        <v>938</v>
      </c>
      <c r="E10" s="264" t="s">
        <v>939</v>
      </c>
      <c r="F10" s="260" t="s">
        <v>14</v>
      </c>
      <c r="G10" s="265"/>
      <c r="H10" s="266"/>
      <c r="I10" s="266"/>
      <c r="J10" s="266"/>
      <c r="K10" s="266"/>
      <c r="L10" s="266"/>
      <c r="M10" s="266"/>
      <c r="N10" s="266"/>
      <c r="O10" s="266"/>
      <c r="P10" s="267"/>
      <c r="Q10" s="267"/>
      <c r="R10" s="267"/>
      <c r="S10" s="267"/>
      <c r="T10" s="267"/>
      <c r="U10" s="267"/>
      <c r="V10" s="267"/>
      <c r="W10" s="267"/>
      <c r="X10" s="268"/>
      <c r="Y10" s="269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270">
        <v>5</v>
      </c>
      <c r="B11" s="271">
        <v>43723</v>
      </c>
      <c r="C11" s="272" t="s">
        <v>92</v>
      </c>
      <c r="D11" s="273" t="s">
        <v>940</v>
      </c>
      <c r="E11" s="274" t="s">
        <v>941</v>
      </c>
      <c r="F11" s="270" t="s">
        <v>15</v>
      </c>
      <c r="G11" s="275"/>
      <c r="H11" s="276"/>
      <c r="I11" s="276"/>
      <c r="J11" s="276"/>
      <c r="K11" s="276"/>
      <c r="L11" s="276"/>
      <c r="M11" s="276"/>
      <c r="N11" s="276"/>
      <c r="O11" s="276"/>
      <c r="P11" s="277"/>
      <c r="Q11" s="277"/>
      <c r="R11" s="277"/>
      <c r="S11" s="277"/>
      <c r="T11" s="277"/>
      <c r="U11" s="277"/>
      <c r="V11" s="277"/>
      <c r="W11" s="277"/>
      <c r="X11" s="278"/>
      <c r="Y11" s="279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50">
        <v>6</v>
      </c>
      <c r="B12" s="251">
        <v>43724</v>
      </c>
      <c r="C12" s="252" t="s">
        <v>92</v>
      </c>
      <c r="D12" s="253" t="s">
        <v>942</v>
      </c>
      <c r="E12" s="254" t="s">
        <v>943</v>
      </c>
      <c r="F12" s="255" t="s">
        <v>16</v>
      </c>
      <c r="G12" s="256"/>
      <c r="H12" s="257"/>
      <c r="I12" s="257"/>
      <c r="J12" s="257"/>
      <c r="K12" s="257"/>
      <c r="L12" s="257"/>
      <c r="M12" s="257"/>
      <c r="N12" s="257"/>
      <c r="O12" s="257"/>
      <c r="P12" s="258"/>
      <c r="Q12" s="258"/>
      <c r="R12" s="258"/>
      <c r="S12" s="258"/>
      <c r="T12" s="258"/>
      <c r="U12" s="258"/>
      <c r="V12" s="258"/>
      <c r="W12" s="258"/>
      <c r="X12" s="257"/>
      <c r="Y12" s="259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260">
        <v>7</v>
      </c>
      <c r="B13" s="261">
        <v>43725</v>
      </c>
      <c r="C13" s="262" t="s">
        <v>92</v>
      </c>
      <c r="D13" s="263" t="s">
        <v>944</v>
      </c>
      <c r="E13" s="264" t="s">
        <v>945</v>
      </c>
      <c r="F13" s="260" t="s">
        <v>17</v>
      </c>
      <c r="G13" s="265"/>
      <c r="H13" s="266"/>
      <c r="I13" s="266"/>
      <c r="J13" s="266"/>
      <c r="K13" s="266"/>
      <c r="L13" s="266"/>
      <c r="M13" s="266"/>
      <c r="N13" s="266"/>
      <c r="O13" s="266"/>
      <c r="P13" s="267"/>
      <c r="Q13" s="267"/>
      <c r="R13" s="267"/>
      <c r="S13" s="267"/>
      <c r="T13" s="267"/>
      <c r="U13" s="267"/>
      <c r="V13" s="267"/>
      <c r="W13" s="267"/>
      <c r="X13" s="268"/>
      <c r="Y13" s="269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260">
        <v>8</v>
      </c>
      <c r="B14" s="261">
        <v>43726</v>
      </c>
      <c r="C14" s="262" t="s">
        <v>92</v>
      </c>
      <c r="D14" s="263" t="s">
        <v>946</v>
      </c>
      <c r="E14" s="264" t="s">
        <v>947</v>
      </c>
      <c r="F14" s="260" t="s">
        <v>13</v>
      </c>
      <c r="G14" s="265"/>
      <c r="H14" s="266"/>
      <c r="I14" s="266"/>
      <c r="J14" s="266"/>
      <c r="K14" s="266"/>
      <c r="L14" s="266"/>
      <c r="M14" s="266"/>
      <c r="N14" s="266"/>
      <c r="O14" s="266"/>
      <c r="P14" s="267"/>
      <c r="Q14" s="267"/>
      <c r="R14" s="267"/>
      <c r="S14" s="267"/>
      <c r="T14" s="267"/>
      <c r="U14" s="267"/>
      <c r="V14" s="267"/>
      <c r="W14" s="267"/>
      <c r="X14" s="268"/>
      <c r="Y14" s="269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260">
        <v>9</v>
      </c>
      <c r="B15" s="261">
        <v>43727</v>
      </c>
      <c r="C15" s="262" t="s">
        <v>92</v>
      </c>
      <c r="D15" s="263" t="s">
        <v>948</v>
      </c>
      <c r="E15" s="264" t="s">
        <v>949</v>
      </c>
      <c r="F15" s="260" t="s">
        <v>14</v>
      </c>
      <c r="G15" s="265"/>
      <c r="H15" s="266"/>
      <c r="I15" s="266"/>
      <c r="J15" s="266"/>
      <c r="K15" s="266"/>
      <c r="L15" s="280"/>
      <c r="M15" s="266"/>
      <c r="N15" s="266"/>
      <c r="O15" s="266"/>
      <c r="P15" s="267"/>
      <c r="Q15" s="267"/>
      <c r="R15" s="267"/>
      <c r="S15" s="267"/>
      <c r="T15" s="267"/>
      <c r="U15" s="267"/>
      <c r="V15" s="267"/>
      <c r="W15" s="267"/>
      <c r="X15" s="268"/>
      <c r="Y15" s="269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270">
        <v>10</v>
      </c>
      <c r="B16" s="271">
        <v>43728</v>
      </c>
      <c r="C16" s="272" t="s">
        <v>92</v>
      </c>
      <c r="D16" s="273" t="s">
        <v>950</v>
      </c>
      <c r="E16" s="274" t="s">
        <v>951</v>
      </c>
      <c r="F16" s="270" t="s">
        <v>15</v>
      </c>
      <c r="G16" s="275"/>
      <c r="H16" s="276"/>
      <c r="I16" s="276"/>
      <c r="J16" s="276"/>
      <c r="K16" s="276"/>
      <c r="L16" s="276"/>
      <c r="M16" s="276"/>
      <c r="N16" s="276"/>
      <c r="O16" s="276"/>
      <c r="P16" s="277"/>
      <c r="Q16" s="277"/>
      <c r="R16" s="277"/>
      <c r="S16" s="277"/>
      <c r="T16" s="277"/>
      <c r="U16" s="277"/>
      <c r="V16" s="277"/>
      <c r="W16" s="277"/>
      <c r="X16" s="278"/>
      <c r="Y16" s="279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50">
        <v>11</v>
      </c>
      <c r="B17" s="251">
        <v>43729</v>
      </c>
      <c r="C17" s="252" t="s">
        <v>92</v>
      </c>
      <c r="D17" s="253" t="s">
        <v>952</v>
      </c>
      <c r="E17" s="254" t="s">
        <v>953</v>
      </c>
      <c r="F17" s="255" t="s">
        <v>16</v>
      </c>
      <c r="G17" s="256"/>
      <c r="H17" s="257"/>
      <c r="I17" s="257"/>
      <c r="J17" s="257"/>
      <c r="K17" s="257"/>
      <c r="L17" s="281"/>
      <c r="M17" s="281"/>
      <c r="N17" s="281"/>
      <c r="O17" s="281"/>
      <c r="P17" s="258"/>
      <c r="Q17" s="258"/>
      <c r="R17" s="258"/>
      <c r="S17" s="258"/>
      <c r="T17" s="258"/>
      <c r="U17" s="258"/>
      <c r="V17" s="258"/>
      <c r="W17" s="258"/>
      <c r="X17" s="257"/>
      <c r="Y17" s="259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260">
        <v>12</v>
      </c>
      <c r="B18" s="261">
        <v>43730</v>
      </c>
      <c r="C18" s="282" t="s">
        <v>92</v>
      </c>
      <c r="D18" s="263" t="s">
        <v>560</v>
      </c>
      <c r="E18" s="264" t="s">
        <v>954</v>
      </c>
      <c r="F18" s="260" t="s">
        <v>17</v>
      </c>
      <c r="G18" s="265"/>
      <c r="H18" s="266"/>
      <c r="I18" s="266"/>
      <c r="J18" s="266"/>
      <c r="K18" s="266"/>
      <c r="L18" s="268"/>
      <c r="M18" s="268"/>
      <c r="N18" s="268"/>
      <c r="O18" s="268"/>
      <c r="P18" s="267"/>
      <c r="Q18" s="267"/>
      <c r="R18" s="267"/>
      <c r="S18" s="267"/>
      <c r="T18" s="267"/>
      <c r="U18" s="267"/>
      <c r="V18" s="267"/>
      <c r="W18" s="267"/>
      <c r="X18" s="268"/>
      <c r="Y18" s="269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260">
        <v>13</v>
      </c>
      <c r="B19" s="261">
        <v>43731</v>
      </c>
      <c r="C19" s="262" t="s">
        <v>92</v>
      </c>
      <c r="D19" s="283" t="s">
        <v>955</v>
      </c>
      <c r="E19" s="284" t="s">
        <v>956</v>
      </c>
      <c r="F19" s="260" t="s">
        <v>13</v>
      </c>
      <c r="G19" s="265"/>
      <c r="H19" s="266"/>
      <c r="I19" s="266"/>
      <c r="J19" s="266"/>
      <c r="K19" s="266"/>
      <c r="L19" s="266"/>
      <c r="M19" s="266"/>
      <c r="N19" s="266"/>
      <c r="O19" s="266"/>
      <c r="P19" s="267"/>
      <c r="Q19" s="267"/>
      <c r="R19" s="267"/>
      <c r="S19" s="267"/>
      <c r="T19" s="267"/>
      <c r="U19" s="267"/>
      <c r="V19" s="267"/>
      <c r="W19" s="267"/>
      <c r="X19" s="268"/>
      <c r="Y19" s="269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260">
        <v>14</v>
      </c>
      <c r="B20" s="261">
        <v>43732</v>
      </c>
      <c r="C20" s="262" t="s">
        <v>92</v>
      </c>
      <c r="D20" s="263" t="s">
        <v>957</v>
      </c>
      <c r="E20" s="264" t="s">
        <v>129</v>
      </c>
      <c r="F20" s="260" t="s">
        <v>14</v>
      </c>
      <c r="G20" s="265"/>
      <c r="H20" s="266"/>
      <c r="I20" s="266"/>
      <c r="J20" s="266"/>
      <c r="K20" s="266"/>
      <c r="L20" s="266"/>
      <c r="M20" s="266"/>
      <c r="N20" s="266"/>
      <c r="O20" s="266"/>
      <c r="P20" s="267"/>
      <c r="Q20" s="267"/>
      <c r="R20" s="267"/>
      <c r="S20" s="267"/>
      <c r="T20" s="267"/>
      <c r="U20" s="267"/>
      <c r="V20" s="267"/>
      <c r="W20" s="267"/>
      <c r="X20" s="268"/>
      <c r="Y20" s="269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270">
        <v>15</v>
      </c>
      <c r="B21" s="271">
        <v>43733</v>
      </c>
      <c r="C21" s="272" t="s">
        <v>92</v>
      </c>
      <c r="D21" s="273" t="s">
        <v>535</v>
      </c>
      <c r="E21" s="274" t="s">
        <v>427</v>
      </c>
      <c r="F21" s="270" t="s">
        <v>15</v>
      </c>
      <c r="G21" s="275"/>
      <c r="H21" s="276"/>
      <c r="I21" s="276"/>
      <c r="J21" s="276"/>
      <c r="K21" s="276"/>
      <c r="L21" s="276"/>
      <c r="M21" s="276"/>
      <c r="N21" s="276"/>
      <c r="O21" s="276"/>
      <c r="P21" s="277"/>
      <c r="Q21" s="277"/>
      <c r="R21" s="277"/>
      <c r="S21" s="277"/>
      <c r="T21" s="277"/>
      <c r="U21" s="277"/>
      <c r="V21" s="277"/>
      <c r="W21" s="277"/>
      <c r="X21" s="278"/>
      <c r="Y21" s="279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50">
        <v>16</v>
      </c>
      <c r="B22" s="251">
        <v>43734</v>
      </c>
      <c r="C22" s="252" t="s">
        <v>92</v>
      </c>
      <c r="D22" s="253" t="s">
        <v>958</v>
      </c>
      <c r="E22" s="254" t="s">
        <v>959</v>
      </c>
      <c r="F22" s="255" t="s">
        <v>16</v>
      </c>
      <c r="G22" s="256"/>
      <c r="H22" s="257"/>
      <c r="I22" s="257"/>
      <c r="J22" s="257"/>
      <c r="K22" s="257"/>
      <c r="L22" s="281"/>
      <c r="M22" s="281"/>
      <c r="N22" s="281"/>
      <c r="O22" s="281"/>
      <c r="P22" s="258"/>
      <c r="Q22" s="258"/>
      <c r="R22" s="258"/>
      <c r="S22" s="258"/>
      <c r="T22" s="258"/>
      <c r="U22" s="258"/>
      <c r="V22" s="258"/>
      <c r="W22" s="258"/>
      <c r="X22" s="257"/>
      <c r="Y22" s="259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260">
        <v>17</v>
      </c>
      <c r="B23" s="261">
        <v>43735</v>
      </c>
      <c r="C23" s="262" t="s">
        <v>92</v>
      </c>
      <c r="D23" s="263" t="s">
        <v>376</v>
      </c>
      <c r="E23" s="264" t="s">
        <v>960</v>
      </c>
      <c r="F23" s="260" t="s">
        <v>17</v>
      </c>
      <c r="G23" s="265"/>
      <c r="H23" s="266"/>
      <c r="I23" s="266"/>
      <c r="J23" s="266"/>
      <c r="K23" s="266"/>
      <c r="L23" s="268"/>
      <c r="M23" s="268"/>
      <c r="N23" s="268"/>
      <c r="O23" s="268"/>
      <c r="P23" s="267"/>
      <c r="Q23" s="267"/>
      <c r="R23" s="267"/>
      <c r="S23" s="267"/>
      <c r="T23" s="267"/>
      <c r="U23" s="267"/>
      <c r="V23" s="267"/>
      <c r="W23" s="267"/>
      <c r="X23" s="268"/>
      <c r="Y23" s="269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260">
        <v>18</v>
      </c>
      <c r="B24" s="261">
        <v>43736</v>
      </c>
      <c r="C24" s="262" t="s">
        <v>92</v>
      </c>
      <c r="D24" s="263" t="s">
        <v>961</v>
      </c>
      <c r="E24" s="264" t="s">
        <v>962</v>
      </c>
      <c r="F24" s="260" t="s">
        <v>13</v>
      </c>
      <c r="G24" s="265"/>
      <c r="H24" s="266"/>
      <c r="I24" s="266"/>
      <c r="J24" s="266"/>
      <c r="K24" s="266"/>
      <c r="L24" s="266"/>
      <c r="M24" s="266"/>
      <c r="N24" s="266"/>
      <c r="O24" s="266"/>
      <c r="P24" s="267"/>
      <c r="Q24" s="267"/>
      <c r="R24" s="267"/>
      <c r="S24" s="267"/>
      <c r="T24" s="267"/>
      <c r="U24" s="267"/>
      <c r="V24" s="267"/>
      <c r="W24" s="267"/>
      <c r="X24" s="268"/>
      <c r="Y24" s="269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260">
        <v>19</v>
      </c>
      <c r="B25" s="261">
        <v>43737</v>
      </c>
      <c r="C25" s="262" t="s">
        <v>92</v>
      </c>
      <c r="D25" s="263" t="s">
        <v>462</v>
      </c>
      <c r="E25" s="264" t="s">
        <v>963</v>
      </c>
      <c r="F25" s="260" t="s">
        <v>14</v>
      </c>
      <c r="G25" s="265"/>
      <c r="H25" s="266"/>
      <c r="I25" s="266"/>
      <c r="J25" s="266"/>
      <c r="K25" s="266"/>
      <c r="L25" s="266"/>
      <c r="M25" s="266"/>
      <c r="N25" s="266"/>
      <c r="O25" s="266"/>
      <c r="P25" s="267"/>
      <c r="Q25" s="267"/>
      <c r="R25" s="267"/>
      <c r="S25" s="267"/>
      <c r="T25" s="267"/>
      <c r="U25" s="267"/>
      <c r="V25" s="267"/>
      <c r="W25" s="267"/>
      <c r="X25" s="268"/>
      <c r="Y25" s="269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270">
        <v>20</v>
      </c>
      <c r="B26" s="271">
        <v>43738</v>
      </c>
      <c r="C26" s="272" t="s">
        <v>92</v>
      </c>
      <c r="D26" s="273" t="s">
        <v>964</v>
      </c>
      <c r="E26" s="274" t="s">
        <v>965</v>
      </c>
      <c r="F26" s="270" t="s">
        <v>15</v>
      </c>
      <c r="G26" s="275"/>
      <c r="H26" s="276"/>
      <c r="I26" s="276"/>
      <c r="J26" s="276"/>
      <c r="K26" s="276"/>
      <c r="L26" s="276"/>
      <c r="M26" s="276"/>
      <c r="N26" s="276"/>
      <c r="O26" s="276"/>
      <c r="P26" s="277"/>
      <c r="Q26" s="277"/>
      <c r="R26" s="277"/>
      <c r="S26" s="277"/>
      <c r="T26" s="277"/>
      <c r="U26" s="277"/>
      <c r="V26" s="277"/>
      <c r="W26" s="277"/>
      <c r="X26" s="278"/>
      <c r="Y26" s="279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50">
        <v>21</v>
      </c>
      <c r="B27" s="251">
        <v>43739</v>
      </c>
      <c r="C27" s="285" t="s">
        <v>92</v>
      </c>
      <c r="D27" s="286" t="s">
        <v>966</v>
      </c>
      <c r="E27" s="287" t="s">
        <v>967</v>
      </c>
      <c r="F27" s="255" t="s">
        <v>16</v>
      </c>
      <c r="G27" s="288"/>
      <c r="H27" s="289"/>
      <c r="I27" s="289"/>
      <c r="J27" s="289"/>
      <c r="K27" s="289"/>
      <c r="L27" s="290"/>
      <c r="M27" s="290"/>
      <c r="N27" s="290"/>
      <c r="O27" s="290"/>
      <c r="P27" s="291"/>
      <c r="Q27" s="291"/>
      <c r="R27" s="291"/>
      <c r="S27" s="291"/>
      <c r="T27" s="291"/>
      <c r="U27" s="291"/>
      <c r="V27" s="291"/>
      <c r="W27" s="291"/>
      <c r="X27" s="289"/>
      <c r="Y27" s="259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260">
        <v>22</v>
      </c>
      <c r="B28" s="261">
        <v>43740</v>
      </c>
      <c r="C28" s="262" t="s">
        <v>92</v>
      </c>
      <c r="D28" s="263" t="s">
        <v>968</v>
      </c>
      <c r="E28" s="264" t="s">
        <v>969</v>
      </c>
      <c r="F28" s="260" t="s">
        <v>17</v>
      </c>
      <c r="G28" s="265"/>
      <c r="H28" s="266"/>
      <c r="I28" s="266"/>
      <c r="J28" s="266"/>
      <c r="K28" s="266"/>
      <c r="L28" s="266"/>
      <c r="M28" s="266"/>
      <c r="N28" s="266"/>
      <c r="O28" s="266"/>
      <c r="P28" s="267"/>
      <c r="Q28" s="267"/>
      <c r="R28" s="267"/>
      <c r="S28" s="267"/>
      <c r="T28" s="267"/>
      <c r="U28" s="267"/>
      <c r="V28" s="267"/>
      <c r="W28" s="267"/>
      <c r="X28" s="268"/>
      <c r="Y28" s="269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260">
        <v>23</v>
      </c>
      <c r="B29" s="261">
        <v>43741</v>
      </c>
      <c r="C29" s="262" t="s">
        <v>92</v>
      </c>
      <c r="D29" s="263" t="s">
        <v>970</v>
      </c>
      <c r="E29" s="264" t="s">
        <v>971</v>
      </c>
      <c r="F29" s="260" t="s">
        <v>13</v>
      </c>
      <c r="G29" s="265"/>
      <c r="H29" s="266"/>
      <c r="I29" s="266"/>
      <c r="J29" s="266"/>
      <c r="K29" s="266"/>
      <c r="L29" s="266"/>
      <c r="M29" s="266"/>
      <c r="N29" s="266"/>
      <c r="O29" s="266"/>
      <c r="P29" s="267"/>
      <c r="Q29" s="267"/>
      <c r="R29" s="267"/>
      <c r="S29" s="267"/>
      <c r="T29" s="267"/>
      <c r="U29" s="267"/>
      <c r="V29" s="267"/>
      <c r="W29" s="267"/>
      <c r="X29" s="268"/>
      <c r="Y29" s="269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260">
        <v>24</v>
      </c>
      <c r="B30" s="261">
        <v>43742</v>
      </c>
      <c r="C30" s="262" t="s">
        <v>123</v>
      </c>
      <c r="D30" s="263" t="s">
        <v>972</v>
      </c>
      <c r="E30" s="264" t="s">
        <v>973</v>
      </c>
      <c r="F30" s="260" t="s">
        <v>14</v>
      </c>
      <c r="G30" s="265"/>
      <c r="H30" s="266"/>
      <c r="I30" s="266"/>
      <c r="J30" s="266"/>
      <c r="K30" s="266"/>
      <c r="L30" s="266"/>
      <c r="M30" s="266"/>
      <c r="N30" s="266"/>
      <c r="O30" s="266"/>
      <c r="P30" s="267"/>
      <c r="Q30" s="267"/>
      <c r="R30" s="267"/>
      <c r="S30" s="267"/>
      <c r="T30" s="267"/>
      <c r="U30" s="267"/>
      <c r="V30" s="267"/>
      <c r="W30" s="267"/>
      <c r="X30" s="268"/>
      <c r="Y30" s="269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270">
        <v>25</v>
      </c>
      <c r="B31" s="271">
        <v>43743</v>
      </c>
      <c r="C31" s="272" t="s">
        <v>123</v>
      </c>
      <c r="D31" s="273" t="s">
        <v>974</v>
      </c>
      <c r="E31" s="274" t="s">
        <v>975</v>
      </c>
      <c r="F31" s="270" t="s">
        <v>15</v>
      </c>
      <c r="G31" s="275"/>
      <c r="H31" s="276"/>
      <c r="I31" s="276"/>
      <c r="J31" s="276"/>
      <c r="K31" s="276"/>
      <c r="L31" s="276"/>
      <c r="M31" s="276"/>
      <c r="N31" s="276"/>
      <c r="O31" s="276"/>
      <c r="P31" s="277"/>
      <c r="Q31" s="277"/>
      <c r="R31" s="277"/>
      <c r="S31" s="277"/>
      <c r="T31" s="277"/>
      <c r="U31" s="277"/>
      <c r="V31" s="277"/>
      <c r="W31" s="277"/>
      <c r="X31" s="278"/>
      <c r="Y31" s="292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50">
        <v>26</v>
      </c>
      <c r="B32" s="251">
        <v>43744</v>
      </c>
      <c r="C32" s="252" t="s">
        <v>123</v>
      </c>
      <c r="D32" s="253" t="s">
        <v>976</v>
      </c>
      <c r="E32" s="254" t="s">
        <v>977</v>
      </c>
      <c r="F32" s="255" t="s">
        <v>16</v>
      </c>
      <c r="G32" s="256"/>
      <c r="H32" s="257"/>
      <c r="I32" s="257"/>
      <c r="J32" s="257"/>
      <c r="K32" s="257"/>
      <c r="L32" s="281"/>
      <c r="M32" s="281"/>
      <c r="N32" s="281"/>
      <c r="O32" s="281"/>
      <c r="P32" s="258"/>
      <c r="Q32" s="258"/>
      <c r="R32" s="258"/>
      <c r="S32" s="258"/>
      <c r="T32" s="258"/>
      <c r="U32" s="258"/>
      <c r="V32" s="258"/>
      <c r="W32" s="258"/>
      <c r="X32" s="257"/>
      <c r="Y32" s="259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260">
        <v>27</v>
      </c>
      <c r="B33" s="261">
        <v>43745</v>
      </c>
      <c r="C33" s="262" t="s">
        <v>123</v>
      </c>
      <c r="D33" s="263" t="s">
        <v>978</v>
      </c>
      <c r="E33" s="264" t="s">
        <v>979</v>
      </c>
      <c r="F33" s="260" t="s">
        <v>17</v>
      </c>
      <c r="G33" s="265"/>
      <c r="H33" s="266"/>
      <c r="I33" s="266"/>
      <c r="J33" s="266"/>
      <c r="K33" s="266"/>
      <c r="L33" s="266"/>
      <c r="M33" s="266"/>
      <c r="N33" s="266"/>
      <c r="O33" s="266"/>
      <c r="P33" s="267"/>
      <c r="Q33" s="267"/>
      <c r="R33" s="267"/>
      <c r="S33" s="267"/>
      <c r="T33" s="267"/>
      <c r="U33" s="267"/>
      <c r="V33" s="267"/>
      <c r="W33" s="267"/>
      <c r="X33" s="268"/>
      <c r="Y33" s="269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260">
        <v>28</v>
      </c>
      <c r="B34" s="261">
        <v>43746</v>
      </c>
      <c r="C34" s="262" t="s">
        <v>123</v>
      </c>
      <c r="D34" s="263" t="s">
        <v>980</v>
      </c>
      <c r="E34" s="264" t="s">
        <v>981</v>
      </c>
      <c r="F34" s="260" t="s">
        <v>13</v>
      </c>
      <c r="G34" s="265"/>
      <c r="H34" s="266"/>
      <c r="I34" s="266"/>
      <c r="J34" s="266"/>
      <c r="K34" s="266"/>
      <c r="L34" s="266"/>
      <c r="M34" s="266"/>
      <c r="N34" s="266"/>
      <c r="O34" s="266"/>
      <c r="P34" s="267"/>
      <c r="Q34" s="267"/>
      <c r="R34" s="267"/>
      <c r="S34" s="267"/>
      <c r="T34" s="267"/>
      <c r="U34" s="267"/>
      <c r="V34" s="267"/>
      <c r="W34" s="267"/>
      <c r="X34" s="268"/>
      <c r="Y34" s="269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260">
        <v>29</v>
      </c>
      <c r="B35" s="261">
        <v>43747</v>
      </c>
      <c r="C35" s="262" t="s">
        <v>123</v>
      </c>
      <c r="D35" s="263" t="s">
        <v>982</v>
      </c>
      <c r="E35" s="264" t="s">
        <v>983</v>
      </c>
      <c r="F35" s="260" t="s">
        <v>14</v>
      </c>
      <c r="G35" s="265"/>
      <c r="H35" s="266"/>
      <c r="I35" s="266"/>
      <c r="J35" s="266"/>
      <c r="K35" s="266"/>
      <c r="L35" s="266"/>
      <c r="M35" s="266"/>
      <c r="N35" s="266"/>
      <c r="O35" s="266"/>
      <c r="P35" s="267"/>
      <c r="Q35" s="267"/>
      <c r="R35" s="267"/>
      <c r="S35" s="267"/>
      <c r="T35" s="267"/>
      <c r="U35" s="267"/>
      <c r="V35" s="267"/>
      <c r="W35" s="267"/>
      <c r="X35" s="268"/>
      <c r="Y35" s="269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270">
        <v>30</v>
      </c>
      <c r="B36" s="271">
        <v>43748</v>
      </c>
      <c r="C36" s="272" t="s">
        <v>123</v>
      </c>
      <c r="D36" s="273" t="s">
        <v>984</v>
      </c>
      <c r="E36" s="274" t="s">
        <v>985</v>
      </c>
      <c r="F36" s="270" t="s">
        <v>15</v>
      </c>
      <c r="G36" s="293"/>
      <c r="H36" s="276"/>
      <c r="I36" s="276"/>
      <c r="J36" s="276"/>
      <c r="K36" s="276"/>
      <c r="L36" s="276"/>
      <c r="M36" s="276"/>
      <c r="N36" s="276"/>
      <c r="O36" s="276"/>
      <c r="P36" s="277"/>
      <c r="Q36" s="277"/>
      <c r="R36" s="277"/>
      <c r="S36" s="277"/>
      <c r="T36" s="277"/>
      <c r="U36" s="277"/>
      <c r="V36" s="277"/>
      <c r="W36" s="277"/>
      <c r="X36" s="278"/>
      <c r="Y36" s="292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50">
        <v>31</v>
      </c>
      <c r="B37" s="251">
        <v>43749</v>
      </c>
      <c r="C37" s="285" t="s">
        <v>123</v>
      </c>
      <c r="D37" s="286" t="s">
        <v>986</v>
      </c>
      <c r="E37" s="287" t="s">
        <v>987</v>
      </c>
      <c r="F37" s="255" t="s">
        <v>16</v>
      </c>
      <c r="G37" s="288"/>
      <c r="H37" s="289"/>
      <c r="I37" s="289"/>
      <c r="J37" s="289"/>
      <c r="K37" s="289"/>
      <c r="L37" s="290"/>
      <c r="M37" s="290"/>
      <c r="N37" s="290"/>
      <c r="O37" s="290"/>
      <c r="P37" s="291"/>
      <c r="Q37" s="291"/>
      <c r="R37" s="291"/>
      <c r="S37" s="291"/>
      <c r="T37" s="291"/>
      <c r="U37" s="291"/>
      <c r="V37" s="291"/>
      <c r="W37" s="291"/>
      <c r="X37" s="289"/>
      <c r="Y37" s="259"/>
      <c r="AA37" s="9"/>
      <c r="AB37" s="15"/>
      <c r="AC37" s="5"/>
      <c r="AD37" s="5"/>
      <c r="AE37" s="5"/>
      <c r="AF37" s="5"/>
      <c r="AG37" s="5"/>
      <c r="AH37" s="5"/>
      <c r="AI37" s="5"/>
      <c r="AJ37" s="5"/>
      <c r="AK37" s="14"/>
      <c r="AL37" s="5"/>
      <c r="AM37" s="14"/>
      <c r="AN37" s="4"/>
      <c r="AO37" s="5"/>
      <c r="AP37" s="5"/>
    </row>
    <row r="38" spans="1:42" s="2" customFormat="1" ht="16.149999999999999" customHeight="1" x14ac:dyDescent="0.5">
      <c r="A38" s="260">
        <v>32</v>
      </c>
      <c r="B38" s="261">
        <v>43750</v>
      </c>
      <c r="C38" s="262" t="s">
        <v>123</v>
      </c>
      <c r="D38" s="263" t="s">
        <v>988</v>
      </c>
      <c r="E38" s="264" t="s">
        <v>989</v>
      </c>
      <c r="F38" s="260" t="s">
        <v>17</v>
      </c>
      <c r="G38" s="265"/>
      <c r="H38" s="266"/>
      <c r="I38" s="266"/>
      <c r="J38" s="266"/>
      <c r="K38" s="266"/>
      <c r="L38" s="266"/>
      <c r="M38" s="266"/>
      <c r="N38" s="266"/>
      <c r="O38" s="266"/>
      <c r="P38" s="267"/>
      <c r="Q38" s="267"/>
      <c r="R38" s="267"/>
      <c r="S38" s="267"/>
      <c r="T38" s="267"/>
      <c r="U38" s="267"/>
      <c r="V38" s="267"/>
      <c r="W38" s="267"/>
      <c r="X38" s="268"/>
      <c r="Y38" s="269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260">
        <v>33</v>
      </c>
      <c r="B39" s="261">
        <v>43751</v>
      </c>
      <c r="C39" s="262" t="s">
        <v>123</v>
      </c>
      <c r="D39" s="263" t="s">
        <v>136</v>
      </c>
      <c r="E39" s="264" t="s">
        <v>990</v>
      </c>
      <c r="F39" s="260" t="s">
        <v>13</v>
      </c>
      <c r="G39" s="265"/>
      <c r="H39" s="266"/>
      <c r="I39" s="266"/>
      <c r="J39" s="266"/>
      <c r="K39" s="266"/>
      <c r="L39" s="266"/>
      <c r="M39" s="266"/>
      <c r="N39" s="266"/>
      <c r="O39" s="266"/>
      <c r="P39" s="267"/>
      <c r="Q39" s="267"/>
      <c r="R39" s="267"/>
      <c r="S39" s="267"/>
      <c r="T39" s="267"/>
      <c r="U39" s="267"/>
      <c r="V39" s="267"/>
      <c r="W39" s="267"/>
      <c r="X39" s="268"/>
      <c r="Y39" s="269"/>
      <c r="AA39" s="9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16.149999999999999" customHeight="1" x14ac:dyDescent="0.5">
      <c r="A40" s="260">
        <v>34</v>
      </c>
      <c r="B40" s="261">
        <v>43752</v>
      </c>
      <c r="C40" s="262" t="s">
        <v>123</v>
      </c>
      <c r="D40" s="263" t="s">
        <v>991</v>
      </c>
      <c r="E40" s="264" t="s">
        <v>992</v>
      </c>
      <c r="F40" s="260" t="s">
        <v>14</v>
      </c>
      <c r="G40" s="265"/>
      <c r="H40" s="266"/>
      <c r="I40" s="266"/>
      <c r="J40" s="266"/>
      <c r="K40" s="266"/>
      <c r="L40" s="266"/>
      <c r="M40" s="266"/>
      <c r="N40" s="266"/>
      <c r="O40" s="266"/>
      <c r="P40" s="267"/>
      <c r="Q40" s="267"/>
      <c r="R40" s="267"/>
      <c r="S40" s="267"/>
      <c r="T40" s="267"/>
      <c r="U40" s="267"/>
      <c r="V40" s="267"/>
      <c r="W40" s="267"/>
      <c r="X40" s="268"/>
      <c r="Y40" s="269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149999999999999" customHeight="1" x14ac:dyDescent="0.5">
      <c r="A41" s="270">
        <v>35</v>
      </c>
      <c r="B41" s="271">
        <v>43753</v>
      </c>
      <c r="C41" s="272" t="s">
        <v>123</v>
      </c>
      <c r="D41" s="273" t="s">
        <v>993</v>
      </c>
      <c r="E41" s="274" t="s">
        <v>994</v>
      </c>
      <c r="F41" s="270" t="s">
        <v>15</v>
      </c>
      <c r="G41" s="275"/>
      <c r="H41" s="276"/>
      <c r="I41" s="276"/>
      <c r="J41" s="276"/>
      <c r="K41" s="276"/>
      <c r="L41" s="276"/>
      <c r="M41" s="276"/>
      <c r="N41" s="276"/>
      <c r="O41" s="276"/>
      <c r="P41" s="277"/>
      <c r="Q41" s="277"/>
      <c r="R41" s="277"/>
      <c r="S41" s="277"/>
      <c r="T41" s="277"/>
      <c r="U41" s="277"/>
      <c r="V41" s="277"/>
      <c r="W41" s="277"/>
      <c r="X41" s="278"/>
      <c r="Y41" s="292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50">
        <v>36</v>
      </c>
      <c r="B42" s="251">
        <v>43754</v>
      </c>
      <c r="C42" s="252" t="s">
        <v>123</v>
      </c>
      <c r="D42" s="253" t="s">
        <v>995</v>
      </c>
      <c r="E42" s="254" t="s">
        <v>996</v>
      </c>
      <c r="F42" s="255" t="s">
        <v>16</v>
      </c>
      <c r="G42" s="256"/>
      <c r="H42" s="257"/>
      <c r="I42" s="257"/>
      <c r="J42" s="257"/>
      <c r="K42" s="257"/>
      <c r="L42" s="281"/>
      <c r="M42" s="281"/>
      <c r="N42" s="281"/>
      <c r="O42" s="281"/>
      <c r="P42" s="258"/>
      <c r="Q42" s="258"/>
      <c r="R42" s="258"/>
      <c r="S42" s="258"/>
      <c r="T42" s="258"/>
      <c r="U42" s="258"/>
      <c r="V42" s="258"/>
      <c r="W42" s="258"/>
      <c r="X42" s="257"/>
      <c r="Y42" s="259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260">
        <v>37</v>
      </c>
      <c r="B43" s="261">
        <v>43755</v>
      </c>
      <c r="C43" s="262" t="s">
        <v>123</v>
      </c>
      <c r="D43" s="263" t="s">
        <v>997</v>
      </c>
      <c r="E43" s="264" t="s">
        <v>998</v>
      </c>
      <c r="F43" s="260" t="s">
        <v>17</v>
      </c>
      <c r="G43" s="265"/>
      <c r="H43" s="266"/>
      <c r="I43" s="266"/>
      <c r="J43" s="266"/>
      <c r="K43" s="266"/>
      <c r="L43" s="266"/>
      <c r="M43" s="266"/>
      <c r="N43" s="266"/>
      <c r="O43" s="266"/>
      <c r="P43" s="267"/>
      <c r="Q43" s="267"/>
      <c r="R43" s="267"/>
      <c r="S43" s="267"/>
      <c r="T43" s="267"/>
      <c r="U43" s="267"/>
      <c r="V43" s="267"/>
      <c r="W43" s="267"/>
      <c r="X43" s="268"/>
      <c r="Y43" s="269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260">
        <v>38</v>
      </c>
      <c r="B44" s="261">
        <v>43756</v>
      </c>
      <c r="C44" s="262" t="s">
        <v>123</v>
      </c>
      <c r="D44" s="263" t="s">
        <v>999</v>
      </c>
      <c r="E44" s="264" t="s">
        <v>1000</v>
      </c>
      <c r="F44" s="260" t="s">
        <v>13</v>
      </c>
      <c r="G44" s="265"/>
      <c r="H44" s="266"/>
      <c r="I44" s="266"/>
      <c r="J44" s="266"/>
      <c r="K44" s="266"/>
      <c r="L44" s="266"/>
      <c r="M44" s="266"/>
      <c r="N44" s="266"/>
      <c r="O44" s="266"/>
      <c r="P44" s="267"/>
      <c r="Q44" s="267"/>
      <c r="R44" s="267"/>
      <c r="S44" s="267"/>
      <c r="T44" s="267"/>
      <c r="U44" s="267"/>
      <c r="V44" s="267"/>
      <c r="W44" s="267"/>
      <c r="X44" s="268"/>
      <c r="Y44" s="269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260">
        <v>39</v>
      </c>
      <c r="B45" s="261">
        <v>43757</v>
      </c>
      <c r="C45" s="262" t="s">
        <v>123</v>
      </c>
      <c r="D45" s="263" t="s">
        <v>1001</v>
      </c>
      <c r="E45" s="264" t="s">
        <v>1002</v>
      </c>
      <c r="F45" s="260" t="s">
        <v>14</v>
      </c>
      <c r="G45" s="265"/>
      <c r="H45" s="266"/>
      <c r="I45" s="266"/>
      <c r="J45" s="266"/>
      <c r="K45" s="266"/>
      <c r="L45" s="266"/>
      <c r="M45" s="266"/>
      <c r="N45" s="266"/>
      <c r="O45" s="266"/>
      <c r="P45" s="267"/>
      <c r="Q45" s="267"/>
      <c r="R45" s="267"/>
      <c r="S45" s="267"/>
      <c r="T45" s="267"/>
      <c r="U45" s="267"/>
      <c r="V45" s="267"/>
      <c r="W45" s="267"/>
      <c r="X45" s="268"/>
      <c r="Y45" s="269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350000000000001" customHeight="1" x14ac:dyDescent="0.5">
      <c r="A46" s="270">
        <v>40</v>
      </c>
      <c r="B46" s="271">
        <v>43758</v>
      </c>
      <c r="C46" s="272" t="s">
        <v>123</v>
      </c>
      <c r="D46" s="273" t="s">
        <v>1003</v>
      </c>
      <c r="E46" s="274" t="s">
        <v>1004</v>
      </c>
      <c r="F46" s="270" t="s">
        <v>15</v>
      </c>
      <c r="G46" s="293"/>
      <c r="H46" s="276"/>
      <c r="I46" s="276"/>
      <c r="J46" s="276"/>
      <c r="K46" s="276"/>
      <c r="L46" s="276"/>
      <c r="M46" s="276"/>
      <c r="N46" s="276"/>
      <c r="O46" s="276"/>
      <c r="P46" s="277"/>
      <c r="Q46" s="277"/>
      <c r="R46" s="277"/>
      <c r="S46" s="277"/>
      <c r="T46" s="277"/>
      <c r="U46" s="277"/>
      <c r="V46" s="277"/>
      <c r="W46" s="277"/>
      <c r="X46" s="278"/>
      <c r="Y46" s="292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6" customHeight="1" x14ac:dyDescent="0.5">
      <c r="A47" s="294"/>
      <c r="B47" s="295"/>
      <c r="C47" s="296"/>
      <c r="D47" s="297"/>
      <c r="E47" s="298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8"/>
      <c r="Q47" s="298"/>
      <c r="R47" s="298"/>
      <c r="S47" s="298"/>
      <c r="T47" s="298"/>
      <c r="U47" s="298"/>
      <c r="V47" s="298"/>
      <c r="W47" s="298"/>
      <c r="X47" s="299"/>
      <c r="Y47" s="30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13" customFormat="1" ht="16.149999999999999" customHeight="1" x14ac:dyDescent="0.5">
      <c r="A48" s="301"/>
      <c r="B48" s="302" t="s">
        <v>29</v>
      </c>
      <c r="C48" s="303"/>
      <c r="E48" s="303">
        <f>I48+O48</f>
        <v>40</v>
      </c>
      <c r="F48" s="297" t="s">
        <v>6</v>
      </c>
      <c r="G48" s="304" t="s">
        <v>11</v>
      </c>
      <c r="H48" s="304"/>
      <c r="I48" s="296">
        <f>COUNTIF($C$7:$C$46,"ช")</f>
        <v>23</v>
      </c>
      <c r="J48" s="305"/>
      <c r="K48" s="306" t="s">
        <v>8</v>
      </c>
      <c r="L48" s="304"/>
      <c r="M48" s="307" t="s">
        <v>7</v>
      </c>
      <c r="N48" s="307"/>
      <c r="O48" s="303">
        <f>COUNTIF($C$7:$C$46,"ญ")</f>
        <v>17</v>
      </c>
      <c r="P48" s="301"/>
      <c r="Q48" s="306" t="s">
        <v>8</v>
      </c>
      <c r="X48" s="301"/>
      <c r="Y48" s="308"/>
    </row>
    <row r="49" spans="1:47" s="13" customFormat="1" ht="17.100000000000001" hidden="1" customHeight="1" x14ac:dyDescent="0.5">
      <c r="A49" s="309"/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10"/>
      <c r="N49" s="310"/>
      <c r="O49" s="310"/>
      <c r="P49" s="310"/>
      <c r="Q49" s="310"/>
      <c r="R49" s="310"/>
      <c r="S49" s="310"/>
      <c r="T49" s="311"/>
      <c r="U49" s="311"/>
      <c r="V49" s="311"/>
      <c r="W49" s="311"/>
      <c r="X49" s="311"/>
      <c r="Y49" s="311"/>
      <c r="Z49" s="310"/>
    </row>
    <row r="50" spans="1:47" ht="15" hidden="1" customHeight="1" x14ac:dyDescent="0.5">
      <c r="A50" s="310"/>
      <c r="B50" s="310"/>
      <c r="C50" s="312"/>
      <c r="D50" s="313" t="s">
        <v>23</v>
      </c>
      <c r="E50" s="313">
        <f>COUNTIF($F$7:$F$46,"แดง")</f>
        <v>8</v>
      </c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</row>
    <row r="51" spans="1:47" ht="15" hidden="1" customHeight="1" x14ac:dyDescent="0.5">
      <c r="A51" s="310"/>
      <c r="B51" s="310"/>
      <c r="C51" s="312"/>
      <c r="D51" s="314" t="s">
        <v>24</v>
      </c>
      <c r="E51" s="313">
        <f>COUNTIF($F$7:$F$46,"เหลือง")</f>
        <v>8</v>
      </c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</row>
    <row r="52" spans="1:47" ht="15" hidden="1" customHeight="1" x14ac:dyDescent="0.5">
      <c r="A52" s="310"/>
      <c r="B52" s="310"/>
      <c r="C52" s="312"/>
      <c r="D52" s="314" t="s">
        <v>25</v>
      </c>
      <c r="E52" s="313">
        <f>COUNTIF($F$7:$F$46,"น้ำเงิน")</f>
        <v>8</v>
      </c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</row>
    <row r="53" spans="1:47" ht="15" hidden="1" customHeight="1" x14ac:dyDescent="0.5">
      <c r="A53" s="310"/>
      <c r="B53" s="310"/>
      <c r="C53" s="312"/>
      <c r="D53" s="314" t="s">
        <v>26</v>
      </c>
      <c r="E53" s="313">
        <f>COUNTIF($F$7:$F$46,"ม่วง")</f>
        <v>8</v>
      </c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  <c r="Y53" s="310"/>
      <c r="Z53" s="310"/>
    </row>
    <row r="54" spans="1:47" ht="15" hidden="1" customHeight="1" x14ac:dyDescent="0.5">
      <c r="A54" s="310"/>
      <c r="B54" s="310"/>
      <c r="C54" s="312"/>
      <c r="D54" s="314" t="s">
        <v>27</v>
      </c>
      <c r="E54" s="313">
        <f>COUNTIF($F$7:$F$46,"ฟ้า")</f>
        <v>8</v>
      </c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10"/>
      <c r="Z54" s="310"/>
    </row>
    <row r="55" spans="1:47" ht="15" hidden="1" customHeight="1" x14ac:dyDescent="0.5">
      <c r="A55" s="310"/>
      <c r="B55" s="310"/>
      <c r="C55" s="312"/>
      <c r="D55" s="314" t="s">
        <v>5</v>
      </c>
      <c r="E55" s="313">
        <f>SUM(E50:E54)</f>
        <v>40</v>
      </c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1:47" ht="15" hidden="1" customHeight="1" x14ac:dyDescent="0.5"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7" ht="15" customHeight="1" x14ac:dyDescent="0.5"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ht="15" customHeight="1" x14ac:dyDescent="0.5">
      <c r="C58" s="317"/>
      <c r="D58" s="9"/>
      <c r="E58" s="9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E8DDA-A040-4624-9A40-E645D169E0D1}">
  <dimension ref="A1:AU48"/>
  <sheetViews>
    <sheetView topLeftCell="A4" zoomScale="120" zoomScaleNormal="120" workbookViewId="0">
      <selection activeCell="AH13" sqref="AH1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</row>
    <row r="2" spans="1:42" s="16" customFormat="1" ht="18" customHeight="1" x14ac:dyDescent="0.5">
      <c r="B2" s="97" t="s">
        <v>46</v>
      </c>
      <c r="C2" s="94"/>
      <c r="D2" s="95"/>
      <c r="E2" s="96" t="s">
        <v>82</v>
      </c>
      <c r="R2" s="17"/>
    </row>
    <row r="3" spans="1:42" s="18" customFormat="1" ht="17.25" customHeight="1" x14ac:dyDescent="0.5">
      <c r="A3" s="404" t="s">
        <v>71</v>
      </c>
      <c r="B3" s="404"/>
      <c r="C3" s="404"/>
      <c r="D3" s="404"/>
      <c r="E3" s="404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6" customHeight="1" x14ac:dyDescent="0.5">
      <c r="A4" s="16"/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/>
      <c r="W4" s="364"/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405" t="s">
        <v>10</v>
      </c>
      <c r="H5" s="406"/>
      <c r="I5" s="409" t="s">
        <v>0</v>
      </c>
      <c r="J5" s="406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407"/>
      <c r="H6" s="408"/>
      <c r="I6" s="410"/>
      <c r="J6" s="408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/>
      <c r="C7" s="23"/>
      <c r="D7" s="24"/>
      <c r="E7" s="25"/>
      <c r="F7" s="26"/>
      <c r="G7" s="399"/>
      <c r="H7" s="400"/>
      <c r="I7" s="402"/>
      <c r="J7" s="403"/>
      <c r="K7" s="204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/>
      <c r="C8" s="33"/>
      <c r="D8" s="34"/>
      <c r="E8" s="35"/>
      <c r="F8" s="31"/>
      <c r="G8" s="393"/>
      <c r="H8" s="394"/>
      <c r="I8" s="395"/>
      <c r="J8" s="394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/>
      <c r="C9" s="33"/>
      <c r="D9" s="34"/>
      <c r="E9" s="35"/>
      <c r="F9" s="31"/>
      <c r="G9" s="393"/>
      <c r="H9" s="394"/>
      <c r="I9" s="395"/>
      <c r="J9" s="394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/>
      <c r="C10" s="33"/>
      <c r="D10" s="34"/>
      <c r="E10" s="35"/>
      <c r="F10" s="31"/>
      <c r="G10" s="393"/>
      <c r="H10" s="394"/>
      <c r="I10" s="395"/>
      <c r="J10" s="394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/>
      <c r="C11" s="43"/>
      <c r="D11" s="44"/>
      <c r="E11" s="45"/>
      <c r="F11" s="41"/>
      <c r="G11" s="393"/>
      <c r="H11" s="394"/>
      <c r="I11" s="395"/>
      <c r="J11" s="394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1">
        <v>6</v>
      </c>
      <c r="B12" s="22"/>
      <c r="C12" s="23"/>
      <c r="D12" s="24"/>
      <c r="E12" s="25"/>
      <c r="F12" s="26"/>
      <c r="G12" s="399"/>
      <c r="H12" s="400"/>
      <c r="I12" s="401"/>
      <c r="J12" s="400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/>
      <c r="C13" s="33"/>
      <c r="D13" s="34"/>
      <c r="E13" s="35"/>
      <c r="F13" s="31"/>
      <c r="G13" s="393"/>
      <c r="H13" s="394"/>
      <c r="I13" s="395"/>
      <c r="J13" s="394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/>
      <c r="C14" s="33"/>
      <c r="D14" s="34"/>
      <c r="E14" s="35"/>
      <c r="F14" s="31"/>
      <c r="G14" s="393"/>
      <c r="H14" s="394"/>
      <c r="I14" s="395"/>
      <c r="J14" s="394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/>
      <c r="C15" s="33"/>
      <c r="D15" s="34"/>
      <c r="E15" s="35"/>
      <c r="F15" s="31"/>
      <c r="G15" s="393"/>
      <c r="H15" s="394"/>
      <c r="I15" s="395"/>
      <c r="J15" s="394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/>
      <c r="C16" s="43"/>
      <c r="D16" s="44"/>
      <c r="E16" s="45"/>
      <c r="F16" s="41"/>
      <c r="G16" s="393"/>
      <c r="H16" s="394"/>
      <c r="I16" s="395"/>
      <c r="J16" s="394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/>
      <c r="C17" s="23"/>
      <c r="D17" s="24"/>
      <c r="E17" s="25"/>
      <c r="F17" s="26"/>
      <c r="G17" s="399"/>
      <c r="H17" s="400"/>
      <c r="I17" s="401"/>
      <c r="J17" s="400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/>
      <c r="C18" s="52"/>
      <c r="D18" s="34"/>
      <c r="E18" s="35"/>
      <c r="F18" s="31"/>
      <c r="G18" s="393"/>
      <c r="H18" s="394"/>
      <c r="I18" s="395"/>
      <c r="J18" s="394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/>
      <c r="C19" s="33"/>
      <c r="D19" s="53"/>
      <c r="E19" s="54"/>
      <c r="F19" s="31"/>
      <c r="G19" s="393"/>
      <c r="H19" s="394"/>
      <c r="I19" s="395"/>
      <c r="J19" s="394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/>
      <c r="C20" s="33"/>
      <c r="D20" s="34"/>
      <c r="E20" s="35"/>
      <c r="F20" s="31"/>
      <c r="G20" s="393"/>
      <c r="H20" s="394"/>
      <c r="I20" s="395"/>
      <c r="J20" s="394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/>
      <c r="C21" s="43"/>
      <c r="D21" s="44"/>
      <c r="E21" s="45"/>
      <c r="F21" s="41"/>
      <c r="G21" s="393"/>
      <c r="H21" s="394"/>
      <c r="I21" s="395"/>
      <c r="J21" s="394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/>
      <c r="C22" s="23"/>
      <c r="D22" s="24"/>
      <c r="E22" s="25"/>
      <c r="F22" s="26"/>
      <c r="G22" s="399"/>
      <c r="H22" s="400"/>
      <c r="I22" s="401"/>
      <c r="J22" s="400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/>
      <c r="C23" s="33"/>
      <c r="D23" s="34"/>
      <c r="E23" s="35"/>
      <c r="F23" s="31"/>
      <c r="G23" s="393"/>
      <c r="H23" s="394"/>
      <c r="I23" s="395"/>
      <c r="J23" s="394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/>
      <c r="C24" s="33"/>
      <c r="D24" s="34"/>
      <c r="E24" s="35"/>
      <c r="F24" s="31"/>
      <c r="G24" s="393"/>
      <c r="H24" s="394"/>
      <c r="I24" s="395"/>
      <c r="J24" s="394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/>
      <c r="C25" s="33"/>
      <c r="D25" s="34"/>
      <c r="E25" s="35"/>
      <c r="F25" s="31"/>
      <c r="G25" s="393"/>
      <c r="H25" s="394"/>
      <c r="I25" s="395"/>
      <c r="J25" s="394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41">
        <v>20</v>
      </c>
      <c r="B26" s="42"/>
      <c r="C26" s="43"/>
      <c r="D26" s="44"/>
      <c r="E26" s="45"/>
      <c r="F26" s="41"/>
      <c r="G26" s="393"/>
      <c r="H26" s="394"/>
      <c r="I26" s="395"/>
      <c r="J26" s="394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/>
      <c r="C27" s="55"/>
      <c r="D27" s="56"/>
      <c r="E27" s="57"/>
      <c r="F27" s="26"/>
      <c r="G27" s="399"/>
      <c r="H27" s="400"/>
      <c r="I27" s="401"/>
      <c r="J27" s="40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/>
      <c r="C28" s="61"/>
      <c r="D28" s="34"/>
      <c r="E28" s="35"/>
      <c r="F28" s="31"/>
      <c r="G28" s="393"/>
      <c r="H28" s="394"/>
      <c r="I28" s="395"/>
      <c r="J28" s="394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/>
      <c r="C29" s="33"/>
      <c r="D29" s="62"/>
      <c r="E29" s="63"/>
      <c r="F29" s="31"/>
      <c r="G29" s="393"/>
      <c r="H29" s="394"/>
      <c r="I29" s="395"/>
      <c r="J29" s="394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/>
      <c r="C30" s="33"/>
      <c r="D30" s="34"/>
      <c r="E30" s="35"/>
      <c r="F30" s="31"/>
      <c r="G30" s="393"/>
      <c r="H30" s="394"/>
      <c r="I30" s="395"/>
      <c r="J30" s="394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/>
      <c r="C31" s="43"/>
      <c r="D31" s="44"/>
      <c r="E31" s="45"/>
      <c r="F31" s="41"/>
      <c r="G31" s="393"/>
      <c r="H31" s="394"/>
      <c r="I31" s="395"/>
      <c r="J31" s="394"/>
      <c r="K31" s="47"/>
      <c r="L31" s="47"/>
      <c r="M31" s="47"/>
      <c r="N31" s="47"/>
      <c r="O31" s="47"/>
      <c r="P31" s="48"/>
      <c r="Q31" s="48"/>
      <c r="R31" s="48"/>
      <c r="S31" s="48"/>
      <c r="T31" s="48"/>
      <c r="U31" s="48"/>
      <c r="V31" s="48"/>
      <c r="W31" s="48"/>
      <c r="X31" s="49"/>
      <c r="Y31" s="77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/>
      <c r="B32" s="22"/>
      <c r="C32" s="23"/>
      <c r="D32" s="24"/>
      <c r="E32" s="25"/>
      <c r="F32" s="26"/>
      <c r="G32" s="399"/>
      <c r="H32" s="400"/>
      <c r="I32" s="401"/>
      <c r="J32" s="400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7" s="2" customFormat="1" ht="16.149999999999999" customHeight="1" x14ac:dyDescent="0.5">
      <c r="A33" s="31"/>
      <c r="B33" s="32"/>
      <c r="C33" s="33"/>
      <c r="D33" s="34"/>
      <c r="E33" s="35"/>
      <c r="F33" s="31"/>
      <c r="G33" s="393"/>
      <c r="H33" s="394"/>
      <c r="I33" s="395"/>
      <c r="J33" s="394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7" s="2" customFormat="1" ht="16.149999999999999" customHeight="1" x14ac:dyDescent="0.5">
      <c r="A34" s="31"/>
      <c r="B34" s="32"/>
      <c r="C34" s="33"/>
      <c r="D34" s="34"/>
      <c r="E34" s="35"/>
      <c r="F34" s="31"/>
      <c r="G34" s="393"/>
      <c r="H34" s="394"/>
      <c r="I34" s="395"/>
      <c r="J34" s="394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7" s="2" customFormat="1" ht="16.149999999999999" customHeight="1" x14ac:dyDescent="0.5">
      <c r="A35" s="31"/>
      <c r="B35" s="32"/>
      <c r="C35" s="33"/>
      <c r="D35" s="34"/>
      <c r="E35" s="35"/>
      <c r="F35" s="31"/>
      <c r="G35" s="393"/>
      <c r="H35" s="394"/>
      <c r="I35" s="395"/>
      <c r="J35" s="394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7" s="2" customFormat="1" ht="16.350000000000001" customHeight="1" x14ac:dyDescent="0.5">
      <c r="A36" s="41"/>
      <c r="B36" s="42"/>
      <c r="C36" s="43"/>
      <c r="D36" s="44"/>
      <c r="E36" s="45"/>
      <c r="F36" s="41"/>
      <c r="G36" s="396"/>
      <c r="H36" s="397"/>
      <c r="I36" s="398"/>
      <c r="J36" s="39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77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7" s="2" customFormat="1" ht="5.0999999999999996" customHeight="1" x14ac:dyDescent="0.5">
      <c r="A37" s="136"/>
      <c r="B37" s="137"/>
      <c r="C37" s="138"/>
      <c r="D37" s="139"/>
      <c r="E37" s="140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5"/>
      <c r="Q37" s="135"/>
      <c r="R37" s="135"/>
      <c r="S37" s="135"/>
      <c r="T37" s="135"/>
      <c r="U37" s="135"/>
      <c r="V37" s="135"/>
      <c r="W37" s="135"/>
      <c r="X37" s="141"/>
      <c r="Y37" s="142"/>
      <c r="AA37" s="9"/>
      <c r="AB37" s="15"/>
      <c r="AC37" s="5"/>
      <c r="AD37" s="5"/>
      <c r="AE37" s="5"/>
      <c r="AF37" s="5"/>
      <c r="AG37" s="5"/>
      <c r="AH37" s="5"/>
      <c r="AI37" s="5"/>
      <c r="AJ37" s="5"/>
      <c r="AK37" s="14"/>
      <c r="AL37" s="5"/>
      <c r="AM37" s="14"/>
      <c r="AN37" s="4"/>
      <c r="AO37" s="5"/>
      <c r="AP37" s="5"/>
    </row>
    <row r="38" spans="1:47" s="13" customFormat="1" ht="16.149999999999999" customHeight="1" x14ac:dyDescent="0.5">
      <c r="A38" s="78"/>
      <c r="B38" s="83" t="s">
        <v>29</v>
      </c>
      <c r="C38" s="79"/>
      <c r="D38" s="79">
        <f>H38+O38</f>
        <v>0</v>
      </c>
      <c r="E38" s="80" t="s">
        <v>6</v>
      </c>
      <c r="F38" s="131" t="s">
        <v>11</v>
      </c>
      <c r="G38" s="131"/>
      <c r="H38" s="133">
        <f>COUNTIF($C$7:$C$36,"ช")</f>
        <v>0</v>
      </c>
      <c r="I38" s="132"/>
      <c r="J38" s="81" t="s">
        <v>8</v>
      </c>
      <c r="K38" s="131"/>
      <c r="L38" s="392" t="s">
        <v>7</v>
      </c>
      <c r="M38" s="392"/>
      <c r="N38" s="132"/>
      <c r="O38" s="79">
        <f>COUNTIF($C$7:$C$36,"ญ")</f>
        <v>0</v>
      </c>
      <c r="P38" s="78"/>
      <c r="Q38" s="81" t="s">
        <v>8</v>
      </c>
      <c r="X38" s="78"/>
      <c r="Y38" s="82"/>
    </row>
    <row r="39" spans="1:47" s="160" customFormat="1" ht="17.100000000000001" hidden="1" customHeight="1" x14ac:dyDescent="0.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8"/>
      <c r="N39" s="158"/>
      <c r="O39" s="158"/>
      <c r="P39" s="158"/>
      <c r="Q39" s="158"/>
      <c r="R39" s="158"/>
      <c r="S39" s="158"/>
      <c r="T39" s="159"/>
      <c r="U39" s="159"/>
      <c r="V39" s="159"/>
      <c r="W39" s="159"/>
      <c r="X39" s="159"/>
      <c r="Y39" s="159"/>
      <c r="Z39" s="158"/>
    </row>
    <row r="40" spans="1:47" s="168" customFormat="1" ht="15" hidden="1" customHeight="1" x14ac:dyDescent="0.5">
      <c r="A40" s="158"/>
      <c r="B40" s="158"/>
      <c r="C40" s="166"/>
      <c r="D40" s="167" t="s">
        <v>23</v>
      </c>
      <c r="E40" s="167">
        <f>COUNTIF($F$7:$F$36,"แดง")</f>
        <v>0</v>
      </c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69"/>
    </row>
    <row r="41" spans="1:47" s="168" customFormat="1" ht="15" hidden="1" customHeight="1" x14ac:dyDescent="0.5">
      <c r="A41" s="158"/>
      <c r="B41" s="158"/>
      <c r="C41" s="166"/>
      <c r="D41" s="170" t="s">
        <v>24</v>
      </c>
      <c r="E41" s="167">
        <f>COUNTIF($F$7:$F$36,"เหลือง")</f>
        <v>0</v>
      </c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69"/>
    </row>
    <row r="42" spans="1:47" s="168" customFormat="1" ht="15" hidden="1" customHeight="1" x14ac:dyDescent="0.5">
      <c r="A42" s="158"/>
      <c r="B42" s="158"/>
      <c r="C42" s="166"/>
      <c r="D42" s="170" t="s">
        <v>25</v>
      </c>
      <c r="E42" s="167">
        <f>COUNTIF($F$7:$F$36,"น้ำเงิน")</f>
        <v>0</v>
      </c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69"/>
    </row>
    <row r="43" spans="1:47" s="168" customFormat="1" ht="15" hidden="1" customHeight="1" x14ac:dyDescent="0.5">
      <c r="A43" s="158"/>
      <c r="B43" s="158"/>
      <c r="C43" s="166"/>
      <c r="D43" s="170" t="s">
        <v>26</v>
      </c>
      <c r="E43" s="167">
        <f>COUNTIF($F$7:$F$36,"ม่วง")</f>
        <v>0</v>
      </c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69"/>
    </row>
    <row r="44" spans="1:47" s="168" customFormat="1" ht="15" hidden="1" customHeight="1" x14ac:dyDescent="0.5">
      <c r="A44" s="158"/>
      <c r="B44" s="158"/>
      <c r="C44" s="166"/>
      <c r="D44" s="170" t="s">
        <v>27</v>
      </c>
      <c r="E44" s="167">
        <f>COUNTIF($F$7:$F$36,"ฟ้า")</f>
        <v>0</v>
      </c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69"/>
    </row>
    <row r="45" spans="1:47" s="168" customFormat="1" ht="15" hidden="1" customHeight="1" x14ac:dyDescent="0.5">
      <c r="A45" s="158"/>
      <c r="B45" s="158"/>
      <c r="C45" s="166"/>
      <c r="D45" s="170" t="s">
        <v>5</v>
      </c>
      <c r="E45" s="167">
        <f>SUM(E40:E44)</f>
        <v>0</v>
      </c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</row>
    <row r="46" spans="1:47" s="168" customFormat="1" ht="15" customHeight="1" x14ac:dyDescent="0.5">
      <c r="B46" s="171"/>
      <c r="C46" s="172"/>
      <c r="D46" s="173"/>
      <c r="E46" s="173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</row>
    <row r="47" spans="1:47" s="168" customFormat="1" ht="15" customHeight="1" x14ac:dyDescent="0.5">
      <c r="B47" s="171"/>
      <c r="C47" s="172"/>
      <c r="D47" s="173"/>
      <c r="E47" s="173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</row>
    <row r="48" spans="1:47" s="168" customFormat="1" ht="15" customHeight="1" x14ac:dyDescent="0.5">
      <c r="B48" s="171"/>
      <c r="C48" s="174"/>
      <c r="D48" s="175"/>
      <c r="E48" s="175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</row>
  </sheetData>
  <mergeCells count="71">
    <mergeCell ref="A3:E3"/>
    <mergeCell ref="W4:X4"/>
    <mergeCell ref="A5:A6"/>
    <mergeCell ref="B5:B6"/>
    <mergeCell ref="C5:C6"/>
    <mergeCell ref="D5:D6"/>
    <mergeCell ref="E5:E6"/>
    <mergeCell ref="F5:F6"/>
    <mergeCell ref="G5:H6"/>
    <mergeCell ref="I5:J6"/>
    <mergeCell ref="G7:H7"/>
    <mergeCell ref="I7:J7"/>
    <mergeCell ref="G8:H8"/>
    <mergeCell ref="I8:J8"/>
    <mergeCell ref="G9:H9"/>
    <mergeCell ref="I9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G24:H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G29:H29"/>
    <mergeCell ref="I29:J29"/>
    <mergeCell ref="G30:H30"/>
    <mergeCell ref="I30:J30"/>
    <mergeCell ref="G31:H31"/>
    <mergeCell ref="I31:J31"/>
    <mergeCell ref="G32:H32"/>
    <mergeCell ref="I32:J32"/>
    <mergeCell ref="G33:H33"/>
    <mergeCell ref="I33:J33"/>
    <mergeCell ref="L38:M38"/>
    <mergeCell ref="G34:H34"/>
    <mergeCell ref="I34:J34"/>
    <mergeCell ref="G35:H35"/>
    <mergeCell ref="I35:J35"/>
    <mergeCell ref="G36:H36"/>
    <mergeCell ref="I36:J3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9403-D86F-479B-AA64-A273E10116CF}">
  <sheetPr>
    <tabColor rgb="FFFF0000"/>
  </sheetPr>
  <dimension ref="A1:O59"/>
  <sheetViews>
    <sheetView zoomScale="95" zoomScaleNormal="95" workbookViewId="0">
      <selection activeCell="B29" sqref="B29"/>
    </sheetView>
  </sheetViews>
  <sheetFormatPr defaultColWidth="9.140625" defaultRowHeight="15" customHeight="1" x14ac:dyDescent="0.5"/>
  <cols>
    <col min="1" max="1" width="15.85546875" style="129" customWidth="1"/>
    <col min="2" max="2" width="36.5703125" style="179" customWidth="1"/>
    <col min="3" max="5" width="14.28515625" style="129" customWidth="1"/>
    <col min="6" max="6" width="13.5703125" style="129" customWidth="1"/>
    <col min="7" max="7" width="18.5703125" style="129" customWidth="1"/>
    <col min="8" max="8" width="7.28515625" style="129" customWidth="1"/>
    <col min="9" max="9" width="6" style="129" customWidth="1"/>
    <col min="10" max="10" width="0" style="129" hidden="1" customWidth="1"/>
    <col min="11" max="11" width="0" style="354" hidden="1" customWidth="1"/>
    <col min="12" max="12" width="11.85546875" style="354" hidden="1" customWidth="1"/>
    <col min="13" max="13" width="9" style="354" hidden="1" customWidth="1"/>
    <col min="14" max="14" width="8.85546875" style="354" hidden="1" customWidth="1"/>
    <col min="15" max="15" width="0" style="129" hidden="1" customWidth="1"/>
    <col min="16" max="16384" width="9.140625" style="129"/>
  </cols>
  <sheetData>
    <row r="1" spans="1:15" ht="25.15" customHeight="1" thickBot="1" x14ac:dyDescent="0.55000000000000004">
      <c r="A1" s="478" t="s">
        <v>66</v>
      </c>
      <c r="B1" s="478"/>
      <c r="C1" s="478"/>
      <c r="D1" s="479" t="str">
        <f>'3-1'!E1</f>
        <v xml:space="preserve">      ภาคเรียนที่ 2  ปีการศึกษา 2568</v>
      </c>
      <c r="E1" s="479"/>
      <c r="F1" s="479"/>
      <c r="G1" s="479"/>
      <c r="H1" s="479"/>
      <c r="I1" s="479"/>
    </row>
    <row r="2" spans="1:15" s="130" customFormat="1" ht="19.899999999999999" customHeight="1" x14ac:dyDescent="0.5">
      <c r="A2" s="480" t="s">
        <v>10</v>
      </c>
      <c r="B2" s="482" t="s">
        <v>19</v>
      </c>
      <c r="C2" s="484" t="s">
        <v>20</v>
      </c>
      <c r="D2" s="485"/>
      <c r="E2" s="480" t="s">
        <v>5</v>
      </c>
      <c r="F2" s="482" t="s">
        <v>22</v>
      </c>
      <c r="G2" s="486" t="s">
        <v>18</v>
      </c>
      <c r="H2" s="487"/>
      <c r="I2" s="488"/>
      <c r="K2" s="355"/>
      <c r="L2" s="356"/>
      <c r="M2" s="355"/>
      <c r="N2" s="355"/>
    </row>
    <row r="3" spans="1:15" s="130" customFormat="1" ht="19.899999999999999" customHeight="1" thickBot="1" x14ac:dyDescent="0.55000000000000004">
      <c r="A3" s="481"/>
      <c r="B3" s="483"/>
      <c r="C3" s="200" t="s">
        <v>11</v>
      </c>
      <c r="D3" s="201" t="s">
        <v>12</v>
      </c>
      <c r="E3" s="481"/>
      <c r="F3" s="483"/>
      <c r="G3" s="489"/>
      <c r="H3" s="490"/>
      <c r="I3" s="491"/>
      <c r="K3" s="355"/>
      <c r="L3" s="356"/>
      <c r="M3" s="355"/>
      <c r="N3" s="355"/>
    </row>
    <row r="4" spans="1:15" s="128" customFormat="1" ht="17.45" customHeight="1" x14ac:dyDescent="0.35">
      <c r="A4" s="423" t="s">
        <v>34</v>
      </c>
      <c r="B4" s="318" t="s">
        <v>68</v>
      </c>
      <c r="C4" s="425">
        <f>'3-1'!I38</f>
        <v>15</v>
      </c>
      <c r="D4" s="411">
        <f>'3-1'!O38</f>
        <v>15</v>
      </c>
      <c r="E4" s="413">
        <f t="shared" ref="E4:E26" si="0">SUM(C4:D4)</f>
        <v>30</v>
      </c>
      <c r="F4" s="413">
        <v>336</v>
      </c>
      <c r="G4" s="492" t="s">
        <v>13</v>
      </c>
      <c r="H4" s="493">
        <f>'3-1'!E40+'3-2'!E46+'3-3'!E46+'3-4'!E46+'3-5'!E50+'3-6'!E50+'3-7'!E52+'3-8'!E52+'3-9'!E52+'3-10'!E52+'3-11'!E52+'3-12'!E40+'3-13'!E50</f>
        <v>97</v>
      </c>
      <c r="I4" s="494" t="s">
        <v>6</v>
      </c>
      <c r="K4" s="357" t="s">
        <v>1018</v>
      </c>
      <c r="L4" s="358" t="s">
        <v>22</v>
      </c>
      <c r="M4" s="357" t="s">
        <v>11</v>
      </c>
      <c r="N4" s="357" t="s">
        <v>7</v>
      </c>
      <c r="O4" s="357" t="s">
        <v>5</v>
      </c>
    </row>
    <row r="5" spans="1:15" s="128" customFormat="1" ht="17.45" customHeight="1" x14ac:dyDescent="0.35">
      <c r="A5" s="436"/>
      <c r="B5" s="319" t="s">
        <v>86</v>
      </c>
      <c r="C5" s="438"/>
      <c r="D5" s="440"/>
      <c r="E5" s="442"/>
      <c r="F5" s="442"/>
      <c r="G5" s="477"/>
      <c r="H5" s="468"/>
      <c r="I5" s="470"/>
      <c r="K5" s="357" t="s">
        <v>34</v>
      </c>
      <c r="L5" s="359">
        <f>F4</f>
        <v>336</v>
      </c>
      <c r="M5" s="360">
        <f>C4</f>
        <v>15</v>
      </c>
      <c r="N5" s="359">
        <f>D4</f>
        <v>15</v>
      </c>
      <c r="O5" s="361">
        <f>E4</f>
        <v>30</v>
      </c>
    </row>
    <row r="6" spans="1:15" s="128" customFormat="1" ht="17.45" customHeight="1" x14ac:dyDescent="0.35">
      <c r="A6" s="435" t="s">
        <v>35</v>
      </c>
      <c r="B6" s="320" t="s">
        <v>75</v>
      </c>
      <c r="C6" s="437">
        <f>'3-2'!I44</f>
        <v>23</v>
      </c>
      <c r="D6" s="439">
        <f>'3-2'!O44</f>
        <v>13</v>
      </c>
      <c r="E6" s="441">
        <f t="shared" si="0"/>
        <v>36</v>
      </c>
      <c r="F6" s="441">
        <v>335</v>
      </c>
      <c r="G6" s="471" t="s">
        <v>14</v>
      </c>
      <c r="H6" s="467">
        <f>'3-1'!E41+'3-2'!E47+'3-3'!E47+'3-4'!E47+'3-5'!E51+'3-6'!E51+'3-7'!E53+'3-8'!E53+'3-9'!E53+'3-10'!E53+'3-11'!E53+'3-12'!E41+'3-13'!E51</f>
        <v>99</v>
      </c>
      <c r="I6" s="469" t="s">
        <v>6</v>
      </c>
      <c r="J6" s="156"/>
      <c r="K6" s="357" t="s">
        <v>35</v>
      </c>
      <c r="L6" s="359">
        <f>F6</f>
        <v>335</v>
      </c>
      <c r="M6" s="360">
        <f>C6</f>
        <v>23</v>
      </c>
      <c r="N6" s="359">
        <f>D6</f>
        <v>13</v>
      </c>
      <c r="O6" s="361">
        <f>E6</f>
        <v>36</v>
      </c>
    </row>
    <row r="7" spans="1:15" s="128" customFormat="1" ht="17.45" customHeight="1" x14ac:dyDescent="0.35">
      <c r="A7" s="436"/>
      <c r="B7" s="319" t="s">
        <v>1005</v>
      </c>
      <c r="C7" s="438"/>
      <c r="D7" s="440"/>
      <c r="E7" s="442"/>
      <c r="F7" s="442"/>
      <c r="G7" s="477"/>
      <c r="H7" s="468"/>
      <c r="I7" s="470"/>
      <c r="J7" s="156"/>
      <c r="K7" s="357" t="s">
        <v>36</v>
      </c>
      <c r="L7" s="359">
        <f>F8</f>
        <v>334</v>
      </c>
      <c r="M7" s="360">
        <f>C8</f>
        <v>19</v>
      </c>
      <c r="N7" s="359">
        <f>D8</f>
        <v>17</v>
      </c>
      <c r="O7" s="361">
        <f>E8</f>
        <v>36</v>
      </c>
    </row>
    <row r="8" spans="1:15" s="128" customFormat="1" ht="17.45" customHeight="1" x14ac:dyDescent="0.35">
      <c r="A8" s="435" t="s">
        <v>36</v>
      </c>
      <c r="B8" s="320" t="s">
        <v>1019</v>
      </c>
      <c r="C8" s="437">
        <f>'3-3'!I44</f>
        <v>19</v>
      </c>
      <c r="D8" s="439">
        <f>'3-3'!O44</f>
        <v>17</v>
      </c>
      <c r="E8" s="441">
        <f t="shared" si="0"/>
        <v>36</v>
      </c>
      <c r="F8" s="441">
        <v>334</v>
      </c>
      <c r="G8" s="471" t="s">
        <v>15</v>
      </c>
      <c r="H8" s="467">
        <f>'3-1'!E42+'3-2'!E48+'3-3'!E48+'3-4'!E48+'3-5'!E52+'3-6'!E52+'3-7'!E54+'3-8'!E54+'3-9'!E54+'3-10'!E54+'3-11'!E54+'3-12'!E42+'3-13'!E52</f>
        <v>99</v>
      </c>
      <c r="I8" s="469" t="s">
        <v>6</v>
      </c>
      <c r="J8" s="156"/>
      <c r="K8" s="357" t="s">
        <v>67</v>
      </c>
      <c r="L8" s="359">
        <f>F10</f>
        <v>333</v>
      </c>
      <c r="M8" s="360">
        <f>C10</f>
        <v>20</v>
      </c>
      <c r="N8" s="359">
        <f>D10</f>
        <v>16</v>
      </c>
      <c r="O8" s="361">
        <f>E10</f>
        <v>36</v>
      </c>
    </row>
    <row r="9" spans="1:15" s="128" customFormat="1" ht="17.45" customHeight="1" x14ac:dyDescent="0.35">
      <c r="A9" s="436"/>
      <c r="B9" s="321" t="s">
        <v>87</v>
      </c>
      <c r="C9" s="438"/>
      <c r="D9" s="440"/>
      <c r="E9" s="442"/>
      <c r="F9" s="442"/>
      <c r="G9" s="477"/>
      <c r="H9" s="468"/>
      <c r="I9" s="470"/>
      <c r="J9" s="156"/>
      <c r="K9" s="357" t="s">
        <v>37</v>
      </c>
      <c r="L9" s="359">
        <f>F12</f>
        <v>332</v>
      </c>
      <c r="M9" s="360">
        <f>C12</f>
        <v>18</v>
      </c>
      <c r="N9" s="359">
        <f>D12</f>
        <v>22</v>
      </c>
      <c r="O9" s="361">
        <f>E12</f>
        <v>40</v>
      </c>
    </row>
    <row r="10" spans="1:15" s="128" customFormat="1" ht="17.45" customHeight="1" x14ac:dyDescent="0.35">
      <c r="A10" s="435" t="s">
        <v>67</v>
      </c>
      <c r="B10" s="319" t="s">
        <v>76</v>
      </c>
      <c r="C10" s="437">
        <f>'3-4'!I44</f>
        <v>20</v>
      </c>
      <c r="D10" s="439">
        <f>'3-4'!O44</f>
        <v>16</v>
      </c>
      <c r="E10" s="441">
        <f t="shared" si="0"/>
        <v>36</v>
      </c>
      <c r="F10" s="441">
        <v>333</v>
      </c>
      <c r="G10" s="471" t="s">
        <v>16</v>
      </c>
      <c r="H10" s="467">
        <f>'3-1'!E43+'3-2'!E49+'3-3'!E49+'3-4'!E49+'3-5'!E53+'3-6'!E53+'3-7'!E55+'3-8'!E55+'3-9'!E55+'3-10'!E55+'3-11'!E55+'3-12'!E43+'3-13'!E53</f>
        <v>97</v>
      </c>
      <c r="I10" s="469" t="s">
        <v>6</v>
      </c>
      <c r="K10" s="357" t="s">
        <v>38</v>
      </c>
      <c r="L10" s="359">
        <f>F14</f>
        <v>321</v>
      </c>
      <c r="M10" s="360">
        <f>C14</f>
        <v>17</v>
      </c>
      <c r="N10" s="359">
        <f>D14</f>
        <v>23</v>
      </c>
      <c r="O10" s="361">
        <f>E14</f>
        <v>40</v>
      </c>
    </row>
    <row r="11" spans="1:15" s="128" customFormat="1" ht="17.45" customHeight="1" x14ac:dyDescent="0.35">
      <c r="A11" s="436"/>
      <c r="B11" s="321" t="s">
        <v>1020</v>
      </c>
      <c r="C11" s="438"/>
      <c r="D11" s="440"/>
      <c r="E11" s="442"/>
      <c r="F11" s="442"/>
      <c r="G11" s="477"/>
      <c r="H11" s="468"/>
      <c r="I11" s="470"/>
      <c r="K11" s="357" t="s">
        <v>39</v>
      </c>
      <c r="L11" s="359">
        <f>F16</f>
        <v>322</v>
      </c>
      <c r="M11" s="360">
        <f>C16</f>
        <v>21</v>
      </c>
      <c r="N11" s="359">
        <f>D16</f>
        <v>20</v>
      </c>
      <c r="O11" s="361">
        <f>E16</f>
        <v>41</v>
      </c>
    </row>
    <row r="12" spans="1:15" s="128" customFormat="1" ht="17.45" customHeight="1" x14ac:dyDescent="0.35">
      <c r="A12" s="435" t="s">
        <v>37</v>
      </c>
      <c r="B12" s="322" t="s">
        <v>1006</v>
      </c>
      <c r="C12" s="437">
        <f>'3-5'!I48</f>
        <v>18</v>
      </c>
      <c r="D12" s="439">
        <f>'3-5'!O48</f>
        <v>22</v>
      </c>
      <c r="E12" s="441">
        <f t="shared" si="0"/>
        <v>40</v>
      </c>
      <c r="F12" s="441">
        <v>332</v>
      </c>
      <c r="G12" s="471" t="s">
        <v>17</v>
      </c>
      <c r="H12" s="467">
        <f>'3-1'!E44+'3-2'!E50+'3-3'!E50+'3-4'!E50+'3-5'!E54+'3-6'!E54+'3-7'!E56+'3-8'!E56+'3-9'!E56+'3-10'!E56+'3-11'!E56+'3-12'!E44+'3-13'!E54</f>
        <v>97</v>
      </c>
      <c r="I12" s="469" t="s">
        <v>6</v>
      </c>
      <c r="K12" s="357" t="s">
        <v>40</v>
      </c>
      <c r="L12" s="359">
        <f>F18</f>
        <v>331</v>
      </c>
      <c r="M12" s="360">
        <f>C18</f>
        <v>19</v>
      </c>
      <c r="N12" s="359">
        <f>D18</f>
        <v>21</v>
      </c>
      <c r="O12" s="361">
        <f>E18</f>
        <v>40</v>
      </c>
    </row>
    <row r="13" spans="1:15" s="128" customFormat="1" ht="17.45" customHeight="1" x14ac:dyDescent="0.35">
      <c r="A13" s="436"/>
      <c r="B13" s="323" t="s">
        <v>1007</v>
      </c>
      <c r="C13" s="438"/>
      <c r="D13" s="440"/>
      <c r="E13" s="442"/>
      <c r="F13" s="442"/>
      <c r="G13" s="477"/>
      <c r="H13" s="468"/>
      <c r="I13" s="470"/>
      <c r="K13" s="357" t="s">
        <v>41</v>
      </c>
      <c r="L13" s="359">
        <f>F20</f>
        <v>324</v>
      </c>
      <c r="M13" s="360">
        <f>C20</f>
        <v>20</v>
      </c>
      <c r="N13" s="359">
        <f>D20</f>
        <v>20</v>
      </c>
      <c r="O13" s="361">
        <f>E20</f>
        <v>40</v>
      </c>
    </row>
    <row r="14" spans="1:15" s="128" customFormat="1" ht="17.45" customHeight="1" x14ac:dyDescent="0.35">
      <c r="A14" s="435" t="s">
        <v>38</v>
      </c>
      <c r="B14" s="324" t="s">
        <v>69</v>
      </c>
      <c r="C14" s="437">
        <f>'3-6'!I48</f>
        <v>17</v>
      </c>
      <c r="D14" s="439">
        <f>'3-6'!O48</f>
        <v>23</v>
      </c>
      <c r="E14" s="441">
        <f t="shared" si="0"/>
        <v>40</v>
      </c>
      <c r="F14" s="441">
        <v>321</v>
      </c>
      <c r="G14" s="471" t="s">
        <v>5</v>
      </c>
      <c r="H14" s="473">
        <f>SUM(H4:H12)</f>
        <v>489</v>
      </c>
      <c r="I14" s="475" t="s">
        <v>6</v>
      </c>
      <c r="K14" s="357" t="s">
        <v>42</v>
      </c>
      <c r="L14" s="359">
        <f>F22</f>
        <v>325</v>
      </c>
      <c r="M14" s="360">
        <f>C22</f>
        <v>21</v>
      </c>
      <c r="N14" s="359">
        <f>D22</f>
        <v>19</v>
      </c>
      <c r="O14" s="361">
        <f>E22</f>
        <v>40</v>
      </c>
    </row>
    <row r="15" spans="1:15" s="128" customFormat="1" ht="17.45" customHeight="1" thickBot="1" x14ac:dyDescent="0.4">
      <c r="A15" s="436"/>
      <c r="B15" s="321" t="s">
        <v>91</v>
      </c>
      <c r="C15" s="438"/>
      <c r="D15" s="440"/>
      <c r="E15" s="442"/>
      <c r="F15" s="442"/>
      <c r="G15" s="472"/>
      <c r="H15" s="474"/>
      <c r="I15" s="476"/>
      <c r="K15" s="357" t="s">
        <v>43</v>
      </c>
      <c r="L15" s="359">
        <f>F24</f>
        <v>323</v>
      </c>
      <c r="M15" s="360">
        <f>C24</f>
        <v>19</v>
      </c>
      <c r="N15" s="359">
        <f>D24</f>
        <v>21</v>
      </c>
      <c r="O15" s="361">
        <f>E24</f>
        <v>40</v>
      </c>
    </row>
    <row r="16" spans="1:15" s="128" customFormat="1" ht="17.45" customHeight="1" x14ac:dyDescent="0.35">
      <c r="A16" s="435" t="s">
        <v>39</v>
      </c>
      <c r="B16" s="325" t="s">
        <v>1008</v>
      </c>
      <c r="C16" s="437">
        <f>'3-7'!I50</f>
        <v>21</v>
      </c>
      <c r="D16" s="439">
        <f>'3-7'!O50</f>
        <v>20</v>
      </c>
      <c r="E16" s="441">
        <f t="shared" si="0"/>
        <v>41</v>
      </c>
      <c r="F16" s="441">
        <v>322</v>
      </c>
      <c r="G16" s="461" t="s">
        <v>45</v>
      </c>
      <c r="H16" s="462"/>
      <c r="I16" s="463"/>
      <c r="K16" s="357" t="s">
        <v>44</v>
      </c>
      <c r="L16" s="359">
        <f>F26</f>
        <v>524</v>
      </c>
      <c r="M16" s="360">
        <f>C26</f>
        <v>12</v>
      </c>
      <c r="N16" s="359">
        <f>D26</f>
        <v>18</v>
      </c>
      <c r="O16" s="361">
        <f>E26</f>
        <v>30</v>
      </c>
    </row>
    <row r="17" spans="1:15" s="128" customFormat="1" ht="17.45" customHeight="1" x14ac:dyDescent="0.35">
      <c r="A17" s="436"/>
      <c r="B17" s="321" t="s">
        <v>89</v>
      </c>
      <c r="C17" s="438"/>
      <c r="D17" s="440"/>
      <c r="E17" s="442"/>
      <c r="F17" s="442"/>
      <c r="G17" s="464"/>
      <c r="H17" s="465"/>
      <c r="I17" s="466"/>
      <c r="K17" s="357" t="s">
        <v>73</v>
      </c>
      <c r="L17" s="359">
        <f>F28</f>
        <v>522</v>
      </c>
      <c r="M17" s="360">
        <f>C28</f>
        <v>23</v>
      </c>
      <c r="N17" s="359">
        <f>D28</f>
        <v>17</v>
      </c>
      <c r="O17" s="361">
        <f>E28</f>
        <v>40</v>
      </c>
    </row>
    <row r="18" spans="1:15" s="128" customFormat="1" ht="17.45" customHeight="1" x14ac:dyDescent="0.35">
      <c r="A18" s="435" t="s">
        <v>40</v>
      </c>
      <c r="B18" s="320" t="s">
        <v>88</v>
      </c>
      <c r="C18" s="437">
        <f>'3-8'!I50</f>
        <v>19</v>
      </c>
      <c r="D18" s="439">
        <f>'3-8'!O50</f>
        <v>21</v>
      </c>
      <c r="E18" s="441">
        <f t="shared" ref="E18" si="1">SUM(C18:D18)</f>
        <v>40</v>
      </c>
      <c r="F18" s="441">
        <v>331</v>
      </c>
      <c r="G18" s="458" t="s">
        <v>77</v>
      </c>
      <c r="H18" s="459"/>
      <c r="I18" s="460"/>
      <c r="J18" s="156"/>
      <c r="K18" s="357" t="s">
        <v>83</v>
      </c>
      <c r="L18" s="359" t="str">
        <f>F30</f>
        <v>พักการเรียน</v>
      </c>
      <c r="M18" s="360">
        <f>C30</f>
        <v>0</v>
      </c>
      <c r="N18" s="359">
        <f>D30</f>
        <v>0</v>
      </c>
      <c r="O18" s="361">
        <f>E30</f>
        <v>0</v>
      </c>
    </row>
    <row r="19" spans="1:15" s="128" customFormat="1" ht="17.45" customHeight="1" x14ac:dyDescent="0.35">
      <c r="A19" s="436"/>
      <c r="B19" s="319" t="s">
        <v>1009</v>
      </c>
      <c r="C19" s="438"/>
      <c r="D19" s="440"/>
      <c r="E19" s="442"/>
      <c r="F19" s="442"/>
      <c r="G19" s="458"/>
      <c r="H19" s="459"/>
      <c r="I19" s="460"/>
      <c r="J19" s="156"/>
      <c r="K19" s="362"/>
      <c r="L19" s="356"/>
      <c r="M19" s="362"/>
      <c r="N19" s="362"/>
    </row>
    <row r="20" spans="1:15" s="128" customFormat="1" ht="17.45" customHeight="1" x14ac:dyDescent="0.35">
      <c r="A20" s="435" t="s">
        <v>41</v>
      </c>
      <c r="B20" s="320" t="s">
        <v>1010</v>
      </c>
      <c r="C20" s="437">
        <f>'3-9'!I50</f>
        <v>20</v>
      </c>
      <c r="D20" s="439">
        <f>'3-9'!O50</f>
        <v>20</v>
      </c>
      <c r="E20" s="441">
        <f t="shared" ref="E20" si="2">SUM(C20:D20)</f>
        <v>40</v>
      </c>
      <c r="F20" s="441">
        <v>324</v>
      </c>
      <c r="G20" s="455" t="s">
        <v>64</v>
      </c>
      <c r="H20" s="456"/>
      <c r="I20" s="457"/>
      <c r="J20" s="156"/>
      <c r="K20" s="362"/>
      <c r="L20" s="356"/>
      <c r="M20" s="362"/>
      <c r="N20" s="362"/>
    </row>
    <row r="21" spans="1:15" s="128" customFormat="1" ht="17.45" customHeight="1" x14ac:dyDescent="0.35">
      <c r="A21" s="436"/>
      <c r="B21" s="321" t="s">
        <v>70</v>
      </c>
      <c r="C21" s="438"/>
      <c r="D21" s="440"/>
      <c r="E21" s="442"/>
      <c r="F21" s="442"/>
      <c r="G21" s="455"/>
      <c r="H21" s="456"/>
      <c r="I21" s="457"/>
      <c r="J21" s="156"/>
      <c r="K21" s="362"/>
      <c r="L21" s="356"/>
      <c r="M21" s="362"/>
      <c r="N21" s="353"/>
      <c r="O21" s="363"/>
    </row>
    <row r="22" spans="1:15" s="128" customFormat="1" ht="17.45" customHeight="1" x14ac:dyDescent="0.35">
      <c r="A22" s="435" t="s">
        <v>42</v>
      </c>
      <c r="B22" s="319" t="s">
        <v>90</v>
      </c>
      <c r="C22" s="437">
        <f>'3-10'!I50</f>
        <v>21</v>
      </c>
      <c r="D22" s="439">
        <f>'3-10'!O50</f>
        <v>19</v>
      </c>
      <c r="E22" s="441">
        <f>SUM(C22:D22)</f>
        <v>40</v>
      </c>
      <c r="F22" s="441">
        <v>325</v>
      </c>
      <c r="G22" s="449" t="s">
        <v>85</v>
      </c>
      <c r="H22" s="450"/>
      <c r="I22" s="451"/>
      <c r="K22" s="362"/>
      <c r="L22" s="356"/>
      <c r="M22" s="362"/>
      <c r="N22" s="353"/>
      <c r="O22" s="363"/>
    </row>
    <row r="23" spans="1:15" s="128" customFormat="1" ht="17.45" customHeight="1" thickBot="1" x14ac:dyDescent="0.4">
      <c r="A23" s="436"/>
      <c r="B23" s="319" t="s">
        <v>80</v>
      </c>
      <c r="C23" s="438"/>
      <c r="D23" s="440"/>
      <c r="E23" s="442"/>
      <c r="F23" s="442"/>
      <c r="G23" s="452"/>
      <c r="H23" s="453"/>
      <c r="I23" s="454"/>
      <c r="K23" s="362"/>
      <c r="L23" s="356"/>
      <c r="M23" s="362"/>
      <c r="N23" s="362"/>
    </row>
    <row r="24" spans="1:15" s="128" customFormat="1" ht="17.45" customHeight="1" x14ac:dyDescent="0.35">
      <c r="A24" s="435" t="s">
        <v>43</v>
      </c>
      <c r="B24" s="320" t="s">
        <v>78</v>
      </c>
      <c r="C24" s="437">
        <f>'3-11'!I50</f>
        <v>19</v>
      </c>
      <c r="D24" s="439">
        <f>'3-11'!O50</f>
        <v>21</v>
      </c>
      <c r="E24" s="441">
        <f t="shared" ref="E24" si="3">SUM(C24:D24)</f>
        <v>40</v>
      </c>
      <c r="F24" s="441">
        <v>323</v>
      </c>
      <c r="G24" s="443"/>
      <c r="H24" s="444"/>
      <c r="I24" s="445"/>
      <c r="K24" s="362"/>
      <c r="L24" s="356"/>
      <c r="M24" s="362"/>
      <c r="N24" s="362"/>
    </row>
    <row r="25" spans="1:15" s="128" customFormat="1" ht="17.45" customHeight="1" x14ac:dyDescent="0.35">
      <c r="A25" s="436"/>
      <c r="B25" s="321" t="s">
        <v>1011</v>
      </c>
      <c r="C25" s="438"/>
      <c r="D25" s="440"/>
      <c r="E25" s="442"/>
      <c r="F25" s="442"/>
      <c r="G25" s="446"/>
      <c r="H25" s="447"/>
      <c r="I25" s="448"/>
      <c r="K25" s="362"/>
      <c r="L25" s="356"/>
      <c r="M25" s="362"/>
      <c r="N25" s="362"/>
    </row>
    <row r="26" spans="1:15" s="128" customFormat="1" ht="17.45" customHeight="1" x14ac:dyDescent="0.35">
      <c r="A26" s="435" t="s">
        <v>44</v>
      </c>
      <c r="B26" s="325" t="s">
        <v>81</v>
      </c>
      <c r="C26" s="437">
        <f>'3-12'!I38</f>
        <v>12</v>
      </c>
      <c r="D26" s="439">
        <f>'3-12'!O38</f>
        <v>18</v>
      </c>
      <c r="E26" s="441">
        <f t="shared" si="0"/>
        <v>30</v>
      </c>
      <c r="F26" s="441">
        <v>524</v>
      </c>
      <c r="G26" s="415" t="s">
        <v>28</v>
      </c>
      <c r="H26" s="416"/>
      <c r="I26" s="417"/>
      <c r="K26" s="362"/>
      <c r="L26" s="356"/>
      <c r="M26" s="362"/>
      <c r="N26" s="362"/>
    </row>
    <row r="27" spans="1:15" s="128" customFormat="1" ht="17.45" customHeight="1" thickBot="1" x14ac:dyDescent="0.4">
      <c r="A27" s="424"/>
      <c r="B27" s="326" t="s">
        <v>74</v>
      </c>
      <c r="C27" s="426"/>
      <c r="D27" s="412"/>
      <c r="E27" s="414"/>
      <c r="F27" s="414"/>
      <c r="G27" s="415"/>
      <c r="H27" s="416"/>
      <c r="I27" s="417"/>
      <c r="K27" s="362"/>
      <c r="L27" s="356"/>
      <c r="M27" s="362"/>
      <c r="N27" s="362"/>
    </row>
    <row r="28" spans="1:15" s="128" customFormat="1" ht="17.45" customHeight="1" x14ac:dyDescent="0.35">
      <c r="A28" s="423" t="s">
        <v>73</v>
      </c>
      <c r="B28" s="327" t="s">
        <v>79</v>
      </c>
      <c r="C28" s="425">
        <f>'3-13'!I48</f>
        <v>23</v>
      </c>
      <c r="D28" s="411">
        <f>'3-13'!O48</f>
        <v>17</v>
      </c>
      <c r="E28" s="413">
        <f>SUM(C28:D28)</f>
        <v>40</v>
      </c>
      <c r="F28" s="413">
        <v>522</v>
      </c>
      <c r="G28" s="415">
        <v>45737</v>
      </c>
      <c r="H28" s="416"/>
      <c r="I28" s="417"/>
      <c r="K28" s="362"/>
      <c r="L28" s="356"/>
      <c r="M28" s="362"/>
      <c r="N28" s="362"/>
    </row>
    <row r="29" spans="1:15" s="128" customFormat="1" ht="17.45" customHeight="1" thickBot="1" x14ac:dyDescent="0.4">
      <c r="A29" s="424"/>
      <c r="B29" s="326" t="s">
        <v>74</v>
      </c>
      <c r="C29" s="426"/>
      <c r="D29" s="412"/>
      <c r="E29" s="414"/>
      <c r="F29" s="414"/>
      <c r="G29" s="415"/>
      <c r="H29" s="416"/>
      <c r="I29" s="417"/>
      <c r="K29" s="362"/>
      <c r="L29" s="356"/>
      <c r="M29" s="362"/>
      <c r="N29" s="362"/>
    </row>
    <row r="30" spans="1:15" s="128" customFormat="1" ht="17.45" customHeight="1" x14ac:dyDescent="0.35">
      <c r="A30" s="423" t="s">
        <v>83</v>
      </c>
      <c r="B30" s="327" t="s">
        <v>71</v>
      </c>
      <c r="C30" s="427">
        <f>'3-14'!H38</f>
        <v>0</v>
      </c>
      <c r="D30" s="429">
        <f>'3-14'!O38</f>
        <v>0</v>
      </c>
      <c r="E30" s="431">
        <f>SUM(C30:D30)</f>
        <v>0</v>
      </c>
      <c r="F30" s="433" t="s">
        <v>71</v>
      </c>
      <c r="G30" s="415"/>
      <c r="H30" s="416"/>
      <c r="I30" s="417"/>
      <c r="K30" s="362"/>
      <c r="L30" s="356"/>
      <c r="M30" s="362"/>
      <c r="N30" s="362"/>
    </row>
    <row r="31" spans="1:15" s="128" customFormat="1" ht="17.45" customHeight="1" thickBot="1" x14ac:dyDescent="0.4">
      <c r="A31" s="424"/>
      <c r="B31" s="326" t="s">
        <v>74</v>
      </c>
      <c r="C31" s="428"/>
      <c r="D31" s="430"/>
      <c r="E31" s="432"/>
      <c r="F31" s="434"/>
      <c r="G31" s="415"/>
      <c r="H31" s="416"/>
      <c r="I31" s="417"/>
      <c r="K31" s="362"/>
      <c r="L31" s="356"/>
      <c r="M31" s="362"/>
      <c r="N31" s="362"/>
    </row>
    <row r="32" spans="1:15" s="130" customFormat="1" ht="27.6" customHeight="1" thickBot="1" x14ac:dyDescent="0.45">
      <c r="A32" s="418" t="s">
        <v>21</v>
      </c>
      <c r="B32" s="419"/>
      <c r="C32" s="181">
        <f>SUM(C4:C30)</f>
        <v>247</v>
      </c>
      <c r="D32" s="202">
        <f>SUM(D4:D30)</f>
        <v>242</v>
      </c>
      <c r="E32" s="177">
        <f>SUM(E4:E30)</f>
        <v>489</v>
      </c>
      <c r="F32" s="203"/>
      <c r="G32" s="420"/>
      <c r="H32" s="421"/>
      <c r="I32" s="422"/>
      <c r="K32" s="355"/>
      <c r="L32" s="355"/>
      <c r="M32" s="355"/>
      <c r="N32" s="355"/>
    </row>
    <row r="33" spans="1:14" s="130" customFormat="1" ht="21" customHeight="1" x14ac:dyDescent="0.5">
      <c r="B33" s="178"/>
      <c r="K33" s="355"/>
      <c r="L33" s="355"/>
      <c r="M33" s="355"/>
      <c r="N33" s="355"/>
    </row>
    <row r="34" spans="1:14" s="130" customFormat="1" ht="39.950000000000003" hidden="1" customHeight="1" x14ac:dyDescent="0.5">
      <c r="A34" s="129" t="str">
        <f>A4</f>
        <v>ม.3/1</v>
      </c>
      <c r="B34" s="179"/>
      <c r="C34" s="129">
        <f>C4</f>
        <v>15</v>
      </c>
      <c r="D34" s="129">
        <f>D4</f>
        <v>15</v>
      </c>
      <c r="E34" s="129">
        <f>E4</f>
        <v>30</v>
      </c>
      <c r="F34" s="129">
        <f>F4</f>
        <v>336</v>
      </c>
      <c r="K34" s="355"/>
      <c r="L34" s="355"/>
      <c r="M34" s="355"/>
      <c r="N34" s="355"/>
    </row>
    <row r="35" spans="1:14" ht="30.75" hidden="1" x14ac:dyDescent="0.5">
      <c r="A35" s="129" t="str">
        <f>A6</f>
        <v>ม.3/2</v>
      </c>
      <c r="C35" s="129">
        <f>C6</f>
        <v>23</v>
      </c>
      <c r="D35" s="129">
        <f>D6</f>
        <v>13</v>
      </c>
      <c r="E35" s="129">
        <f>E6</f>
        <v>36</v>
      </c>
      <c r="F35" s="129">
        <f>F6</f>
        <v>335</v>
      </c>
    </row>
    <row r="36" spans="1:14" ht="30.75" hidden="1" x14ac:dyDescent="0.5">
      <c r="A36" s="129" t="str">
        <f>A8</f>
        <v>ม.3/3</v>
      </c>
      <c r="C36" s="129">
        <f>C8</f>
        <v>19</v>
      </c>
      <c r="D36" s="129">
        <f>D8</f>
        <v>17</v>
      </c>
      <c r="E36" s="129">
        <f>E8</f>
        <v>36</v>
      </c>
      <c r="F36" s="129">
        <f>F8</f>
        <v>334</v>
      </c>
    </row>
    <row r="37" spans="1:14" ht="30.75" hidden="1" x14ac:dyDescent="0.5">
      <c r="A37" s="129" t="str">
        <f>A10</f>
        <v>ม.3/4</v>
      </c>
      <c r="B37" s="180"/>
      <c r="C37" s="129">
        <f>C10</f>
        <v>20</v>
      </c>
      <c r="D37" s="129">
        <f>D10</f>
        <v>16</v>
      </c>
      <c r="E37" s="129">
        <f>E10</f>
        <v>36</v>
      </c>
      <c r="F37" s="129">
        <f>F10</f>
        <v>333</v>
      </c>
    </row>
    <row r="38" spans="1:14" ht="30.75" hidden="1" x14ac:dyDescent="0.5">
      <c r="A38" s="129" t="str">
        <f>A12</f>
        <v>ม.3/5</v>
      </c>
      <c r="B38" s="180"/>
      <c r="C38" s="129">
        <f>C12</f>
        <v>18</v>
      </c>
      <c r="D38" s="129">
        <f>D12</f>
        <v>22</v>
      </c>
      <c r="E38" s="129">
        <f>E12</f>
        <v>40</v>
      </c>
      <c r="F38" s="129">
        <f>F12</f>
        <v>332</v>
      </c>
    </row>
    <row r="39" spans="1:14" ht="30.75" hidden="1" x14ac:dyDescent="0.5">
      <c r="A39" s="129" t="str">
        <f>A14</f>
        <v>ม.3/6</v>
      </c>
      <c r="B39" s="180"/>
      <c r="C39" s="129">
        <f>C14</f>
        <v>17</v>
      </c>
      <c r="D39" s="129">
        <f>D14</f>
        <v>23</v>
      </c>
      <c r="E39" s="129">
        <f>E14</f>
        <v>40</v>
      </c>
      <c r="F39" s="129">
        <f>F14</f>
        <v>321</v>
      </c>
    </row>
    <row r="40" spans="1:14" ht="30.75" hidden="1" x14ac:dyDescent="0.5">
      <c r="A40" s="129" t="str">
        <f>A16</f>
        <v>ม.3/7</v>
      </c>
      <c r="B40" s="180"/>
      <c r="C40" s="129">
        <f>C16</f>
        <v>21</v>
      </c>
      <c r="D40" s="129">
        <f>D16</f>
        <v>20</v>
      </c>
      <c r="E40" s="129">
        <f>E16</f>
        <v>41</v>
      </c>
      <c r="F40" s="129">
        <f>F16</f>
        <v>322</v>
      </c>
    </row>
    <row r="41" spans="1:14" ht="30.75" hidden="1" x14ac:dyDescent="0.5">
      <c r="A41" s="129" t="str">
        <f>A18</f>
        <v>ม.3/8</v>
      </c>
      <c r="B41" s="180"/>
      <c r="C41" s="129">
        <f>C18</f>
        <v>19</v>
      </c>
      <c r="D41" s="129">
        <f>D18</f>
        <v>21</v>
      </c>
      <c r="E41" s="129">
        <f>E18</f>
        <v>40</v>
      </c>
      <c r="F41" s="129">
        <f>F18</f>
        <v>331</v>
      </c>
    </row>
    <row r="42" spans="1:14" ht="30.75" hidden="1" x14ac:dyDescent="0.5">
      <c r="A42" s="129" t="str">
        <f>A20</f>
        <v>ม.3/9</v>
      </c>
      <c r="B42" s="180"/>
      <c r="C42" s="129">
        <f>C20</f>
        <v>20</v>
      </c>
      <c r="D42" s="129">
        <f>D20</f>
        <v>20</v>
      </c>
      <c r="E42" s="129">
        <f>E20</f>
        <v>40</v>
      </c>
      <c r="F42" s="129">
        <f>F20</f>
        <v>324</v>
      </c>
    </row>
    <row r="43" spans="1:14" ht="30.75" hidden="1" x14ac:dyDescent="0.5">
      <c r="A43" s="129" t="str">
        <f>A22</f>
        <v>ม.3/10</v>
      </c>
      <c r="B43" s="180"/>
      <c r="C43" s="129">
        <f>C22</f>
        <v>21</v>
      </c>
      <c r="D43" s="129">
        <f>D22</f>
        <v>19</v>
      </c>
      <c r="E43" s="129">
        <f>E22</f>
        <v>40</v>
      </c>
      <c r="F43" s="129">
        <f>F22</f>
        <v>325</v>
      </c>
    </row>
    <row r="44" spans="1:14" ht="30.75" hidden="1" x14ac:dyDescent="0.5">
      <c r="A44" s="129" t="str">
        <f>A24</f>
        <v>ม.3/11</v>
      </c>
      <c r="B44" s="180"/>
      <c r="C44" s="129">
        <f>C24</f>
        <v>19</v>
      </c>
      <c r="D44" s="129">
        <f>D24</f>
        <v>21</v>
      </c>
      <c r="E44" s="129">
        <f>E24</f>
        <v>40</v>
      </c>
      <c r="F44" s="129">
        <f>F24</f>
        <v>323</v>
      </c>
    </row>
    <row r="45" spans="1:14" ht="30.75" hidden="1" x14ac:dyDescent="0.5">
      <c r="A45" s="129" t="str">
        <f>A26</f>
        <v>ม.3/12</v>
      </c>
      <c r="C45" s="129">
        <f>C26</f>
        <v>12</v>
      </c>
      <c r="D45" s="129">
        <f>D26</f>
        <v>18</v>
      </c>
      <c r="E45" s="129">
        <f>E26</f>
        <v>30</v>
      </c>
      <c r="F45" s="129">
        <f>F26</f>
        <v>524</v>
      </c>
    </row>
    <row r="46" spans="1:14" ht="36" hidden="1" customHeight="1" x14ac:dyDescent="0.5">
      <c r="A46" s="129" t="str">
        <f>A28</f>
        <v>ม.3/13</v>
      </c>
      <c r="C46" s="129">
        <f>C28</f>
        <v>23</v>
      </c>
      <c r="D46" s="129">
        <f>D28</f>
        <v>17</v>
      </c>
      <c r="E46" s="129">
        <f>E28</f>
        <v>40</v>
      </c>
      <c r="F46" s="179" t="s">
        <v>71</v>
      </c>
    </row>
    <row r="47" spans="1:14" ht="36" hidden="1" customHeight="1" x14ac:dyDescent="0.5">
      <c r="A47" s="129" t="str">
        <f>A32</f>
        <v>รวมทั้งหมด</v>
      </c>
      <c r="C47" s="129">
        <f>C32</f>
        <v>247</v>
      </c>
      <c r="D47" s="129">
        <f>D32</f>
        <v>242</v>
      </c>
      <c r="E47" s="129">
        <f>E32</f>
        <v>489</v>
      </c>
    </row>
    <row r="48" spans="1:14" ht="36" hidden="1" customHeight="1" x14ac:dyDescent="0.5"/>
    <row r="49" ht="36" customHeight="1" x14ac:dyDescent="0.5"/>
    <row r="50" ht="36" customHeight="1" x14ac:dyDescent="0.5"/>
    <row r="51" ht="36" customHeight="1" x14ac:dyDescent="0.5"/>
    <row r="52" ht="36" customHeight="1" x14ac:dyDescent="0.5"/>
    <row r="53" ht="36" customHeight="1" x14ac:dyDescent="0.5"/>
    <row r="54" ht="36" customHeight="1" x14ac:dyDescent="0.5"/>
    <row r="55" ht="36" customHeight="1" x14ac:dyDescent="0.5"/>
    <row r="56" ht="36" customHeight="1" x14ac:dyDescent="0.5"/>
    <row r="57" ht="36" customHeight="1" x14ac:dyDescent="0.5"/>
    <row r="58" ht="36" customHeight="1" x14ac:dyDescent="0.5"/>
    <row r="59" ht="36" customHeight="1" x14ac:dyDescent="0.5"/>
  </sheetData>
  <mergeCells count="106">
    <mergeCell ref="A1:C1"/>
    <mergeCell ref="D1:I1"/>
    <mergeCell ref="A2:A3"/>
    <mergeCell ref="B2:B3"/>
    <mergeCell ref="C2:D2"/>
    <mergeCell ref="E2:E3"/>
    <mergeCell ref="F2:F3"/>
    <mergeCell ref="G2:I3"/>
    <mergeCell ref="A4:A5"/>
    <mergeCell ref="C4:C5"/>
    <mergeCell ref="D4:D5"/>
    <mergeCell ref="E4:E5"/>
    <mergeCell ref="F4:F5"/>
    <mergeCell ref="G4:G5"/>
    <mergeCell ref="H4:H5"/>
    <mergeCell ref="I4:I5"/>
    <mergeCell ref="F6:F7"/>
    <mergeCell ref="G6:G7"/>
    <mergeCell ref="H6:H7"/>
    <mergeCell ref="I6:I7"/>
    <mergeCell ref="A6:A7"/>
    <mergeCell ref="C6:C7"/>
    <mergeCell ref="D6:D7"/>
    <mergeCell ref="E6:E7"/>
    <mergeCell ref="A8:A9"/>
    <mergeCell ref="C8:C9"/>
    <mergeCell ref="D8:D9"/>
    <mergeCell ref="E8:E9"/>
    <mergeCell ref="H8:H9"/>
    <mergeCell ref="I8:I9"/>
    <mergeCell ref="A10:A11"/>
    <mergeCell ref="C10:C11"/>
    <mergeCell ref="D10:D11"/>
    <mergeCell ref="E10:E11"/>
    <mergeCell ref="F10:F11"/>
    <mergeCell ref="G10:G11"/>
    <mergeCell ref="H10:H11"/>
    <mergeCell ref="I10:I11"/>
    <mergeCell ref="G8:G9"/>
    <mergeCell ref="F8:F9"/>
    <mergeCell ref="H12:H13"/>
    <mergeCell ref="I12:I13"/>
    <mergeCell ref="A14:A15"/>
    <mergeCell ref="C14:C15"/>
    <mergeCell ref="D14:D15"/>
    <mergeCell ref="E14:E15"/>
    <mergeCell ref="F14:F15"/>
    <mergeCell ref="G14:G15"/>
    <mergeCell ref="H14:H15"/>
    <mergeCell ref="I14:I15"/>
    <mergeCell ref="A12:A13"/>
    <mergeCell ref="C12:C13"/>
    <mergeCell ref="D12:D13"/>
    <mergeCell ref="E12:E13"/>
    <mergeCell ref="F12:F13"/>
    <mergeCell ref="G12:G13"/>
    <mergeCell ref="G18:I19"/>
    <mergeCell ref="A16:A17"/>
    <mergeCell ref="C16:C17"/>
    <mergeCell ref="D16:D17"/>
    <mergeCell ref="E16:E17"/>
    <mergeCell ref="F16:F17"/>
    <mergeCell ref="G16:I17"/>
    <mergeCell ref="A18:A19"/>
    <mergeCell ref="C18:C19"/>
    <mergeCell ref="D18:D19"/>
    <mergeCell ref="E18:E19"/>
    <mergeCell ref="F18:F19"/>
    <mergeCell ref="G22:I23"/>
    <mergeCell ref="A20:A21"/>
    <mergeCell ref="C20:C21"/>
    <mergeCell ref="D20:D21"/>
    <mergeCell ref="E20:E21"/>
    <mergeCell ref="F20:F21"/>
    <mergeCell ref="G20:I21"/>
    <mergeCell ref="A22:A23"/>
    <mergeCell ref="C22:C23"/>
    <mergeCell ref="D22:D23"/>
    <mergeCell ref="E22:E23"/>
    <mergeCell ref="F22:F23"/>
    <mergeCell ref="G26:I27"/>
    <mergeCell ref="A24:A25"/>
    <mergeCell ref="C24:C25"/>
    <mergeCell ref="D24:D25"/>
    <mergeCell ref="E24:E25"/>
    <mergeCell ref="F24:F25"/>
    <mergeCell ref="G24:I25"/>
    <mergeCell ref="A26:A27"/>
    <mergeCell ref="C26:C27"/>
    <mergeCell ref="D26:D27"/>
    <mergeCell ref="E26:E27"/>
    <mergeCell ref="F26:F27"/>
    <mergeCell ref="D28:D29"/>
    <mergeCell ref="E28:E29"/>
    <mergeCell ref="F28:F29"/>
    <mergeCell ref="G28:I29"/>
    <mergeCell ref="A32:B32"/>
    <mergeCell ref="G32:I32"/>
    <mergeCell ref="A28:A29"/>
    <mergeCell ref="C28:C29"/>
    <mergeCell ref="A30:A31"/>
    <mergeCell ref="C30:C31"/>
    <mergeCell ref="D30:D31"/>
    <mergeCell ref="E30:E31"/>
    <mergeCell ref="F30:F31"/>
    <mergeCell ref="G30:I31"/>
  </mergeCells>
  <phoneticPr fontId="59" type="noConversion"/>
  <printOptions horizontalCentered="1" verticalCentered="1"/>
  <pageMargins left="0.78740157480314965" right="0.15748031496062992" top="0.19685039370078741" bottom="0.19685039370078741" header="0.23622047244094491" footer="0.31496062992125984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56"/>
  <sheetViews>
    <sheetView topLeftCell="A30" zoomScale="120" zoomScaleNormal="120" workbookViewId="0">
      <selection activeCell="J8" sqref="J8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6" customFormat="1" ht="18" customHeight="1" x14ac:dyDescent="0.5">
      <c r="A1" s="17"/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G1" s="17"/>
      <c r="H1" s="17"/>
      <c r="I1" s="17"/>
      <c r="J1" s="17"/>
      <c r="K1" s="17"/>
      <c r="L1" s="17"/>
      <c r="M1" s="17" t="s">
        <v>30</v>
      </c>
      <c r="N1" s="17"/>
      <c r="O1" s="17"/>
      <c r="P1" s="17"/>
      <c r="Q1" s="17"/>
      <c r="R1" s="17" t="str">
        <f>'ยอด ม.3'!B6</f>
        <v>นางสาวสุพรทิพย์  สมหวัง</v>
      </c>
      <c r="T1" s="17"/>
      <c r="U1" s="17"/>
      <c r="V1" s="17"/>
      <c r="W1" s="17"/>
      <c r="X1" s="17"/>
      <c r="Y1" s="17"/>
    </row>
    <row r="2" spans="1:42" s="16" customFormat="1" ht="18" customHeight="1" x14ac:dyDescent="0.5">
      <c r="B2" s="97" t="s">
        <v>46</v>
      </c>
      <c r="C2" s="94"/>
      <c r="D2" s="95"/>
      <c r="E2" s="96" t="s">
        <v>52</v>
      </c>
      <c r="M2" s="16" t="s">
        <v>47</v>
      </c>
      <c r="R2" s="17" t="str">
        <f>'ยอด ม.3'!B7</f>
        <v>นางสาวพัชรีวรรณ  อินทสุรัช</v>
      </c>
    </row>
    <row r="3" spans="1:42" s="18" customFormat="1" ht="17.25" customHeight="1" x14ac:dyDescent="0.5">
      <c r="A3" s="20" t="s">
        <v>31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  <c r="Y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ม.3'!F6</f>
        <v>335</v>
      </c>
      <c r="X4" s="364"/>
      <c r="Y4" s="16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04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1"/>
    </row>
    <row r="7" spans="1:42" s="2" customFormat="1" ht="15.75" customHeight="1" x14ac:dyDescent="0.5">
      <c r="A7" s="21">
        <v>1</v>
      </c>
      <c r="B7" s="22">
        <v>43301</v>
      </c>
      <c r="C7" s="23" t="s">
        <v>92</v>
      </c>
      <c r="D7" s="24" t="s">
        <v>154</v>
      </c>
      <c r="E7" s="25" t="s">
        <v>155</v>
      </c>
      <c r="F7" s="26" t="s">
        <v>13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43302</v>
      </c>
      <c r="C8" s="33" t="s">
        <v>92</v>
      </c>
      <c r="D8" s="34" t="s">
        <v>156</v>
      </c>
      <c r="E8" s="35" t="s">
        <v>157</v>
      </c>
      <c r="F8" s="31" t="s">
        <v>14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43303</v>
      </c>
      <c r="C9" s="33" t="s">
        <v>92</v>
      </c>
      <c r="D9" s="34" t="s">
        <v>158</v>
      </c>
      <c r="E9" s="35" t="s">
        <v>159</v>
      </c>
      <c r="F9" s="31" t="s">
        <v>15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43304</v>
      </c>
      <c r="C10" s="33" t="s">
        <v>92</v>
      </c>
      <c r="D10" s="34" t="s">
        <v>160</v>
      </c>
      <c r="E10" s="35" t="s">
        <v>161</v>
      </c>
      <c r="F10" s="31" t="s">
        <v>16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43305</v>
      </c>
      <c r="C11" s="43" t="s">
        <v>92</v>
      </c>
      <c r="D11" s="44" t="s">
        <v>162</v>
      </c>
      <c r="E11" s="45" t="s">
        <v>163</v>
      </c>
      <c r="F11" s="41" t="s">
        <v>17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43306</v>
      </c>
      <c r="C12" s="23" t="s">
        <v>92</v>
      </c>
      <c r="D12" s="24" t="s">
        <v>164</v>
      </c>
      <c r="E12" s="25" t="s">
        <v>165</v>
      </c>
      <c r="F12" s="26" t="s">
        <v>13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43307</v>
      </c>
      <c r="C13" s="33" t="s">
        <v>92</v>
      </c>
      <c r="D13" s="34" t="s">
        <v>166</v>
      </c>
      <c r="E13" s="35" t="s">
        <v>167</v>
      </c>
      <c r="F13" s="31" t="s">
        <v>14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43308</v>
      </c>
      <c r="C14" s="33" t="s">
        <v>92</v>
      </c>
      <c r="D14" s="34" t="s">
        <v>168</v>
      </c>
      <c r="E14" s="35" t="s">
        <v>169</v>
      </c>
      <c r="F14" s="31" t="s">
        <v>15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43309</v>
      </c>
      <c r="C15" s="33" t="s">
        <v>92</v>
      </c>
      <c r="D15" s="34" t="s">
        <v>170</v>
      </c>
      <c r="E15" s="35" t="s">
        <v>171</v>
      </c>
      <c r="F15" s="31" t="s">
        <v>16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43310</v>
      </c>
      <c r="C16" s="43" t="s">
        <v>92</v>
      </c>
      <c r="D16" s="44" t="s">
        <v>172</v>
      </c>
      <c r="E16" s="45" t="s">
        <v>173</v>
      </c>
      <c r="F16" s="41" t="s">
        <v>17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43311</v>
      </c>
      <c r="C17" s="23" t="s">
        <v>92</v>
      </c>
      <c r="D17" s="24" t="s">
        <v>174</v>
      </c>
      <c r="E17" s="25" t="s">
        <v>175</v>
      </c>
      <c r="F17" s="26" t="s">
        <v>13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43312</v>
      </c>
      <c r="C18" s="52" t="s">
        <v>92</v>
      </c>
      <c r="D18" s="34" t="s">
        <v>176</v>
      </c>
      <c r="E18" s="35" t="s">
        <v>177</v>
      </c>
      <c r="F18" s="31" t="s">
        <v>14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43313</v>
      </c>
      <c r="C19" s="33" t="s">
        <v>92</v>
      </c>
      <c r="D19" s="53" t="s">
        <v>178</v>
      </c>
      <c r="E19" s="54" t="s">
        <v>179</v>
      </c>
      <c r="F19" s="31" t="s">
        <v>15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43314</v>
      </c>
      <c r="C20" s="33" t="s">
        <v>92</v>
      </c>
      <c r="D20" s="34" t="s">
        <v>180</v>
      </c>
      <c r="E20" s="35" t="s">
        <v>181</v>
      </c>
      <c r="F20" s="31" t="s">
        <v>16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43315</v>
      </c>
      <c r="C21" s="43" t="s">
        <v>92</v>
      </c>
      <c r="D21" s="44" t="s">
        <v>182</v>
      </c>
      <c r="E21" s="45" t="s">
        <v>183</v>
      </c>
      <c r="F21" s="41" t="s">
        <v>17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43316</v>
      </c>
      <c r="C22" s="23" t="s">
        <v>92</v>
      </c>
      <c r="D22" s="24" t="s">
        <v>184</v>
      </c>
      <c r="E22" s="25" t="s">
        <v>185</v>
      </c>
      <c r="F22" s="26" t="s">
        <v>13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43317</v>
      </c>
      <c r="C23" s="33" t="s">
        <v>92</v>
      </c>
      <c r="D23" s="34" t="s">
        <v>186</v>
      </c>
      <c r="E23" s="35" t="s">
        <v>187</v>
      </c>
      <c r="F23" s="31" t="s">
        <v>14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43318</v>
      </c>
      <c r="C24" s="33" t="s">
        <v>92</v>
      </c>
      <c r="D24" s="34" t="s">
        <v>188</v>
      </c>
      <c r="E24" s="35" t="s">
        <v>189</v>
      </c>
      <c r="F24" s="31" t="s">
        <v>15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43319</v>
      </c>
      <c r="C25" s="61" t="s">
        <v>92</v>
      </c>
      <c r="D25" s="62" t="s">
        <v>190</v>
      </c>
      <c r="E25" s="63" t="s">
        <v>191</v>
      </c>
      <c r="F25" s="31" t="s">
        <v>16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43320</v>
      </c>
      <c r="C26" s="43" t="s">
        <v>92</v>
      </c>
      <c r="D26" s="44" t="s">
        <v>192</v>
      </c>
      <c r="E26" s="45" t="s">
        <v>193</v>
      </c>
      <c r="F26" s="41" t="s">
        <v>17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5.95" customHeight="1" x14ac:dyDescent="0.5">
      <c r="A27" s="21">
        <v>21</v>
      </c>
      <c r="B27" s="22">
        <v>43321</v>
      </c>
      <c r="C27" s="55" t="s">
        <v>92</v>
      </c>
      <c r="D27" s="56" t="s">
        <v>194</v>
      </c>
      <c r="E27" s="57" t="s">
        <v>195</v>
      </c>
      <c r="F27" s="26" t="s">
        <v>13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43322</v>
      </c>
      <c r="C28" s="61" t="s">
        <v>92</v>
      </c>
      <c r="D28" s="34" t="s">
        <v>196</v>
      </c>
      <c r="E28" s="35" t="s">
        <v>197</v>
      </c>
      <c r="F28" s="31" t="s">
        <v>14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43323</v>
      </c>
      <c r="C29" s="33" t="s">
        <v>92</v>
      </c>
      <c r="D29" s="62" t="s">
        <v>198</v>
      </c>
      <c r="E29" s="63" t="s">
        <v>199</v>
      </c>
      <c r="F29" s="31" t="s">
        <v>15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43324</v>
      </c>
      <c r="C30" s="33" t="s">
        <v>123</v>
      </c>
      <c r="D30" s="34" t="s">
        <v>200</v>
      </c>
      <c r="E30" s="35" t="s">
        <v>201</v>
      </c>
      <c r="F30" s="31" t="s">
        <v>16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43325</v>
      </c>
      <c r="C31" s="64" t="s">
        <v>123</v>
      </c>
      <c r="D31" s="65" t="s">
        <v>202</v>
      </c>
      <c r="E31" s="66" t="s">
        <v>203</v>
      </c>
      <c r="F31" s="41" t="s">
        <v>17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43326</v>
      </c>
      <c r="C32" s="23" t="s">
        <v>123</v>
      </c>
      <c r="D32" s="24" t="s">
        <v>204</v>
      </c>
      <c r="E32" s="25" t="s">
        <v>205</v>
      </c>
      <c r="F32" s="26" t="s">
        <v>13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43327</v>
      </c>
      <c r="C33" s="33" t="s">
        <v>123</v>
      </c>
      <c r="D33" s="34" t="s">
        <v>206</v>
      </c>
      <c r="E33" s="35" t="s">
        <v>207</v>
      </c>
      <c r="F33" s="31" t="s">
        <v>14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43328</v>
      </c>
      <c r="C34" s="33" t="s">
        <v>123</v>
      </c>
      <c r="D34" s="34" t="s">
        <v>208</v>
      </c>
      <c r="E34" s="35" t="s">
        <v>209</v>
      </c>
      <c r="F34" s="31" t="s">
        <v>15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43329</v>
      </c>
      <c r="C35" s="33" t="s">
        <v>123</v>
      </c>
      <c r="D35" s="34" t="s">
        <v>210</v>
      </c>
      <c r="E35" s="35" t="s">
        <v>211</v>
      </c>
      <c r="F35" s="31" t="s">
        <v>16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43330</v>
      </c>
      <c r="C36" s="43" t="s">
        <v>123</v>
      </c>
      <c r="D36" s="44" t="s">
        <v>212</v>
      </c>
      <c r="E36" s="45" t="s">
        <v>213</v>
      </c>
      <c r="F36" s="41" t="s">
        <v>17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43331</v>
      </c>
      <c r="C37" s="55" t="s">
        <v>123</v>
      </c>
      <c r="D37" s="71" t="s">
        <v>214</v>
      </c>
      <c r="E37" s="72" t="s">
        <v>215</v>
      </c>
      <c r="F37" s="73" t="s">
        <v>13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43332</v>
      </c>
      <c r="C38" s="33" t="s">
        <v>123</v>
      </c>
      <c r="D38" s="34" t="s">
        <v>216</v>
      </c>
      <c r="E38" s="35" t="s">
        <v>217</v>
      </c>
      <c r="F38" s="31" t="s">
        <v>14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43333</v>
      </c>
      <c r="C39" s="33" t="s">
        <v>123</v>
      </c>
      <c r="D39" s="34" t="s">
        <v>218</v>
      </c>
      <c r="E39" s="35" t="s">
        <v>219</v>
      </c>
      <c r="F39" s="31" t="s">
        <v>15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43334</v>
      </c>
      <c r="C40" s="33" t="s">
        <v>123</v>
      </c>
      <c r="D40" s="34" t="s">
        <v>220</v>
      </c>
      <c r="E40" s="35" t="s">
        <v>221</v>
      </c>
      <c r="F40" s="31" t="s">
        <v>16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43335</v>
      </c>
      <c r="C41" s="74" t="s">
        <v>123</v>
      </c>
      <c r="D41" s="65" t="s">
        <v>222</v>
      </c>
      <c r="E41" s="66" t="s">
        <v>223</v>
      </c>
      <c r="F41" s="75" t="s">
        <v>17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118">
        <v>36</v>
      </c>
      <c r="B42" s="119">
        <v>43336</v>
      </c>
      <c r="C42" s="120" t="s">
        <v>123</v>
      </c>
      <c r="D42" s="121" t="s">
        <v>224</v>
      </c>
      <c r="E42" s="122" t="s">
        <v>225</v>
      </c>
      <c r="F42" s="118" t="s">
        <v>13</v>
      </c>
      <c r="G42" s="123"/>
      <c r="H42" s="124"/>
      <c r="I42" s="124"/>
      <c r="J42" s="124"/>
      <c r="K42" s="124"/>
      <c r="L42" s="124"/>
      <c r="M42" s="124"/>
      <c r="N42" s="124"/>
      <c r="O42" s="124"/>
      <c r="P42" s="125"/>
      <c r="Q42" s="125"/>
      <c r="R42" s="125"/>
      <c r="S42" s="125"/>
      <c r="T42" s="125"/>
      <c r="U42" s="125"/>
      <c r="V42" s="125"/>
      <c r="W42" s="125"/>
      <c r="X42" s="126"/>
      <c r="Y42" s="127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6" customHeight="1" x14ac:dyDescent="0.5">
      <c r="A43" s="136"/>
      <c r="B43" s="137"/>
      <c r="C43" s="138"/>
      <c r="D43" s="139"/>
      <c r="E43" s="140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5"/>
      <c r="Q43" s="135"/>
      <c r="R43" s="135"/>
      <c r="S43" s="135"/>
      <c r="T43" s="135"/>
      <c r="U43" s="135"/>
      <c r="V43" s="135"/>
      <c r="W43" s="135"/>
      <c r="X43" s="141"/>
      <c r="Y43" s="142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13" customFormat="1" ht="16.149999999999999" customHeight="1" x14ac:dyDescent="0.5">
      <c r="A44" s="78"/>
      <c r="B44" s="83" t="s">
        <v>29</v>
      </c>
      <c r="C44" s="79"/>
      <c r="E44" s="79">
        <f>I44+O44</f>
        <v>36</v>
      </c>
      <c r="F44" s="80" t="s">
        <v>6</v>
      </c>
      <c r="G44" s="131" t="s">
        <v>11</v>
      </c>
      <c r="H44" s="131"/>
      <c r="I44" s="133">
        <f>COUNTIF($C$7:$C$42,"ช")</f>
        <v>23</v>
      </c>
      <c r="J44" s="132"/>
      <c r="K44" s="81" t="s">
        <v>8</v>
      </c>
      <c r="L44" s="131"/>
      <c r="M44" s="176" t="s">
        <v>7</v>
      </c>
      <c r="N44" s="176"/>
      <c r="O44" s="133">
        <f>COUNTIF($C$7:$C$42,"ญ")</f>
        <v>13</v>
      </c>
      <c r="P44" s="132"/>
      <c r="Q44" s="81" t="s">
        <v>8</v>
      </c>
      <c r="X44" s="78"/>
      <c r="Y44" s="82"/>
    </row>
    <row r="45" spans="1:42" s="160" customFormat="1" ht="16.5" hidden="1" customHeight="1" x14ac:dyDescent="0.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8"/>
      <c r="M45" s="158"/>
      <c r="N45" s="158"/>
      <c r="O45" s="158"/>
      <c r="P45" s="158"/>
      <c r="Q45" s="158"/>
      <c r="R45" s="158"/>
      <c r="S45" s="159"/>
      <c r="T45" s="159"/>
      <c r="U45" s="159"/>
      <c r="V45" s="159"/>
      <c r="W45" s="159"/>
      <c r="X45" s="159"/>
      <c r="Y45" s="158"/>
    </row>
    <row r="46" spans="1:42" s="168" customFormat="1" ht="15" hidden="1" customHeight="1" x14ac:dyDescent="0.5">
      <c r="A46" s="158"/>
      <c r="B46" s="166"/>
      <c r="C46" s="158"/>
      <c r="D46" s="167" t="s">
        <v>23</v>
      </c>
      <c r="E46" s="167">
        <f>COUNTIF($F$7:$F$42,"แดง")</f>
        <v>8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AA46" s="169"/>
    </row>
    <row r="47" spans="1:42" s="168" customFormat="1" ht="15" hidden="1" customHeight="1" x14ac:dyDescent="0.5">
      <c r="A47" s="158"/>
      <c r="B47" s="166"/>
      <c r="C47" s="158"/>
      <c r="D47" s="170" t="s">
        <v>24</v>
      </c>
      <c r="E47" s="167">
        <f>COUNTIF($F$7:$F$42,"เหลือง")</f>
        <v>7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AA47" s="169"/>
    </row>
    <row r="48" spans="1:42" s="168" customFormat="1" ht="15" hidden="1" customHeight="1" x14ac:dyDescent="0.5">
      <c r="A48" s="158"/>
      <c r="B48" s="166"/>
      <c r="C48" s="158"/>
      <c r="D48" s="170" t="s">
        <v>25</v>
      </c>
      <c r="E48" s="167">
        <f>COUNTIF($F$7:$F$42,"น้ำเงิน")</f>
        <v>7</v>
      </c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AA48" s="169"/>
    </row>
    <row r="49" spans="1:47" s="168" customFormat="1" ht="15" hidden="1" customHeight="1" x14ac:dyDescent="0.5">
      <c r="A49" s="158"/>
      <c r="B49" s="166"/>
      <c r="C49" s="158"/>
      <c r="D49" s="170" t="s">
        <v>26</v>
      </c>
      <c r="E49" s="167">
        <f>COUNTIF($F$7:$F$42,"ม่วง")</f>
        <v>7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AA49" s="169"/>
    </row>
    <row r="50" spans="1:47" s="168" customFormat="1" ht="15" hidden="1" customHeight="1" x14ac:dyDescent="0.5">
      <c r="A50" s="158"/>
      <c r="B50" s="166"/>
      <c r="C50" s="158"/>
      <c r="D50" s="170" t="s">
        <v>27</v>
      </c>
      <c r="E50" s="167">
        <f>COUNTIF($F$7:$F$42,"ฟ้า")</f>
        <v>7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AA50" s="169"/>
    </row>
    <row r="51" spans="1:47" s="168" customFormat="1" ht="15" hidden="1" customHeight="1" x14ac:dyDescent="0.5">
      <c r="A51" s="158"/>
      <c r="B51" s="166"/>
      <c r="C51" s="158"/>
      <c r="D51" s="170" t="s">
        <v>5</v>
      </c>
      <c r="E51" s="167">
        <f>SUM(E46:E50)</f>
        <v>36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</row>
    <row r="52" spans="1:47" s="168" customFormat="1" ht="15" customHeight="1" x14ac:dyDescent="0.5">
      <c r="B52" s="171"/>
      <c r="C52" s="172"/>
      <c r="D52" s="173"/>
      <c r="E52" s="173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</row>
    <row r="53" spans="1:47" s="168" customFormat="1" ht="15" customHeight="1" x14ac:dyDescent="0.5">
      <c r="B53" s="171"/>
      <c r="C53" s="172"/>
      <c r="D53" s="173"/>
      <c r="E53" s="173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</row>
    <row r="54" spans="1:47" s="168" customFormat="1" ht="15" customHeight="1" x14ac:dyDescent="0.5">
      <c r="B54" s="171"/>
      <c r="C54" s="174"/>
      <c r="D54" s="175"/>
      <c r="E54" s="175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</row>
    <row r="55" spans="1:47" s="168" customFormat="1" ht="15" customHeight="1" x14ac:dyDescent="0.5">
      <c r="B55" s="171"/>
      <c r="C55" s="172"/>
      <c r="D55" s="173"/>
      <c r="E55" s="173"/>
      <c r="AA55" s="169"/>
    </row>
    <row r="56" spans="1:47" s="168" customFormat="1" ht="15" customHeight="1" x14ac:dyDescent="0.5">
      <c r="B56" s="171"/>
      <c r="C56" s="172"/>
      <c r="D56" s="173"/>
      <c r="E56" s="173"/>
      <c r="AA56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54"/>
  <sheetViews>
    <sheetView zoomScale="120" zoomScaleNormal="120" workbookViewId="0">
      <selection activeCell="L13" sqref="L1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1" s="16" customFormat="1" ht="18" customHeight="1" x14ac:dyDescent="0.5">
      <c r="A1" s="17"/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G1" s="17"/>
      <c r="H1" s="17"/>
      <c r="I1" s="17"/>
      <c r="J1" s="17"/>
      <c r="K1" s="17"/>
      <c r="L1" s="17"/>
      <c r="M1" s="17" t="s">
        <v>30</v>
      </c>
      <c r="N1" s="17"/>
      <c r="O1" s="17"/>
      <c r="P1" s="17"/>
      <c r="Q1" s="17"/>
      <c r="R1" s="17" t="str">
        <f>'ยอด ม.3'!B8</f>
        <v>นางสุนีย์ เวชพราหมณ์</v>
      </c>
      <c r="T1" s="17"/>
      <c r="U1" s="17"/>
      <c r="V1" s="17"/>
      <c r="W1" s="17"/>
      <c r="X1" s="17"/>
      <c r="Y1" s="17"/>
    </row>
    <row r="2" spans="1:41" s="16" customFormat="1" ht="18" customHeight="1" x14ac:dyDescent="0.5">
      <c r="B2" s="97" t="s">
        <v>46</v>
      </c>
      <c r="C2" s="94"/>
      <c r="D2" s="95"/>
      <c r="E2" s="96" t="s">
        <v>53</v>
      </c>
      <c r="M2" s="16" t="s">
        <v>47</v>
      </c>
      <c r="R2" s="17" t="str">
        <f>'ยอด ม.3'!B9</f>
        <v>ว่าที่ ร.ต.ศุภราช แก้วมีศรี</v>
      </c>
    </row>
    <row r="3" spans="1:41" s="18" customFormat="1" ht="17.25" customHeight="1" x14ac:dyDescent="0.5">
      <c r="A3" s="20" t="s">
        <v>32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1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ม.3'!F8</f>
        <v>334</v>
      </c>
      <c r="X4" s="364"/>
    </row>
    <row r="5" spans="1:41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1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1" s="2" customFormat="1" ht="15.75" customHeight="1" x14ac:dyDescent="0.5">
      <c r="A7" s="21">
        <v>1</v>
      </c>
      <c r="B7" s="22">
        <v>43337</v>
      </c>
      <c r="C7" s="182" t="s">
        <v>92</v>
      </c>
      <c r="D7" s="183" t="s">
        <v>226</v>
      </c>
      <c r="E7" s="184" t="s">
        <v>227</v>
      </c>
      <c r="F7" s="26" t="s">
        <v>14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</row>
    <row r="8" spans="1:41" s="2" customFormat="1" ht="16.149999999999999" customHeight="1" x14ac:dyDescent="0.5">
      <c r="A8" s="31">
        <v>2</v>
      </c>
      <c r="B8" s="32">
        <v>43338</v>
      </c>
      <c r="C8" s="61" t="s">
        <v>92</v>
      </c>
      <c r="D8" s="62" t="s">
        <v>228</v>
      </c>
      <c r="E8" s="63" t="s">
        <v>229</v>
      </c>
      <c r="F8" s="31" t="s">
        <v>15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</row>
    <row r="9" spans="1:41" s="2" customFormat="1" ht="16.149999999999999" customHeight="1" x14ac:dyDescent="0.5">
      <c r="A9" s="31">
        <v>3</v>
      </c>
      <c r="B9" s="32">
        <v>43339</v>
      </c>
      <c r="C9" s="61" t="s">
        <v>92</v>
      </c>
      <c r="D9" s="62" t="s">
        <v>230</v>
      </c>
      <c r="E9" s="63" t="s">
        <v>231</v>
      </c>
      <c r="F9" s="31" t="s">
        <v>16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s="2" customFormat="1" ht="16.149999999999999" customHeight="1" x14ac:dyDescent="0.5">
      <c r="A10" s="31">
        <v>4</v>
      </c>
      <c r="B10" s="32">
        <v>43340</v>
      </c>
      <c r="C10" s="61" t="s">
        <v>92</v>
      </c>
      <c r="D10" s="62" t="s">
        <v>232</v>
      </c>
      <c r="E10" s="63" t="s">
        <v>233</v>
      </c>
      <c r="F10" s="31" t="s">
        <v>17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15"/>
      <c r="AB10" s="5"/>
      <c r="AC10" s="5"/>
      <c r="AD10" s="5"/>
      <c r="AE10" s="5"/>
      <c r="AF10" s="5"/>
      <c r="AG10" s="5"/>
      <c r="AH10" s="5"/>
      <c r="AI10" s="5"/>
      <c r="AJ10" s="14"/>
      <c r="AK10" s="5"/>
      <c r="AL10" s="14"/>
      <c r="AM10" s="4"/>
      <c r="AN10" s="5"/>
      <c r="AO10" s="5"/>
    </row>
    <row r="11" spans="1:41" s="2" customFormat="1" ht="16.149999999999999" customHeight="1" x14ac:dyDescent="0.5">
      <c r="A11" s="41">
        <v>5</v>
      </c>
      <c r="B11" s="42">
        <v>43341</v>
      </c>
      <c r="C11" s="185" t="s">
        <v>92</v>
      </c>
      <c r="D11" s="186" t="s">
        <v>234</v>
      </c>
      <c r="E11" s="187" t="s">
        <v>235</v>
      </c>
      <c r="F11" s="41" t="s">
        <v>13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15"/>
      <c r="AB11" s="5"/>
      <c r="AC11" s="5"/>
      <c r="AD11" s="5"/>
      <c r="AE11" s="5"/>
      <c r="AF11" s="5"/>
      <c r="AG11" s="5"/>
      <c r="AH11" s="5"/>
      <c r="AI11" s="5"/>
      <c r="AJ11" s="14"/>
      <c r="AK11" s="5"/>
      <c r="AL11" s="14"/>
      <c r="AM11" s="4"/>
      <c r="AN11" s="5"/>
      <c r="AO11" s="5"/>
    </row>
    <row r="12" spans="1:41" s="2" customFormat="1" ht="16.149999999999999" customHeight="1" x14ac:dyDescent="0.5">
      <c r="A12" s="21">
        <v>6</v>
      </c>
      <c r="B12" s="22">
        <v>43342</v>
      </c>
      <c r="C12" s="182" t="s">
        <v>92</v>
      </c>
      <c r="D12" s="183" t="s">
        <v>236</v>
      </c>
      <c r="E12" s="184" t="s">
        <v>237</v>
      </c>
      <c r="F12" s="26" t="s">
        <v>14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15"/>
      <c r="AB12" s="5"/>
      <c r="AC12" s="5"/>
      <c r="AD12" s="5"/>
      <c r="AE12" s="5"/>
      <c r="AF12" s="5"/>
      <c r="AG12" s="5"/>
      <c r="AH12" s="5"/>
      <c r="AI12" s="5"/>
      <c r="AJ12" s="14"/>
      <c r="AK12" s="5"/>
      <c r="AL12" s="14"/>
      <c r="AM12" s="4"/>
      <c r="AN12" s="5"/>
      <c r="AO12" s="5"/>
    </row>
    <row r="13" spans="1:41" s="2" customFormat="1" ht="16.149999999999999" customHeight="1" x14ac:dyDescent="0.5">
      <c r="A13" s="31">
        <v>7</v>
      </c>
      <c r="B13" s="32">
        <v>43343</v>
      </c>
      <c r="C13" s="61" t="s">
        <v>92</v>
      </c>
      <c r="D13" s="62" t="s">
        <v>238</v>
      </c>
      <c r="E13" s="63" t="s">
        <v>239</v>
      </c>
      <c r="F13" s="31" t="s">
        <v>15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15"/>
      <c r="AB13" s="5"/>
      <c r="AC13" s="5"/>
      <c r="AD13" s="5"/>
      <c r="AE13" s="5"/>
      <c r="AF13" s="5"/>
      <c r="AG13" s="5"/>
      <c r="AH13" s="5"/>
      <c r="AI13" s="5"/>
      <c r="AJ13" s="14"/>
      <c r="AK13" s="5"/>
      <c r="AL13" s="14"/>
      <c r="AM13" s="4"/>
      <c r="AN13" s="5"/>
      <c r="AO13" s="5"/>
    </row>
    <row r="14" spans="1:41" s="2" customFormat="1" ht="16.149999999999999" customHeight="1" x14ac:dyDescent="0.5">
      <c r="A14" s="31">
        <v>8</v>
      </c>
      <c r="B14" s="32">
        <v>43344</v>
      </c>
      <c r="C14" s="61" t="s">
        <v>92</v>
      </c>
      <c r="D14" s="62" t="s">
        <v>240</v>
      </c>
      <c r="E14" s="63" t="s">
        <v>241</v>
      </c>
      <c r="F14" s="31" t="s">
        <v>16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15"/>
      <c r="AB14" s="5"/>
      <c r="AC14" s="5"/>
      <c r="AD14" s="5"/>
      <c r="AE14" s="5"/>
      <c r="AF14" s="5"/>
      <c r="AG14" s="5"/>
      <c r="AH14" s="5"/>
      <c r="AI14" s="5"/>
      <c r="AJ14" s="14"/>
      <c r="AK14" s="5"/>
      <c r="AL14" s="14"/>
      <c r="AM14" s="4"/>
      <c r="AN14" s="5"/>
      <c r="AO14" s="5"/>
    </row>
    <row r="15" spans="1:41" s="2" customFormat="1" ht="16.149999999999999" customHeight="1" x14ac:dyDescent="0.5">
      <c r="A15" s="31">
        <v>9</v>
      </c>
      <c r="B15" s="32">
        <v>43345</v>
      </c>
      <c r="C15" s="61" t="s">
        <v>92</v>
      </c>
      <c r="D15" s="62" t="s">
        <v>242</v>
      </c>
      <c r="E15" s="63" t="s">
        <v>243</v>
      </c>
      <c r="F15" s="31" t="s">
        <v>17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15"/>
      <c r="AB15" s="5"/>
      <c r="AC15" s="5"/>
      <c r="AD15" s="5"/>
      <c r="AE15" s="5"/>
      <c r="AF15" s="5"/>
      <c r="AG15" s="5"/>
      <c r="AH15" s="5"/>
      <c r="AI15" s="5"/>
      <c r="AJ15" s="14"/>
      <c r="AK15" s="5"/>
      <c r="AL15" s="14"/>
      <c r="AM15" s="4"/>
      <c r="AN15" s="5"/>
      <c r="AO15" s="5"/>
    </row>
    <row r="16" spans="1:41" s="2" customFormat="1" ht="16.149999999999999" customHeight="1" x14ac:dyDescent="0.5">
      <c r="A16" s="41">
        <v>10</v>
      </c>
      <c r="B16" s="42">
        <v>43346</v>
      </c>
      <c r="C16" s="185" t="s">
        <v>92</v>
      </c>
      <c r="D16" s="186" t="s">
        <v>244</v>
      </c>
      <c r="E16" s="187" t="s">
        <v>245</v>
      </c>
      <c r="F16" s="41" t="s">
        <v>13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15"/>
      <c r="AB16" s="5"/>
      <c r="AC16" s="5"/>
      <c r="AD16" s="5"/>
      <c r="AE16" s="5"/>
      <c r="AF16" s="5"/>
      <c r="AG16" s="5"/>
      <c r="AH16" s="5"/>
      <c r="AI16" s="5"/>
      <c r="AJ16" s="14"/>
      <c r="AK16" s="5"/>
      <c r="AL16" s="14"/>
      <c r="AM16" s="4"/>
      <c r="AN16" s="5"/>
      <c r="AO16" s="5"/>
    </row>
    <row r="17" spans="1:41" s="2" customFormat="1" ht="16.149999999999999" customHeight="1" x14ac:dyDescent="0.5">
      <c r="A17" s="21">
        <v>11</v>
      </c>
      <c r="B17" s="22">
        <v>43347</v>
      </c>
      <c r="C17" s="182" t="s">
        <v>92</v>
      </c>
      <c r="D17" s="183" t="s">
        <v>246</v>
      </c>
      <c r="E17" s="184" t="s">
        <v>247</v>
      </c>
      <c r="F17" s="26" t="s">
        <v>14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15"/>
      <c r="AB17" s="5"/>
      <c r="AC17" s="5"/>
      <c r="AD17" s="5"/>
      <c r="AE17" s="5"/>
      <c r="AF17" s="5"/>
      <c r="AG17" s="5"/>
      <c r="AH17" s="5"/>
      <c r="AI17" s="5"/>
      <c r="AJ17" s="14"/>
      <c r="AK17" s="5"/>
      <c r="AL17" s="14"/>
      <c r="AM17" s="4"/>
      <c r="AN17" s="5"/>
      <c r="AO17" s="5"/>
    </row>
    <row r="18" spans="1:41" s="2" customFormat="1" ht="16.149999999999999" customHeight="1" x14ac:dyDescent="0.5">
      <c r="A18" s="31">
        <v>12</v>
      </c>
      <c r="B18" s="32">
        <v>43348</v>
      </c>
      <c r="C18" s="188" t="s">
        <v>92</v>
      </c>
      <c r="D18" s="62" t="s">
        <v>248</v>
      </c>
      <c r="E18" s="63" t="s">
        <v>249</v>
      </c>
      <c r="F18" s="31" t="s">
        <v>15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15"/>
      <c r="AB18" s="5"/>
      <c r="AC18" s="5"/>
      <c r="AD18" s="5"/>
      <c r="AE18" s="5"/>
      <c r="AF18" s="5"/>
      <c r="AG18" s="5"/>
      <c r="AH18" s="5"/>
      <c r="AI18" s="5"/>
      <c r="AJ18" s="14"/>
      <c r="AK18" s="5"/>
      <c r="AL18" s="14"/>
      <c r="AM18" s="4"/>
      <c r="AN18" s="5"/>
      <c r="AO18" s="5"/>
    </row>
    <row r="19" spans="1:41" s="2" customFormat="1" ht="16.149999999999999" customHeight="1" x14ac:dyDescent="0.5">
      <c r="A19" s="31">
        <v>13</v>
      </c>
      <c r="B19" s="32">
        <v>43349</v>
      </c>
      <c r="C19" s="61" t="s">
        <v>92</v>
      </c>
      <c r="D19" s="189" t="s">
        <v>250</v>
      </c>
      <c r="E19" s="190" t="s">
        <v>251</v>
      </c>
      <c r="F19" s="31" t="s">
        <v>16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15"/>
      <c r="AB19" s="5"/>
      <c r="AC19" s="5"/>
      <c r="AD19" s="5"/>
      <c r="AE19" s="5"/>
      <c r="AF19" s="5"/>
      <c r="AG19" s="5"/>
      <c r="AH19" s="5"/>
      <c r="AI19" s="5"/>
      <c r="AJ19" s="14"/>
      <c r="AK19" s="5"/>
      <c r="AL19" s="14"/>
      <c r="AM19" s="4"/>
      <c r="AN19" s="5"/>
      <c r="AO19" s="5"/>
    </row>
    <row r="20" spans="1:41" s="2" customFormat="1" ht="16.149999999999999" customHeight="1" x14ac:dyDescent="0.5">
      <c r="A20" s="31">
        <v>14</v>
      </c>
      <c r="B20" s="32">
        <v>43350</v>
      </c>
      <c r="C20" s="61" t="s">
        <v>92</v>
      </c>
      <c r="D20" s="62" t="s">
        <v>252</v>
      </c>
      <c r="E20" s="63" t="s">
        <v>253</v>
      </c>
      <c r="F20" s="31" t="s">
        <v>17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15"/>
      <c r="AB20" s="5"/>
      <c r="AC20" s="5"/>
      <c r="AD20" s="5"/>
      <c r="AE20" s="5"/>
      <c r="AF20" s="5"/>
      <c r="AG20" s="5"/>
      <c r="AH20" s="5"/>
      <c r="AI20" s="5"/>
      <c r="AJ20" s="14"/>
      <c r="AK20" s="5"/>
      <c r="AL20" s="14"/>
      <c r="AM20" s="4"/>
      <c r="AN20" s="5"/>
      <c r="AO20" s="5"/>
    </row>
    <row r="21" spans="1:41" s="2" customFormat="1" ht="16.149999999999999" customHeight="1" x14ac:dyDescent="0.5">
      <c r="A21" s="41">
        <v>15</v>
      </c>
      <c r="B21" s="42">
        <v>43351</v>
      </c>
      <c r="C21" s="185" t="s">
        <v>92</v>
      </c>
      <c r="D21" s="186" t="s">
        <v>254</v>
      </c>
      <c r="E21" s="187" t="s">
        <v>255</v>
      </c>
      <c r="F21" s="41" t="s">
        <v>13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15"/>
      <c r="AB21" s="5"/>
      <c r="AC21" s="5"/>
      <c r="AD21" s="5"/>
      <c r="AE21" s="5"/>
      <c r="AF21" s="5"/>
      <c r="AG21" s="5"/>
      <c r="AH21" s="5"/>
      <c r="AI21" s="5"/>
      <c r="AJ21" s="14"/>
      <c r="AK21" s="5"/>
      <c r="AL21" s="14"/>
      <c r="AM21" s="4"/>
      <c r="AN21" s="5"/>
      <c r="AO21" s="5"/>
    </row>
    <row r="22" spans="1:41" s="2" customFormat="1" ht="15.95" customHeight="1" x14ac:dyDescent="0.5">
      <c r="A22" s="21">
        <v>16</v>
      </c>
      <c r="B22" s="22">
        <v>43352</v>
      </c>
      <c r="C22" s="182" t="s">
        <v>92</v>
      </c>
      <c r="D22" s="183" t="s">
        <v>256</v>
      </c>
      <c r="E22" s="184" t="s">
        <v>257</v>
      </c>
      <c r="F22" s="26" t="s">
        <v>14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15"/>
      <c r="AB22" s="5"/>
      <c r="AC22" s="5"/>
      <c r="AD22" s="5"/>
      <c r="AE22" s="5"/>
      <c r="AF22" s="5"/>
      <c r="AG22" s="5"/>
      <c r="AH22" s="5"/>
      <c r="AI22" s="5"/>
      <c r="AJ22" s="14"/>
      <c r="AK22" s="5"/>
      <c r="AL22" s="14"/>
      <c r="AM22" s="4"/>
      <c r="AN22" s="5"/>
      <c r="AO22" s="5"/>
    </row>
    <row r="23" spans="1:41" s="2" customFormat="1" ht="16.149999999999999" customHeight="1" x14ac:dyDescent="0.5">
      <c r="A23" s="31">
        <v>17</v>
      </c>
      <c r="B23" s="32">
        <v>43353</v>
      </c>
      <c r="C23" s="61" t="s">
        <v>92</v>
      </c>
      <c r="D23" s="62" t="s">
        <v>258</v>
      </c>
      <c r="E23" s="63" t="s">
        <v>259</v>
      </c>
      <c r="F23" s="31" t="s">
        <v>15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15"/>
      <c r="AB23" s="5"/>
      <c r="AC23" s="5"/>
      <c r="AD23" s="5"/>
      <c r="AE23" s="5"/>
      <c r="AF23" s="5"/>
      <c r="AG23" s="5"/>
      <c r="AH23" s="5"/>
      <c r="AI23" s="5"/>
      <c r="AJ23" s="14"/>
      <c r="AK23" s="5"/>
      <c r="AL23" s="14"/>
      <c r="AM23" s="4"/>
      <c r="AN23" s="5"/>
      <c r="AO23" s="5"/>
    </row>
    <row r="24" spans="1:41" s="2" customFormat="1" ht="16.149999999999999" customHeight="1" x14ac:dyDescent="0.5">
      <c r="A24" s="31">
        <v>18</v>
      </c>
      <c r="B24" s="32">
        <v>43354</v>
      </c>
      <c r="C24" s="61" t="s">
        <v>92</v>
      </c>
      <c r="D24" s="62" t="s">
        <v>260</v>
      </c>
      <c r="E24" s="63" t="s">
        <v>261</v>
      </c>
      <c r="F24" s="31" t="s">
        <v>16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15"/>
      <c r="AB24" s="5"/>
      <c r="AC24" s="5"/>
      <c r="AD24" s="5"/>
      <c r="AE24" s="5"/>
      <c r="AF24" s="5"/>
      <c r="AG24" s="5"/>
      <c r="AH24" s="5"/>
      <c r="AI24" s="5"/>
      <c r="AJ24" s="14"/>
      <c r="AK24" s="5"/>
      <c r="AL24" s="14"/>
      <c r="AM24" s="4"/>
      <c r="AN24" s="5"/>
      <c r="AO24" s="5"/>
    </row>
    <row r="25" spans="1:41" s="2" customFormat="1" ht="16.149999999999999" customHeight="1" x14ac:dyDescent="0.5">
      <c r="A25" s="31">
        <v>19</v>
      </c>
      <c r="B25" s="32">
        <v>43355</v>
      </c>
      <c r="C25" s="61" t="s">
        <v>92</v>
      </c>
      <c r="D25" s="62" t="s">
        <v>262</v>
      </c>
      <c r="E25" s="63" t="s">
        <v>263</v>
      </c>
      <c r="F25" s="31" t="s">
        <v>17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5"/>
      <c r="AB25" s="5"/>
      <c r="AC25" s="5"/>
      <c r="AD25" s="5"/>
      <c r="AE25" s="5"/>
      <c r="AF25" s="5"/>
      <c r="AG25" s="5"/>
      <c r="AH25" s="5"/>
      <c r="AI25" s="5"/>
      <c r="AJ25" s="14"/>
      <c r="AK25" s="5"/>
      <c r="AL25" s="14"/>
      <c r="AM25" s="4"/>
      <c r="AN25" s="5"/>
      <c r="AO25" s="5"/>
    </row>
    <row r="26" spans="1:41" s="2" customFormat="1" ht="17.100000000000001" customHeight="1" x14ac:dyDescent="0.5">
      <c r="A26" s="41">
        <v>20</v>
      </c>
      <c r="B26" s="42">
        <v>43356</v>
      </c>
      <c r="C26" s="185" t="s">
        <v>123</v>
      </c>
      <c r="D26" s="186" t="s">
        <v>264</v>
      </c>
      <c r="E26" s="187" t="s">
        <v>265</v>
      </c>
      <c r="F26" s="41" t="s">
        <v>13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15"/>
      <c r="AB26" s="5"/>
      <c r="AC26" s="5"/>
      <c r="AD26" s="5"/>
      <c r="AE26" s="5"/>
      <c r="AF26" s="5"/>
      <c r="AG26" s="5"/>
      <c r="AH26" s="5"/>
      <c r="AI26" s="5"/>
      <c r="AJ26" s="14"/>
      <c r="AK26" s="5"/>
      <c r="AL26" s="14"/>
      <c r="AM26" s="4"/>
      <c r="AN26" s="5"/>
      <c r="AO26" s="5"/>
    </row>
    <row r="27" spans="1:41" s="2" customFormat="1" ht="15.95" customHeight="1" x14ac:dyDescent="0.5">
      <c r="A27" s="21">
        <v>21</v>
      </c>
      <c r="B27" s="22">
        <v>43357</v>
      </c>
      <c r="C27" s="191" t="s">
        <v>123</v>
      </c>
      <c r="D27" s="56" t="s">
        <v>266</v>
      </c>
      <c r="E27" s="57" t="s">
        <v>267</v>
      </c>
      <c r="F27" s="26" t="s">
        <v>14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15"/>
      <c r="AB27" s="5"/>
      <c r="AC27" s="5"/>
      <c r="AD27" s="5"/>
      <c r="AE27" s="5"/>
      <c r="AF27" s="5"/>
      <c r="AG27" s="5"/>
      <c r="AH27" s="5"/>
      <c r="AI27" s="5"/>
      <c r="AJ27" s="14"/>
      <c r="AK27" s="5"/>
      <c r="AL27" s="14"/>
      <c r="AM27" s="4"/>
      <c r="AN27" s="5"/>
      <c r="AO27" s="5"/>
    </row>
    <row r="28" spans="1:41" s="2" customFormat="1" ht="16.149999999999999" customHeight="1" x14ac:dyDescent="0.5">
      <c r="A28" s="31">
        <v>22</v>
      </c>
      <c r="B28" s="32">
        <v>43358</v>
      </c>
      <c r="C28" s="61" t="s">
        <v>123</v>
      </c>
      <c r="D28" s="62" t="s">
        <v>268</v>
      </c>
      <c r="E28" s="63" t="s">
        <v>269</v>
      </c>
      <c r="F28" s="31" t="s">
        <v>15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2" customFormat="1" ht="16.149999999999999" customHeight="1" x14ac:dyDescent="0.5">
      <c r="A29" s="31">
        <v>23</v>
      </c>
      <c r="B29" s="32">
        <v>43359</v>
      </c>
      <c r="C29" s="61" t="s">
        <v>123</v>
      </c>
      <c r="D29" s="62" t="s">
        <v>270</v>
      </c>
      <c r="E29" s="63" t="s">
        <v>271</v>
      </c>
      <c r="F29" s="31" t="s">
        <v>16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2" customFormat="1" ht="16.149999999999999" customHeight="1" x14ac:dyDescent="0.5">
      <c r="A30" s="31">
        <v>24</v>
      </c>
      <c r="B30" s="32">
        <v>43360</v>
      </c>
      <c r="C30" s="61" t="s">
        <v>123</v>
      </c>
      <c r="D30" s="62" t="s">
        <v>272</v>
      </c>
      <c r="E30" s="63" t="s">
        <v>273</v>
      </c>
      <c r="F30" s="31" t="s">
        <v>17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15"/>
      <c r="AB30" s="5"/>
      <c r="AC30" s="5"/>
      <c r="AD30" s="5"/>
      <c r="AE30" s="5"/>
      <c r="AF30" s="5"/>
      <c r="AG30" s="5"/>
      <c r="AH30" s="5"/>
      <c r="AI30" s="5"/>
      <c r="AJ30" s="14"/>
      <c r="AK30" s="5"/>
      <c r="AL30" s="14"/>
      <c r="AM30" s="4"/>
      <c r="AN30" s="5"/>
      <c r="AO30" s="5"/>
    </row>
    <row r="31" spans="1:41" s="2" customFormat="1" ht="16.149999999999999" customHeight="1" x14ac:dyDescent="0.5">
      <c r="A31" s="41">
        <v>25</v>
      </c>
      <c r="B31" s="42">
        <v>43361</v>
      </c>
      <c r="C31" s="192" t="s">
        <v>123</v>
      </c>
      <c r="D31" s="193" t="s">
        <v>274</v>
      </c>
      <c r="E31" s="194" t="s">
        <v>275</v>
      </c>
      <c r="F31" s="41" t="s">
        <v>13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5"/>
      <c r="AB31" s="5"/>
      <c r="AC31" s="5"/>
      <c r="AD31" s="5"/>
      <c r="AE31" s="5"/>
      <c r="AF31" s="5"/>
      <c r="AG31" s="5"/>
      <c r="AH31" s="5"/>
      <c r="AI31" s="5"/>
      <c r="AJ31" s="14"/>
      <c r="AK31" s="5"/>
      <c r="AL31" s="14"/>
      <c r="AM31" s="4"/>
      <c r="AN31" s="5"/>
      <c r="AO31" s="5"/>
    </row>
    <row r="32" spans="1:41" s="2" customFormat="1" ht="16.149999999999999" customHeight="1" x14ac:dyDescent="0.5">
      <c r="A32" s="21">
        <v>26</v>
      </c>
      <c r="B32" s="22">
        <v>43362</v>
      </c>
      <c r="C32" s="182" t="s">
        <v>123</v>
      </c>
      <c r="D32" s="183" t="s">
        <v>276</v>
      </c>
      <c r="E32" s="184" t="s">
        <v>277</v>
      </c>
      <c r="F32" s="26" t="s">
        <v>14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15"/>
      <c r="AB32" s="5"/>
      <c r="AC32" s="5"/>
      <c r="AD32" s="5"/>
      <c r="AE32" s="5"/>
      <c r="AF32" s="5"/>
      <c r="AG32" s="5"/>
      <c r="AH32" s="5"/>
      <c r="AI32" s="5"/>
      <c r="AJ32" s="14"/>
      <c r="AK32" s="5"/>
      <c r="AL32" s="14"/>
      <c r="AM32" s="4"/>
      <c r="AN32" s="5"/>
      <c r="AO32" s="5"/>
    </row>
    <row r="33" spans="1:41" s="2" customFormat="1" ht="16.149999999999999" customHeight="1" x14ac:dyDescent="0.5">
      <c r="A33" s="31">
        <v>27</v>
      </c>
      <c r="B33" s="32">
        <v>43363</v>
      </c>
      <c r="C33" s="61" t="s">
        <v>123</v>
      </c>
      <c r="D33" s="62" t="s">
        <v>278</v>
      </c>
      <c r="E33" s="63" t="s">
        <v>277</v>
      </c>
      <c r="F33" s="31" t="s">
        <v>15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15"/>
      <c r="AB33" s="5"/>
      <c r="AC33" s="5"/>
      <c r="AD33" s="5"/>
      <c r="AE33" s="5"/>
      <c r="AF33" s="5"/>
      <c r="AG33" s="5"/>
      <c r="AH33" s="5"/>
      <c r="AI33" s="5"/>
      <c r="AJ33" s="14"/>
      <c r="AK33" s="5"/>
      <c r="AL33" s="14"/>
      <c r="AM33" s="4"/>
      <c r="AN33" s="5"/>
      <c r="AO33" s="5"/>
    </row>
    <row r="34" spans="1:41" s="2" customFormat="1" ht="16.149999999999999" customHeight="1" x14ac:dyDescent="0.5">
      <c r="A34" s="31">
        <v>28</v>
      </c>
      <c r="B34" s="32">
        <v>43364</v>
      </c>
      <c r="C34" s="61" t="s">
        <v>123</v>
      </c>
      <c r="D34" s="62" t="s">
        <v>220</v>
      </c>
      <c r="E34" s="63" t="s">
        <v>279</v>
      </c>
      <c r="F34" s="31" t="s">
        <v>16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5"/>
      <c r="AB34" s="5"/>
      <c r="AC34" s="5"/>
      <c r="AD34" s="5"/>
      <c r="AE34" s="5"/>
      <c r="AF34" s="5"/>
      <c r="AG34" s="5"/>
      <c r="AH34" s="5"/>
      <c r="AI34" s="5"/>
      <c r="AJ34" s="14"/>
      <c r="AK34" s="5"/>
      <c r="AL34" s="14"/>
      <c r="AM34" s="4"/>
      <c r="AN34" s="5"/>
      <c r="AO34" s="5"/>
    </row>
    <row r="35" spans="1:41" s="2" customFormat="1" ht="16.149999999999999" customHeight="1" x14ac:dyDescent="0.5">
      <c r="A35" s="31">
        <v>29</v>
      </c>
      <c r="B35" s="32">
        <v>43365</v>
      </c>
      <c r="C35" s="61" t="s">
        <v>123</v>
      </c>
      <c r="D35" s="62" t="s">
        <v>280</v>
      </c>
      <c r="E35" s="63" t="s">
        <v>281</v>
      </c>
      <c r="F35" s="31" t="s">
        <v>17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5"/>
      <c r="AB35" s="5"/>
      <c r="AC35" s="5"/>
      <c r="AD35" s="5"/>
      <c r="AE35" s="5"/>
      <c r="AF35" s="5"/>
      <c r="AG35" s="5"/>
      <c r="AH35" s="5"/>
      <c r="AI35" s="5"/>
      <c r="AJ35" s="14"/>
      <c r="AK35" s="5"/>
      <c r="AL35" s="14"/>
      <c r="AM35" s="4"/>
      <c r="AN35" s="5"/>
      <c r="AO35" s="5"/>
    </row>
    <row r="36" spans="1:41" s="2" customFormat="1" ht="16.350000000000001" customHeight="1" x14ac:dyDescent="0.5">
      <c r="A36" s="41">
        <v>30</v>
      </c>
      <c r="B36" s="42">
        <v>43366</v>
      </c>
      <c r="C36" s="185" t="s">
        <v>123</v>
      </c>
      <c r="D36" s="186" t="s">
        <v>282</v>
      </c>
      <c r="E36" s="187" t="s">
        <v>283</v>
      </c>
      <c r="F36" s="41" t="s">
        <v>13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15"/>
      <c r="AB36" s="5"/>
      <c r="AC36" s="5"/>
      <c r="AD36" s="5"/>
      <c r="AE36" s="5"/>
      <c r="AF36" s="5"/>
      <c r="AG36" s="5"/>
      <c r="AH36" s="5"/>
      <c r="AI36" s="5"/>
      <c r="AJ36" s="14"/>
      <c r="AK36" s="5"/>
      <c r="AL36" s="14"/>
      <c r="AM36" s="4"/>
      <c r="AN36" s="5"/>
      <c r="AO36" s="5"/>
    </row>
    <row r="37" spans="1:41" s="2" customFormat="1" ht="15.95" customHeight="1" x14ac:dyDescent="0.5">
      <c r="A37" s="21">
        <v>31</v>
      </c>
      <c r="B37" s="22">
        <v>43367</v>
      </c>
      <c r="C37" s="191" t="s">
        <v>123</v>
      </c>
      <c r="D37" s="56" t="s">
        <v>284</v>
      </c>
      <c r="E37" s="57" t="s">
        <v>285</v>
      </c>
      <c r="F37" s="73" t="s">
        <v>14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s="2" customFormat="1" ht="16.149999999999999" customHeight="1" x14ac:dyDescent="0.5">
      <c r="A38" s="31">
        <v>32</v>
      </c>
      <c r="B38" s="32">
        <v>43368</v>
      </c>
      <c r="C38" s="61" t="s">
        <v>123</v>
      </c>
      <c r="D38" s="62" t="s">
        <v>286</v>
      </c>
      <c r="E38" s="63" t="s">
        <v>287</v>
      </c>
      <c r="F38" s="31" t="s">
        <v>15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s="2" customFormat="1" ht="16.149999999999999" customHeight="1" x14ac:dyDescent="0.5">
      <c r="A39" s="31">
        <v>33</v>
      </c>
      <c r="B39" s="32">
        <v>43369</v>
      </c>
      <c r="C39" s="61" t="s">
        <v>123</v>
      </c>
      <c r="D39" s="62" t="s">
        <v>288</v>
      </c>
      <c r="E39" s="63" t="s">
        <v>289</v>
      </c>
      <c r="F39" s="31" t="s">
        <v>16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15"/>
      <c r="AB39" s="5"/>
      <c r="AC39" s="5"/>
      <c r="AD39" s="5"/>
      <c r="AE39" s="5"/>
      <c r="AF39" s="5"/>
      <c r="AG39" s="5"/>
      <c r="AH39" s="5"/>
      <c r="AI39" s="5"/>
      <c r="AJ39" s="14"/>
      <c r="AK39" s="5"/>
      <c r="AL39" s="14"/>
      <c r="AM39" s="4"/>
      <c r="AN39" s="5"/>
      <c r="AO39" s="5"/>
    </row>
    <row r="40" spans="1:41" s="2" customFormat="1" ht="16.149999999999999" customHeight="1" x14ac:dyDescent="0.5">
      <c r="A40" s="31">
        <v>34</v>
      </c>
      <c r="B40" s="32">
        <v>43370</v>
      </c>
      <c r="C40" s="61" t="s">
        <v>123</v>
      </c>
      <c r="D40" s="62" t="s">
        <v>290</v>
      </c>
      <c r="E40" s="63" t="s">
        <v>291</v>
      </c>
      <c r="F40" s="31" t="s">
        <v>17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15"/>
      <c r="AB40" s="5"/>
      <c r="AC40" s="5"/>
      <c r="AD40" s="5"/>
      <c r="AE40" s="5"/>
      <c r="AF40" s="5"/>
      <c r="AG40" s="5"/>
      <c r="AH40" s="5"/>
      <c r="AI40" s="5"/>
      <c r="AJ40" s="14"/>
      <c r="AK40" s="5"/>
      <c r="AL40" s="14"/>
      <c r="AM40" s="4"/>
      <c r="AN40" s="5"/>
      <c r="AO40" s="5"/>
    </row>
    <row r="41" spans="1:41" s="2" customFormat="1" ht="16.5" customHeight="1" x14ac:dyDescent="0.5">
      <c r="A41" s="41">
        <v>35</v>
      </c>
      <c r="B41" s="42">
        <v>43371</v>
      </c>
      <c r="C41" s="195" t="s">
        <v>123</v>
      </c>
      <c r="D41" s="186" t="s">
        <v>292</v>
      </c>
      <c r="E41" s="187" t="s">
        <v>293</v>
      </c>
      <c r="F41" s="41" t="s">
        <v>13</v>
      </c>
      <c r="G41" s="86"/>
      <c r="H41" s="47"/>
      <c r="I41" s="47"/>
      <c r="J41" s="47"/>
      <c r="K41" s="47"/>
      <c r="L41" s="47"/>
      <c r="M41" s="47"/>
      <c r="N41" s="47"/>
      <c r="O41" s="47"/>
      <c r="P41" s="48"/>
      <c r="Q41" s="48"/>
      <c r="R41" s="48"/>
      <c r="S41" s="48"/>
      <c r="T41" s="48"/>
      <c r="U41" s="48"/>
      <c r="V41" s="48"/>
      <c r="W41" s="48"/>
      <c r="X41" s="49"/>
      <c r="Y41" s="77"/>
      <c r="AA41" s="15"/>
      <c r="AB41" s="5"/>
      <c r="AC41" s="5"/>
      <c r="AD41" s="5"/>
      <c r="AE41" s="5"/>
      <c r="AF41" s="5"/>
      <c r="AG41" s="5"/>
      <c r="AH41" s="5"/>
      <c r="AI41" s="5"/>
      <c r="AJ41" s="14"/>
      <c r="AK41" s="5"/>
      <c r="AL41" s="14"/>
      <c r="AM41" s="4"/>
      <c r="AN41" s="5"/>
      <c r="AO41" s="5"/>
    </row>
    <row r="42" spans="1:41" s="2" customFormat="1" ht="16.149999999999999" customHeight="1" x14ac:dyDescent="0.5">
      <c r="A42" s="118">
        <v>36</v>
      </c>
      <c r="B42" s="119">
        <v>43372</v>
      </c>
      <c r="C42" s="196" t="s">
        <v>123</v>
      </c>
      <c r="D42" s="197" t="s">
        <v>294</v>
      </c>
      <c r="E42" s="198" t="s">
        <v>295</v>
      </c>
      <c r="F42" s="118" t="s">
        <v>14</v>
      </c>
      <c r="G42" s="123"/>
      <c r="H42" s="124"/>
      <c r="I42" s="124"/>
      <c r="J42" s="124"/>
      <c r="K42" s="124"/>
      <c r="L42" s="124"/>
      <c r="M42" s="124"/>
      <c r="N42" s="124"/>
      <c r="O42" s="124"/>
      <c r="P42" s="125"/>
      <c r="Q42" s="125"/>
      <c r="R42" s="125"/>
      <c r="S42" s="125"/>
      <c r="T42" s="125"/>
      <c r="U42" s="125"/>
      <c r="V42" s="125"/>
      <c r="W42" s="125"/>
      <c r="X42" s="126"/>
      <c r="Y42" s="127"/>
      <c r="AA42" s="15"/>
      <c r="AB42" s="5"/>
      <c r="AC42" s="5"/>
      <c r="AD42" s="5"/>
      <c r="AE42" s="5"/>
      <c r="AF42" s="5"/>
      <c r="AG42" s="5"/>
      <c r="AH42" s="5"/>
      <c r="AI42" s="5"/>
      <c r="AJ42" s="14"/>
      <c r="AK42" s="5"/>
      <c r="AL42" s="14"/>
      <c r="AM42" s="4"/>
      <c r="AN42" s="5"/>
      <c r="AO42" s="5"/>
    </row>
    <row r="43" spans="1:41" s="2" customFormat="1" ht="6" customHeight="1" x14ac:dyDescent="0.5">
      <c r="A43" s="136"/>
      <c r="B43" s="137"/>
      <c r="C43" s="138"/>
      <c r="D43" s="139"/>
      <c r="E43" s="140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5"/>
      <c r="Q43" s="135"/>
      <c r="R43" s="135"/>
      <c r="S43" s="135"/>
      <c r="T43" s="135"/>
      <c r="U43" s="135"/>
      <c r="V43" s="135"/>
      <c r="W43" s="135"/>
      <c r="X43" s="141"/>
      <c r="Y43" s="142"/>
      <c r="AA43" s="15"/>
      <c r="AB43" s="5"/>
      <c r="AC43" s="5"/>
      <c r="AD43" s="5"/>
      <c r="AE43" s="5"/>
      <c r="AF43" s="5"/>
      <c r="AG43" s="5"/>
      <c r="AH43" s="5"/>
      <c r="AI43" s="5"/>
      <c r="AJ43" s="14"/>
      <c r="AK43" s="5"/>
      <c r="AL43" s="14"/>
      <c r="AM43" s="4"/>
      <c r="AN43" s="5"/>
      <c r="AO43" s="5"/>
    </row>
    <row r="44" spans="1:41" s="13" customFormat="1" ht="16.149999999999999" customHeight="1" x14ac:dyDescent="0.5">
      <c r="A44" s="78"/>
      <c r="B44" s="83" t="s">
        <v>29</v>
      </c>
      <c r="C44" s="79"/>
      <c r="E44" s="79">
        <f>I44+O44</f>
        <v>36</v>
      </c>
      <c r="F44" s="80" t="s">
        <v>6</v>
      </c>
      <c r="G44" s="131" t="s">
        <v>11</v>
      </c>
      <c r="H44" s="131"/>
      <c r="I44" s="133">
        <f>COUNTIF($C$7:$C$42,"ช")</f>
        <v>19</v>
      </c>
      <c r="J44" s="132"/>
      <c r="K44" s="81" t="s">
        <v>8</v>
      </c>
      <c r="L44" s="131"/>
      <c r="M44" s="176" t="s">
        <v>7</v>
      </c>
      <c r="N44" s="176"/>
      <c r="O44" s="133">
        <f>COUNTIF($C$7:$C$42,"ญ")</f>
        <v>17</v>
      </c>
      <c r="P44" s="132"/>
      <c r="Q44" s="81" t="s">
        <v>8</v>
      </c>
      <c r="X44" s="78"/>
      <c r="Y44" s="82"/>
    </row>
    <row r="45" spans="1:41" s="160" customFormat="1" ht="17.100000000000001" hidden="1" customHeight="1" x14ac:dyDescent="0.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8"/>
      <c r="M45" s="158"/>
      <c r="N45" s="158"/>
      <c r="O45" s="158"/>
      <c r="P45" s="158"/>
      <c r="Q45" s="158"/>
      <c r="R45" s="158"/>
      <c r="S45" s="159"/>
      <c r="T45" s="159"/>
      <c r="U45" s="159"/>
      <c r="V45" s="159"/>
      <c r="W45" s="159"/>
      <c r="X45" s="159"/>
      <c r="Y45" s="158"/>
    </row>
    <row r="46" spans="1:41" s="168" customFormat="1" ht="15" hidden="1" customHeight="1" x14ac:dyDescent="0.5">
      <c r="A46" s="158"/>
      <c r="B46" s="166"/>
      <c r="C46" s="158"/>
      <c r="D46" s="167" t="s">
        <v>23</v>
      </c>
      <c r="E46" s="167">
        <f>COUNTIF($F$7:$F$42,"แดง")</f>
        <v>7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  <row r="47" spans="1:41" s="168" customFormat="1" ht="15" hidden="1" customHeight="1" x14ac:dyDescent="0.5">
      <c r="A47" s="158"/>
      <c r="B47" s="166"/>
      <c r="C47" s="158"/>
      <c r="D47" s="170" t="s">
        <v>24</v>
      </c>
      <c r="E47" s="167">
        <f>COUNTIF($F$7:$F$42,"เหลือง")</f>
        <v>8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</row>
    <row r="48" spans="1:41" s="168" customFormat="1" ht="15" hidden="1" customHeight="1" x14ac:dyDescent="0.5">
      <c r="A48" s="158"/>
      <c r="B48" s="166"/>
      <c r="C48" s="158"/>
      <c r="D48" s="170" t="s">
        <v>25</v>
      </c>
      <c r="E48" s="167">
        <f>COUNTIF($F$7:$F$42,"น้ำเงิน")</f>
        <v>7</v>
      </c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</row>
    <row r="49" spans="1:46" s="168" customFormat="1" ht="15" hidden="1" customHeight="1" x14ac:dyDescent="0.5">
      <c r="A49" s="158"/>
      <c r="B49" s="166"/>
      <c r="C49" s="158"/>
      <c r="D49" s="170" t="s">
        <v>26</v>
      </c>
      <c r="E49" s="167">
        <f>COUNTIF($F$7:$F$42,"ม่วง")</f>
        <v>7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</row>
    <row r="50" spans="1:46" s="168" customFormat="1" ht="15" hidden="1" customHeight="1" x14ac:dyDescent="0.5">
      <c r="A50" s="158"/>
      <c r="B50" s="166"/>
      <c r="C50" s="158"/>
      <c r="D50" s="170" t="s">
        <v>27</v>
      </c>
      <c r="E50" s="167">
        <f>COUNTIF($F$7:$F$42,"ฟ้า")</f>
        <v>7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</row>
    <row r="51" spans="1:46" s="168" customFormat="1" ht="15" hidden="1" customHeight="1" x14ac:dyDescent="0.5">
      <c r="A51" s="158"/>
      <c r="B51" s="166"/>
      <c r="C51" s="158"/>
      <c r="D51" s="170" t="s">
        <v>5</v>
      </c>
      <c r="E51" s="167">
        <f>SUM(E46:E50)</f>
        <v>36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</row>
    <row r="52" spans="1:46" s="168" customFormat="1" ht="15" customHeight="1" x14ac:dyDescent="0.5">
      <c r="B52" s="171"/>
      <c r="C52" s="172"/>
      <c r="D52" s="173"/>
      <c r="E52" s="173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</row>
    <row r="53" spans="1:46" s="168" customFormat="1" ht="15" customHeight="1" x14ac:dyDescent="0.5">
      <c r="B53" s="171"/>
      <c r="C53" s="172"/>
      <c r="D53" s="173"/>
      <c r="E53" s="173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</row>
    <row r="54" spans="1:46" s="168" customFormat="1" ht="15" customHeight="1" x14ac:dyDescent="0.5">
      <c r="B54" s="171"/>
      <c r="C54" s="174"/>
      <c r="D54" s="175"/>
      <c r="E54" s="175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56"/>
  <sheetViews>
    <sheetView zoomScale="120" zoomScaleNormal="120" workbookViewId="0">
      <selection activeCell="D23" sqref="D2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1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ม.3'!B10</f>
        <v>นางสาวรมิตา  บุญสิน</v>
      </c>
    </row>
    <row r="2" spans="1:41" s="16" customFormat="1" ht="18" customHeight="1" x14ac:dyDescent="0.5">
      <c r="B2" s="97" t="s">
        <v>46</v>
      </c>
      <c r="C2" s="94"/>
      <c r="D2" s="95"/>
      <c r="E2" s="96" t="s">
        <v>54</v>
      </c>
      <c r="M2" s="16" t="s">
        <v>47</v>
      </c>
      <c r="R2" s="17" t="str">
        <f>'ยอด ม.3'!B11</f>
        <v>นางสาวสิริญญา ศรัทธาสุข</v>
      </c>
    </row>
    <row r="3" spans="1:41" s="18" customFormat="1" ht="17.25" customHeight="1" x14ac:dyDescent="0.5">
      <c r="A3" s="20" t="s">
        <v>32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1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ม.3'!F10</f>
        <v>333</v>
      </c>
      <c r="X4" s="364"/>
    </row>
    <row r="5" spans="1:41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1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1" s="2" customFormat="1" ht="15.75" customHeight="1" x14ac:dyDescent="0.5">
      <c r="A7" s="21">
        <v>1</v>
      </c>
      <c r="B7" s="22">
        <v>43373</v>
      </c>
      <c r="C7" s="23" t="s">
        <v>92</v>
      </c>
      <c r="D7" s="24" t="s">
        <v>296</v>
      </c>
      <c r="E7" s="25" t="s">
        <v>98</v>
      </c>
      <c r="F7" s="26" t="s">
        <v>15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</row>
    <row r="8" spans="1:41" s="2" customFormat="1" ht="16.149999999999999" customHeight="1" x14ac:dyDescent="0.5">
      <c r="A8" s="31">
        <v>2</v>
      </c>
      <c r="B8" s="32">
        <v>43374</v>
      </c>
      <c r="C8" s="33" t="s">
        <v>92</v>
      </c>
      <c r="D8" s="34" t="s">
        <v>297</v>
      </c>
      <c r="E8" s="35" t="s">
        <v>298</v>
      </c>
      <c r="F8" s="31" t="s">
        <v>16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</row>
    <row r="9" spans="1:41" s="2" customFormat="1" ht="16.149999999999999" customHeight="1" x14ac:dyDescent="0.5">
      <c r="A9" s="31">
        <v>3</v>
      </c>
      <c r="B9" s="32">
        <v>43375</v>
      </c>
      <c r="C9" s="33" t="s">
        <v>92</v>
      </c>
      <c r="D9" s="34" t="s">
        <v>299</v>
      </c>
      <c r="E9" s="35" t="s">
        <v>300</v>
      </c>
      <c r="F9" s="31" t="s">
        <v>17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s="2" customFormat="1" ht="16.149999999999999" customHeight="1" x14ac:dyDescent="0.5">
      <c r="A10" s="31">
        <v>4</v>
      </c>
      <c r="B10" s="32">
        <v>43376</v>
      </c>
      <c r="C10" s="33" t="s">
        <v>92</v>
      </c>
      <c r="D10" s="34" t="s">
        <v>301</v>
      </c>
      <c r="E10" s="35" t="s">
        <v>302</v>
      </c>
      <c r="F10" s="31" t="s">
        <v>13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15"/>
      <c r="AB10" s="5"/>
      <c r="AC10" s="5"/>
      <c r="AD10" s="5"/>
      <c r="AE10" s="5"/>
      <c r="AF10" s="5"/>
      <c r="AG10" s="5"/>
      <c r="AH10" s="5"/>
      <c r="AI10" s="5"/>
      <c r="AJ10" s="14"/>
      <c r="AK10" s="5"/>
      <c r="AL10" s="14"/>
      <c r="AM10" s="4"/>
      <c r="AN10" s="5"/>
      <c r="AO10" s="5"/>
    </row>
    <row r="11" spans="1:41" s="2" customFormat="1" ht="16.149999999999999" customHeight="1" x14ac:dyDescent="0.5">
      <c r="A11" s="41">
        <v>5</v>
      </c>
      <c r="B11" s="42">
        <v>43377</v>
      </c>
      <c r="C11" s="43" t="s">
        <v>92</v>
      </c>
      <c r="D11" s="44" t="s">
        <v>303</v>
      </c>
      <c r="E11" s="45" t="s">
        <v>304</v>
      </c>
      <c r="F11" s="41" t="s">
        <v>14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15"/>
      <c r="AB11" s="5"/>
      <c r="AC11" s="5"/>
      <c r="AD11" s="5"/>
      <c r="AE11" s="5"/>
      <c r="AF11" s="5"/>
      <c r="AG11" s="5"/>
      <c r="AH11" s="5"/>
      <c r="AI11" s="5"/>
      <c r="AJ11" s="14"/>
      <c r="AK11" s="5"/>
      <c r="AL11" s="14"/>
      <c r="AM11" s="4"/>
      <c r="AN11" s="5"/>
      <c r="AO11" s="5"/>
    </row>
    <row r="12" spans="1:41" s="2" customFormat="1" ht="16.149999999999999" customHeight="1" x14ac:dyDescent="0.5">
      <c r="A12" s="21">
        <v>6</v>
      </c>
      <c r="B12" s="22">
        <v>43378</v>
      </c>
      <c r="C12" s="23" t="s">
        <v>92</v>
      </c>
      <c r="D12" s="24" t="s">
        <v>305</v>
      </c>
      <c r="E12" s="25" t="s">
        <v>306</v>
      </c>
      <c r="F12" s="26" t="s">
        <v>15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15"/>
      <c r="AB12" s="5"/>
      <c r="AC12" s="5"/>
      <c r="AD12" s="5"/>
      <c r="AE12" s="5"/>
      <c r="AF12" s="5"/>
      <c r="AG12" s="5"/>
      <c r="AH12" s="5"/>
      <c r="AI12" s="5"/>
      <c r="AJ12" s="14"/>
      <c r="AK12" s="5"/>
      <c r="AL12" s="14"/>
      <c r="AM12" s="4"/>
      <c r="AN12" s="5"/>
      <c r="AO12" s="5"/>
    </row>
    <row r="13" spans="1:41" s="2" customFormat="1" ht="16.149999999999999" customHeight="1" x14ac:dyDescent="0.5">
      <c r="A13" s="31">
        <v>7</v>
      </c>
      <c r="B13" s="32">
        <v>43379</v>
      </c>
      <c r="C13" s="33" t="s">
        <v>92</v>
      </c>
      <c r="D13" s="34" t="s">
        <v>307</v>
      </c>
      <c r="E13" s="35" t="s">
        <v>308</v>
      </c>
      <c r="F13" s="31" t="s">
        <v>16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15"/>
      <c r="AB13" s="5"/>
      <c r="AC13" s="5"/>
      <c r="AD13" s="5"/>
      <c r="AE13" s="5"/>
      <c r="AF13" s="5"/>
      <c r="AG13" s="5"/>
      <c r="AH13" s="5"/>
      <c r="AI13" s="5"/>
      <c r="AJ13" s="14"/>
      <c r="AK13" s="5"/>
      <c r="AL13" s="14"/>
      <c r="AM13" s="4"/>
      <c r="AN13" s="5"/>
      <c r="AO13" s="5"/>
    </row>
    <row r="14" spans="1:41" s="2" customFormat="1" ht="16.149999999999999" customHeight="1" x14ac:dyDescent="0.5">
      <c r="A14" s="31">
        <v>8</v>
      </c>
      <c r="B14" s="32">
        <v>43380</v>
      </c>
      <c r="C14" s="33" t="s">
        <v>92</v>
      </c>
      <c r="D14" s="34" t="s">
        <v>309</v>
      </c>
      <c r="E14" s="35" t="s">
        <v>310</v>
      </c>
      <c r="F14" s="31" t="s">
        <v>17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15"/>
      <c r="AB14" s="5"/>
      <c r="AC14" s="5"/>
      <c r="AD14" s="5"/>
      <c r="AE14" s="5"/>
      <c r="AF14" s="5"/>
      <c r="AG14" s="5"/>
      <c r="AH14" s="5"/>
      <c r="AI14" s="5"/>
      <c r="AJ14" s="14"/>
      <c r="AK14" s="5"/>
      <c r="AL14" s="14"/>
      <c r="AM14" s="4"/>
      <c r="AN14" s="5"/>
      <c r="AO14" s="5"/>
    </row>
    <row r="15" spans="1:41" s="2" customFormat="1" ht="16.149999999999999" customHeight="1" x14ac:dyDescent="0.5">
      <c r="A15" s="31">
        <v>9</v>
      </c>
      <c r="B15" s="32">
        <v>43381</v>
      </c>
      <c r="C15" s="33" t="s">
        <v>92</v>
      </c>
      <c r="D15" s="34" t="s">
        <v>232</v>
      </c>
      <c r="E15" s="35" t="s">
        <v>311</v>
      </c>
      <c r="F15" s="31" t="s">
        <v>13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15"/>
      <c r="AB15" s="5"/>
      <c r="AC15" s="5"/>
      <c r="AD15" s="5"/>
      <c r="AE15" s="5"/>
      <c r="AF15" s="5"/>
      <c r="AG15" s="5"/>
      <c r="AH15" s="5"/>
      <c r="AI15" s="5"/>
      <c r="AJ15" s="14"/>
      <c r="AK15" s="5"/>
      <c r="AL15" s="14"/>
      <c r="AM15" s="4"/>
      <c r="AN15" s="5"/>
      <c r="AO15" s="5"/>
    </row>
    <row r="16" spans="1:41" s="2" customFormat="1" ht="16.149999999999999" customHeight="1" x14ac:dyDescent="0.5">
      <c r="A16" s="41">
        <v>10</v>
      </c>
      <c r="B16" s="42">
        <v>43382</v>
      </c>
      <c r="C16" s="43" t="s">
        <v>92</v>
      </c>
      <c r="D16" s="44" t="s">
        <v>312</v>
      </c>
      <c r="E16" s="45" t="s">
        <v>313</v>
      </c>
      <c r="F16" s="41" t="s">
        <v>14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15"/>
      <c r="AB16" s="5"/>
      <c r="AC16" s="5"/>
      <c r="AD16" s="5"/>
      <c r="AE16" s="5"/>
      <c r="AF16" s="5"/>
      <c r="AG16" s="5"/>
      <c r="AH16" s="5"/>
      <c r="AI16" s="5"/>
      <c r="AJ16" s="14"/>
      <c r="AK16" s="5"/>
      <c r="AL16" s="14"/>
      <c r="AM16" s="4"/>
      <c r="AN16" s="5"/>
      <c r="AO16" s="5"/>
    </row>
    <row r="17" spans="1:41" s="2" customFormat="1" ht="16.149999999999999" customHeight="1" x14ac:dyDescent="0.5">
      <c r="A17" s="21">
        <v>11</v>
      </c>
      <c r="B17" s="22">
        <v>43383</v>
      </c>
      <c r="C17" s="23" t="s">
        <v>92</v>
      </c>
      <c r="D17" s="24" t="s">
        <v>314</v>
      </c>
      <c r="E17" s="25" t="s">
        <v>315</v>
      </c>
      <c r="F17" s="26" t="s">
        <v>14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15"/>
      <c r="AB17" s="5"/>
      <c r="AC17" s="5"/>
      <c r="AD17" s="5"/>
      <c r="AE17" s="5"/>
      <c r="AF17" s="5"/>
      <c r="AG17" s="5"/>
      <c r="AH17" s="5"/>
      <c r="AI17" s="5"/>
      <c r="AJ17" s="14"/>
      <c r="AK17" s="5"/>
      <c r="AL17" s="14"/>
      <c r="AM17" s="4"/>
      <c r="AN17" s="5"/>
      <c r="AO17" s="5"/>
    </row>
    <row r="18" spans="1:41" s="2" customFormat="1" ht="16.149999999999999" customHeight="1" x14ac:dyDescent="0.5">
      <c r="A18" s="31">
        <v>12</v>
      </c>
      <c r="B18" s="32">
        <v>43384</v>
      </c>
      <c r="C18" s="52" t="s">
        <v>92</v>
      </c>
      <c r="D18" s="34" t="s">
        <v>316</v>
      </c>
      <c r="E18" s="35" t="s">
        <v>317</v>
      </c>
      <c r="F18" s="31" t="s">
        <v>15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15"/>
      <c r="AB18" s="5"/>
      <c r="AC18" s="5"/>
      <c r="AD18" s="5"/>
      <c r="AE18" s="5"/>
      <c r="AF18" s="5"/>
      <c r="AG18" s="5"/>
      <c r="AH18" s="5"/>
      <c r="AI18" s="5"/>
      <c r="AJ18" s="14"/>
      <c r="AK18" s="5"/>
      <c r="AL18" s="14"/>
      <c r="AM18" s="4"/>
      <c r="AN18" s="5"/>
      <c r="AO18" s="5"/>
    </row>
    <row r="19" spans="1:41" s="2" customFormat="1" ht="16.149999999999999" customHeight="1" x14ac:dyDescent="0.5">
      <c r="A19" s="31">
        <v>13</v>
      </c>
      <c r="B19" s="32">
        <v>43385</v>
      </c>
      <c r="C19" s="33" t="s">
        <v>92</v>
      </c>
      <c r="D19" s="53" t="s">
        <v>318</v>
      </c>
      <c r="E19" s="54" t="s">
        <v>319</v>
      </c>
      <c r="F19" s="31" t="s">
        <v>16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15"/>
      <c r="AB19" s="5"/>
      <c r="AC19" s="5"/>
      <c r="AD19" s="5"/>
      <c r="AE19" s="5"/>
      <c r="AF19" s="5"/>
      <c r="AG19" s="5"/>
      <c r="AH19" s="5"/>
      <c r="AI19" s="5"/>
      <c r="AJ19" s="14"/>
      <c r="AK19" s="5"/>
      <c r="AL19" s="14"/>
      <c r="AM19" s="4"/>
      <c r="AN19" s="5"/>
      <c r="AO19" s="5"/>
    </row>
    <row r="20" spans="1:41" s="2" customFormat="1" ht="16.149999999999999" customHeight="1" x14ac:dyDescent="0.5">
      <c r="A20" s="31">
        <v>14</v>
      </c>
      <c r="B20" s="32">
        <v>43386</v>
      </c>
      <c r="C20" s="33" t="s">
        <v>92</v>
      </c>
      <c r="D20" s="34" t="s">
        <v>320</v>
      </c>
      <c r="E20" s="35" t="s">
        <v>321</v>
      </c>
      <c r="F20" s="31" t="s">
        <v>17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15"/>
      <c r="AB20" s="5"/>
      <c r="AC20" s="5"/>
      <c r="AD20" s="5"/>
      <c r="AE20" s="5"/>
      <c r="AF20" s="5"/>
      <c r="AG20" s="5"/>
      <c r="AH20" s="5"/>
      <c r="AI20" s="5"/>
      <c r="AJ20" s="14"/>
      <c r="AK20" s="5"/>
      <c r="AL20" s="14"/>
      <c r="AM20" s="4"/>
      <c r="AN20" s="5"/>
      <c r="AO20" s="5"/>
    </row>
    <row r="21" spans="1:41" s="2" customFormat="1" ht="16.149999999999999" customHeight="1" x14ac:dyDescent="0.5">
      <c r="A21" s="41">
        <v>15</v>
      </c>
      <c r="B21" s="42">
        <v>43387</v>
      </c>
      <c r="C21" s="43" t="s">
        <v>92</v>
      </c>
      <c r="D21" s="44" t="s">
        <v>322</v>
      </c>
      <c r="E21" s="45" t="s">
        <v>323</v>
      </c>
      <c r="F21" s="41" t="s">
        <v>13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15"/>
      <c r="AB21" s="5"/>
      <c r="AC21" s="5"/>
      <c r="AD21" s="5"/>
      <c r="AE21" s="5"/>
      <c r="AF21" s="5"/>
      <c r="AG21" s="5"/>
      <c r="AH21" s="5"/>
      <c r="AI21" s="5"/>
      <c r="AJ21" s="14"/>
      <c r="AK21" s="5"/>
      <c r="AL21" s="14"/>
      <c r="AM21" s="4"/>
      <c r="AN21" s="5"/>
      <c r="AO21" s="5"/>
    </row>
    <row r="22" spans="1:41" s="2" customFormat="1" ht="16.149999999999999" customHeight="1" x14ac:dyDescent="0.5">
      <c r="A22" s="21">
        <v>16</v>
      </c>
      <c r="B22" s="22">
        <v>43388</v>
      </c>
      <c r="C22" s="23" t="s">
        <v>92</v>
      </c>
      <c r="D22" s="24" t="s">
        <v>324</v>
      </c>
      <c r="E22" s="25" t="s">
        <v>325</v>
      </c>
      <c r="F22" s="26" t="s">
        <v>14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15"/>
      <c r="AB22" s="5"/>
      <c r="AC22" s="5"/>
      <c r="AD22" s="5"/>
      <c r="AE22" s="5"/>
      <c r="AF22" s="5"/>
      <c r="AG22" s="5"/>
      <c r="AH22" s="5"/>
      <c r="AI22" s="5"/>
      <c r="AJ22" s="14"/>
      <c r="AK22" s="5"/>
      <c r="AL22" s="14"/>
      <c r="AM22" s="4"/>
      <c r="AN22" s="5"/>
      <c r="AO22" s="5"/>
    </row>
    <row r="23" spans="1:41" s="2" customFormat="1" ht="16.149999999999999" customHeight="1" x14ac:dyDescent="0.5">
      <c r="A23" s="31">
        <v>17</v>
      </c>
      <c r="B23" s="32">
        <v>43389</v>
      </c>
      <c r="C23" s="33" t="s">
        <v>92</v>
      </c>
      <c r="D23" s="34" t="s">
        <v>326</v>
      </c>
      <c r="E23" s="35" t="s">
        <v>1016</v>
      </c>
      <c r="F23" s="31" t="s">
        <v>15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15"/>
      <c r="AB23" s="5"/>
      <c r="AC23" s="5"/>
      <c r="AD23" s="5"/>
      <c r="AE23" s="5"/>
      <c r="AF23" s="5"/>
      <c r="AG23" s="5"/>
      <c r="AH23" s="5"/>
      <c r="AI23" s="5"/>
      <c r="AJ23" s="14"/>
      <c r="AK23" s="5"/>
      <c r="AL23" s="14"/>
      <c r="AM23" s="4"/>
      <c r="AN23" s="5"/>
      <c r="AO23" s="5"/>
    </row>
    <row r="24" spans="1:41" s="2" customFormat="1" ht="16.149999999999999" customHeight="1" x14ac:dyDescent="0.5">
      <c r="A24" s="31">
        <v>18</v>
      </c>
      <c r="B24" s="32">
        <v>43390</v>
      </c>
      <c r="C24" s="33" t="s">
        <v>92</v>
      </c>
      <c r="D24" s="34" t="s">
        <v>327</v>
      </c>
      <c r="E24" s="35" t="s">
        <v>328</v>
      </c>
      <c r="F24" s="31" t="s">
        <v>16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15"/>
      <c r="AB24" s="5"/>
      <c r="AC24" s="5"/>
      <c r="AD24" s="5"/>
      <c r="AE24" s="5"/>
      <c r="AF24" s="5"/>
      <c r="AG24" s="5"/>
      <c r="AH24" s="5"/>
      <c r="AI24" s="5"/>
      <c r="AJ24" s="14"/>
      <c r="AK24" s="5"/>
      <c r="AL24" s="14"/>
      <c r="AM24" s="4"/>
      <c r="AN24" s="5"/>
      <c r="AO24" s="5"/>
    </row>
    <row r="25" spans="1:41" s="2" customFormat="1" ht="16.149999999999999" customHeight="1" x14ac:dyDescent="0.5">
      <c r="A25" s="31">
        <v>19</v>
      </c>
      <c r="B25" s="32">
        <v>43391</v>
      </c>
      <c r="C25" s="33" t="s">
        <v>92</v>
      </c>
      <c r="D25" s="34" t="s">
        <v>329</v>
      </c>
      <c r="E25" s="35" t="s">
        <v>330</v>
      </c>
      <c r="F25" s="31" t="s">
        <v>17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5"/>
      <c r="AB25" s="5"/>
      <c r="AC25" s="5"/>
      <c r="AD25" s="5"/>
      <c r="AE25" s="5"/>
      <c r="AF25" s="5"/>
      <c r="AG25" s="5"/>
      <c r="AH25" s="5"/>
      <c r="AI25" s="5"/>
      <c r="AJ25" s="14"/>
      <c r="AK25" s="5"/>
      <c r="AL25" s="14"/>
      <c r="AM25" s="4"/>
      <c r="AN25" s="5"/>
      <c r="AO25" s="5"/>
    </row>
    <row r="26" spans="1:41" s="2" customFormat="1" ht="16.350000000000001" customHeight="1" x14ac:dyDescent="0.5">
      <c r="A26" s="41">
        <v>20</v>
      </c>
      <c r="B26" s="42">
        <v>43392</v>
      </c>
      <c r="C26" s="43" t="s">
        <v>92</v>
      </c>
      <c r="D26" s="44" t="s">
        <v>254</v>
      </c>
      <c r="E26" s="45" t="s">
        <v>331</v>
      </c>
      <c r="F26" s="41" t="s">
        <v>13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15"/>
      <c r="AB26" s="5"/>
      <c r="AC26" s="5"/>
      <c r="AD26" s="5"/>
      <c r="AE26" s="5"/>
      <c r="AF26" s="5"/>
      <c r="AG26" s="5"/>
      <c r="AH26" s="5"/>
      <c r="AI26" s="5"/>
      <c r="AJ26" s="14"/>
      <c r="AK26" s="5"/>
      <c r="AL26" s="14"/>
      <c r="AM26" s="4"/>
      <c r="AN26" s="5"/>
      <c r="AO26" s="5"/>
    </row>
    <row r="27" spans="1:41" s="2" customFormat="1" ht="15.95" customHeight="1" x14ac:dyDescent="0.5">
      <c r="A27" s="21">
        <v>21</v>
      </c>
      <c r="B27" s="22">
        <v>43393</v>
      </c>
      <c r="C27" s="55" t="s">
        <v>123</v>
      </c>
      <c r="D27" s="56" t="s">
        <v>332</v>
      </c>
      <c r="E27" s="57" t="s">
        <v>333</v>
      </c>
      <c r="F27" s="26" t="s">
        <v>15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15"/>
      <c r="AB27" s="5"/>
      <c r="AC27" s="5"/>
      <c r="AD27" s="5"/>
      <c r="AE27" s="5"/>
      <c r="AF27" s="5"/>
      <c r="AG27" s="5"/>
      <c r="AH27" s="5"/>
      <c r="AI27" s="5"/>
      <c r="AJ27" s="14"/>
      <c r="AK27" s="5"/>
      <c r="AL27" s="14"/>
      <c r="AM27" s="4"/>
      <c r="AN27" s="5"/>
      <c r="AO27" s="5"/>
    </row>
    <row r="28" spans="1:41" s="2" customFormat="1" ht="16.149999999999999" customHeight="1" x14ac:dyDescent="0.5">
      <c r="A28" s="31">
        <v>22</v>
      </c>
      <c r="B28" s="32">
        <v>43394</v>
      </c>
      <c r="C28" s="61" t="s">
        <v>123</v>
      </c>
      <c r="D28" s="34" t="s">
        <v>334</v>
      </c>
      <c r="E28" s="35" t="s">
        <v>335</v>
      </c>
      <c r="F28" s="31" t="s">
        <v>16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2" customFormat="1" ht="16.149999999999999" customHeight="1" x14ac:dyDescent="0.5">
      <c r="A29" s="31">
        <v>23</v>
      </c>
      <c r="B29" s="32">
        <v>43395</v>
      </c>
      <c r="C29" s="33" t="s">
        <v>123</v>
      </c>
      <c r="D29" s="62" t="s">
        <v>336</v>
      </c>
      <c r="E29" s="63" t="s">
        <v>337</v>
      </c>
      <c r="F29" s="31" t="s">
        <v>17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2" customFormat="1" ht="16.149999999999999" customHeight="1" x14ac:dyDescent="0.5">
      <c r="A30" s="31">
        <v>24</v>
      </c>
      <c r="B30" s="32">
        <v>43396</v>
      </c>
      <c r="C30" s="33" t="s">
        <v>123</v>
      </c>
      <c r="D30" s="34" t="s">
        <v>338</v>
      </c>
      <c r="E30" s="35" t="s">
        <v>339</v>
      </c>
      <c r="F30" s="31" t="s">
        <v>13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15"/>
      <c r="AB30" s="5"/>
      <c r="AC30" s="5"/>
      <c r="AD30" s="5"/>
      <c r="AE30" s="5"/>
      <c r="AF30" s="5"/>
      <c r="AG30" s="5"/>
      <c r="AH30" s="5"/>
      <c r="AI30" s="5"/>
      <c r="AJ30" s="14"/>
      <c r="AK30" s="5"/>
      <c r="AL30" s="14"/>
      <c r="AM30" s="4"/>
      <c r="AN30" s="5"/>
      <c r="AO30" s="5"/>
    </row>
    <row r="31" spans="1:41" s="2" customFormat="1" ht="16.149999999999999" customHeight="1" x14ac:dyDescent="0.5">
      <c r="A31" s="41">
        <v>25</v>
      </c>
      <c r="B31" s="42">
        <v>43397</v>
      </c>
      <c r="C31" s="64" t="s">
        <v>123</v>
      </c>
      <c r="D31" s="65" t="s">
        <v>340</v>
      </c>
      <c r="E31" s="66" t="s">
        <v>341</v>
      </c>
      <c r="F31" s="41" t="s">
        <v>14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5"/>
      <c r="AB31" s="5"/>
      <c r="AC31" s="5"/>
      <c r="AD31" s="5"/>
      <c r="AE31" s="5"/>
      <c r="AF31" s="5"/>
      <c r="AG31" s="5"/>
      <c r="AH31" s="5"/>
      <c r="AI31" s="5"/>
      <c r="AJ31" s="14"/>
      <c r="AK31" s="5"/>
      <c r="AL31" s="14"/>
      <c r="AM31" s="4"/>
      <c r="AN31" s="5"/>
      <c r="AO31" s="5"/>
    </row>
    <row r="32" spans="1:41" s="2" customFormat="1" ht="16.149999999999999" customHeight="1" x14ac:dyDescent="0.5">
      <c r="A32" s="21">
        <v>26</v>
      </c>
      <c r="B32" s="22">
        <v>43398</v>
      </c>
      <c r="C32" s="23" t="s">
        <v>123</v>
      </c>
      <c r="D32" s="24" t="s">
        <v>342</v>
      </c>
      <c r="E32" s="25" t="s">
        <v>343</v>
      </c>
      <c r="F32" s="26" t="s">
        <v>15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15"/>
      <c r="AB32" s="5"/>
      <c r="AC32" s="5"/>
      <c r="AD32" s="5"/>
      <c r="AE32" s="5"/>
      <c r="AF32" s="5"/>
      <c r="AG32" s="5"/>
      <c r="AH32" s="5"/>
      <c r="AI32" s="5"/>
      <c r="AJ32" s="14"/>
      <c r="AK32" s="5"/>
      <c r="AL32" s="14"/>
      <c r="AM32" s="4"/>
      <c r="AN32" s="5"/>
      <c r="AO32" s="5"/>
    </row>
    <row r="33" spans="1:41" s="2" customFormat="1" ht="16.149999999999999" customHeight="1" x14ac:dyDescent="0.5">
      <c r="A33" s="31">
        <v>27</v>
      </c>
      <c r="B33" s="32">
        <v>43399</v>
      </c>
      <c r="C33" s="33" t="s">
        <v>123</v>
      </c>
      <c r="D33" s="34" t="s">
        <v>344</v>
      </c>
      <c r="E33" s="35" t="s">
        <v>345</v>
      </c>
      <c r="F33" s="31" t="s">
        <v>16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15"/>
      <c r="AB33" s="5"/>
      <c r="AC33" s="5"/>
      <c r="AD33" s="5"/>
      <c r="AE33" s="5"/>
      <c r="AF33" s="5"/>
      <c r="AG33" s="5"/>
      <c r="AH33" s="5"/>
      <c r="AI33" s="5"/>
      <c r="AJ33" s="14"/>
      <c r="AK33" s="5"/>
      <c r="AL33" s="14"/>
      <c r="AM33" s="4"/>
      <c r="AN33" s="5"/>
      <c r="AO33" s="5"/>
    </row>
    <row r="34" spans="1:41" s="2" customFormat="1" ht="16.149999999999999" customHeight="1" x14ac:dyDescent="0.5">
      <c r="A34" s="31">
        <v>28</v>
      </c>
      <c r="B34" s="32">
        <v>43400</v>
      </c>
      <c r="C34" s="33" t="s">
        <v>123</v>
      </c>
      <c r="D34" s="34" t="s">
        <v>346</v>
      </c>
      <c r="E34" s="35" t="s">
        <v>347</v>
      </c>
      <c r="F34" s="31" t="s">
        <v>17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5"/>
      <c r="AB34" s="5"/>
      <c r="AC34" s="5"/>
      <c r="AD34" s="5"/>
      <c r="AE34" s="5"/>
      <c r="AF34" s="5"/>
      <c r="AG34" s="5"/>
      <c r="AH34" s="5"/>
      <c r="AI34" s="5"/>
      <c r="AJ34" s="14"/>
      <c r="AK34" s="5"/>
      <c r="AL34" s="14"/>
      <c r="AM34" s="4"/>
      <c r="AN34" s="5"/>
      <c r="AO34" s="5"/>
    </row>
    <row r="35" spans="1:41" s="2" customFormat="1" ht="16.149999999999999" customHeight="1" x14ac:dyDescent="0.5">
      <c r="A35" s="31">
        <v>29</v>
      </c>
      <c r="B35" s="32">
        <v>43401</v>
      </c>
      <c r="C35" s="33" t="s">
        <v>123</v>
      </c>
      <c r="D35" s="34" t="s">
        <v>348</v>
      </c>
      <c r="E35" s="35" t="s">
        <v>349</v>
      </c>
      <c r="F35" s="31" t="s">
        <v>13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5"/>
      <c r="AB35" s="5"/>
      <c r="AC35" s="5"/>
      <c r="AD35" s="5"/>
      <c r="AE35" s="5"/>
      <c r="AF35" s="5"/>
      <c r="AG35" s="5"/>
      <c r="AH35" s="5"/>
      <c r="AI35" s="5"/>
      <c r="AJ35" s="14"/>
      <c r="AK35" s="5"/>
      <c r="AL35" s="14"/>
      <c r="AM35" s="4"/>
      <c r="AN35" s="5"/>
      <c r="AO35" s="5"/>
    </row>
    <row r="36" spans="1:41" s="2" customFormat="1" ht="16.350000000000001" customHeight="1" x14ac:dyDescent="0.5">
      <c r="A36" s="41">
        <v>30</v>
      </c>
      <c r="B36" s="42">
        <v>43402</v>
      </c>
      <c r="C36" s="43" t="s">
        <v>123</v>
      </c>
      <c r="D36" s="44" t="s">
        <v>350</v>
      </c>
      <c r="E36" s="45" t="s">
        <v>351</v>
      </c>
      <c r="F36" s="41" t="s">
        <v>14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15"/>
      <c r="AB36" s="5"/>
      <c r="AC36" s="5"/>
      <c r="AD36" s="5"/>
      <c r="AE36" s="5"/>
      <c r="AF36" s="5"/>
      <c r="AG36" s="5"/>
      <c r="AH36" s="5"/>
      <c r="AI36" s="5"/>
      <c r="AJ36" s="14"/>
      <c r="AK36" s="5"/>
      <c r="AL36" s="14"/>
      <c r="AM36" s="4"/>
      <c r="AN36" s="5"/>
      <c r="AO36" s="5"/>
    </row>
    <row r="37" spans="1:41" s="2" customFormat="1" ht="15.95" customHeight="1" x14ac:dyDescent="0.5">
      <c r="A37" s="21">
        <v>31</v>
      </c>
      <c r="B37" s="22">
        <v>43403</v>
      </c>
      <c r="C37" s="55" t="s">
        <v>123</v>
      </c>
      <c r="D37" s="71" t="s">
        <v>352</v>
      </c>
      <c r="E37" s="72" t="s">
        <v>353</v>
      </c>
      <c r="F37" s="73" t="s">
        <v>15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s="2" customFormat="1" ht="16.149999999999999" customHeight="1" x14ac:dyDescent="0.5">
      <c r="A38" s="31">
        <v>32</v>
      </c>
      <c r="B38" s="32">
        <v>43404</v>
      </c>
      <c r="C38" s="33" t="s">
        <v>123</v>
      </c>
      <c r="D38" s="34" t="s">
        <v>354</v>
      </c>
      <c r="E38" s="35" t="s">
        <v>355</v>
      </c>
      <c r="F38" s="31" t="s">
        <v>16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s="2" customFormat="1" ht="16.149999999999999" customHeight="1" x14ac:dyDescent="0.5">
      <c r="A39" s="31">
        <v>33</v>
      </c>
      <c r="B39" s="32">
        <v>43405</v>
      </c>
      <c r="C39" s="33" t="s">
        <v>123</v>
      </c>
      <c r="D39" s="34" t="s">
        <v>356</v>
      </c>
      <c r="E39" s="35" t="s">
        <v>357</v>
      </c>
      <c r="F39" s="31" t="s">
        <v>17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15"/>
      <c r="AB39" s="5"/>
      <c r="AC39" s="5"/>
      <c r="AD39" s="5"/>
      <c r="AE39" s="5"/>
      <c r="AF39" s="5"/>
      <c r="AG39" s="5"/>
      <c r="AH39" s="5"/>
      <c r="AI39" s="5"/>
      <c r="AJ39" s="14"/>
      <c r="AK39" s="5"/>
      <c r="AL39" s="14"/>
      <c r="AM39" s="4"/>
      <c r="AN39" s="5"/>
      <c r="AO39" s="5"/>
    </row>
    <row r="40" spans="1:41" s="2" customFormat="1" ht="16.149999999999999" customHeight="1" x14ac:dyDescent="0.5">
      <c r="A40" s="31">
        <v>34</v>
      </c>
      <c r="B40" s="32">
        <v>43406</v>
      </c>
      <c r="C40" s="33" t="s">
        <v>123</v>
      </c>
      <c r="D40" s="34" t="s">
        <v>358</v>
      </c>
      <c r="E40" s="35" t="s">
        <v>359</v>
      </c>
      <c r="F40" s="31" t="s">
        <v>13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15"/>
      <c r="AB40" s="5"/>
      <c r="AC40" s="5"/>
      <c r="AD40" s="5"/>
      <c r="AE40" s="5"/>
      <c r="AF40" s="5"/>
      <c r="AG40" s="5"/>
      <c r="AH40" s="5"/>
      <c r="AI40" s="5"/>
      <c r="AJ40" s="14"/>
      <c r="AK40" s="5"/>
      <c r="AL40" s="14"/>
      <c r="AM40" s="4"/>
      <c r="AN40" s="5"/>
      <c r="AO40" s="5"/>
    </row>
    <row r="41" spans="1:41" s="2" customFormat="1" ht="16.5" customHeight="1" x14ac:dyDescent="0.5">
      <c r="A41" s="41">
        <v>35</v>
      </c>
      <c r="B41" s="42">
        <v>43407</v>
      </c>
      <c r="C41" s="205" t="s">
        <v>123</v>
      </c>
      <c r="D41" s="44" t="s">
        <v>360</v>
      </c>
      <c r="E41" s="45" t="s">
        <v>361</v>
      </c>
      <c r="F41" s="41" t="s">
        <v>14</v>
      </c>
      <c r="G41" s="86"/>
      <c r="H41" s="47"/>
      <c r="I41" s="47"/>
      <c r="J41" s="47"/>
      <c r="K41" s="47"/>
      <c r="L41" s="47"/>
      <c r="M41" s="47"/>
      <c r="N41" s="47"/>
      <c r="O41" s="47"/>
      <c r="P41" s="48"/>
      <c r="Q41" s="48"/>
      <c r="R41" s="48"/>
      <c r="S41" s="48"/>
      <c r="T41" s="48"/>
      <c r="U41" s="48"/>
      <c r="V41" s="48"/>
      <c r="W41" s="48"/>
      <c r="X41" s="49"/>
      <c r="Y41" s="77"/>
      <c r="AA41" s="15"/>
      <c r="AB41" s="5"/>
      <c r="AC41" s="5"/>
      <c r="AD41" s="5"/>
      <c r="AE41" s="5"/>
      <c r="AF41" s="5"/>
      <c r="AG41" s="5"/>
      <c r="AH41" s="5"/>
      <c r="AI41" s="5"/>
      <c r="AJ41" s="14"/>
      <c r="AK41" s="5"/>
      <c r="AL41" s="14"/>
      <c r="AM41" s="4"/>
      <c r="AN41" s="5"/>
      <c r="AO41" s="5"/>
    </row>
    <row r="42" spans="1:41" s="2" customFormat="1" ht="16.149999999999999" customHeight="1" x14ac:dyDescent="0.5">
      <c r="A42" s="118">
        <v>36</v>
      </c>
      <c r="B42" s="119">
        <v>43408</v>
      </c>
      <c r="C42" s="120" t="s">
        <v>123</v>
      </c>
      <c r="D42" s="121" t="s">
        <v>362</v>
      </c>
      <c r="E42" s="122" t="s">
        <v>363</v>
      </c>
      <c r="F42" s="118" t="s">
        <v>15</v>
      </c>
      <c r="G42" s="123"/>
      <c r="H42" s="124"/>
      <c r="I42" s="124"/>
      <c r="J42" s="124"/>
      <c r="K42" s="124"/>
      <c r="L42" s="124"/>
      <c r="M42" s="124"/>
      <c r="N42" s="124"/>
      <c r="O42" s="124"/>
      <c r="P42" s="125"/>
      <c r="Q42" s="125"/>
      <c r="R42" s="125"/>
      <c r="S42" s="125"/>
      <c r="T42" s="125"/>
      <c r="U42" s="125"/>
      <c r="V42" s="125"/>
      <c r="W42" s="125"/>
      <c r="X42" s="126"/>
      <c r="Y42" s="127"/>
      <c r="AA42" s="15"/>
      <c r="AB42" s="5"/>
      <c r="AC42" s="5"/>
      <c r="AD42" s="5"/>
      <c r="AE42" s="5"/>
      <c r="AF42" s="5"/>
      <c r="AG42" s="5"/>
      <c r="AH42" s="5"/>
      <c r="AI42" s="5"/>
      <c r="AJ42" s="14"/>
      <c r="AK42" s="5"/>
      <c r="AL42" s="14"/>
      <c r="AM42" s="4"/>
      <c r="AN42" s="5"/>
      <c r="AO42" s="5"/>
    </row>
    <row r="43" spans="1:41" s="2" customFormat="1" ht="6" customHeight="1" x14ac:dyDescent="0.5">
      <c r="A43" s="136"/>
      <c r="B43" s="137"/>
      <c r="C43" s="138"/>
      <c r="D43" s="139"/>
      <c r="E43" s="140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5"/>
      <c r="Q43" s="135"/>
      <c r="R43" s="135"/>
      <c r="S43" s="135"/>
      <c r="T43" s="135"/>
      <c r="U43" s="135"/>
      <c r="V43" s="135"/>
      <c r="W43" s="135"/>
      <c r="X43" s="141"/>
      <c r="Y43" s="142"/>
      <c r="AA43" s="15"/>
      <c r="AB43" s="5"/>
      <c r="AC43" s="5"/>
      <c r="AD43" s="5"/>
      <c r="AE43" s="5"/>
      <c r="AF43" s="5"/>
      <c r="AG43" s="5"/>
      <c r="AH43" s="5"/>
      <c r="AI43" s="5"/>
      <c r="AJ43" s="14"/>
      <c r="AK43" s="5"/>
      <c r="AL43" s="14"/>
      <c r="AM43" s="4"/>
      <c r="AN43" s="5"/>
      <c r="AO43" s="5"/>
    </row>
    <row r="44" spans="1:41" s="13" customFormat="1" ht="16.149999999999999" customHeight="1" x14ac:dyDescent="0.5">
      <c r="A44" s="78"/>
      <c r="B44" s="83" t="s">
        <v>29</v>
      </c>
      <c r="C44" s="79"/>
      <c r="E44" s="79">
        <f>I44+O44</f>
        <v>36</v>
      </c>
      <c r="F44" s="80" t="s">
        <v>6</v>
      </c>
      <c r="G44" s="131" t="s">
        <v>11</v>
      </c>
      <c r="H44" s="131"/>
      <c r="I44" s="133">
        <f>COUNTIF($C$7:$C$42,"ช")</f>
        <v>20</v>
      </c>
      <c r="J44" s="132"/>
      <c r="K44" s="81" t="s">
        <v>8</v>
      </c>
      <c r="L44" s="131"/>
      <c r="M44" s="176" t="s">
        <v>7</v>
      </c>
      <c r="N44" s="176"/>
      <c r="O44" s="133">
        <f>COUNTIF($C$7:$C$42,"ญ")</f>
        <v>16</v>
      </c>
      <c r="P44" s="132"/>
      <c r="Q44" s="81" t="s">
        <v>8</v>
      </c>
      <c r="S44" s="134"/>
      <c r="X44" s="78"/>
      <c r="Y44" s="82"/>
    </row>
    <row r="45" spans="1:41" s="160" customFormat="1" ht="17.100000000000001" hidden="1" customHeight="1" x14ac:dyDescent="0.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8"/>
      <c r="M45" s="158"/>
      <c r="N45" s="158"/>
      <c r="O45" s="158"/>
      <c r="P45" s="158"/>
      <c r="Q45" s="158"/>
      <c r="R45" s="158"/>
      <c r="S45" s="159"/>
      <c r="T45" s="159"/>
      <c r="U45" s="159"/>
      <c r="V45" s="159"/>
      <c r="W45" s="159"/>
      <c r="X45" s="159"/>
      <c r="Y45" s="158"/>
    </row>
    <row r="46" spans="1:41" s="168" customFormat="1" ht="15" hidden="1" customHeight="1" x14ac:dyDescent="0.5">
      <c r="A46" s="158"/>
      <c r="B46" s="166"/>
      <c r="C46" s="158"/>
      <c r="D46" s="167" t="s">
        <v>23</v>
      </c>
      <c r="E46" s="167">
        <f>COUNTIF($F$7:$F$42,"แดง")</f>
        <v>7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  <row r="47" spans="1:41" s="168" customFormat="1" ht="15" hidden="1" customHeight="1" x14ac:dyDescent="0.5">
      <c r="A47" s="158"/>
      <c r="B47" s="166"/>
      <c r="C47" s="158"/>
      <c r="D47" s="170" t="s">
        <v>24</v>
      </c>
      <c r="E47" s="167">
        <f>COUNTIF($F$7:$F$42,"เหลือง")</f>
        <v>7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</row>
    <row r="48" spans="1:41" s="168" customFormat="1" ht="15" hidden="1" customHeight="1" x14ac:dyDescent="0.5">
      <c r="A48" s="158"/>
      <c r="B48" s="166"/>
      <c r="C48" s="158"/>
      <c r="D48" s="170" t="s">
        <v>25</v>
      </c>
      <c r="E48" s="167">
        <f>COUNTIF($F$7:$F$42,"น้ำเงิน")</f>
        <v>8</v>
      </c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</row>
    <row r="49" spans="1:46" s="168" customFormat="1" ht="15" hidden="1" customHeight="1" x14ac:dyDescent="0.5">
      <c r="A49" s="158"/>
      <c r="B49" s="166"/>
      <c r="C49" s="158"/>
      <c r="D49" s="170" t="s">
        <v>26</v>
      </c>
      <c r="E49" s="167">
        <f>COUNTIF($F$7:$F$42,"ม่วง")</f>
        <v>7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</row>
    <row r="50" spans="1:46" s="168" customFormat="1" ht="15" hidden="1" customHeight="1" x14ac:dyDescent="0.5">
      <c r="A50" s="158"/>
      <c r="B50" s="166"/>
      <c r="C50" s="158"/>
      <c r="D50" s="170" t="s">
        <v>27</v>
      </c>
      <c r="E50" s="167">
        <f>COUNTIF($F$7:$F$42,"ฟ้า")</f>
        <v>7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</row>
    <row r="51" spans="1:46" s="168" customFormat="1" ht="15" hidden="1" customHeight="1" x14ac:dyDescent="0.5">
      <c r="A51" s="158"/>
      <c r="B51" s="166"/>
      <c r="C51" s="158"/>
      <c r="D51" s="170" t="s">
        <v>5</v>
      </c>
      <c r="E51" s="167">
        <f>SUM(E46:E50)</f>
        <v>36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</row>
    <row r="52" spans="1:46" s="168" customFormat="1" ht="15" customHeight="1" x14ac:dyDescent="0.5">
      <c r="B52" s="171"/>
      <c r="C52" s="172"/>
      <c r="D52" s="173"/>
      <c r="E52" s="173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</row>
    <row r="53" spans="1:46" s="168" customFormat="1" ht="15" customHeight="1" x14ac:dyDescent="0.5">
      <c r="B53" s="171"/>
      <c r="C53" s="172"/>
      <c r="D53" s="173"/>
      <c r="E53" s="173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</row>
    <row r="54" spans="1:46" s="168" customFormat="1" ht="15" customHeight="1" x14ac:dyDescent="0.5">
      <c r="B54" s="171"/>
      <c r="C54" s="174"/>
      <c r="D54" s="175"/>
      <c r="E54" s="175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</row>
    <row r="55" spans="1:46" s="168" customFormat="1" ht="15" customHeight="1" x14ac:dyDescent="0.5">
      <c r="B55" s="171"/>
      <c r="C55" s="172"/>
      <c r="D55" s="173"/>
      <c r="E55" s="173"/>
    </row>
    <row r="56" spans="1:46" s="168" customFormat="1" ht="15" customHeight="1" x14ac:dyDescent="0.5">
      <c r="B56" s="171"/>
      <c r="C56" s="172"/>
      <c r="D56" s="173"/>
      <c r="E56" s="17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58"/>
  <sheetViews>
    <sheetView topLeftCell="A23" zoomScale="120" zoomScaleNormal="120" workbookViewId="0">
      <selection activeCell="J56" sqref="J56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1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ม.3'!B12</f>
        <v>นางพรทิพย์  ราชเสนา</v>
      </c>
    </row>
    <row r="2" spans="1:41" s="16" customFormat="1" ht="18" customHeight="1" x14ac:dyDescent="0.5">
      <c r="B2" s="97" t="s">
        <v>46</v>
      </c>
      <c r="C2" s="94"/>
      <c r="D2" s="95"/>
      <c r="E2" s="96" t="s">
        <v>55</v>
      </c>
      <c r="M2" s="16" t="s">
        <v>47</v>
      </c>
      <c r="R2" s="16" t="str">
        <f>'ยอด ม.3'!B13</f>
        <v>นางณีรชา  สวัสดี</v>
      </c>
    </row>
    <row r="3" spans="1:41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1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ม.3'!F12</f>
        <v>332</v>
      </c>
      <c r="X4" s="364"/>
    </row>
    <row r="5" spans="1:41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1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1" s="2" customFormat="1" ht="15.75" customHeight="1" x14ac:dyDescent="0.5">
      <c r="A7" s="21">
        <v>1</v>
      </c>
      <c r="B7" s="22">
        <v>43409</v>
      </c>
      <c r="C7" s="23" t="s">
        <v>92</v>
      </c>
      <c r="D7" s="24" t="s">
        <v>364</v>
      </c>
      <c r="E7" s="25" t="s">
        <v>365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</row>
    <row r="8" spans="1:41" s="2" customFormat="1" ht="16.149999999999999" customHeight="1" x14ac:dyDescent="0.5">
      <c r="A8" s="31">
        <v>2</v>
      </c>
      <c r="B8" s="32">
        <v>43410</v>
      </c>
      <c r="C8" s="33" t="s">
        <v>92</v>
      </c>
      <c r="D8" s="34" t="s">
        <v>366</v>
      </c>
      <c r="E8" s="35" t="s">
        <v>367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</row>
    <row r="9" spans="1:41" s="2" customFormat="1" ht="16.149999999999999" customHeight="1" x14ac:dyDescent="0.5">
      <c r="A9" s="31">
        <v>3</v>
      </c>
      <c r="B9" s="32">
        <v>43411</v>
      </c>
      <c r="C9" s="33" t="s">
        <v>92</v>
      </c>
      <c r="D9" s="34" t="s">
        <v>368</v>
      </c>
      <c r="E9" s="35" t="s">
        <v>369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s="2" customFormat="1" ht="16.149999999999999" customHeight="1" x14ac:dyDescent="0.5">
      <c r="A10" s="31">
        <v>4</v>
      </c>
      <c r="B10" s="32">
        <v>43413</v>
      </c>
      <c r="C10" s="33" t="s">
        <v>92</v>
      </c>
      <c r="D10" s="34" t="s">
        <v>370</v>
      </c>
      <c r="E10" s="35" t="s">
        <v>371</v>
      </c>
      <c r="F10" s="31" t="s">
        <v>15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15"/>
      <c r="AB10" s="5"/>
      <c r="AC10" s="5"/>
      <c r="AD10" s="5"/>
      <c r="AE10" s="5"/>
      <c r="AF10" s="5"/>
      <c r="AG10" s="5"/>
      <c r="AH10" s="5"/>
      <c r="AI10" s="5"/>
      <c r="AJ10" s="14"/>
      <c r="AK10" s="5"/>
      <c r="AL10" s="14"/>
      <c r="AM10" s="4"/>
      <c r="AN10" s="5"/>
      <c r="AO10" s="5"/>
    </row>
    <row r="11" spans="1:41" s="2" customFormat="1" ht="16.149999999999999" customHeight="1" x14ac:dyDescent="0.5">
      <c r="A11" s="41">
        <v>5</v>
      </c>
      <c r="B11" s="42">
        <v>43414</v>
      </c>
      <c r="C11" s="43" t="s">
        <v>92</v>
      </c>
      <c r="D11" s="44" t="s">
        <v>372</v>
      </c>
      <c r="E11" s="45" t="s">
        <v>373</v>
      </c>
      <c r="F11" s="41" t="s">
        <v>16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15"/>
      <c r="AB11" s="5"/>
      <c r="AC11" s="5"/>
      <c r="AD11" s="5"/>
      <c r="AE11" s="5"/>
      <c r="AF11" s="5"/>
      <c r="AG11" s="5"/>
      <c r="AH11" s="5"/>
      <c r="AI11" s="5"/>
      <c r="AJ11" s="14"/>
      <c r="AK11" s="5"/>
      <c r="AL11" s="14"/>
      <c r="AM11" s="4"/>
      <c r="AN11" s="5"/>
      <c r="AO11" s="5"/>
    </row>
    <row r="12" spans="1:41" s="2" customFormat="1" ht="15.95" customHeight="1" x14ac:dyDescent="0.5">
      <c r="A12" s="21">
        <v>6</v>
      </c>
      <c r="B12" s="22">
        <v>43415</v>
      </c>
      <c r="C12" s="23" t="s">
        <v>92</v>
      </c>
      <c r="D12" s="24" t="s">
        <v>374</v>
      </c>
      <c r="E12" s="25" t="s">
        <v>375</v>
      </c>
      <c r="F12" s="26" t="s">
        <v>17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15"/>
      <c r="AB12" s="5"/>
      <c r="AC12" s="5"/>
      <c r="AD12" s="5"/>
      <c r="AE12" s="5"/>
      <c r="AF12" s="5"/>
      <c r="AG12" s="5"/>
      <c r="AH12" s="5"/>
      <c r="AI12" s="5"/>
      <c r="AJ12" s="14"/>
      <c r="AK12" s="5"/>
      <c r="AL12" s="14"/>
      <c r="AM12" s="4"/>
      <c r="AN12" s="5"/>
      <c r="AO12" s="5"/>
    </row>
    <row r="13" spans="1:41" s="2" customFormat="1" ht="16.149999999999999" customHeight="1" x14ac:dyDescent="0.5">
      <c r="A13" s="31">
        <v>7</v>
      </c>
      <c r="B13" s="32">
        <v>43416</v>
      </c>
      <c r="C13" s="33" t="s">
        <v>92</v>
      </c>
      <c r="D13" s="34" t="s">
        <v>376</v>
      </c>
      <c r="E13" s="35" t="s">
        <v>377</v>
      </c>
      <c r="F13" s="31" t="s">
        <v>13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15"/>
      <c r="AB13" s="5"/>
      <c r="AC13" s="5"/>
      <c r="AD13" s="5"/>
      <c r="AE13" s="5"/>
      <c r="AF13" s="5"/>
      <c r="AG13" s="5"/>
      <c r="AH13" s="5"/>
      <c r="AI13" s="5"/>
      <c r="AJ13" s="14"/>
      <c r="AK13" s="5"/>
      <c r="AL13" s="14"/>
      <c r="AM13" s="4"/>
      <c r="AN13" s="5"/>
      <c r="AO13" s="5"/>
    </row>
    <row r="14" spans="1:41" s="2" customFormat="1" ht="16.149999999999999" customHeight="1" x14ac:dyDescent="0.5">
      <c r="A14" s="31">
        <v>8</v>
      </c>
      <c r="B14" s="32">
        <v>43417</v>
      </c>
      <c r="C14" s="33" t="s">
        <v>92</v>
      </c>
      <c r="D14" s="34" t="s">
        <v>378</v>
      </c>
      <c r="E14" s="35" t="s">
        <v>379</v>
      </c>
      <c r="F14" s="31" t="s">
        <v>14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15"/>
      <c r="AB14" s="5"/>
      <c r="AC14" s="5"/>
      <c r="AD14" s="5"/>
      <c r="AE14" s="5"/>
      <c r="AF14" s="5"/>
      <c r="AG14" s="5"/>
      <c r="AH14" s="5"/>
      <c r="AI14" s="5"/>
      <c r="AJ14" s="14"/>
      <c r="AK14" s="5"/>
      <c r="AL14" s="14"/>
      <c r="AM14" s="4"/>
      <c r="AN14" s="5"/>
      <c r="AO14" s="5"/>
    </row>
    <row r="15" spans="1:41" s="2" customFormat="1" ht="16.149999999999999" customHeight="1" x14ac:dyDescent="0.5">
      <c r="A15" s="31">
        <v>9</v>
      </c>
      <c r="B15" s="32">
        <v>43418</v>
      </c>
      <c r="C15" s="33" t="s">
        <v>92</v>
      </c>
      <c r="D15" s="34" t="s">
        <v>380</v>
      </c>
      <c r="E15" s="35" t="s">
        <v>381</v>
      </c>
      <c r="F15" s="31" t="s">
        <v>15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15"/>
      <c r="AB15" s="5"/>
      <c r="AC15" s="5"/>
      <c r="AD15" s="5"/>
      <c r="AE15" s="5"/>
      <c r="AF15" s="5"/>
      <c r="AG15" s="5"/>
      <c r="AH15" s="5"/>
      <c r="AI15" s="5"/>
      <c r="AJ15" s="14"/>
      <c r="AK15" s="5"/>
      <c r="AL15" s="14"/>
      <c r="AM15" s="4"/>
      <c r="AN15" s="5"/>
      <c r="AO15" s="5"/>
    </row>
    <row r="16" spans="1:41" s="2" customFormat="1" ht="16.149999999999999" customHeight="1" x14ac:dyDescent="0.5">
      <c r="A16" s="41">
        <v>10</v>
      </c>
      <c r="B16" s="42">
        <v>43419</v>
      </c>
      <c r="C16" s="43" t="s">
        <v>92</v>
      </c>
      <c r="D16" s="44" t="s">
        <v>382</v>
      </c>
      <c r="E16" s="45" t="s">
        <v>383</v>
      </c>
      <c r="F16" s="41" t="s">
        <v>16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15"/>
      <c r="AB16" s="5"/>
      <c r="AC16" s="5"/>
      <c r="AD16" s="5"/>
      <c r="AE16" s="5"/>
      <c r="AF16" s="5"/>
      <c r="AG16" s="5"/>
      <c r="AH16" s="5"/>
      <c r="AI16" s="5"/>
      <c r="AJ16" s="14"/>
      <c r="AK16" s="5"/>
      <c r="AL16" s="14"/>
      <c r="AM16" s="4"/>
      <c r="AN16" s="5"/>
      <c r="AO16" s="5"/>
    </row>
    <row r="17" spans="1:41" s="2" customFormat="1" ht="15.95" customHeight="1" x14ac:dyDescent="0.5">
      <c r="A17" s="21">
        <v>11</v>
      </c>
      <c r="B17" s="22">
        <v>43420</v>
      </c>
      <c r="C17" s="23" t="s">
        <v>92</v>
      </c>
      <c r="D17" s="24" t="s">
        <v>384</v>
      </c>
      <c r="E17" s="25" t="s">
        <v>385</v>
      </c>
      <c r="F17" s="26" t="s">
        <v>17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15"/>
      <c r="AB17" s="5"/>
      <c r="AC17" s="5"/>
      <c r="AD17" s="5"/>
      <c r="AE17" s="5"/>
      <c r="AF17" s="5"/>
      <c r="AG17" s="5"/>
      <c r="AH17" s="5"/>
      <c r="AI17" s="5"/>
      <c r="AJ17" s="14"/>
      <c r="AK17" s="5"/>
      <c r="AL17" s="14"/>
      <c r="AM17" s="4"/>
      <c r="AN17" s="5"/>
      <c r="AO17" s="5"/>
    </row>
    <row r="18" spans="1:41" s="2" customFormat="1" ht="16.149999999999999" customHeight="1" x14ac:dyDescent="0.5">
      <c r="A18" s="31">
        <v>12</v>
      </c>
      <c r="B18" s="32">
        <v>43421</v>
      </c>
      <c r="C18" s="52" t="s">
        <v>92</v>
      </c>
      <c r="D18" s="34" t="s">
        <v>386</v>
      </c>
      <c r="E18" s="35" t="s">
        <v>387</v>
      </c>
      <c r="F18" s="31" t="s">
        <v>13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15"/>
      <c r="AB18" s="5"/>
      <c r="AC18" s="5"/>
      <c r="AD18" s="5"/>
      <c r="AE18" s="5"/>
      <c r="AF18" s="5"/>
      <c r="AG18" s="5"/>
      <c r="AH18" s="5"/>
      <c r="AI18" s="5"/>
      <c r="AJ18" s="14"/>
      <c r="AK18" s="5"/>
      <c r="AL18" s="14"/>
      <c r="AM18" s="4"/>
      <c r="AN18" s="5"/>
      <c r="AO18" s="5"/>
    </row>
    <row r="19" spans="1:41" s="2" customFormat="1" ht="16.149999999999999" customHeight="1" x14ac:dyDescent="0.5">
      <c r="A19" s="31">
        <v>13</v>
      </c>
      <c r="B19" s="32">
        <v>43422</v>
      </c>
      <c r="C19" s="33" t="s">
        <v>92</v>
      </c>
      <c r="D19" s="53" t="s">
        <v>388</v>
      </c>
      <c r="E19" s="54" t="s">
        <v>389</v>
      </c>
      <c r="F19" s="31" t="s">
        <v>14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15"/>
      <c r="AB19" s="5"/>
      <c r="AC19" s="5"/>
      <c r="AD19" s="5"/>
      <c r="AE19" s="5"/>
      <c r="AF19" s="5"/>
      <c r="AG19" s="5"/>
      <c r="AH19" s="5"/>
      <c r="AI19" s="5"/>
      <c r="AJ19" s="14"/>
      <c r="AK19" s="5"/>
      <c r="AL19" s="14"/>
      <c r="AM19" s="4"/>
      <c r="AN19" s="5"/>
      <c r="AO19" s="5"/>
    </row>
    <row r="20" spans="1:41" s="2" customFormat="1" ht="16.149999999999999" customHeight="1" x14ac:dyDescent="0.5">
      <c r="A20" s="31">
        <v>14</v>
      </c>
      <c r="B20" s="32">
        <v>43423</v>
      </c>
      <c r="C20" s="33" t="s">
        <v>92</v>
      </c>
      <c r="D20" s="34" t="s">
        <v>390</v>
      </c>
      <c r="E20" s="35" t="s">
        <v>391</v>
      </c>
      <c r="F20" s="31" t="s">
        <v>15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15"/>
      <c r="AB20" s="5"/>
      <c r="AC20" s="5"/>
      <c r="AD20" s="5"/>
      <c r="AE20" s="5"/>
      <c r="AF20" s="5"/>
      <c r="AG20" s="5"/>
      <c r="AH20" s="5"/>
      <c r="AI20" s="5"/>
      <c r="AJ20" s="14"/>
      <c r="AK20" s="5"/>
      <c r="AL20" s="14"/>
      <c r="AM20" s="4"/>
      <c r="AN20" s="5"/>
      <c r="AO20" s="5"/>
    </row>
    <row r="21" spans="1:41" s="2" customFormat="1" ht="16.149999999999999" customHeight="1" x14ac:dyDescent="0.5">
      <c r="A21" s="41">
        <v>15</v>
      </c>
      <c r="B21" s="42">
        <v>43424</v>
      </c>
      <c r="C21" s="43" t="s">
        <v>92</v>
      </c>
      <c r="D21" s="44" t="s">
        <v>392</v>
      </c>
      <c r="E21" s="45" t="s">
        <v>393</v>
      </c>
      <c r="F21" s="41" t="s">
        <v>16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15"/>
      <c r="AB21" s="5"/>
      <c r="AC21" s="5"/>
      <c r="AD21" s="5"/>
      <c r="AE21" s="5"/>
      <c r="AF21" s="5"/>
      <c r="AG21" s="5"/>
      <c r="AH21" s="5"/>
      <c r="AI21" s="5"/>
      <c r="AJ21" s="14"/>
      <c r="AK21" s="5"/>
      <c r="AL21" s="14"/>
      <c r="AM21" s="4"/>
      <c r="AN21" s="5"/>
      <c r="AO21" s="5"/>
    </row>
    <row r="22" spans="1:41" s="2" customFormat="1" ht="15.95" customHeight="1" x14ac:dyDescent="0.5">
      <c r="A22" s="21">
        <v>16</v>
      </c>
      <c r="B22" s="22">
        <v>43425</v>
      </c>
      <c r="C22" s="23" t="s">
        <v>92</v>
      </c>
      <c r="D22" s="24" t="s">
        <v>394</v>
      </c>
      <c r="E22" s="25" t="s">
        <v>395</v>
      </c>
      <c r="F22" s="26" t="s">
        <v>17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15"/>
      <c r="AB22" s="5"/>
      <c r="AC22" s="5"/>
      <c r="AD22" s="5"/>
      <c r="AE22" s="5"/>
      <c r="AF22" s="5"/>
      <c r="AG22" s="5"/>
      <c r="AH22" s="5"/>
      <c r="AI22" s="5"/>
      <c r="AJ22" s="14"/>
      <c r="AK22" s="5"/>
      <c r="AL22" s="14"/>
      <c r="AM22" s="4"/>
      <c r="AN22" s="5"/>
      <c r="AO22" s="5"/>
    </row>
    <row r="23" spans="1:41" s="2" customFormat="1" ht="16.149999999999999" customHeight="1" x14ac:dyDescent="0.5">
      <c r="A23" s="31">
        <v>17</v>
      </c>
      <c r="B23" s="32">
        <v>43426</v>
      </c>
      <c r="C23" s="33" t="s">
        <v>92</v>
      </c>
      <c r="D23" s="34" t="s">
        <v>396</v>
      </c>
      <c r="E23" s="35" t="s">
        <v>397</v>
      </c>
      <c r="F23" s="31" t="s">
        <v>13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15"/>
      <c r="AB23" s="5"/>
      <c r="AC23" s="5"/>
      <c r="AD23" s="5"/>
      <c r="AE23" s="5"/>
      <c r="AF23" s="5"/>
      <c r="AG23" s="5"/>
      <c r="AH23" s="5"/>
      <c r="AI23" s="5"/>
      <c r="AJ23" s="14"/>
      <c r="AK23" s="5"/>
      <c r="AL23" s="14"/>
      <c r="AM23" s="4"/>
      <c r="AN23" s="5"/>
      <c r="AO23" s="5"/>
    </row>
    <row r="24" spans="1:41" s="2" customFormat="1" ht="16.149999999999999" customHeight="1" x14ac:dyDescent="0.5">
      <c r="A24" s="31">
        <v>18</v>
      </c>
      <c r="B24" s="32" t="s">
        <v>398</v>
      </c>
      <c r="C24" s="33" t="s">
        <v>92</v>
      </c>
      <c r="D24" s="34" t="s">
        <v>399</v>
      </c>
      <c r="E24" s="35" t="s">
        <v>400</v>
      </c>
      <c r="F24" s="31" t="s">
        <v>14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15"/>
      <c r="AB24" s="5"/>
      <c r="AC24" s="5"/>
      <c r="AD24" s="5"/>
      <c r="AE24" s="5"/>
      <c r="AF24" s="5"/>
      <c r="AG24" s="5"/>
      <c r="AH24" s="5"/>
      <c r="AI24" s="5"/>
      <c r="AJ24" s="14"/>
      <c r="AK24" s="5"/>
      <c r="AL24" s="14"/>
      <c r="AM24" s="4"/>
      <c r="AN24" s="5"/>
      <c r="AO24" s="5"/>
    </row>
    <row r="25" spans="1:41" s="2" customFormat="1" ht="16.149999999999999" customHeight="1" x14ac:dyDescent="0.5">
      <c r="A25" s="31">
        <v>19</v>
      </c>
      <c r="B25" s="32">
        <v>43427</v>
      </c>
      <c r="C25" s="33" t="s">
        <v>123</v>
      </c>
      <c r="D25" s="34" t="s">
        <v>401</v>
      </c>
      <c r="E25" s="35" t="s">
        <v>402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5"/>
      <c r="AB25" s="5"/>
      <c r="AC25" s="5"/>
      <c r="AD25" s="5"/>
      <c r="AE25" s="5"/>
      <c r="AF25" s="5"/>
      <c r="AG25" s="5"/>
      <c r="AH25" s="5"/>
      <c r="AI25" s="5"/>
      <c r="AJ25" s="14"/>
      <c r="AK25" s="5"/>
      <c r="AL25" s="14"/>
      <c r="AM25" s="4"/>
      <c r="AN25" s="5"/>
      <c r="AO25" s="5"/>
    </row>
    <row r="26" spans="1:41" s="2" customFormat="1" ht="17.100000000000001" customHeight="1" x14ac:dyDescent="0.5">
      <c r="A26" s="41">
        <v>20</v>
      </c>
      <c r="B26" s="42">
        <v>43428</v>
      </c>
      <c r="C26" s="43" t="s">
        <v>123</v>
      </c>
      <c r="D26" s="44" t="s">
        <v>403</v>
      </c>
      <c r="E26" s="45" t="s">
        <v>404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15"/>
      <c r="AB26" s="5"/>
      <c r="AC26" s="5"/>
      <c r="AD26" s="5"/>
      <c r="AE26" s="5"/>
      <c r="AF26" s="5"/>
      <c r="AG26" s="5"/>
      <c r="AH26" s="5"/>
      <c r="AI26" s="5"/>
      <c r="AJ26" s="14"/>
      <c r="AK26" s="5"/>
      <c r="AL26" s="14"/>
      <c r="AM26" s="4"/>
      <c r="AN26" s="5"/>
      <c r="AO26" s="5"/>
    </row>
    <row r="27" spans="1:41" s="2" customFormat="1" ht="15.95" customHeight="1" x14ac:dyDescent="0.5">
      <c r="A27" s="21">
        <v>21</v>
      </c>
      <c r="B27" s="22">
        <v>43429</v>
      </c>
      <c r="C27" s="55" t="s">
        <v>123</v>
      </c>
      <c r="D27" s="56" t="s">
        <v>405</v>
      </c>
      <c r="E27" s="57" t="s">
        <v>406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15"/>
      <c r="AB27" s="5"/>
      <c r="AC27" s="5"/>
      <c r="AD27" s="5"/>
      <c r="AE27" s="5"/>
      <c r="AF27" s="5"/>
      <c r="AG27" s="5"/>
      <c r="AH27" s="5"/>
      <c r="AI27" s="5"/>
      <c r="AJ27" s="14"/>
      <c r="AK27" s="5"/>
      <c r="AL27" s="14"/>
      <c r="AM27" s="4"/>
      <c r="AN27" s="5"/>
      <c r="AO27" s="5"/>
    </row>
    <row r="28" spans="1:41" s="2" customFormat="1" ht="16.149999999999999" customHeight="1" x14ac:dyDescent="0.5">
      <c r="A28" s="31">
        <v>22</v>
      </c>
      <c r="B28" s="32">
        <v>43430</v>
      </c>
      <c r="C28" s="61" t="s">
        <v>123</v>
      </c>
      <c r="D28" s="34" t="s">
        <v>407</v>
      </c>
      <c r="E28" s="35" t="s">
        <v>408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2" customFormat="1" ht="16.149999999999999" customHeight="1" x14ac:dyDescent="0.5">
      <c r="A29" s="31">
        <v>23</v>
      </c>
      <c r="B29" s="32">
        <v>43431</v>
      </c>
      <c r="C29" s="33" t="s">
        <v>123</v>
      </c>
      <c r="D29" s="62" t="s">
        <v>409</v>
      </c>
      <c r="E29" s="63" t="s">
        <v>410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2" customFormat="1" ht="16.149999999999999" customHeight="1" x14ac:dyDescent="0.5">
      <c r="A30" s="31">
        <v>24</v>
      </c>
      <c r="B30" s="32">
        <v>43432</v>
      </c>
      <c r="C30" s="33" t="s">
        <v>123</v>
      </c>
      <c r="D30" s="34" t="s">
        <v>411</v>
      </c>
      <c r="E30" s="35" t="s">
        <v>412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15"/>
      <c r="AB30" s="5"/>
      <c r="AC30" s="5"/>
      <c r="AD30" s="5"/>
      <c r="AE30" s="5"/>
      <c r="AF30" s="5"/>
      <c r="AG30" s="5"/>
      <c r="AH30" s="5"/>
      <c r="AI30" s="5"/>
      <c r="AJ30" s="14"/>
      <c r="AK30" s="5"/>
      <c r="AL30" s="14"/>
      <c r="AM30" s="4"/>
      <c r="AN30" s="5"/>
      <c r="AO30" s="5"/>
    </row>
    <row r="31" spans="1:41" s="2" customFormat="1" ht="16.149999999999999" customHeight="1" x14ac:dyDescent="0.5">
      <c r="A31" s="41">
        <v>25</v>
      </c>
      <c r="B31" s="42">
        <v>43433</v>
      </c>
      <c r="C31" s="64" t="s">
        <v>123</v>
      </c>
      <c r="D31" s="65" t="s">
        <v>413</v>
      </c>
      <c r="E31" s="66" t="s">
        <v>414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5"/>
      <c r="AB31" s="5"/>
      <c r="AC31" s="5"/>
      <c r="AD31" s="5"/>
      <c r="AE31" s="5"/>
      <c r="AF31" s="5"/>
      <c r="AG31" s="5"/>
      <c r="AH31" s="5"/>
      <c r="AI31" s="5"/>
      <c r="AJ31" s="14"/>
      <c r="AK31" s="5"/>
      <c r="AL31" s="14"/>
      <c r="AM31" s="4"/>
      <c r="AN31" s="5"/>
      <c r="AO31" s="5"/>
    </row>
    <row r="32" spans="1:41" s="2" customFormat="1" ht="15.95" customHeight="1" x14ac:dyDescent="0.5">
      <c r="A32" s="21">
        <v>26</v>
      </c>
      <c r="B32" s="22">
        <v>43434</v>
      </c>
      <c r="C32" s="23" t="s">
        <v>123</v>
      </c>
      <c r="D32" s="24" t="s">
        <v>415</v>
      </c>
      <c r="E32" s="25" t="s">
        <v>416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15"/>
      <c r="AB32" s="5"/>
      <c r="AC32" s="5"/>
      <c r="AD32" s="5"/>
      <c r="AE32" s="5"/>
      <c r="AF32" s="5"/>
      <c r="AG32" s="5"/>
      <c r="AH32" s="5"/>
      <c r="AI32" s="5"/>
      <c r="AJ32" s="14"/>
      <c r="AK32" s="5"/>
      <c r="AL32" s="14"/>
      <c r="AM32" s="4"/>
      <c r="AN32" s="5"/>
      <c r="AO32" s="5"/>
    </row>
    <row r="33" spans="1:41" s="2" customFormat="1" ht="16.149999999999999" customHeight="1" x14ac:dyDescent="0.5">
      <c r="A33" s="31">
        <v>27</v>
      </c>
      <c r="B33" s="32">
        <v>43435</v>
      </c>
      <c r="C33" s="33" t="s">
        <v>123</v>
      </c>
      <c r="D33" s="34" t="s">
        <v>417</v>
      </c>
      <c r="E33" s="35" t="s">
        <v>418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15"/>
      <c r="AB33" s="5"/>
      <c r="AC33" s="5"/>
      <c r="AD33" s="5"/>
      <c r="AE33" s="5"/>
      <c r="AF33" s="5"/>
      <c r="AG33" s="5"/>
      <c r="AH33" s="5"/>
      <c r="AI33" s="5"/>
      <c r="AJ33" s="14"/>
      <c r="AK33" s="5"/>
      <c r="AL33" s="14"/>
      <c r="AM33" s="4"/>
      <c r="AN33" s="5"/>
      <c r="AO33" s="5"/>
    </row>
    <row r="34" spans="1:41" s="2" customFormat="1" ht="16.149999999999999" customHeight="1" x14ac:dyDescent="0.5">
      <c r="A34" s="31">
        <v>28</v>
      </c>
      <c r="B34" s="32">
        <v>43436</v>
      </c>
      <c r="C34" s="33" t="s">
        <v>123</v>
      </c>
      <c r="D34" s="34" t="s">
        <v>134</v>
      </c>
      <c r="E34" s="35" t="s">
        <v>419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5"/>
      <c r="AB34" s="5"/>
      <c r="AC34" s="5"/>
      <c r="AD34" s="5"/>
      <c r="AE34" s="5"/>
      <c r="AF34" s="5"/>
      <c r="AG34" s="5"/>
      <c r="AH34" s="5"/>
      <c r="AI34" s="5"/>
      <c r="AJ34" s="14"/>
      <c r="AK34" s="5"/>
      <c r="AL34" s="14"/>
      <c r="AM34" s="4"/>
      <c r="AN34" s="5"/>
      <c r="AO34" s="5"/>
    </row>
    <row r="35" spans="1:41" s="2" customFormat="1" ht="16.149999999999999" customHeight="1" x14ac:dyDescent="0.5">
      <c r="A35" s="31">
        <v>29</v>
      </c>
      <c r="B35" s="32">
        <v>43437</v>
      </c>
      <c r="C35" s="33" t="s">
        <v>123</v>
      </c>
      <c r="D35" s="34" t="s">
        <v>420</v>
      </c>
      <c r="E35" s="35" t="s">
        <v>421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5"/>
      <c r="AB35" s="5"/>
      <c r="AC35" s="5"/>
      <c r="AD35" s="5"/>
      <c r="AE35" s="5"/>
      <c r="AF35" s="5"/>
      <c r="AG35" s="5"/>
      <c r="AH35" s="5"/>
      <c r="AI35" s="5"/>
      <c r="AJ35" s="14"/>
      <c r="AK35" s="5"/>
      <c r="AL35" s="14"/>
      <c r="AM35" s="4"/>
      <c r="AN35" s="5"/>
      <c r="AO35" s="5"/>
    </row>
    <row r="36" spans="1:41" s="2" customFormat="1" ht="16.350000000000001" customHeight="1" x14ac:dyDescent="0.5">
      <c r="A36" s="41">
        <v>30</v>
      </c>
      <c r="B36" s="42">
        <v>43438</v>
      </c>
      <c r="C36" s="43" t="s">
        <v>123</v>
      </c>
      <c r="D36" s="44" t="s">
        <v>422</v>
      </c>
      <c r="E36" s="45" t="s">
        <v>423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15"/>
      <c r="AB36" s="5"/>
      <c r="AC36" s="5"/>
      <c r="AD36" s="5"/>
      <c r="AE36" s="5"/>
      <c r="AF36" s="5"/>
      <c r="AG36" s="5"/>
      <c r="AH36" s="5"/>
      <c r="AI36" s="5"/>
      <c r="AJ36" s="14"/>
      <c r="AK36" s="5"/>
      <c r="AL36" s="14"/>
      <c r="AM36" s="4"/>
      <c r="AN36" s="5"/>
      <c r="AO36" s="5"/>
    </row>
    <row r="37" spans="1:41" s="2" customFormat="1" ht="15.95" customHeight="1" x14ac:dyDescent="0.5">
      <c r="A37" s="21">
        <v>31</v>
      </c>
      <c r="B37" s="22">
        <v>43439</v>
      </c>
      <c r="C37" s="55" t="s">
        <v>123</v>
      </c>
      <c r="D37" s="71" t="s">
        <v>424</v>
      </c>
      <c r="E37" s="72" t="s">
        <v>425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s="2" customFormat="1" ht="16.149999999999999" customHeight="1" x14ac:dyDescent="0.5">
      <c r="A38" s="31">
        <v>32</v>
      </c>
      <c r="B38" s="32">
        <v>43440</v>
      </c>
      <c r="C38" s="33" t="s">
        <v>123</v>
      </c>
      <c r="D38" s="34" t="s">
        <v>426</v>
      </c>
      <c r="E38" s="35" t="s">
        <v>427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s="2" customFormat="1" ht="16.149999999999999" customHeight="1" x14ac:dyDescent="0.5">
      <c r="A39" s="31">
        <v>33</v>
      </c>
      <c r="B39" s="32">
        <v>43441</v>
      </c>
      <c r="C39" s="33" t="s">
        <v>123</v>
      </c>
      <c r="D39" s="34" t="s">
        <v>428</v>
      </c>
      <c r="E39" s="35" t="s">
        <v>429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15"/>
      <c r="AB39" s="5"/>
      <c r="AC39" s="5"/>
      <c r="AD39" s="5"/>
      <c r="AE39" s="5"/>
      <c r="AF39" s="5"/>
      <c r="AG39" s="5"/>
      <c r="AH39" s="5"/>
      <c r="AI39" s="5"/>
      <c r="AJ39" s="14"/>
      <c r="AK39" s="5"/>
      <c r="AL39" s="14"/>
      <c r="AM39" s="4"/>
      <c r="AN39" s="5"/>
      <c r="AO39" s="5"/>
    </row>
    <row r="40" spans="1:41" s="2" customFormat="1" ht="16.149999999999999" customHeight="1" x14ac:dyDescent="0.5">
      <c r="A40" s="31">
        <v>34</v>
      </c>
      <c r="B40" s="32">
        <v>43442</v>
      </c>
      <c r="C40" s="33" t="s">
        <v>123</v>
      </c>
      <c r="D40" s="34" t="s">
        <v>430</v>
      </c>
      <c r="E40" s="35" t="s">
        <v>431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15"/>
      <c r="AB40" s="5"/>
      <c r="AC40" s="5"/>
      <c r="AD40" s="5"/>
      <c r="AE40" s="5"/>
      <c r="AF40" s="5"/>
      <c r="AG40" s="5"/>
      <c r="AH40" s="5"/>
      <c r="AI40" s="5"/>
      <c r="AJ40" s="14"/>
      <c r="AK40" s="5"/>
      <c r="AL40" s="14"/>
      <c r="AM40" s="4"/>
      <c r="AN40" s="5"/>
      <c r="AO40" s="5"/>
    </row>
    <row r="41" spans="1:41" s="2" customFormat="1" ht="16.5" customHeight="1" x14ac:dyDescent="0.5">
      <c r="A41" s="41">
        <v>35</v>
      </c>
      <c r="B41" s="42">
        <v>43443</v>
      </c>
      <c r="C41" s="74" t="s">
        <v>123</v>
      </c>
      <c r="D41" s="65" t="s">
        <v>432</v>
      </c>
      <c r="E41" s="66" t="s">
        <v>433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15"/>
      <c r="AB41" s="5"/>
      <c r="AC41" s="5"/>
      <c r="AD41" s="5"/>
      <c r="AE41" s="5"/>
      <c r="AF41" s="5"/>
      <c r="AG41" s="5"/>
      <c r="AH41" s="5"/>
      <c r="AI41" s="5"/>
      <c r="AJ41" s="14"/>
      <c r="AK41" s="5"/>
      <c r="AL41" s="14"/>
      <c r="AM41" s="4"/>
      <c r="AN41" s="5"/>
      <c r="AO41" s="5"/>
    </row>
    <row r="42" spans="1:41" s="2" customFormat="1" ht="15.95" customHeight="1" x14ac:dyDescent="0.5">
      <c r="A42" s="21">
        <v>36</v>
      </c>
      <c r="B42" s="22">
        <v>43444</v>
      </c>
      <c r="C42" s="23" t="s">
        <v>123</v>
      </c>
      <c r="D42" s="24" t="s">
        <v>434</v>
      </c>
      <c r="E42" s="25" t="s">
        <v>435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15"/>
      <c r="AB42" s="5"/>
      <c r="AC42" s="5"/>
      <c r="AD42" s="5"/>
      <c r="AE42" s="5"/>
      <c r="AF42" s="5"/>
      <c r="AG42" s="5"/>
      <c r="AH42" s="5"/>
      <c r="AI42" s="5"/>
      <c r="AJ42" s="14"/>
      <c r="AK42" s="5"/>
      <c r="AL42" s="14"/>
      <c r="AM42" s="4"/>
      <c r="AN42" s="5"/>
      <c r="AO42" s="5"/>
    </row>
    <row r="43" spans="1:41" s="2" customFormat="1" ht="16.149999999999999" customHeight="1" x14ac:dyDescent="0.5">
      <c r="A43" s="31">
        <v>37</v>
      </c>
      <c r="B43" s="32">
        <v>43445</v>
      </c>
      <c r="C43" s="33" t="s">
        <v>123</v>
      </c>
      <c r="D43" s="34" t="s">
        <v>436</v>
      </c>
      <c r="E43" s="35" t="s">
        <v>437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15"/>
      <c r="AB43" s="5"/>
      <c r="AC43" s="5"/>
      <c r="AD43" s="5"/>
      <c r="AE43" s="5"/>
      <c r="AF43" s="5"/>
      <c r="AG43" s="5"/>
      <c r="AH43" s="5"/>
      <c r="AI43" s="5"/>
      <c r="AJ43" s="14"/>
      <c r="AK43" s="5"/>
      <c r="AL43" s="14"/>
      <c r="AM43" s="4"/>
      <c r="AN43" s="5"/>
      <c r="AO43" s="5"/>
    </row>
    <row r="44" spans="1:41" s="2" customFormat="1" ht="16.149999999999999" customHeight="1" x14ac:dyDescent="0.5">
      <c r="A44" s="31">
        <v>38</v>
      </c>
      <c r="B44" s="32">
        <v>43446</v>
      </c>
      <c r="C44" s="33" t="s">
        <v>123</v>
      </c>
      <c r="D44" s="34" t="s">
        <v>438</v>
      </c>
      <c r="E44" s="35" t="s">
        <v>439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15"/>
      <c r="AB44" s="5"/>
      <c r="AC44" s="5"/>
      <c r="AD44" s="5"/>
      <c r="AE44" s="5"/>
      <c r="AF44" s="5"/>
      <c r="AG44" s="5"/>
      <c r="AH44" s="5"/>
      <c r="AI44" s="5"/>
      <c r="AJ44" s="14"/>
      <c r="AK44" s="5"/>
      <c r="AL44" s="14"/>
      <c r="AM44" s="4"/>
      <c r="AN44" s="5"/>
      <c r="AO44" s="5"/>
    </row>
    <row r="45" spans="1:41" s="2" customFormat="1" ht="16.149999999999999" customHeight="1" x14ac:dyDescent="0.5">
      <c r="A45" s="31">
        <v>39</v>
      </c>
      <c r="B45" s="32">
        <v>43447</v>
      </c>
      <c r="C45" s="33" t="s">
        <v>123</v>
      </c>
      <c r="D45" s="34" t="s">
        <v>440</v>
      </c>
      <c r="E45" s="35" t="s">
        <v>441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15"/>
      <c r="AB45" s="5"/>
      <c r="AC45" s="5"/>
      <c r="AD45" s="5"/>
      <c r="AE45" s="5"/>
      <c r="AF45" s="5"/>
      <c r="AG45" s="5"/>
      <c r="AH45" s="5"/>
      <c r="AI45" s="5"/>
      <c r="AJ45" s="14"/>
      <c r="AK45" s="5"/>
      <c r="AL45" s="14"/>
      <c r="AM45" s="4"/>
      <c r="AN45" s="5"/>
      <c r="AO45" s="5"/>
    </row>
    <row r="46" spans="1:41" s="2" customFormat="1" ht="16.149999999999999" customHeight="1" x14ac:dyDescent="0.5">
      <c r="A46" s="41">
        <v>40</v>
      </c>
      <c r="B46" s="42">
        <v>43448</v>
      </c>
      <c r="C46" s="43" t="s">
        <v>123</v>
      </c>
      <c r="D46" s="44" t="s">
        <v>442</v>
      </c>
      <c r="E46" s="45" t="s">
        <v>317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15"/>
      <c r="AB46" s="5"/>
      <c r="AC46" s="5"/>
      <c r="AD46" s="5"/>
      <c r="AE46" s="5"/>
      <c r="AF46" s="5"/>
      <c r="AG46" s="5"/>
      <c r="AH46" s="5"/>
      <c r="AI46" s="5"/>
      <c r="AJ46" s="14"/>
      <c r="AK46" s="5"/>
      <c r="AL46" s="14"/>
      <c r="AM46" s="4"/>
      <c r="AN46" s="5"/>
      <c r="AO46" s="5"/>
    </row>
    <row r="47" spans="1:41" s="2" customFormat="1" ht="6" customHeight="1" x14ac:dyDescent="0.5">
      <c r="A47" s="136"/>
      <c r="B47" s="137"/>
      <c r="C47" s="138"/>
      <c r="D47" s="139"/>
      <c r="E47" s="140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5"/>
      <c r="Q47" s="135"/>
      <c r="R47" s="135"/>
      <c r="S47" s="135"/>
      <c r="T47" s="135"/>
      <c r="U47" s="135"/>
      <c r="V47" s="135"/>
      <c r="W47" s="135"/>
      <c r="X47" s="141"/>
      <c r="Y47" s="142"/>
      <c r="AA47" s="15"/>
      <c r="AB47" s="5"/>
      <c r="AC47" s="5"/>
      <c r="AD47" s="5"/>
      <c r="AE47" s="5"/>
      <c r="AF47" s="5"/>
      <c r="AG47" s="5"/>
      <c r="AH47" s="5"/>
      <c r="AI47" s="5"/>
      <c r="AJ47" s="14"/>
      <c r="AK47" s="5"/>
      <c r="AL47" s="14"/>
      <c r="AM47" s="4"/>
      <c r="AN47" s="5"/>
      <c r="AO47" s="5"/>
    </row>
    <row r="48" spans="1:41" s="13" customFormat="1" ht="16.149999999999999" customHeight="1" x14ac:dyDescent="0.5">
      <c r="A48" s="78"/>
      <c r="B48" s="83" t="s">
        <v>29</v>
      </c>
      <c r="C48" s="79"/>
      <c r="E48" s="79">
        <f>I48+O48</f>
        <v>40</v>
      </c>
      <c r="F48" s="80" t="s">
        <v>6</v>
      </c>
      <c r="G48" s="131" t="s">
        <v>11</v>
      </c>
      <c r="H48" s="131"/>
      <c r="I48" s="133">
        <f>COUNTIF($C$7:$C$46,"ช")</f>
        <v>18</v>
      </c>
      <c r="J48" s="132"/>
      <c r="K48" s="81" t="s">
        <v>8</v>
      </c>
      <c r="L48" s="131"/>
      <c r="M48" s="176" t="s">
        <v>7</v>
      </c>
      <c r="N48" s="176"/>
      <c r="O48" s="133">
        <f>COUNTIF($C$7:$C$46,"ญ")</f>
        <v>22</v>
      </c>
      <c r="P48" s="132"/>
      <c r="Q48" s="81" t="s">
        <v>8</v>
      </c>
      <c r="X48" s="78"/>
      <c r="Y48" s="82"/>
    </row>
    <row r="49" spans="1:46" s="160" customFormat="1" ht="17.100000000000001" hidden="1" customHeight="1" x14ac:dyDescent="0.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8"/>
      <c r="M49" s="158"/>
      <c r="N49" s="158"/>
      <c r="O49" s="158"/>
      <c r="P49" s="158"/>
      <c r="Q49" s="158"/>
      <c r="R49" s="158"/>
      <c r="S49" s="159"/>
      <c r="T49" s="159"/>
      <c r="U49" s="159"/>
      <c r="V49" s="159"/>
      <c r="W49" s="159"/>
      <c r="X49" s="159"/>
      <c r="Y49" s="158"/>
    </row>
    <row r="50" spans="1:46" s="168" customFormat="1" ht="15" hidden="1" customHeight="1" x14ac:dyDescent="0.5">
      <c r="A50" s="158"/>
      <c r="B50" s="166"/>
      <c r="C50" s="158"/>
      <c r="D50" s="167" t="s">
        <v>23</v>
      </c>
      <c r="E50" s="167">
        <f>COUNTIF($F$7:$F$46,"แดง")</f>
        <v>8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</row>
    <row r="51" spans="1:46" s="168" customFormat="1" ht="15" hidden="1" customHeight="1" x14ac:dyDescent="0.5">
      <c r="A51" s="158"/>
      <c r="B51" s="166"/>
      <c r="C51" s="158"/>
      <c r="D51" s="170" t="s">
        <v>24</v>
      </c>
      <c r="E51" s="167">
        <f>COUNTIF($F$7:$F$46,"เหลือง")</f>
        <v>8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</row>
    <row r="52" spans="1:46" s="168" customFormat="1" ht="15" hidden="1" customHeight="1" x14ac:dyDescent="0.5">
      <c r="A52" s="158"/>
      <c r="B52" s="166"/>
      <c r="C52" s="158"/>
      <c r="D52" s="170" t="s">
        <v>25</v>
      </c>
      <c r="E52" s="167">
        <f>COUNTIF($F$7:$F$46,"น้ำเงิน")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</row>
    <row r="53" spans="1:46" s="168" customFormat="1" ht="15" hidden="1" customHeight="1" x14ac:dyDescent="0.5">
      <c r="A53" s="158"/>
      <c r="B53" s="166"/>
      <c r="C53" s="158"/>
      <c r="D53" s="170" t="s">
        <v>26</v>
      </c>
      <c r="E53" s="167">
        <f>COUNTIF($F$7:$F$46,"ม่วง")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</row>
    <row r="54" spans="1:46" s="168" customFormat="1" ht="15" hidden="1" customHeight="1" x14ac:dyDescent="0.5">
      <c r="A54" s="158"/>
      <c r="B54" s="166"/>
      <c r="C54" s="158"/>
      <c r="D54" s="170" t="s">
        <v>27</v>
      </c>
      <c r="E54" s="167">
        <f>COUNTIF($F$7:$F$46,"ฟ้า")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</row>
    <row r="55" spans="1:46" s="168" customFormat="1" ht="15" hidden="1" customHeight="1" x14ac:dyDescent="0.5">
      <c r="A55" s="158"/>
      <c r="B55" s="166"/>
      <c r="C55" s="158"/>
      <c r="D55" s="170" t="s">
        <v>5</v>
      </c>
      <c r="E55" s="167">
        <f>SUM(E50:E54)</f>
        <v>40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</row>
    <row r="56" spans="1:46" s="168" customFormat="1" ht="15" customHeight="1" x14ac:dyDescent="0.5">
      <c r="B56" s="171"/>
      <c r="C56" s="172"/>
      <c r="D56" s="173"/>
      <c r="E56" s="173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</row>
    <row r="57" spans="1:46" s="168" customFormat="1" ht="15" customHeight="1" x14ac:dyDescent="0.5">
      <c r="B57" s="171"/>
      <c r="C57" s="172"/>
      <c r="D57" s="173"/>
      <c r="E57" s="173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</row>
    <row r="58" spans="1:46" s="168" customFormat="1" ht="15" customHeight="1" x14ac:dyDescent="0.5">
      <c r="B58" s="171"/>
      <c r="C58" s="174"/>
      <c r="D58" s="175"/>
      <c r="E58" s="175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58"/>
  <sheetViews>
    <sheetView topLeftCell="A45" zoomScale="120" zoomScaleNormal="120" workbookViewId="0">
      <selection activeCell="N65" sqref="N65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ม.3'!B14</f>
        <v>นางธรชญาน์  เหมทานนท์</v>
      </c>
    </row>
    <row r="2" spans="1:42" s="16" customFormat="1" ht="18" customHeight="1" x14ac:dyDescent="0.5">
      <c r="B2" s="97" t="s">
        <v>46</v>
      </c>
      <c r="C2" s="94"/>
      <c r="D2" s="95"/>
      <c r="E2" s="96" t="s">
        <v>56</v>
      </c>
      <c r="M2" s="16" t="s">
        <v>47</v>
      </c>
      <c r="R2" s="17" t="str">
        <f>'ยอด ม.3'!B15</f>
        <v>............-...............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76">
        <f>'ยอด ม.3'!F14</f>
        <v>321</v>
      </c>
      <c r="X4" s="376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43449</v>
      </c>
      <c r="C7" s="23" t="s">
        <v>92</v>
      </c>
      <c r="D7" s="24" t="s">
        <v>443</v>
      </c>
      <c r="E7" s="25" t="s">
        <v>444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43450</v>
      </c>
      <c r="C8" s="33" t="s">
        <v>92</v>
      </c>
      <c r="D8" s="34" t="s">
        <v>445</v>
      </c>
      <c r="E8" s="35" t="s">
        <v>446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43451</v>
      </c>
      <c r="C9" s="33" t="s">
        <v>92</v>
      </c>
      <c r="D9" s="34" t="s">
        <v>447</v>
      </c>
      <c r="E9" s="35" t="s">
        <v>448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43452</v>
      </c>
      <c r="C10" s="33" t="s">
        <v>92</v>
      </c>
      <c r="D10" s="34" t="s">
        <v>449</v>
      </c>
      <c r="E10" s="35" t="s">
        <v>450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43453</v>
      </c>
      <c r="C11" s="43" t="s">
        <v>92</v>
      </c>
      <c r="D11" s="44" t="s">
        <v>451</v>
      </c>
      <c r="E11" s="45" t="s">
        <v>452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43454</v>
      </c>
      <c r="C12" s="23" t="s">
        <v>92</v>
      </c>
      <c r="D12" s="24" t="s">
        <v>453</v>
      </c>
      <c r="E12" s="25" t="s">
        <v>454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43455</v>
      </c>
      <c r="C13" s="33" t="s">
        <v>92</v>
      </c>
      <c r="D13" s="34" t="s">
        <v>455</v>
      </c>
      <c r="E13" s="35" t="s">
        <v>456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43456</v>
      </c>
      <c r="C14" s="33" t="s">
        <v>92</v>
      </c>
      <c r="D14" s="34" t="s">
        <v>457</v>
      </c>
      <c r="E14" s="35" t="s">
        <v>458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43457</v>
      </c>
      <c r="C15" s="33" t="s">
        <v>92</v>
      </c>
      <c r="D15" s="34" t="s">
        <v>459</v>
      </c>
      <c r="E15" s="35" t="s">
        <v>460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43458</v>
      </c>
      <c r="C16" s="43" t="s">
        <v>92</v>
      </c>
      <c r="D16" s="44" t="s">
        <v>461</v>
      </c>
      <c r="E16" s="45" t="s">
        <v>389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43459</v>
      </c>
      <c r="C17" s="23" t="s">
        <v>92</v>
      </c>
      <c r="D17" s="24" t="s">
        <v>462</v>
      </c>
      <c r="E17" s="25" t="s">
        <v>463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43460</v>
      </c>
      <c r="C18" s="52" t="s">
        <v>92</v>
      </c>
      <c r="D18" s="34" t="s">
        <v>464</v>
      </c>
      <c r="E18" s="35" t="s">
        <v>465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43461</v>
      </c>
      <c r="C19" s="33" t="s">
        <v>92</v>
      </c>
      <c r="D19" s="53" t="s">
        <v>466</v>
      </c>
      <c r="E19" s="54" t="s">
        <v>467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43462</v>
      </c>
      <c r="C20" s="33" t="s">
        <v>92</v>
      </c>
      <c r="D20" s="34" t="s">
        <v>468</v>
      </c>
      <c r="E20" s="35" t="s">
        <v>469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43463</v>
      </c>
      <c r="C21" s="43" t="s">
        <v>92</v>
      </c>
      <c r="D21" s="44" t="s">
        <v>254</v>
      </c>
      <c r="E21" s="45" t="s">
        <v>470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6.149999999999999" customHeight="1" x14ac:dyDescent="0.5">
      <c r="A22" s="21">
        <v>16</v>
      </c>
      <c r="B22" s="22">
        <v>43464</v>
      </c>
      <c r="C22" s="23" t="s">
        <v>92</v>
      </c>
      <c r="D22" s="24" t="s">
        <v>471</v>
      </c>
      <c r="E22" s="25" t="s">
        <v>472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43465</v>
      </c>
      <c r="C23" s="33" t="s">
        <v>92</v>
      </c>
      <c r="D23" s="34" t="s">
        <v>473</v>
      </c>
      <c r="E23" s="35" t="s">
        <v>474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43466</v>
      </c>
      <c r="C24" s="33" t="s">
        <v>123</v>
      </c>
      <c r="D24" s="34" t="s">
        <v>475</v>
      </c>
      <c r="E24" s="35" t="s">
        <v>476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43467</v>
      </c>
      <c r="C25" s="33" t="s">
        <v>123</v>
      </c>
      <c r="D25" s="34" t="s">
        <v>477</v>
      </c>
      <c r="E25" s="35" t="s">
        <v>478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43468</v>
      </c>
      <c r="C26" s="43" t="s">
        <v>123</v>
      </c>
      <c r="D26" s="44" t="s">
        <v>479</v>
      </c>
      <c r="E26" s="45" t="s">
        <v>480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43469</v>
      </c>
      <c r="C27" s="55" t="s">
        <v>123</v>
      </c>
      <c r="D27" s="56" t="s">
        <v>481</v>
      </c>
      <c r="E27" s="57" t="s">
        <v>482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43470</v>
      </c>
      <c r="C28" s="61" t="s">
        <v>123</v>
      </c>
      <c r="D28" s="34" t="s">
        <v>483</v>
      </c>
      <c r="E28" s="35" t="s">
        <v>484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43471</v>
      </c>
      <c r="C29" s="33" t="s">
        <v>123</v>
      </c>
      <c r="D29" s="62" t="s">
        <v>485</v>
      </c>
      <c r="E29" s="63" t="s">
        <v>486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143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43472</v>
      </c>
      <c r="C30" s="33" t="s">
        <v>123</v>
      </c>
      <c r="D30" s="34" t="s">
        <v>487</v>
      </c>
      <c r="E30" s="35" t="s">
        <v>488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43473</v>
      </c>
      <c r="C31" s="64" t="s">
        <v>123</v>
      </c>
      <c r="D31" s="65" t="s">
        <v>489</v>
      </c>
      <c r="E31" s="66" t="s">
        <v>490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43474</v>
      </c>
      <c r="C32" s="23" t="s">
        <v>123</v>
      </c>
      <c r="D32" s="24" t="s">
        <v>491</v>
      </c>
      <c r="E32" s="25" t="s">
        <v>492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43475</v>
      </c>
      <c r="C33" s="33" t="s">
        <v>123</v>
      </c>
      <c r="D33" s="34" t="s">
        <v>493</v>
      </c>
      <c r="E33" s="35" t="s">
        <v>494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43476</v>
      </c>
      <c r="C34" s="33" t="s">
        <v>123</v>
      </c>
      <c r="D34" s="34" t="s">
        <v>495</v>
      </c>
      <c r="E34" s="35" t="s">
        <v>496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43477</v>
      </c>
      <c r="C35" s="33" t="s">
        <v>123</v>
      </c>
      <c r="D35" s="34" t="s">
        <v>497</v>
      </c>
      <c r="E35" s="35" t="s">
        <v>498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43478</v>
      </c>
      <c r="C36" s="43" t="s">
        <v>123</v>
      </c>
      <c r="D36" s="44" t="s">
        <v>499</v>
      </c>
      <c r="E36" s="45" t="s">
        <v>500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1">
        <v>31</v>
      </c>
      <c r="B37" s="22">
        <v>43479</v>
      </c>
      <c r="C37" s="55" t="s">
        <v>123</v>
      </c>
      <c r="D37" s="71" t="s">
        <v>501</v>
      </c>
      <c r="E37" s="72" t="s">
        <v>391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43480</v>
      </c>
      <c r="C38" s="33" t="s">
        <v>123</v>
      </c>
      <c r="D38" s="34" t="s">
        <v>502</v>
      </c>
      <c r="E38" s="35" t="s">
        <v>503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43481</v>
      </c>
      <c r="C39" s="33" t="s">
        <v>123</v>
      </c>
      <c r="D39" s="34" t="s">
        <v>504</v>
      </c>
      <c r="E39" s="35" t="s">
        <v>505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43482</v>
      </c>
      <c r="C40" s="33" t="s">
        <v>123</v>
      </c>
      <c r="D40" s="34" t="s">
        <v>506</v>
      </c>
      <c r="E40" s="35" t="s">
        <v>507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43483</v>
      </c>
      <c r="C41" s="74" t="s">
        <v>123</v>
      </c>
      <c r="D41" s="65" t="s">
        <v>508</v>
      </c>
      <c r="E41" s="66" t="s">
        <v>509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43484</v>
      </c>
      <c r="C42" s="23" t="s">
        <v>123</v>
      </c>
      <c r="D42" s="24" t="s">
        <v>508</v>
      </c>
      <c r="E42" s="25" t="s">
        <v>510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43485</v>
      </c>
      <c r="C43" s="33" t="s">
        <v>123</v>
      </c>
      <c r="D43" s="34" t="s">
        <v>511</v>
      </c>
      <c r="E43" s="35" t="s">
        <v>512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43486</v>
      </c>
      <c r="C44" s="33" t="s">
        <v>123</v>
      </c>
      <c r="D44" s="34" t="s">
        <v>513</v>
      </c>
      <c r="E44" s="35" t="s">
        <v>514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43487</v>
      </c>
      <c r="C45" s="33" t="s">
        <v>123</v>
      </c>
      <c r="D45" s="34" t="s">
        <v>515</v>
      </c>
      <c r="E45" s="35" t="s">
        <v>516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43488</v>
      </c>
      <c r="C46" s="43" t="s">
        <v>123</v>
      </c>
      <c r="D46" s="44" t="s">
        <v>442</v>
      </c>
      <c r="E46" s="45" t="s">
        <v>517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6" customHeight="1" x14ac:dyDescent="0.5">
      <c r="A47" s="136"/>
      <c r="B47" s="137"/>
      <c r="C47" s="138"/>
      <c r="D47" s="139"/>
      <c r="E47" s="140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5"/>
      <c r="Q47" s="135"/>
      <c r="R47" s="135"/>
      <c r="S47" s="135"/>
      <c r="T47" s="135"/>
      <c r="U47" s="135"/>
      <c r="V47" s="135"/>
      <c r="W47" s="135"/>
      <c r="X47" s="141"/>
      <c r="Y47" s="142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13" customFormat="1" ht="16.149999999999999" customHeight="1" x14ac:dyDescent="0.5">
      <c r="A48" s="78"/>
      <c r="B48" s="83" t="s">
        <v>29</v>
      </c>
      <c r="C48" s="79"/>
      <c r="E48" s="79">
        <f>I48+O48</f>
        <v>40</v>
      </c>
      <c r="F48" s="80" t="s">
        <v>6</v>
      </c>
      <c r="G48" s="131" t="s">
        <v>11</v>
      </c>
      <c r="H48" s="131"/>
      <c r="I48" s="133">
        <f>COUNTIF($C$7:$C$46,"ช")</f>
        <v>17</v>
      </c>
      <c r="J48" s="132"/>
      <c r="K48" s="81" t="s">
        <v>8</v>
      </c>
      <c r="L48" s="131"/>
      <c r="M48" s="176" t="s">
        <v>7</v>
      </c>
      <c r="N48" s="176"/>
      <c r="O48" s="133">
        <f>COUNTIF($C$7:$C$46,"ญ")</f>
        <v>23</v>
      </c>
      <c r="P48" s="78"/>
      <c r="Q48" s="81" t="s">
        <v>8</v>
      </c>
      <c r="X48" s="78"/>
      <c r="Y48" s="82"/>
    </row>
    <row r="49" spans="1:47" s="160" customFormat="1" ht="17.100000000000001" hidden="1" customHeight="1" x14ac:dyDescent="0.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8"/>
      <c r="M49" s="158"/>
      <c r="N49" s="158"/>
      <c r="O49" s="158"/>
      <c r="P49" s="158"/>
      <c r="Q49" s="158"/>
      <c r="R49" s="158"/>
      <c r="S49" s="159"/>
      <c r="T49" s="159"/>
      <c r="U49" s="159"/>
      <c r="V49" s="159"/>
      <c r="W49" s="159"/>
      <c r="X49" s="159"/>
      <c r="Y49" s="158"/>
    </row>
    <row r="50" spans="1:47" s="168" customFormat="1" ht="15" hidden="1" customHeight="1" x14ac:dyDescent="0.5">
      <c r="A50" s="158"/>
      <c r="B50" s="166"/>
      <c r="C50" s="158"/>
      <c r="D50" s="167" t="s">
        <v>23</v>
      </c>
      <c r="E50" s="167">
        <f>COUNTIF($F$7:$F$46,"แดง")</f>
        <v>8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AA50" s="169"/>
    </row>
    <row r="51" spans="1:47" s="168" customFormat="1" ht="15" hidden="1" customHeight="1" x14ac:dyDescent="0.5">
      <c r="A51" s="158"/>
      <c r="B51" s="166"/>
      <c r="C51" s="158"/>
      <c r="D51" s="170" t="s">
        <v>24</v>
      </c>
      <c r="E51" s="167">
        <f>COUNTIF($F$7:$F$46,"เหลือง")</f>
        <v>8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</row>
    <row r="52" spans="1:47" s="168" customFormat="1" ht="15" hidden="1" customHeight="1" x14ac:dyDescent="0.5">
      <c r="A52" s="158"/>
      <c r="B52" s="166"/>
      <c r="C52" s="158"/>
      <c r="D52" s="170" t="s">
        <v>25</v>
      </c>
      <c r="E52" s="167">
        <f>COUNTIF($F$7:$F$46,"น้ำเงิน")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26</v>
      </c>
      <c r="E53" s="167">
        <f>COUNTIF($F$7:$F$46,"ม่วง")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27</v>
      </c>
      <c r="E54" s="167">
        <f>COUNTIF($F$7:$F$46,"ฟ้า")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5</v>
      </c>
      <c r="E55" s="167">
        <f>SUM(E50:E54)</f>
        <v>40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</row>
    <row r="56" spans="1:47" s="168" customFormat="1" ht="15" customHeight="1" x14ac:dyDescent="0.5">
      <c r="B56" s="171"/>
      <c r="C56" s="172"/>
      <c r="D56" s="173"/>
      <c r="E56" s="173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</row>
    <row r="57" spans="1:47" s="168" customFormat="1" ht="15" customHeight="1" x14ac:dyDescent="0.5">
      <c r="B57" s="171"/>
      <c r="C57" s="172"/>
      <c r="D57" s="173"/>
      <c r="E57" s="173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4"/>
      <c r="D58" s="175"/>
      <c r="E58" s="175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61"/>
  <sheetViews>
    <sheetView topLeftCell="A45" zoomScale="120" zoomScaleNormal="120" workbookViewId="0">
      <selection activeCell="M23" sqref="M2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ม.3'!B16</f>
        <v>นายชัยวัฒน์  ท่ากั่ว</v>
      </c>
    </row>
    <row r="2" spans="1:42" s="16" customFormat="1" ht="18" customHeight="1" x14ac:dyDescent="0.5">
      <c r="B2" s="97" t="s">
        <v>46</v>
      </c>
      <c r="C2" s="94"/>
      <c r="D2" s="95"/>
      <c r="E2" s="96" t="s">
        <v>57</v>
      </c>
      <c r="M2" s="16" t="s">
        <v>47</v>
      </c>
      <c r="R2" s="17" t="str">
        <f>'ยอด ม.3'!B17</f>
        <v>นางสาวพิไลพร ขวัญเมือง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ม.3'!F16</f>
        <v>322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43489</v>
      </c>
      <c r="C7" s="182" t="s">
        <v>92</v>
      </c>
      <c r="D7" s="183" t="s">
        <v>518</v>
      </c>
      <c r="E7" s="184" t="s">
        <v>519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43490</v>
      </c>
      <c r="C8" s="61" t="s">
        <v>92</v>
      </c>
      <c r="D8" s="62" t="s">
        <v>301</v>
      </c>
      <c r="E8" s="63" t="s">
        <v>520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43491</v>
      </c>
      <c r="C9" s="61" t="s">
        <v>92</v>
      </c>
      <c r="D9" s="62" t="s">
        <v>521</v>
      </c>
      <c r="E9" s="63" t="s">
        <v>522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43492</v>
      </c>
      <c r="C10" s="61" t="s">
        <v>92</v>
      </c>
      <c r="D10" s="62" t="s">
        <v>523</v>
      </c>
      <c r="E10" s="63" t="s">
        <v>524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43493</v>
      </c>
      <c r="C11" s="185" t="s">
        <v>92</v>
      </c>
      <c r="D11" s="186" t="s">
        <v>525</v>
      </c>
      <c r="E11" s="187" t="s">
        <v>526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1">
        <v>6</v>
      </c>
      <c r="B12" s="22">
        <v>43494</v>
      </c>
      <c r="C12" s="182" t="s">
        <v>92</v>
      </c>
      <c r="D12" s="183" t="s">
        <v>527</v>
      </c>
      <c r="E12" s="184" t="s">
        <v>528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43495</v>
      </c>
      <c r="C13" s="61" t="s">
        <v>92</v>
      </c>
      <c r="D13" s="62" t="s">
        <v>529</v>
      </c>
      <c r="E13" s="63" t="s">
        <v>530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43496</v>
      </c>
      <c r="C14" s="61" t="s">
        <v>92</v>
      </c>
      <c r="D14" s="62" t="s">
        <v>164</v>
      </c>
      <c r="E14" s="63" t="s">
        <v>408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43497</v>
      </c>
      <c r="C15" s="61" t="s">
        <v>92</v>
      </c>
      <c r="D15" s="62" t="s">
        <v>531</v>
      </c>
      <c r="E15" s="63" t="s">
        <v>532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43498</v>
      </c>
      <c r="C16" s="185" t="s">
        <v>92</v>
      </c>
      <c r="D16" s="186" t="s">
        <v>533</v>
      </c>
      <c r="E16" s="187" t="s">
        <v>534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5.95" customHeight="1" x14ac:dyDescent="0.5">
      <c r="A17" s="21">
        <v>11</v>
      </c>
      <c r="B17" s="22">
        <v>43499</v>
      </c>
      <c r="C17" s="182" t="s">
        <v>92</v>
      </c>
      <c r="D17" s="183" t="s">
        <v>535</v>
      </c>
      <c r="E17" s="184" t="s">
        <v>536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43500</v>
      </c>
      <c r="C18" s="188" t="s">
        <v>92</v>
      </c>
      <c r="D18" s="62" t="s">
        <v>537</v>
      </c>
      <c r="E18" s="63" t="s">
        <v>538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43501</v>
      </c>
      <c r="C19" s="61" t="s">
        <v>92</v>
      </c>
      <c r="D19" s="189" t="s">
        <v>320</v>
      </c>
      <c r="E19" s="190" t="s">
        <v>539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43502</v>
      </c>
      <c r="C20" s="61" t="s">
        <v>92</v>
      </c>
      <c r="D20" s="62" t="s">
        <v>540</v>
      </c>
      <c r="E20" s="63" t="s">
        <v>541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43503</v>
      </c>
      <c r="C21" s="185" t="s">
        <v>92</v>
      </c>
      <c r="D21" s="186" t="s">
        <v>542</v>
      </c>
      <c r="E21" s="187" t="s">
        <v>543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43504</v>
      </c>
      <c r="C22" s="182" t="s">
        <v>92</v>
      </c>
      <c r="D22" s="183" t="s">
        <v>544</v>
      </c>
      <c r="E22" s="184" t="s">
        <v>545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43505</v>
      </c>
      <c r="C23" s="61" t="s">
        <v>92</v>
      </c>
      <c r="D23" s="62" t="s">
        <v>546</v>
      </c>
      <c r="E23" s="63" t="s">
        <v>547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43506</v>
      </c>
      <c r="C24" s="61" t="s">
        <v>92</v>
      </c>
      <c r="D24" s="62" t="s">
        <v>548</v>
      </c>
      <c r="E24" s="63" t="s">
        <v>549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43507</v>
      </c>
      <c r="C25" s="61" t="s">
        <v>92</v>
      </c>
      <c r="D25" s="62" t="s">
        <v>550</v>
      </c>
      <c r="E25" s="63" t="s">
        <v>551</v>
      </c>
      <c r="F25" s="31" t="s">
        <v>14</v>
      </c>
      <c r="G25" s="377"/>
      <c r="H25" s="378"/>
      <c r="I25" s="378"/>
      <c r="J25" s="378"/>
      <c r="K25" s="378"/>
      <c r="L25" s="378"/>
      <c r="M25" s="379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43508</v>
      </c>
      <c r="C26" s="185" t="s">
        <v>92</v>
      </c>
      <c r="D26" s="186" t="s">
        <v>552</v>
      </c>
      <c r="E26" s="187" t="s">
        <v>553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5.95" customHeight="1" x14ac:dyDescent="0.5">
      <c r="A27" s="21">
        <v>21</v>
      </c>
      <c r="B27" s="22">
        <v>43509</v>
      </c>
      <c r="C27" s="191" t="s">
        <v>92</v>
      </c>
      <c r="D27" s="56" t="s">
        <v>554</v>
      </c>
      <c r="E27" s="57" t="s">
        <v>555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42970</v>
      </c>
      <c r="C28" s="61" t="s">
        <v>123</v>
      </c>
      <c r="D28" s="62" t="s">
        <v>556</v>
      </c>
      <c r="E28" s="63" t="s">
        <v>557</v>
      </c>
      <c r="F28" s="31" t="s">
        <v>15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43510</v>
      </c>
      <c r="C29" s="61" t="s">
        <v>123</v>
      </c>
      <c r="D29" s="62" t="s">
        <v>558</v>
      </c>
      <c r="E29" s="63" t="s">
        <v>559</v>
      </c>
      <c r="F29" s="31" t="s">
        <v>17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43511</v>
      </c>
      <c r="C30" s="61" t="s">
        <v>123</v>
      </c>
      <c r="D30" s="62" t="s">
        <v>560</v>
      </c>
      <c r="E30" s="63" t="s">
        <v>561</v>
      </c>
      <c r="F30" s="31" t="s">
        <v>13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43512</v>
      </c>
      <c r="C31" s="192" t="s">
        <v>123</v>
      </c>
      <c r="D31" s="193" t="s">
        <v>562</v>
      </c>
      <c r="E31" s="194" t="s">
        <v>563</v>
      </c>
      <c r="F31" s="41" t="s">
        <v>14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5.95" customHeight="1" x14ac:dyDescent="0.5">
      <c r="A32" s="21">
        <v>26</v>
      </c>
      <c r="B32" s="22">
        <v>43513</v>
      </c>
      <c r="C32" s="182" t="s">
        <v>123</v>
      </c>
      <c r="D32" s="183" t="s">
        <v>564</v>
      </c>
      <c r="E32" s="184" t="s">
        <v>565</v>
      </c>
      <c r="F32" s="26" t="s">
        <v>15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43514</v>
      </c>
      <c r="C33" s="61" t="s">
        <v>123</v>
      </c>
      <c r="D33" s="62" t="s">
        <v>566</v>
      </c>
      <c r="E33" s="63" t="s">
        <v>567</v>
      </c>
      <c r="F33" s="31" t="s">
        <v>16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43515</v>
      </c>
      <c r="C34" s="61" t="s">
        <v>123</v>
      </c>
      <c r="D34" s="62" t="s">
        <v>568</v>
      </c>
      <c r="E34" s="63" t="s">
        <v>569</v>
      </c>
      <c r="F34" s="31" t="s">
        <v>17</v>
      </c>
      <c r="G34" s="85"/>
      <c r="H34" s="210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45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43516</v>
      </c>
      <c r="C35" s="61" t="s">
        <v>123</v>
      </c>
      <c r="D35" s="62" t="s">
        <v>570</v>
      </c>
      <c r="E35" s="63" t="s">
        <v>441</v>
      </c>
      <c r="F35" s="31" t="s">
        <v>13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46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43517</v>
      </c>
      <c r="C36" s="185" t="s">
        <v>123</v>
      </c>
      <c r="D36" s="186" t="s">
        <v>571</v>
      </c>
      <c r="E36" s="187" t="s">
        <v>476</v>
      </c>
      <c r="F36" s="41" t="s">
        <v>14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43518</v>
      </c>
      <c r="C37" s="191" t="s">
        <v>123</v>
      </c>
      <c r="D37" s="56" t="s">
        <v>572</v>
      </c>
      <c r="E37" s="57" t="s">
        <v>573</v>
      </c>
      <c r="F37" s="73" t="s">
        <v>15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43519</v>
      </c>
      <c r="C38" s="61" t="s">
        <v>123</v>
      </c>
      <c r="D38" s="62" t="s">
        <v>574</v>
      </c>
      <c r="E38" s="63" t="s">
        <v>575</v>
      </c>
      <c r="F38" s="31" t="s">
        <v>16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43520</v>
      </c>
      <c r="C39" s="61" t="s">
        <v>123</v>
      </c>
      <c r="D39" s="62" t="s">
        <v>576</v>
      </c>
      <c r="E39" s="63" t="s">
        <v>577</v>
      </c>
      <c r="F39" s="31" t="s">
        <v>17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43521</v>
      </c>
      <c r="C40" s="61" t="s">
        <v>123</v>
      </c>
      <c r="D40" s="62" t="s">
        <v>578</v>
      </c>
      <c r="E40" s="63" t="s">
        <v>579</v>
      </c>
      <c r="F40" s="31" t="s">
        <v>13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43522</v>
      </c>
      <c r="C41" s="199" t="s">
        <v>123</v>
      </c>
      <c r="D41" s="193" t="s">
        <v>580</v>
      </c>
      <c r="E41" s="194" t="s">
        <v>581</v>
      </c>
      <c r="F41" s="75" t="s">
        <v>14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5.95" customHeight="1" x14ac:dyDescent="0.5">
      <c r="A42" s="21">
        <v>36</v>
      </c>
      <c r="B42" s="22">
        <v>43523</v>
      </c>
      <c r="C42" s="182" t="s">
        <v>123</v>
      </c>
      <c r="D42" s="183" t="s">
        <v>582</v>
      </c>
      <c r="E42" s="184" t="s">
        <v>583</v>
      </c>
      <c r="F42" s="21" t="s">
        <v>15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43524</v>
      </c>
      <c r="C43" s="61" t="s">
        <v>123</v>
      </c>
      <c r="D43" s="62" t="s">
        <v>584</v>
      </c>
      <c r="E43" s="63" t="s">
        <v>306</v>
      </c>
      <c r="F43" s="31" t="s">
        <v>16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43525</v>
      </c>
      <c r="C44" s="61" t="s">
        <v>123</v>
      </c>
      <c r="D44" s="62" t="s">
        <v>290</v>
      </c>
      <c r="E44" s="63" t="s">
        <v>585</v>
      </c>
      <c r="F44" s="31" t="s">
        <v>17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43526</v>
      </c>
      <c r="C45" s="61" t="s">
        <v>123</v>
      </c>
      <c r="D45" s="62" t="s">
        <v>586</v>
      </c>
      <c r="E45" s="63" t="s">
        <v>587</v>
      </c>
      <c r="F45" s="76" t="s">
        <v>13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43527</v>
      </c>
      <c r="C46" s="185" t="s">
        <v>123</v>
      </c>
      <c r="D46" s="186" t="s">
        <v>588</v>
      </c>
      <c r="E46" s="187" t="s">
        <v>589</v>
      </c>
      <c r="F46" s="41" t="s">
        <v>14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50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5.95" customHeight="1" x14ac:dyDescent="0.5">
      <c r="A47" s="118">
        <v>41</v>
      </c>
      <c r="B47" s="119">
        <v>43528</v>
      </c>
      <c r="C47" s="196" t="s">
        <v>123</v>
      </c>
      <c r="D47" s="197" t="s">
        <v>590</v>
      </c>
      <c r="E47" s="198" t="s">
        <v>591</v>
      </c>
      <c r="F47" s="118" t="s">
        <v>15</v>
      </c>
      <c r="G47" s="123"/>
      <c r="H47" s="124"/>
      <c r="I47" s="124"/>
      <c r="J47" s="124"/>
      <c r="K47" s="124"/>
      <c r="L47" s="124"/>
      <c r="M47" s="124"/>
      <c r="N47" s="124"/>
      <c r="O47" s="124"/>
      <c r="P47" s="125"/>
      <c r="Q47" s="125"/>
      <c r="R47" s="125"/>
      <c r="S47" s="125"/>
      <c r="T47" s="125"/>
      <c r="U47" s="125"/>
      <c r="V47" s="125"/>
      <c r="W47" s="125"/>
      <c r="X47" s="126"/>
      <c r="Y47" s="127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216">
        <v>42</v>
      </c>
      <c r="B48" s="217"/>
      <c r="C48" s="218"/>
      <c r="D48" s="219"/>
      <c r="E48" s="220"/>
      <c r="F48" s="216"/>
      <c r="G48" s="221"/>
      <c r="H48" s="222"/>
      <c r="I48" s="222"/>
      <c r="J48" s="222"/>
      <c r="K48" s="222"/>
      <c r="L48" s="222"/>
      <c r="M48" s="222"/>
      <c r="N48" s="222"/>
      <c r="O48" s="222"/>
      <c r="P48" s="223"/>
      <c r="Q48" s="223"/>
      <c r="R48" s="223"/>
      <c r="S48" s="223"/>
      <c r="T48" s="223"/>
      <c r="U48" s="223"/>
      <c r="V48" s="223"/>
      <c r="W48" s="223"/>
      <c r="X48" s="224"/>
      <c r="Y48" s="225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41</v>
      </c>
      <c r="F50" s="80" t="s">
        <v>6</v>
      </c>
      <c r="G50" s="131" t="s">
        <v>11</v>
      </c>
      <c r="H50" s="131"/>
      <c r="I50" s="133">
        <f>COUNTIF($C$7:$C$48,"ช")</f>
        <v>21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20</v>
      </c>
      <c r="P50" s="132"/>
      <c r="Q50" s="81" t="s">
        <v>8</v>
      </c>
      <c r="X50" s="78"/>
      <c r="Y50" s="82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9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41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hidden="1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  <row r="61" spans="1:47" s="168" customFormat="1" ht="15" customHeight="1" x14ac:dyDescent="0.5">
      <c r="B61" s="171"/>
      <c r="C61" s="172"/>
      <c r="D61" s="173"/>
      <c r="E61" s="173"/>
      <c r="AA61" s="169"/>
    </row>
  </sheetData>
  <mergeCells count="8">
    <mergeCell ref="G25:M25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60"/>
  <sheetViews>
    <sheetView tabSelected="1" zoomScale="120" zoomScaleNormal="120" workbookViewId="0">
      <selection activeCell="A24" sqref="A24:XFD24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6" t="str">
        <f>'ยอด ม.3'!B18</f>
        <v>นางสาวอุทัยรัตน์ สุบรรณ์</v>
      </c>
    </row>
    <row r="2" spans="1:42" s="16" customFormat="1" ht="18" customHeight="1" x14ac:dyDescent="0.5">
      <c r="B2" s="97" t="s">
        <v>46</v>
      </c>
      <c r="C2" s="94"/>
      <c r="D2" s="95"/>
      <c r="E2" s="96" t="s">
        <v>58</v>
      </c>
      <c r="M2" s="16" t="s">
        <v>47</v>
      </c>
      <c r="R2" s="16" t="str">
        <f>'ยอด ม.3'!B19</f>
        <v>นายเกียรติศักดิ์  มีเศษ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ม.3'!F18</f>
        <v>331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43529</v>
      </c>
      <c r="C7" s="182" t="s">
        <v>92</v>
      </c>
      <c r="D7" s="183" t="s">
        <v>592</v>
      </c>
      <c r="E7" s="184" t="s">
        <v>593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43530</v>
      </c>
      <c r="C8" s="61" t="s">
        <v>92</v>
      </c>
      <c r="D8" s="62" t="s">
        <v>594</v>
      </c>
      <c r="E8" s="63" t="s">
        <v>595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43531</v>
      </c>
      <c r="C9" s="61" t="s">
        <v>92</v>
      </c>
      <c r="D9" s="62" t="s">
        <v>299</v>
      </c>
      <c r="E9" s="63" t="s">
        <v>596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43532</v>
      </c>
      <c r="C10" s="61" t="s">
        <v>92</v>
      </c>
      <c r="D10" s="62" t="s">
        <v>597</v>
      </c>
      <c r="E10" s="63" t="s">
        <v>408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43533</v>
      </c>
      <c r="C11" s="185" t="s">
        <v>92</v>
      </c>
      <c r="D11" s="186" t="s">
        <v>598</v>
      </c>
      <c r="E11" s="187" t="s">
        <v>599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43534</v>
      </c>
      <c r="C12" s="182" t="s">
        <v>92</v>
      </c>
      <c r="D12" s="183" t="s">
        <v>600</v>
      </c>
      <c r="E12" s="184" t="s">
        <v>601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43535</v>
      </c>
      <c r="C13" s="61" t="s">
        <v>92</v>
      </c>
      <c r="D13" s="62" t="s">
        <v>602</v>
      </c>
      <c r="E13" s="63" t="s">
        <v>603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43536</v>
      </c>
      <c r="C14" s="61" t="s">
        <v>92</v>
      </c>
      <c r="D14" s="62" t="s">
        <v>604</v>
      </c>
      <c r="E14" s="63" t="s">
        <v>605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43537</v>
      </c>
      <c r="C15" s="61" t="s">
        <v>92</v>
      </c>
      <c r="D15" s="62" t="s">
        <v>606</v>
      </c>
      <c r="E15" s="63" t="s">
        <v>607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43538</v>
      </c>
      <c r="C16" s="185" t="s">
        <v>92</v>
      </c>
      <c r="D16" s="186" t="s">
        <v>608</v>
      </c>
      <c r="E16" s="187" t="s">
        <v>609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5.95" customHeight="1" x14ac:dyDescent="0.5">
      <c r="A17" s="21">
        <v>11</v>
      </c>
      <c r="B17" s="22">
        <v>43539</v>
      </c>
      <c r="C17" s="182" t="s">
        <v>92</v>
      </c>
      <c r="D17" s="183" t="s">
        <v>610</v>
      </c>
      <c r="E17" s="184" t="s">
        <v>611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43540</v>
      </c>
      <c r="C18" s="188" t="s">
        <v>92</v>
      </c>
      <c r="D18" s="62" t="s">
        <v>612</v>
      </c>
      <c r="E18" s="63" t="s">
        <v>613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43541</v>
      </c>
      <c r="C19" s="61" t="s">
        <v>92</v>
      </c>
      <c r="D19" s="189" t="s">
        <v>614</v>
      </c>
      <c r="E19" s="190" t="s">
        <v>615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43542</v>
      </c>
      <c r="C20" s="61" t="s">
        <v>92</v>
      </c>
      <c r="D20" s="62" t="s">
        <v>616</v>
      </c>
      <c r="E20" s="63" t="s">
        <v>617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43543</v>
      </c>
      <c r="C21" s="185" t="s">
        <v>92</v>
      </c>
      <c r="D21" s="186" t="s">
        <v>618</v>
      </c>
      <c r="E21" s="187" t="s">
        <v>619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43544</v>
      </c>
      <c r="C22" s="182" t="s">
        <v>92</v>
      </c>
      <c r="D22" s="183" t="s">
        <v>466</v>
      </c>
      <c r="E22" s="184" t="s">
        <v>620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43546</v>
      </c>
      <c r="C23" s="61" t="s">
        <v>92</v>
      </c>
      <c r="D23" s="62" t="s">
        <v>546</v>
      </c>
      <c r="E23" s="63" t="s">
        <v>621</v>
      </c>
      <c r="F23" s="31" t="s">
        <v>13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43547</v>
      </c>
      <c r="C24" s="61" t="s">
        <v>92</v>
      </c>
      <c r="D24" s="62" t="s">
        <v>622</v>
      </c>
      <c r="E24" s="63" t="s">
        <v>1021</v>
      </c>
      <c r="F24" s="31" t="s">
        <v>14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5.95" customHeight="1" x14ac:dyDescent="0.5">
      <c r="A25" s="31">
        <v>19</v>
      </c>
      <c r="B25" s="32">
        <v>44497</v>
      </c>
      <c r="C25" s="61" t="s">
        <v>92</v>
      </c>
      <c r="D25" s="62" t="s">
        <v>623</v>
      </c>
      <c r="E25" s="63" t="s">
        <v>624</v>
      </c>
      <c r="F25" s="31" t="s">
        <v>17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43548</v>
      </c>
      <c r="C26" s="185" t="s">
        <v>123</v>
      </c>
      <c r="D26" s="186" t="s">
        <v>625</v>
      </c>
      <c r="E26" s="187" t="s">
        <v>626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43549</v>
      </c>
      <c r="C27" s="191" t="s">
        <v>123</v>
      </c>
      <c r="D27" s="56" t="s">
        <v>627</v>
      </c>
      <c r="E27" s="57" t="s">
        <v>628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43550</v>
      </c>
      <c r="C28" s="61" t="s">
        <v>123</v>
      </c>
      <c r="D28" s="62" t="s">
        <v>629</v>
      </c>
      <c r="E28" s="63" t="s">
        <v>630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43551</v>
      </c>
      <c r="C29" s="61" t="s">
        <v>123</v>
      </c>
      <c r="D29" s="62" t="s">
        <v>264</v>
      </c>
      <c r="E29" s="63" t="s">
        <v>631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43552</v>
      </c>
      <c r="C30" s="61" t="s">
        <v>123</v>
      </c>
      <c r="D30" s="62" t="s">
        <v>632</v>
      </c>
      <c r="E30" s="63" t="s">
        <v>633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43553</v>
      </c>
      <c r="C31" s="192" t="s">
        <v>123</v>
      </c>
      <c r="D31" s="193" t="s">
        <v>212</v>
      </c>
      <c r="E31" s="194" t="s">
        <v>634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43554</v>
      </c>
      <c r="C32" s="182" t="s">
        <v>123</v>
      </c>
      <c r="D32" s="183" t="s">
        <v>635</v>
      </c>
      <c r="E32" s="184" t="s">
        <v>636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43555</v>
      </c>
      <c r="C33" s="61" t="s">
        <v>123</v>
      </c>
      <c r="D33" s="62" t="s">
        <v>637</v>
      </c>
      <c r="E33" s="63" t="s">
        <v>638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43556</v>
      </c>
      <c r="C34" s="61" t="s">
        <v>123</v>
      </c>
      <c r="D34" s="62" t="s">
        <v>268</v>
      </c>
      <c r="E34" s="63" t="s">
        <v>639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43557</v>
      </c>
      <c r="C35" s="61" t="s">
        <v>123</v>
      </c>
      <c r="D35" s="62" t="s">
        <v>640</v>
      </c>
      <c r="E35" s="63" t="s">
        <v>641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43558</v>
      </c>
      <c r="C36" s="185" t="s">
        <v>123</v>
      </c>
      <c r="D36" s="186" t="s">
        <v>642</v>
      </c>
      <c r="E36" s="187" t="s">
        <v>643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43559</v>
      </c>
      <c r="C37" s="191" t="s">
        <v>123</v>
      </c>
      <c r="D37" s="56" t="s">
        <v>644</v>
      </c>
      <c r="E37" s="57" t="s">
        <v>645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43560</v>
      </c>
      <c r="C38" s="61" t="s">
        <v>123</v>
      </c>
      <c r="D38" s="62" t="s">
        <v>646</v>
      </c>
      <c r="E38" s="63" t="s">
        <v>647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43561</v>
      </c>
      <c r="C39" s="61" t="s">
        <v>123</v>
      </c>
      <c r="D39" s="62" t="s">
        <v>648</v>
      </c>
      <c r="E39" s="63" t="s">
        <v>649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43562</v>
      </c>
      <c r="C40" s="61" t="s">
        <v>123</v>
      </c>
      <c r="D40" s="62" t="s">
        <v>650</v>
      </c>
      <c r="E40" s="63" t="s">
        <v>651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43563</v>
      </c>
      <c r="C41" s="199" t="s">
        <v>123</v>
      </c>
      <c r="D41" s="193" t="s">
        <v>652</v>
      </c>
      <c r="E41" s="194" t="s">
        <v>653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43564</v>
      </c>
      <c r="C42" s="182" t="s">
        <v>123</v>
      </c>
      <c r="D42" s="183" t="s">
        <v>654</v>
      </c>
      <c r="E42" s="184" t="s">
        <v>655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43565</v>
      </c>
      <c r="C43" s="61" t="s">
        <v>123</v>
      </c>
      <c r="D43" s="62" t="s">
        <v>656</v>
      </c>
      <c r="E43" s="63" t="s">
        <v>657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43566</v>
      </c>
      <c r="C44" s="61" t="s">
        <v>123</v>
      </c>
      <c r="D44" s="62" t="s">
        <v>658</v>
      </c>
      <c r="E44" s="63" t="s">
        <v>659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43567</v>
      </c>
      <c r="C45" s="61" t="s">
        <v>123</v>
      </c>
      <c r="D45" s="62" t="s">
        <v>660</v>
      </c>
      <c r="E45" s="63" t="s">
        <v>661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43568</v>
      </c>
      <c r="C46" s="185" t="s">
        <v>123</v>
      </c>
      <c r="D46" s="186" t="s">
        <v>662</v>
      </c>
      <c r="E46" s="187" t="s">
        <v>663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22"/>
      <c r="C47" s="182"/>
      <c r="D47" s="183"/>
      <c r="E47" s="184"/>
      <c r="F47" s="21"/>
      <c r="G47" s="91"/>
      <c r="H47" s="51"/>
      <c r="I47" s="51"/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8"/>
      <c r="Y47" s="3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42"/>
      <c r="C48" s="185"/>
      <c r="D48" s="186"/>
      <c r="E48" s="187"/>
      <c r="F48" s="41"/>
      <c r="G48" s="86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133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19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21</v>
      </c>
      <c r="P50" s="132"/>
      <c r="Q50" s="81" t="s">
        <v>8</v>
      </c>
      <c r="X50" s="78"/>
      <c r="Y50" s="82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U62"/>
  <sheetViews>
    <sheetView zoomScale="120" zoomScaleNormal="120" workbookViewId="0">
      <selection activeCell="AB26" sqref="AB26:AC26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28" width="17.140625" style="1" customWidth="1"/>
    <col min="29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ม.3'!B20</f>
        <v xml:space="preserve">นางสาววรัทยา  เครือง้าว  </v>
      </c>
    </row>
    <row r="2" spans="1:42" s="16" customFormat="1" ht="18" customHeight="1" x14ac:dyDescent="0.5">
      <c r="B2" s="97" t="s">
        <v>46</v>
      </c>
      <c r="C2" s="94"/>
      <c r="D2" s="95"/>
      <c r="E2" s="96" t="s">
        <v>59</v>
      </c>
      <c r="M2" s="16" t="s">
        <v>47</v>
      </c>
      <c r="R2" s="17" t="str">
        <f>'ยอด ม.3'!B21</f>
        <v>นายวรพงษ์ รักษาพราหมณ์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ม.3'!F20</f>
        <v>324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43569</v>
      </c>
      <c r="C7" s="23" t="s">
        <v>92</v>
      </c>
      <c r="D7" s="24" t="s">
        <v>664</v>
      </c>
      <c r="E7" s="25" t="s">
        <v>665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43570</v>
      </c>
      <c r="C8" s="33" t="s">
        <v>92</v>
      </c>
      <c r="D8" s="34" t="s">
        <v>666</v>
      </c>
      <c r="E8" s="35" t="s">
        <v>667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43571</v>
      </c>
      <c r="C9" s="33" t="s">
        <v>92</v>
      </c>
      <c r="D9" s="34" t="s">
        <v>668</v>
      </c>
      <c r="E9" s="35" t="s">
        <v>667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43573</v>
      </c>
      <c r="C10" s="33" t="s">
        <v>92</v>
      </c>
      <c r="D10" s="34" t="s">
        <v>669</v>
      </c>
      <c r="E10" s="35" t="s">
        <v>670</v>
      </c>
      <c r="F10" s="31" t="s">
        <v>15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43574</v>
      </c>
      <c r="C11" s="43" t="s">
        <v>92</v>
      </c>
      <c r="D11" s="44" t="s">
        <v>671</v>
      </c>
      <c r="E11" s="45" t="s">
        <v>672</v>
      </c>
      <c r="F11" s="41" t="s">
        <v>16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43575</v>
      </c>
      <c r="C12" s="23" t="s">
        <v>92</v>
      </c>
      <c r="D12" s="24" t="s">
        <v>673</v>
      </c>
      <c r="E12" s="25" t="s">
        <v>674</v>
      </c>
      <c r="F12" s="26" t="s">
        <v>17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43576</v>
      </c>
      <c r="C13" s="33" t="s">
        <v>92</v>
      </c>
      <c r="D13" s="34" t="s">
        <v>675</v>
      </c>
      <c r="E13" s="35" t="s">
        <v>676</v>
      </c>
      <c r="F13" s="31" t="s">
        <v>13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43577</v>
      </c>
      <c r="C14" s="33" t="s">
        <v>92</v>
      </c>
      <c r="D14" s="34" t="s">
        <v>677</v>
      </c>
      <c r="E14" s="35" t="s">
        <v>678</v>
      </c>
      <c r="F14" s="31" t="s">
        <v>14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43578</v>
      </c>
      <c r="C15" s="33" t="s">
        <v>92</v>
      </c>
      <c r="D15" s="34" t="s">
        <v>679</v>
      </c>
      <c r="E15" s="35" t="s">
        <v>680</v>
      </c>
      <c r="F15" s="31" t="s">
        <v>15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43579</v>
      </c>
      <c r="C16" s="43" t="s">
        <v>92</v>
      </c>
      <c r="D16" s="44" t="s">
        <v>681</v>
      </c>
      <c r="E16" s="45" t="s">
        <v>682</v>
      </c>
      <c r="F16" s="41" t="s">
        <v>16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43580</v>
      </c>
      <c r="C17" s="23" t="s">
        <v>92</v>
      </c>
      <c r="D17" s="24" t="s">
        <v>683</v>
      </c>
      <c r="E17" s="25" t="s">
        <v>684</v>
      </c>
      <c r="F17" s="26" t="s">
        <v>17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43581</v>
      </c>
      <c r="C18" s="52" t="s">
        <v>92</v>
      </c>
      <c r="D18" s="34" t="s">
        <v>685</v>
      </c>
      <c r="E18" s="35" t="s">
        <v>686</v>
      </c>
      <c r="F18" s="31" t="s">
        <v>13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43582</v>
      </c>
      <c r="C19" s="33" t="s">
        <v>92</v>
      </c>
      <c r="D19" s="53" t="s">
        <v>170</v>
      </c>
      <c r="E19" s="54" t="s">
        <v>687</v>
      </c>
      <c r="F19" s="31" t="s">
        <v>14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43583</v>
      </c>
      <c r="C20" s="33" t="s">
        <v>92</v>
      </c>
      <c r="D20" s="34" t="s">
        <v>242</v>
      </c>
      <c r="E20" s="35" t="s">
        <v>193</v>
      </c>
      <c r="F20" s="31" t="s">
        <v>15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43584</v>
      </c>
      <c r="C21" s="43" t="s">
        <v>92</v>
      </c>
      <c r="D21" s="44" t="s">
        <v>688</v>
      </c>
      <c r="E21" s="45" t="s">
        <v>689</v>
      </c>
      <c r="F21" s="41" t="s">
        <v>16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43585</v>
      </c>
      <c r="C22" s="23" t="s">
        <v>92</v>
      </c>
      <c r="D22" s="24" t="s">
        <v>690</v>
      </c>
      <c r="E22" s="25" t="s">
        <v>691</v>
      </c>
      <c r="F22" s="26" t="s">
        <v>17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43586</v>
      </c>
      <c r="C23" s="33" t="s">
        <v>92</v>
      </c>
      <c r="D23" s="34" t="s">
        <v>692</v>
      </c>
      <c r="E23" s="35" t="s">
        <v>693</v>
      </c>
      <c r="F23" s="31" t="s">
        <v>13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43587</v>
      </c>
      <c r="C24" s="33" t="s">
        <v>92</v>
      </c>
      <c r="D24" s="34" t="s">
        <v>694</v>
      </c>
      <c r="E24" s="35" t="s">
        <v>695</v>
      </c>
      <c r="F24" s="31" t="s">
        <v>14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43588</v>
      </c>
      <c r="C25" s="33" t="s">
        <v>92</v>
      </c>
      <c r="D25" s="34" t="s">
        <v>696</v>
      </c>
      <c r="E25" s="35" t="s">
        <v>697</v>
      </c>
      <c r="F25" s="31" t="s">
        <v>15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41">
        <v>20</v>
      </c>
      <c r="B26" s="338">
        <v>45106</v>
      </c>
      <c r="C26" s="328" t="s">
        <v>92</v>
      </c>
      <c r="D26" s="329" t="s">
        <v>1012</v>
      </c>
      <c r="E26" s="330" t="s">
        <v>1015</v>
      </c>
      <c r="F26" s="331" t="s">
        <v>14</v>
      </c>
      <c r="G26" s="332" t="s">
        <v>1013</v>
      </c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341"/>
      <c r="AC26" s="342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5.95" customHeight="1" x14ac:dyDescent="0.5">
      <c r="A27" s="21">
        <v>21</v>
      </c>
      <c r="B27" s="22">
        <v>43589</v>
      </c>
      <c r="C27" s="55" t="s">
        <v>123</v>
      </c>
      <c r="D27" s="56" t="s">
        <v>699</v>
      </c>
      <c r="E27" s="57" t="s">
        <v>700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43590</v>
      </c>
      <c r="C28" s="61" t="s">
        <v>123</v>
      </c>
      <c r="D28" s="34" t="s">
        <v>699</v>
      </c>
      <c r="E28" s="35" t="s">
        <v>701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43591</v>
      </c>
      <c r="C29" s="33" t="s">
        <v>123</v>
      </c>
      <c r="D29" s="62" t="s">
        <v>702</v>
      </c>
      <c r="E29" s="63" t="s">
        <v>703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43592</v>
      </c>
      <c r="C30" s="33" t="s">
        <v>123</v>
      </c>
      <c r="D30" s="34" t="s">
        <v>704</v>
      </c>
      <c r="E30" s="35" t="s">
        <v>705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43593</v>
      </c>
      <c r="C31" s="64" t="s">
        <v>123</v>
      </c>
      <c r="D31" s="65" t="s">
        <v>706</v>
      </c>
      <c r="E31" s="66" t="s">
        <v>707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5.95" customHeight="1" x14ac:dyDescent="0.5">
      <c r="A32" s="21">
        <v>26</v>
      </c>
      <c r="B32" s="22">
        <v>43594</v>
      </c>
      <c r="C32" s="23" t="s">
        <v>123</v>
      </c>
      <c r="D32" s="24" t="s">
        <v>708</v>
      </c>
      <c r="E32" s="25" t="s">
        <v>709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43595</v>
      </c>
      <c r="C33" s="33" t="s">
        <v>123</v>
      </c>
      <c r="D33" s="34" t="s">
        <v>212</v>
      </c>
      <c r="E33" s="35" t="s">
        <v>710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43596</v>
      </c>
      <c r="C34" s="33" t="s">
        <v>123</v>
      </c>
      <c r="D34" s="34" t="s">
        <v>711</v>
      </c>
      <c r="E34" s="35" t="s">
        <v>712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43597</v>
      </c>
      <c r="C35" s="33" t="s">
        <v>123</v>
      </c>
      <c r="D35" s="34" t="s">
        <v>713</v>
      </c>
      <c r="E35" s="35" t="s">
        <v>714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43599</v>
      </c>
      <c r="C36" s="43" t="s">
        <v>123</v>
      </c>
      <c r="D36" s="44" t="s">
        <v>715</v>
      </c>
      <c r="E36" s="45" t="s">
        <v>716</v>
      </c>
      <c r="F36" s="41" t="s">
        <v>16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43600</v>
      </c>
      <c r="C37" s="55" t="s">
        <v>123</v>
      </c>
      <c r="D37" s="71" t="s">
        <v>717</v>
      </c>
      <c r="E37" s="72" t="s">
        <v>718</v>
      </c>
      <c r="F37" s="73" t="s">
        <v>17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43601</v>
      </c>
      <c r="C38" s="33" t="s">
        <v>123</v>
      </c>
      <c r="D38" s="34" t="s">
        <v>719</v>
      </c>
      <c r="E38" s="35" t="s">
        <v>720</v>
      </c>
      <c r="F38" s="31" t="s">
        <v>13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43602</v>
      </c>
      <c r="C39" s="33" t="s">
        <v>123</v>
      </c>
      <c r="D39" s="34" t="s">
        <v>721</v>
      </c>
      <c r="E39" s="35" t="s">
        <v>722</v>
      </c>
      <c r="F39" s="31" t="s">
        <v>14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43603</v>
      </c>
      <c r="C40" s="33" t="s">
        <v>123</v>
      </c>
      <c r="D40" s="34" t="s">
        <v>723</v>
      </c>
      <c r="E40" s="35" t="s">
        <v>724</v>
      </c>
      <c r="F40" s="31" t="s">
        <v>15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43604</v>
      </c>
      <c r="C41" s="74" t="s">
        <v>123</v>
      </c>
      <c r="D41" s="65" t="s">
        <v>725</v>
      </c>
      <c r="E41" s="66" t="s">
        <v>726</v>
      </c>
      <c r="F41" s="75" t="s">
        <v>16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43605</v>
      </c>
      <c r="C42" s="23" t="s">
        <v>123</v>
      </c>
      <c r="D42" s="24" t="s">
        <v>727</v>
      </c>
      <c r="E42" s="25" t="s">
        <v>383</v>
      </c>
      <c r="F42" s="21" t="s">
        <v>17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43606</v>
      </c>
      <c r="C43" s="33" t="s">
        <v>123</v>
      </c>
      <c r="D43" s="34" t="s">
        <v>728</v>
      </c>
      <c r="E43" s="35" t="s">
        <v>729</v>
      </c>
      <c r="F43" s="31" t="s">
        <v>13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43607</v>
      </c>
      <c r="C44" s="33" t="s">
        <v>123</v>
      </c>
      <c r="D44" s="34" t="s">
        <v>730</v>
      </c>
      <c r="E44" s="35" t="s">
        <v>731</v>
      </c>
      <c r="F44" s="31" t="s">
        <v>14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43608</v>
      </c>
      <c r="C45" s="33" t="s">
        <v>123</v>
      </c>
      <c r="D45" s="34" t="s">
        <v>732</v>
      </c>
      <c r="E45" s="35" t="s">
        <v>733</v>
      </c>
      <c r="F45" s="76" t="s">
        <v>15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44487</v>
      </c>
      <c r="C46" s="43" t="s">
        <v>123</v>
      </c>
      <c r="D46" s="44" t="s">
        <v>734</v>
      </c>
      <c r="E46" s="45" t="s">
        <v>735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22"/>
      <c r="C47" s="55"/>
      <c r="D47" s="71"/>
      <c r="E47" s="72"/>
      <c r="F47" s="73"/>
      <c r="G47" s="90"/>
      <c r="H47" s="58"/>
      <c r="I47" s="58"/>
      <c r="J47" s="58"/>
      <c r="K47" s="58"/>
      <c r="L47" s="58"/>
      <c r="M47" s="58"/>
      <c r="N47" s="58"/>
      <c r="O47" s="58"/>
      <c r="P47" s="59"/>
      <c r="Q47" s="59"/>
      <c r="R47" s="59"/>
      <c r="S47" s="59"/>
      <c r="T47" s="59"/>
      <c r="U47" s="59"/>
      <c r="V47" s="59"/>
      <c r="W47" s="59"/>
      <c r="X47" s="60"/>
      <c r="Y47" s="3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42"/>
      <c r="C48" s="43"/>
      <c r="D48" s="44"/>
      <c r="E48" s="45"/>
      <c r="F48" s="41"/>
      <c r="G48" s="86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20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20</v>
      </c>
      <c r="P50" s="132"/>
      <c r="Q50" s="81" t="s">
        <v>8</v>
      </c>
      <c r="X50" s="78"/>
      <c r="Y50" s="82"/>
    </row>
    <row r="51" spans="1:47" s="160" customFormat="1" ht="17.10000000000000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  <row r="61" spans="1:47" s="168" customFormat="1" ht="15" customHeight="1" x14ac:dyDescent="0.5">
      <c r="B61" s="171"/>
      <c r="C61" s="172"/>
      <c r="D61" s="173"/>
      <c r="E61" s="173"/>
      <c r="AA61" s="169"/>
    </row>
    <row r="62" spans="1:47" s="168" customFormat="1" ht="15" customHeight="1" x14ac:dyDescent="0.5">
      <c r="B62" s="171"/>
      <c r="C62" s="172"/>
      <c r="D62" s="173"/>
      <c r="E62" s="173"/>
      <c r="AA62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15</vt:i4>
      </vt:variant>
    </vt:vector>
  </HeadingPairs>
  <TitlesOfParts>
    <vt:vector size="30" baseType="lpstr"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ยอด ม.3</vt:lpstr>
      <vt:lpstr>'3-1'!Print_Area</vt:lpstr>
      <vt:lpstr>'3-10'!Print_Area</vt:lpstr>
      <vt:lpstr>'3-11'!Print_Area</vt:lpstr>
      <vt:lpstr>'3-12'!Print_Area</vt:lpstr>
      <vt:lpstr>'3-13'!Print_Area</vt:lpstr>
      <vt:lpstr>'3-14'!Print_Area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  <vt:lpstr>'ยอด ม.3'!Print_Area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2025-10-27T07:31:58Z</cp:lastPrinted>
  <dcterms:created xsi:type="dcterms:W3CDTF">2002-05-20T03:15:00Z</dcterms:created>
  <dcterms:modified xsi:type="dcterms:W3CDTF">2025-10-28T08:01:11Z</dcterms:modified>
</cp:coreProperties>
</file>