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04C81828-531C-4FF5-BD5F-B2C6D15B4CA7}" xr6:coauthVersionLast="47" xr6:coauthVersionMax="47" xr10:uidLastSave="{00000000-0000-0000-0000-000000000000}"/>
  <bookViews>
    <workbookView xWindow="-120" yWindow="-120" windowWidth="29040" windowHeight="15720" activeTab="14" xr2:uid="{00000000-000D-0000-FFFF-FFFF00000000}"/>
  </bookViews>
  <sheets>
    <sheet name="2-1" sheetId="31" r:id="rId1"/>
    <sheet name="2-2" sheetId="46" r:id="rId2"/>
    <sheet name="2-3" sheetId="47" r:id="rId3"/>
    <sheet name="2-4" sheetId="48" r:id="rId4"/>
    <sheet name="2-5" sheetId="49" r:id="rId5"/>
    <sheet name="2-6" sheetId="50" r:id="rId6"/>
    <sheet name="2-7" sheetId="51" r:id="rId7"/>
    <sheet name="2-8" sheetId="52" r:id="rId8"/>
    <sheet name="2-9" sheetId="53" r:id="rId9"/>
    <sheet name="2-10" sheetId="42" r:id="rId10"/>
    <sheet name="2-11" sheetId="43" r:id="rId11"/>
    <sheet name="2-12 " sheetId="54" r:id="rId12"/>
    <sheet name="2-13" sheetId="56" r:id="rId13"/>
    <sheet name="2-14" sheetId="55" r:id="rId14"/>
    <sheet name="ยอด ม.2" sheetId="34" r:id="rId15"/>
  </sheets>
  <definedNames>
    <definedName name="_xlnm._FilterDatabase" localSheetId="0" hidden="1">'2-1'!$A$1:$AW$38</definedName>
    <definedName name="_xlnm._FilterDatabase" localSheetId="9" hidden="1">'2-10'!$A$1:$AU$48</definedName>
    <definedName name="_xlnm._FilterDatabase" localSheetId="10" hidden="1">'2-11'!$A$1:$AU$48</definedName>
    <definedName name="_xlnm._FilterDatabase" localSheetId="11" hidden="1">'2-12 '!$A$1:$AU$38</definedName>
    <definedName name="_xlnm._FilterDatabase" localSheetId="12" hidden="1">'2-13'!$A$1:$AU$48</definedName>
    <definedName name="_xlnm._FilterDatabase" localSheetId="13" hidden="1">'2-14'!$A$1:$AT$37</definedName>
    <definedName name="_xlnm._FilterDatabase" localSheetId="1" hidden="1">'2-2'!$A$1:$AU$44</definedName>
    <definedName name="_xlnm._FilterDatabase" localSheetId="2" hidden="1">'2-3'!$A$1:$AU$44</definedName>
    <definedName name="_xlnm._FilterDatabase" localSheetId="3" hidden="1">'2-4'!$A$1:$AU$44</definedName>
    <definedName name="_xlnm._FilterDatabase" localSheetId="4" hidden="1">'2-5'!$A$1:$AU$48</definedName>
    <definedName name="_xlnm._FilterDatabase" localSheetId="5" hidden="1">'2-6'!$A$1:$AU$48</definedName>
    <definedName name="_xlnm._FilterDatabase" localSheetId="6" hidden="1">'2-7'!$A$1:$AU$48</definedName>
    <definedName name="_xlnm._FilterDatabase" localSheetId="7" hidden="1">'2-8'!$A$1:$AU$48</definedName>
    <definedName name="_xlnm._FilterDatabase" localSheetId="8" hidden="1">'2-9'!$A$1:$AP$48</definedName>
    <definedName name="_xlnm.Print_Area" localSheetId="0">'2-1'!$A$1:$Y$38</definedName>
    <definedName name="_xlnm.Print_Area" localSheetId="9">'2-10'!$A$1:$Y$48</definedName>
    <definedName name="_xlnm.Print_Area" localSheetId="10">'2-11'!$A$1:$Y$48</definedName>
    <definedName name="_xlnm.Print_Area" localSheetId="11">'2-12 '!$A$1:$Y$38</definedName>
    <definedName name="_xlnm.Print_Area" localSheetId="12">'2-13'!$A$1:$Y$48</definedName>
    <definedName name="_xlnm.Print_Area" localSheetId="13">'2-14'!$A$1:$X$37</definedName>
    <definedName name="_xlnm.Print_Area" localSheetId="1">'2-2'!$A$1:$Y$44</definedName>
    <definedName name="_xlnm.Print_Area" localSheetId="2">'2-3'!$A$1:$Y$44</definedName>
    <definedName name="_xlnm.Print_Area" localSheetId="3">'2-4'!$A$1:$Y$44</definedName>
    <definedName name="_xlnm.Print_Area" localSheetId="4">'2-5'!$A$1:$Y$48</definedName>
    <definedName name="_xlnm.Print_Area" localSheetId="5">'2-6'!$A$1:$Y$48</definedName>
    <definedName name="_xlnm.Print_Area" localSheetId="6">'2-7'!$A$1:$Y$48</definedName>
    <definedName name="_xlnm.Print_Area" localSheetId="7">'2-8'!$A$1:$Y$48</definedName>
    <definedName name="_xlnm.Print_Area" localSheetId="8">'2-9'!$A$1:$Y$48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34" l="1"/>
  <c r="N18" i="34"/>
  <c r="M18" i="34"/>
  <c r="L18" i="34"/>
  <c r="O17" i="34"/>
  <c r="N17" i="34"/>
  <c r="M17" i="34"/>
  <c r="L17" i="34"/>
  <c r="O16" i="34"/>
  <c r="N16" i="34"/>
  <c r="M16" i="34"/>
  <c r="L16" i="34"/>
  <c r="O15" i="34"/>
  <c r="N15" i="34"/>
  <c r="M15" i="34"/>
  <c r="L15" i="34"/>
  <c r="O14" i="34"/>
  <c r="N14" i="34"/>
  <c r="M14" i="34"/>
  <c r="L14" i="34"/>
  <c r="O13" i="34"/>
  <c r="N13" i="34"/>
  <c r="M13" i="34"/>
  <c r="L13" i="34"/>
  <c r="O12" i="34"/>
  <c r="N12" i="34"/>
  <c r="M12" i="34"/>
  <c r="L12" i="34"/>
  <c r="O11" i="34"/>
  <c r="N11" i="34"/>
  <c r="M11" i="34"/>
  <c r="L11" i="34"/>
  <c r="O10" i="34"/>
  <c r="N10" i="34"/>
  <c r="M10" i="34"/>
  <c r="L10" i="34"/>
  <c r="O9" i="34"/>
  <c r="N9" i="34"/>
  <c r="M9" i="34"/>
  <c r="L9" i="34"/>
  <c r="O8" i="34"/>
  <c r="N8" i="34"/>
  <c r="M8" i="34"/>
  <c r="L8" i="34"/>
  <c r="O7" i="34"/>
  <c r="N7" i="34"/>
  <c r="M7" i="34"/>
  <c r="L7" i="34"/>
  <c r="O6" i="34"/>
  <c r="N6" i="34"/>
  <c r="M6" i="34"/>
  <c r="L6" i="34"/>
  <c r="O5" i="34"/>
  <c r="N5" i="34"/>
  <c r="M5" i="34"/>
  <c r="L5" i="34"/>
  <c r="E54" i="56" l="1"/>
  <c r="E53" i="56"/>
  <c r="E52" i="56"/>
  <c r="E51" i="56"/>
  <c r="E50" i="56"/>
  <c r="W4" i="56"/>
  <c r="O48" i="56"/>
  <c r="I48" i="56"/>
  <c r="C28" i="34" s="1"/>
  <c r="R2" i="56"/>
  <c r="R1" i="56"/>
  <c r="E61" i="56"/>
  <c r="E60" i="56"/>
  <c r="E59" i="56"/>
  <c r="E58" i="56"/>
  <c r="E57" i="56"/>
  <c r="E1" i="56"/>
  <c r="E48" i="56" l="1"/>
  <c r="D28" i="34"/>
  <c r="E55" i="56"/>
  <c r="E62" i="56"/>
  <c r="E43" i="55" l="1"/>
  <c r="E42" i="55"/>
  <c r="E41" i="55"/>
  <c r="E40" i="55"/>
  <c r="E39" i="55"/>
  <c r="N37" i="55"/>
  <c r="D30" i="34" s="1"/>
  <c r="H37" i="55"/>
  <c r="C30" i="34" s="1"/>
  <c r="E1" i="55"/>
  <c r="E44" i="55" l="1"/>
  <c r="E37" i="55"/>
  <c r="E40" i="54"/>
  <c r="E41" i="54"/>
  <c r="E42" i="54"/>
  <c r="E43" i="54"/>
  <c r="E44" i="54"/>
  <c r="E47" i="54"/>
  <c r="E48" i="54"/>
  <c r="E49" i="54"/>
  <c r="E50" i="54"/>
  <c r="E51" i="54"/>
  <c r="E45" i="54" l="1"/>
  <c r="E52" i="54"/>
  <c r="A47" i="34"/>
  <c r="O38" i="54"/>
  <c r="D26" i="34" s="1"/>
  <c r="I38" i="54"/>
  <c r="W4" i="54"/>
  <c r="R2" i="54"/>
  <c r="R1" i="54"/>
  <c r="E1" i="54"/>
  <c r="C26" i="34" l="1"/>
  <c r="E38" i="54"/>
  <c r="E30" i="34"/>
  <c r="F48" i="34"/>
  <c r="A48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D1" i="34" l="1"/>
  <c r="E1" i="43"/>
  <c r="E1" i="42"/>
  <c r="E1" i="53"/>
  <c r="E1" i="52"/>
  <c r="E1" i="51"/>
  <c r="E1" i="50"/>
  <c r="E1" i="49"/>
  <c r="E1" i="48"/>
  <c r="E1" i="47"/>
  <c r="E1" i="46"/>
  <c r="W4" i="43"/>
  <c r="R2" i="43"/>
  <c r="R1" i="43"/>
  <c r="W4" i="42"/>
  <c r="R2" i="42"/>
  <c r="R1" i="42"/>
  <c r="W4" i="53"/>
  <c r="R2" i="53"/>
  <c r="R1" i="53"/>
  <c r="W4" i="52"/>
  <c r="R2" i="52"/>
  <c r="R1" i="52"/>
  <c r="W4" i="51"/>
  <c r="R2" i="51"/>
  <c r="R1" i="51"/>
  <c r="W4" i="50"/>
  <c r="R2" i="50"/>
  <c r="R1" i="50"/>
  <c r="W4" i="49"/>
  <c r="R2" i="49"/>
  <c r="R1" i="49"/>
  <c r="W4" i="48"/>
  <c r="R2" i="48"/>
  <c r="R1" i="48"/>
  <c r="R2" i="47"/>
  <c r="R1" i="47"/>
  <c r="W4" i="47"/>
  <c r="W4" i="46"/>
  <c r="R2" i="46"/>
  <c r="R1" i="46"/>
  <c r="W4" i="31"/>
  <c r="R2" i="31"/>
  <c r="R1" i="31"/>
  <c r="E54" i="43" l="1"/>
  <c r="E53" i="43"/>
  <c r="E52" i="43"/>
  <c r="E51" i="43"/>
  <c r="E50" i="43"/>
  <c r="E54" i="42"/>
  <c r="E53" i="42"/>
  <c r="E52" i="42"/>
  <c r="E51" i="42"/>
  <c r="E50" i="42"/>
  <c r="E54" i="53"/>
  <c r="E53" i="53"/>
  <c r="E52" i="53"/>
  <c r="E51" i="53"/>
  <c r="E50" i="53"/>
  <c r="E54" i="52"/>
  <c r="E53" i="52"/>
  <c r="E52" i="52"/>
  <c r="E51" i="52"/>
  <c r="E50" i="52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E50" i="46"/>
  <c r="E49" i="46"/>
  <c r="E48" i="46"/>
  <c r="E47" i="46"/>
  <c r="E46" i="46"/>
  <c r="E44" i="31"/>
  <c r="E43" i="31"/>
  <c r="E42" i="31"/>
  <c r="E41" i="31"/>
  <c r="E40" i="31"/>
  <c r="H12" i="34" l="1"/>
  <c r="H8" i="34"/>
  <c r="H10" i="34"/>
  <c r="H6" i="34"/>
  <c r="H4" i="34"/>
  <c r="O48" i="43"/>
  <c r="D24" i="34" s="1"/>
  <c r="I48" i="43"/>
  <c r="C24" i="34" s="1"/>
  <c r="O48" i="42"/>
  <c r="D22" i="34" s="1"/>
  <c r="D44" i="34" s="1"/>
  <c r="I48" i="42"/>
  <c r="C22" i="34" s="1"/>
  <c r="C44" i="34" s="1"/>
  <c r="O48" i="53"/>
  <c r="D20" i="34" s="1"/>
  <c r="D43" i="34" s="1"/>
  <c r="I48" i="53"/>
  <c r="C20" i="34" s="1"/>
  <c r="C43" i="34" s="1"/>
  <c r="O48" i="52"/>
  <c r="D18" i="34" s="1"/>
  <c r="I48" i="52"/>
  <c r="C18" i="34" s="1"/>
  <c r="O48" i="51"/>
  <c r="D16" i="34" s="1"/>
  <c r="I48" i="51"/>
  <c r="C16" i="34" s="1"/>
  <c r="O48" i="50"/>
  <c r="D14" i="34" s="1"/>
  <c r="D40" i="34" s="1"/>
  <c r="I48" i="50"/>
  <c r="C14" i="34" s="1"/>
  <c r="C40" i="34" s="1"/>
  <c r="O48" i="49"/>
  <c r="D12" i="34" s="1"/>
  <c r="D39" i="34" s="1"/>
  <c r="I48" i="49"/>
  <c r="O44" i="48"/>
  <c r="D10" i="34" s="1"/>
  <c r="D38" i="34" s="1"/>
  <c r="I44" i="48"/>
  <c r="C10" i="34" s="1"/>
  <c r="C38" i="34" s="1"/>
  <c r="O44" i="47"/>
  <c r="D8" i="34" s="1"/>
  <c r="D37" i="34" s="1"/>
  <c r="I44" i="47"/>
  <c r="C8" i="34" s="1"/>
  <c r="C37" i="34" s="1"/>
  <c r="O44" i="46"/>
  <c r="D6" i="34" s="1"/>
  <c r="D36" i="34" s="1"/>
  <c r="I44" i="46"/>
  <c r="C6" i="34" s="1"/>
  <c r="C36" i="34" s="1"/>
  <c r="O38" i="31"/>
  <c r="D4" i="34" s="1"/>
  <c r="I38" i="31"/>
  <c r="D45" i="34" l="1"/>
  <c r="C45" i="34"/>
  <c r="D42" i="34"/>
  <c r="C42" i="34"/>
  <c r="C41" i="34"/>
  <c r="D41" i="34"/>
  <c r="D32" i="34"/>
  <c r="H14" i="34"/>
  <c r="C46" i="34"/>
  <c r="C47" i="34"/>
  <c r="D46" i="34"/>
  <c r="D47" i="34"/>
  <c r="E22" i="34"/>
  <c r="E44" i="34" s="1"/>
  <c r="E44" i="48"/>
  <c r="E48" i="52"/>
  <c r="E55" i="42"/>
  <c r="E48" i="51"/>
  <c r="E48" i="43"/>
  <c r="E51" i="47"/>
  <c r="E51" i="48"/>
  <c r="E44" i="47"/>
  <c r="E48" i="50"/>
  <c r="E48" i="42"/>
  <c r="E44" i="46"/>
  <c r="E48" i="53"/>
  <c r="E51" i="46"/>
  <c r="E48" i="49"/>
  <c r="C12" i="34"/>
  <c r="C39" i="34" s="1"/>
  <c r="E55" i="43"/>
  <c r="E55" i="53"/>
  <c r="E55" i="51"/>
  <c r="E55" i="49"/>
  <c r="E55" i="52"/>
  <c r="E24" i="34"/>
  <c r="E45" i="34" s="1"/>
  <c r="E55" i="50"/>
  <c r="E20" i="34"/>
  <c r="E43" i="34" s="1"/>
  <c r="E18" i="34"/>
  <c r="E42" i="34" s="1"/>
  <c r="D35" i="34"/>
  <c r="E28" i="34" l="1"/>
  <c r="D48" i="34"/>
  <c r="E16" i="34"/>
  <c r="E41" i="34" s="1"/>
  <c r="E26" i="34"/>
  <c r="E46" i="34" s="1"/>
  <c r="E6" i="34"/>
  <c r="E36" i="34" s="1"/>
  <c r="C4" i="34"/>
  <c r="E12" i="34"/>
  <c r="E39" i="34" s="1"/>
  <c r="E10" i="34"/>
  <c r="E38" i="34" s="1"/>
  <c r="E45" i="31"/>
  <c r="E38" i="31"/>
  <c r="C35" i="34" l="1"/>
  <c r="C32" i="34"/>
  <c r="E47" i="34"/>
  <c r="E4" i="34"/>
  <c r="E35" i="34" s="1"/>
  <c r="E14" i="34"/>
  <c r="E40" i="34" s="1"/>
  <c r="E8" i="34"/>
  <c r="E37" i="34" s="1"/>
  <c r="E32" i="34" l="1"/>
  <c r="E48" i="34" s="1"/>
  <c r="C48" i="34"/>
</calcChain>
</file>

<file path=xl/sharedStrings.xml><?xml version="1.0" encoding="utf-8"?>
<sst xmlns="http://schemas.openxmlformats.org/spreadsheetml/2006/main" count="2418" uniqueCount="1010">
  <si>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</si>
  <si>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</si>
  <si>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</si>
  <si>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</si>
  <si>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</si>
  <si>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</si>
  <si>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</si>
  <si>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</si>
  <si>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</si>
  <si>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</si>
  <si>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</si>
  <si>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</si>
  <si>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</si>
  <si>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</si>
  <si>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</si>
  <si>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</si>
  <si>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</si>
  <si>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</si>
  <si>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</si>
  <si>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</si>
  <si>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</si>
  <si>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</si>
  <si>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</si>
  <si>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</si>
  <si>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</si>
  <si>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</si>
  <si>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โครงการส่งเสริมความสามารถด้านคณิตศาสตร์และวิทยาศาสตร์ มัธยมศึกษาตอนต้น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</si>
  <si>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</si>
  <si>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</si>
  <si>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 xml:space="preserve">จำนวนนักเรียนชั้น ม.2  </t>
  </si>
  <si>
    <t>ม.2/1</t>
  </si>
  <si>
    <t>ม.2/2</t>
  </si>
  <si>
    <t>ม.2/3</t>
  </si>
  <si>
    <t>ม.2/4</t>
  </si>
  <si>
    <t>ม.2/5</t>
  </si>
  <si>
    <t>ม.2/6</t>
  </si>
  <si>
    <t>ม.2/7</t>
  </si>
  <si>
    <t>ม.2/8</t>
  </si>
  <si>
    <t>ม.2/9</t>
  </si>
  <si>
    <t>ม.2/10</t>
  </si>
  <si>
    <t>ม.2/11</t>
  </si>
  <si>
    <t>ม.2/12</t>
  </si>
  <si>
    <t>นายเจริญ  ผิวนิล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</si>
  <si>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</si>
  <si>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</si>
  <si>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</si>
  <si>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</si>
  <si>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</si>
  <si>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นางสาวสุนทรียา  กิตติปรัชญากุล</t>
  </si>
  <si>
    <t>นางสาวรวิกานต์  ชูช่วย</t>
  </si>
  <si>
    <t xml:space="preserve">      ชั้นมัธยมศึกษาปีที่ 2/1    </t>
  </si>
  <si>
    <t xml:space="preserve">      ชั้นมัธยมศึกษาปีที่ 2/2    </t>
  </si>
  <si>
    <t xml:space="preserve">      ชั้นมัธยมศึกษาปีที่ 2/3    </t>
  </si>
  <si>
    <t xml:space="preserve">      ชั้นมัธยมศึกษาปีที่ 2/4    </t>
  </si>
  <si>
    <t xml:space="preserve">      ชั้นมัธยมศึกษาปีที่ 2/5    </t>
  </si>
  <si>
    <t xml:space="preserve">      ชั้นมัธยมศึกษาปีที่ 2/6    </t>
  </si>
  <si>
    <t xml:space="preserve">      ชั้นมัธยมศึกษาปีที่ 2/7    </t>
  </si>
  <si>
    <t xml:space="preserve">      ชั้นมัธยมศึกษาปีที่ 2/8    </t>
  </si>
  <si>
    <t xml:space="preserve">       ชั้นมัธยมศึกษาปีที่ 2/9    </t>
  </si>
  <si>
    <t xml:space="preserve">      ชั้นมัธยมศึกษาปีที่ 2/10    </t>
  </si>
  <si>
    <t xml:space="preserve">      ชั้นมัธยมศึกษาปีที่ 2/11    </t>
  </si>
  <si>
    <t xml:space="preserve">      ชั้นมัธยมศึกษาปีที่ 2/12    </t>
  </si>
  <si>
    <t xml:space="preserve">    โรงเรียนสุราษฎร์ธานี</t>
  </si>
  <si>
    <t>รองหัวหน้าระดับฝ่ายกิจการฯ</t>
  </si>
  <si>
    <t>นางสาวจริยา  เนียมมูสิก</t>
  </si>
  <si>
    <t xml:space="preserve">โครงการห้องเรียนพิเศษวิทยาศาสตร์ คณิตศาสตร์ ระดับมัธยมศึกษาตอนต้น  ตามแนวทาง สสวท.  </t>
  </si>
  <si>
    <t>นางทัศณีย์  นวลกุ้ง</t>
  </si>
  <si>
    <t>ม.2/13</t>
  </si>
  <si>
    <t>พักการเรียน</t>
  </si>
  <si>
    <t>...............-...................</t>
  </si>
  <si>
    <t>ม.2/14</t>
  </si>
  <si>
    <t>นายธีรยุทธ์  คงที่</t>
  </si>
  <si>
    <t>นางสาววิรมณ  ดุลยะศิริ</t>
  </si>
  <si>
    <t>นางณัฐชา  สันสำราญ</t>
  </si>
  <si>
    <t>นางสาวสุดารัตน์  พุทธกูล</t>
  </si>
  <si>
    <t xml:space="preserve">      ชั้นมัธยมศึกษาปีที่ 2/14 </t>
  </si>
  <si>
    <t xml:space="preserve">โครงการจัดการเรียนการสอนตามหลักสูตรกระทรวงศึกษาธิการเป็นภาษาอังกฤษ (English Program : EP)   </t>
  </si>
  <si>
    <t>โครงการห้องเรียนวิทยาศาสตร์พลังสิบ</t>
  </si>
  <si>
    <t xml:space="preserve">      ชั้นมัธยมศึกษาปีที่ 2/13    </t>
  </si>
  <si>
    <t>เดิม</t>
  </si>
  <si>
    <t>ที่</t>
  </si>
  <si>
    <t>ช</t>
  </si>
  <si>
    <t>กฤติน</t>
  </si>
  <si>
    <t>อภิชนาพงศ์</t>
  </si>
  <si>
    <t>คีวดลฆ์</t>
  </si>
  <si>
    <t>ทองสง่า</t>
  </si>
  <si>
    <t>ชวภณ</t>
  </si>
  <si>
    <t>เจนวณิชสถาพร</t>
  </si>
  <si>
    <t>ณัช</t>
  </si>
  <si>
    <t>อรุณสกุล</t>
  </si>
  <si>
    <t>ณัฐภัทร</t>
  </si>
  <si>
    <t>พรไชย</t>
  </si>
  <si>
    <t>ณัฐวัฒน์</t>
  </si>
  <si>
    <t>อุบลสถิตย์</t>
  </si>
  <si>
    <t>ธนภัทร</t>
  </si>
  <si>
    <t>เซ่งใจดี</t>
  </si>
  <si>
    <t>ธนัฎฐ์</t>
  </si>
  <si>
    <t>หนูเล็ก</t>
  </si>
  <si>
    <t>ธฤต</t>
  </si>
  <si>
    <t>จิตรอำพัน</t>
  </si>
  <si>
    <t>ภาคิน</t>
  </si>
  <si>
    <t>เรืองสนาม</t>
  </si>
  <si>
    <t>ภูมินันท์</t>
  </si>
  <si>
    <t>ชินวาณิชย์กุล</t>
  </si>
  <si>
    <t>รัฎฐานันท์</t>
  </si>
  <si>
    <t>ฝั่งชลจิตร์</t>
  </si>
  <si>
    <t>วรวัชร์</t>
  </si>
  <si>
    <t>สิทธิรัตนกุล</t>
  </si>
  <si>
    <t>ศตคุณ</t>
  </si>
  <si>
    <t>เหลือแก้ว</t>
  </si>
  <si>
    <t>ศักดิ์พล</t>
  </si>
  <si>
    <t>เบญจพันธ์</t>
  </si>
  <si>
    <t>สหวรรษ</t>
  </si>
  <si>
    <t>สุวรรณมณี</t>
  </si>
  <si>
    <t>อนันท์</t>
  </si>
  <si>
    <t>แดงดา</t>
  </si>
  <si>
    <t>ญ</t>
  </si>
  <si>
    <t>ชนาภัทร</t>
  </si>
  <si>
    <t>นาควิลัย</t>
  </si>
  <si>
    <t>นิชานันท์</t>
  </si>
  <si>
    <t>ไสยรินทร์</t>
  </si>
  <si>
    <t>เนตรณพิชญ์</t>
  </si>
  <si>
    <t>ณ นคร</t>
  </si>
  <si>
    <t>บุณยานุช</t>
  </si>
  <si>
    <t>เชาวน์ณัฐเศวตกุล</t>
  </si>
  <si>
    <t>ปณิชา</t>
  </si>
  <si>
    <t>ชุณหวิกสิต</t>
  </si>
  <si>
    <t>ปริชญา</t>
  </si>
  <si>
    <t>ตั้งตรงสุนทร</t>
  </si>
  <si>
    <t>ปริณดา</t>
  </si>
  <si>
    <t>สุขอุ่น</t>
  </si>
  <si>
    <t>พิชญมณ</t>
  </si>
  <si>
    <t>รักใหม่</t>
  </si>
  <si>
    <t>พิชามญชุ์</t>
  </si>
  <si>
    <t>เพชรสวัสดิ์</t>
  </si>
  <si>
    <t>มนรดา</t>
  </si>
  <si>
    <t>ชูช่วง</t>
  </si>
  <si>
    <t>ศรุดา</t>
  </si>
  <si>
    <t>พัฒนรักษ์</t>
  </si>
  <si>
    <t>อนลัส</t>
  </si>
  <si>
    <t>คงทรัพย์</t>
  </si>
  <si>
    <t>กรวิช</t>
  </si>
  <si>
    <t>จันทร์เทศ</t>
  </si>
  <si>
    <t>กานต์นิธิ</t>
  </si>
  <si>
    <t>เต็มพร้อม</t>
  </si>
  <si>
    <t>จิตตภัสม์</t>
  </si>
  <si>
    <t>ชุมจันทร์</t>
  </si>
  <si>
    <t>ณัฏฐกิตติ์</t>
  </si>
  <si>
    <t>เจริญภักดี</t>
  </si>
  <si>
    <t>ชูรัตน์</t>
  </si>
  <si>
    <t>ดุลย</t>
  </si>
  <si>
    <t>ประสมแก้ว</t>
  </si>
  <si>
    <t>ธนกร</t>
  </si>
  <si>
    <t>คงทอง</t>
  </si>
  <si>
    <t>ธีวสุ</t>
  </si>
  <si>
    <t>ชมภูพล</t>
  </si>
  <si>
    <t>นพัฐพงศ์</t>
  </si>
  <si>
    <t>สมบูรณ์ลักขณา</t>
  </si>
  <si>
    <t>นำพล</t>
  </si>
  <si>
    <t>คงคาชัย</t>
  </si>
  <si>
    <t>ภคพล</t>
  </si>
  <si>
    <t>จันทระ</t>
  </si>
  <si>
    <t>สุขกรี</t>
  </si>
  <si>
    <t>มติมนต์</t>
  </si>
  <si>
    <t>วัฒนเชื้อ</t>
  </si>
  <si>
    <t>ศิรเชษฐ์</t>
  </si>
  <si>
    <t>ใบนำโชค</t>
  </si>
  <si>
    <t>ศุภวิชญ์</t>
  </si>
  <si>
    <t>ศรีวิรักษ์</t>
  </si>
  <si>
    <t>สักรินทร์</t>
  </si>
  <si>
    <t>มุขตา</t>
  </si>
  <si>
    <t>สิรศักย์</t>
  </si>
  <si>
    <t>เต็มวิจิตร์</t>
  </si>
  <si>
    <t>กันต์กมล</t>
  </si>
  <si>
    <t>ทองมา</t>
  </si>
  <si>
    <t>เกศ</t>
  </si>
  <si>
    <t>สารคาม</t>
  </si>
  <si>
    <t>จิณณา</t>
  </si>
  <si>
    <t>อัครปฐมกุล</t>
  </si>
  <si>
    <t>ฉันทพิชญา</t>
  </si>
  <si>
    <t>พงษ์ดวง</t>
  </si>
  <si>
    <t>ณฐมน</t>
  </si>
  <si>
    <t>จันทร์ศรี</t>
  </si>
  <si>
    <t>ณัชชา</t>
  </si>
  <si>
    <t>โมควงศ์</t>
  </si>
  <si>
    <t>ณัฐกฤตา</t>
  </si>
  <si>
    <t>เอี่ยมคล้าย</t>
  </si>
  <si>
    <t>ธัญญรัตน์</t>
  </si>
  <si>
    <t>ประชุมวัน</t>
  </si>
  <si>
    <t>ธิติธาดา</t>
  </si>
  <si>
    <t>จิตราภิรมย์</t>
  </si>
  <si>
    <t>นันท์นลิน</t>
  </si>
  <si>
    <t>ทองชิต</t>
  </si>
  <si>
    <t>นิรดา</t>
  </si>
  <si>
    <t>รอดเจริญ</t>
  </si>
  <si>
    <t>ปวีร์ลดา</t>
  </si>
  <si>
    <t>สาริขา</t>
  </si>
  <si>
    <t>ปาวรา</t>
  </si>
  <si>
    <t>สีระพัดสะ</t>
  </si>
  <si>
    <t>พิชญ์สินี</t>
  </si>
  <si>
    <t>ลิ่วรุ่งโรจน์</t>
  </si>
  <si>
    <t>แพตรี</t>
  </si>
  <si>
    <t>เจริญรูป</t>
  </si>
  <si>
    <t>แพรพริศา</t>
  </si>
  <si>
    <t>ไทยเอียด</t>
  </si>
  <si>
    <t>ภัททิยา</t>
  </si>
  <si>
    <t>คงจันทร์</t>
  </si>
  <si>
    <t>มลชญา</t>
  </si>
  <si>
    <t>แก้วเรือง</t>
  </si>
  <si>
    <t>เอวิตา</t>
  </si>
  <si>
    <t>กล่ำเอม</t>
  </si>
  <si>
    <t>กษิดิ์เดช</t>
  </si>
  <si>
    <t>ชาติดร</t>
  </si>
  <si>
    <t>กันตเมธ</t>
  </si>
  <si>
    <t>แดงเรือง</t>
  </si>
  <si>
    <t>กิตติภพ</t>
  </si>
  <si>
    <t>ศรีโชติ</t>
  </si>
  <si>
    <t>จิรากร</t>
  </si>
  <si>
    <t>ปานจินดา</t>
  </si>
  <si>
    <t>ชวิน</t>
  </si>
  <si>
    <t>ฐกร</t>
  </si>
  <si>
    <t>ทองมาก</t>
  </si>
  <si>
    <t>ทักษ์ดนัย</t>
  </si>
  <si>
    <t>เกตุแก้ว</t>
  </si>
  <si>
    <t>ทัตเทพ</t>
  </si>
  <si>
    <t>อินทรณรงค์</t>
  </si>
  <si>
    <t>ธนวุฒิ</t>
  </si>
  <si>
    <t>วิสโยภาส</t>
  </si>
  <si>
    <t>นพรุจ</t>
  </si>
  <si>
    <t>แซ่ลิ้ม</t>
  </si>
  <si>
    <t>ปัณชญา</t>
  </si>
  <si>
    <t>สกุลดิษฐ</t>
  </si>
  <si>
    <t>พิชญุตกาณต์</t>
  </si>
  <si>
    <t>เพชรศรี</t>
  </si>
  <si>
    <t>รัชชานนท์</t>
  </si>
  <si>
    <t>ไฝบุญจันทร์</t>
  </si>
  <si>
    <t>วรินทร</t>
  </si>
  <si>
    <t>กุลศรี</t>
  </si>
  <si>
    <t>กมลชนก</t>
  </si>
  <si>
    <t>สังข์เทพ</t>
  </si>
  <si>
    <t>กษิรา</t>
  </si>
  <si>
    <t>นาควิจิตร</t>
  </si>
  <si>
    <t>กัญญาพัชร</t>
  </si>
  <si>
    <t>ทองท่าชี</t>
  </si>
  <si>
    <t>กันติชา</t>
  </si>
  <si>
    <t>กระมุท</t>
  </si>
  <si>
    <t>กุลภัสสร์</t>
  </si>
  <si>
    <t>กุลเจริญ</t>
  </si>
  <si>
    <t>จิดาภา</t>
  </si>
  <si>
    <t>วิจิตร</t>
  </si>
  <si>
    <t>สรไชยสัมฤทธิ์</t>
  </si>
  <si>
    <t>ณปภา</t>
  </si>
  <si>
    <t>หวังสุข</t>
  </si>
  <si>
    <t>ณภัทร</t>
  </si>
  <si>
    <t>ชูสิงห์</t>
  </si>
  <si>
    <t>ธนิดา</t>
  </si>
  <si>
    <t>โภคภิรมย์</t>
  </si>
  <si>
    <t>นพดา</t>
  </si>
  <si>
    <t>ชูหว่าง</t>
  </si>
  <si>
    <t>ปาณดา</t>
  </si>
  <si>
    <t>สุปัญญาพงศ์</t>
  </si>
  <si>
    <t>พรนัชชา</t>
  </si>
  <si>
    <t>สุนทรธรรมาสน์</t>
  </si>
  <si>
    <t>พิชญา</t>
  </si>
  <si>
    <t>โรจนพิทยากร</t>
  </si>
  <si>
    <t>เพ็ญพิชชา</t>
  </si>
  <si>
    <t>ทองศรีสุข</t>
  </si>
  <si>
    <t>รมิตา</t>
  </si>
  <si>
    <t>รัฐนิยม</t>
  </si>
  <si>
    <t>รสนันท์</t>
  </si>
  <si>
    <t>โวดทวี</t>
  </si>
  <si>
    <t>วชิรญาณ์</t>
  </si>
  <si>
    <t>ใหญ่ตุง</t>
  </si>
  <si>
    <t>วราภรณ์</t>
  </si>
  <si>
    <t>เมืองพร้อม</t>
  </si>
  <si>
    <t>วิชญาดา</t>
  </si>
  <si>
    <t>วุ้นศรี</t>
  </si>
  <si>
    <t>สศิพิมพ์</t>
  </si>
  <si>
    <t>ใจดี</t>
  </si>
  <si>
    <t>อภิชญา</t>
  </si>
  <si>
    <t>มณีสม</t>
  </si>
  <si>
    <t>กิตติธัช</t>
  </si>
  <si>
    <t>เพชรสุด</t>
  </si>
  <si>
    <t>กิตติพงศ์</t>
  </si>
  <si>
    <t>แซ่ลิ้ง</t>
  </si>
  <si>
    <t>กิตติศักดิ์</t>
  </si>
  <si>
    <t>สรลักษณ์ลิขิต</t>
  </si>
  <si>
    <t>ชนน</t>
  </si>
  <si>
    <t>เทพเฉลิม</t>
  </si>
  <si>
    <t>ณัฐพัฒน์</t>
  </si>
  <si>
    <t>ดาด่วน</t>
  </si>
  <si>
    <t>ทรงพล</t>
  </si>
  <si>
    <t>ชูกรณ์</t>
  </si>
  <si>
    <t>ธนธรณ์</t>
  </si>
  <si>
    <t>ปานชาวนา</t>
  </si>
  <si>
    <t>ปราบ</t>
  </si>
  <si>
    <t>ธนาโรจน์</t>
  </si>
  <si>
    <t>ปัณณปรรณ</t>
  </si>
  <si>
    <t>จีนปาน</t>
  </si>
  <si>
    <t>พิพัฒนพร</t>
  </si>
  <si>
    <t>ช่วยทอง</t>
  </si>
  <si>
    <t>ศิราวิชญ์</t>
  </si>
  <si>
    <t>สวัสดิ์วิจิตรกุล</t>
  </si>
  <si>
    <t>ศุภณัฐ</t>
  </si>
  <si>
    <t>พรหมคุ้ม</t>
  </si>
  <si>
    <t>สรรค์ธนัท</t>
  </si>
  <si>
    <t>เศียรอินทร์</t>
  </si>
  <si>
    <t>อภิชณัฎฐ์</t>
  </si>
  <si>
    <t>ธนอดิโรจน์</t>
  </si>
  <si>
    <t>ฮาริษ</t>
  </si>
  <si>
    <t>ไกรทอง</t>
  </si>
  <si>
    <t>กษมล</t>
  </si>
  <si>
    <t>แก้วอำรัตน์</t>
  </si>
  <si>
    <t>จิรชยา</t>
  </si>
  <si>
    <t>ประทีปแก้ว</t>
  </si>
  <si>
    <t>จิรัชญา</t>
  </si>
  <si>
    <t>จุลสงค์</t>
  </si>
  <si>
    <t>ญาดา</t>
  </si>
  <si>
    <t>ปาลีพิชัย</t>
  </si>
  <si>
    <t>ญานิศา</t>
  </si>
  <si>
    <t>เจียมทวีบุญ</t>
  </si>
  <si>
    <t>ณัฎฐวี</t>
  </si>
  <si>
    <t>ไพรเจริญวรกุล</t>
  </si>
  <si>
    <t>บุญรอดรักษ์</t>
  </si>
  <si>
    <t>ธนัชพร</t>
  </si>
  <si>
    <t>จันทนา</t>
  </si>
  <si>
    <t>ธันยรัตน์</t>
  </si>
  <si>
    <t>น้อยแนม</t>
  </si>
  <si>
    <t>นราวดี</t>
  </si>
  <si>
    <t>ปาลคเชนทร์</t>
  </si>
  <si>
    <t>บุณยดา</t>
  </si>
  <si>
    <t>บุณยภักดี</t>
  </si>
  <si>
    <t>ปรียานาถ</t>
  </si>
  <si>
    <t>มณีนิล</t>
  </si>
  <si>
    <t>ปาลิดา</t>
  </si>
  <si>
    <t>พรรณราย</t>
  </si>
  <si>
    <t>พิชญธิดา</t>
  </si>
  <si>
    <t>พยุหะ</t>
  </si>
  <si>
    <t>ภัทรภร</t>
  </si>
  <si>
    <t>ภูวนวิทยาคม</t>
  </si>
  <si>
    <t>ลภัสสินี</t>
  </si>
  <si>
    <t>ช่วยพิทักษ์</t>
  </si>
  <si>
    <t>วรพิชชา</t>
  </si>
  <si>
    <t>ขุนปราบ</t>
  </si>
  <si>
    <t>วรรณิต</t>
  </si>
  <si>
    <t>ดำชะอม</t>
  </si>
  <si>
    <t>วสุสิริ</t>
  </si>
  <si>
    <t>ภูวสุสมบัติ</t>
  </si>
  <si>
    <t>ศศิญา</t>
  </si>
  <si>
    <t>พงศ์พานิช</t>
  </si>
  <si>
    <t>สลินทิพย์</t>
  </si>
  <si>
    <t>เอียดเกลี้ยง</t>
  </si>
  <si>
    <t>จิตติพัฒน์</t>
  </si>
  <si>
    <t>เฮนะเกษตร</t>
  </si>
  <si>
    <t>จิรภัทร</t>
  </si>
  <si>
    <t>ใจห้าว</t>
  </si>
  <si>
    <t>ณัฐชนน</t>
  </si>
  <si>
    <t>จันทมโณ</t>
  </si>
  <si>
    <t>ณัฐฌกร</t>
  </si>
  <si>
    <t>จี่พิมาย</t>
  </si>
  <si>
    <t>ณัฐธวัช</t>
  </si>
  <si>
    <t>จันทิปะ</t>
  </si>
  <si>
    <t>เดนนี่</t>
  </si>
  <si>
    <t>จาโซ</t>
  </si>
  <si>
    <t>ทยากรทิวัตถ์</t>
  </si>
  <si>
    <t>ระวังภัย</t>
  </si>
  <si>
    <t>ธีระภัทร</t>
  </si>
  <si>
    <t>จันทรัตน์</t>
  </si>
  <si>
    <t>พงศกร</t>
  </si>
  <si>
    <t>ชัยยศ</t>
  </si>
  <si>
    <t>ภัททิย</t>
  </si>
  <si>
    <t>ภูบดี</t>
  </si>
  <si>
    <t>ทองนุ่ม</t>
  </si>
  <si>
    <t>มนต์พิทักษ์</t>
  </si>
  <si>
    <t>ช่อคง</t>
  </si>
  <si>
    <t>วรศักดิ์</t>
  </si>
  <si>
    <t>รอดไทย</t>
  </si>
  <si>
    <t>เอกอมร</t>
  </si>
  <si>
    <t>ขาวทอง</t>
  </si>
  <si>
    <t>กัญญาวีร์</t>
  </si>
  <si>
    <t>คงคชวัน</t>
  </si>
  <si>
    <t>กุลธิดา</t>
  </si>
  <si>
    <t>ธิปัตย์</t>
  </si>
  <si>
    <t>เขมิศา</t>
  </si>
  <si>
    <t>โชคเจริญผล</t>
  </si>
  <si>
    <t>ชวพร</t>
  </si>
  <si>
    <t>ลนกฐิน</t>
  </si>
  <si>
    <t>ฐิตารีย์</t>
  </si>
  <si>
    <t>เป็งใจ</t>
  </si>
  <si>
    <t>ณัฐณิชา</t>
  </si>
  <si>
    <t>คุ้มกัน</t>
  </si>
  <si>
    <t>ณิตยา</t>
  </si>
  <si>
    <t>แม้นทอง</t>
  </si>
  <si>
    <t>พรหมสุวรรณ</t>
  </si>
  <si>
    <t>ปภาวรินทร์</t>
  </si>
  <si>
    <t>แช่มช้อย</t>
  </si>
  <si>
    <t>ปรียาลักษณ์</t>
  </si>
  <si>
    <t>สุทธิ</t>
  </si>
  <si>
    <t>ปั้นหยา</t>
  </si>
  <si>
    <t>ปลื้มจิต</t>
  </si>
  <si>
    <t>เปรมณรดา</t>
  </si>
  <si>
    <t>บานเย็น</t>
  </si>
  <si>
    <t>พรพรหม</t>
  </si>
  <si>
    <t>เหล่าพราหมณ์</t>
  </si>
  <si>
    <t>พริมพิชา</t>
  </si>
  <si>
    <t>พัฒนวิทยกุล</t>
  </si>
  <si>
    <t>จงควินิต</t>
  </si>
  <si>
    <t>พีรยา</t>
  </si>
  <si>
    <t>รณีญา</t>
  </si>
  <si>
    <t>หมื่นระย้า</t>
  </si>
  <si>
    <t>รัชชประภา</t>
  </si>
  <si>
    <t>ชูศรี</t>
  </si>
  <si>
    <t>ลัลน์รัมภา</t>
  </si>
  <si>
    <t>ทองสีทอง</t>
  </si>
  <si>
    <t>กระสินธุ์</t>
  </si>
  <si>
    <t>วิรัลพัชร</t>
  </si>
  <si>
    <t>เจริญพร</t>
  </si>
  <si>
    <t>ศิรภัสสร</t>
  </si>
  <si>
    <t>วิริยะพิทักษ์</t>
  </si>
  <si>
    <t>ศิฬญา</t>
  </si>
  <si>
    <t>ศึกษากิจ</t>
  </si>
  <si>
    <t>สุภานัน</t>
  </si>
  <si>
    <t>เสนชู</t>
  </si>
  <si>
    <t>อริญรดา</t>
  </si>
  <si>
    <t>ถือแก้ว</t>
  </si>
  <si>
    <t>อริสรา</t>
  </si>
  <si>
    <t>ประทุมเม</t>
  </si>
  <si>
    <t>กฤต</t>
  </si>
  <si>
    <t>เพชรแก้ว</t>
  </si>
  <si>
    <t>ณชพล</t>
  </si>
  <si>
    <t>สุขสาตต์</t>
  </si>
  <si>
    <t>ตฤณ</t>
  </si>
  <si>
    <t>ศรีใหม่</t>
  </si>
  <si>
    <t>บุลกิต</t>
  </si>
  <si>
    <t>ส่งแสง</t>
  </si>
  <si>
    <t>ปกรณ์</t>
  </si>
  <si>
    <t>ชุ่มชิต</t>
  </si>
  <si>
    <t>ปัญณวิชญ์</t>
  </si>
  <si>
    <t>คงชุม</t>
  </si>
  <si>
    <t>พศ​วีร์​</t>
  </si>
  <si>
    <t>เมืองสุ​ว​รรณ์​</t>
  </si>
  <si>
    <t>พีรวิชญ์</t>
  </si>
  <si>
    <t>รักวิวัฒน์</t>
  </si>
  <si>
    <t>ภาณุศร</t>
  </si>
  <si>
    <t>นาคสงค์</t>
  </si>
  <si>
    <t>ภูมิ์ณฤทธิ</t>
  </si>
  <si>
    <t>พัฒน์ทอง</t>
  </si>
  <si>
    <t>ภูวนัตถ์</t>
  </si>
  <si>
    <t>ขนุนนิล</t>
  </si>
  <si>
    <t>สุกฤษฎิ์</t>
  </si>
  <si>
    <t>เล็กจริง</t>
  </si>
  <si>
    <t>อติรุจ</t>
  </si>
  <si>
    <t>ศรีสวัสดิ์</t>
  </si>
  <si>
    <t>กัญญาภัค</t>
  </si>
  <si>
    <t>วงศ์ชาตรี</t>
  </si>
  <si>
    <t>กัณฐมณี</t>
  </si>
  <si>
    <t>คีรีน้อย</t>
  </si>
  <si>
    <t>ชนิดาภา</t>
  </si>
  <si>
    <t>ฟักสุมณฑา</t>
  </si>
  <si>
    <t>ชัยขันท์</t>
  </si>
  <si>
    <t>ชัชชญา</t>
  </si>
  <si>
    <t>ชานะมัย</t>
  </si>
  <si>
    <t>ณชรต</t>
  </si>
  <si>
    <t>หว่างดอนไพร</t>
  </si>
  <si>
    <t>ณัฐชยา</t>
  </si>
  <si>
    <t>ทองแดง</t>
  </si>
  <si>
    <t>ธัญทิพย์</t>
  </si>
  <si>
    <t>วงศ์วิเชียร</t>
  </si>
  <si>
    <t>ธิดาพร</t>
  </si>
  <si>
    <t>สมวงศ์</t>
  </si>
  <si>
    <t>นิชชา</t>
  </si>
  <si>
    <t>ธรรมานุรักษ์</t>
  </si>
  <si>
    <t>ปทิตตา</t>
  </si>
  <si>
    <t>แก้วพิชัย</t>
  </si>
  <si>
    <t>ปัณฑิตา</t>
  </si>
  <si>
    <t>ปาลิตา</t>
  </si>
  <si>
    <t>จรัล</t>
  </si>
  <si>
    <t>ปุญญิศา</t>
  </si>
  <si>
    <t>พุ่มพุทธ</t>
  </si>
  <si>
    <t>โปชิญา</t>
  </si>
  <si>
    <t>ว่องสกุล</t>
  </si>
  <si>
    <t>พริมา</t>
  </si>
  <si>
    <t>หริรักษ์</t>
  </si>
  <si>
    <t>พัทธนันท์</t>
  </si>
  <si>
    <t>บุญเพชร</t>
  </si>
  <si>
    <t>พิชชากร</t>
  </si>
  <si>
    <t>เถียรวิชิต</t>
  </si>
  <si>
    <t>พิชชาภา</t>
  </si>
  <si>
    <t>เรืองสวัสดิ์</t>
  </si>
  <si>
    <t>มณฑิญา</t>
  </si>
  <si>
    <t>ปานเจริญ</t>
  </si>
  <si>
    <t>ลฎาภา</t>
  </si>
  <si>
    <t>นุ่นชื่น</t>
  </si>
  <si>
    <t>วริษฎา</t>
  </si>
  <si>
    <t>เล่นทัศน์</t>
  </si>
  <si>
    <t>โชติกศุภเศรณี</t>
  </si>
  <si>
    <t>ศิริพร</t>
  </si>
  <si>
    <t>เรืองเสวียด</t>
  </si>
  <si>
    <t>อนุธิดา</t>
  </si>
  <si>
    <t>คล้ายเพชร</t>
  </si>
  <si>
    <t>อันนา</t>
  </si>
  <si>
    <t>บัวแก้ว</t>
  </si>
  <si>
    <t>อาทิตยาพัณณ์</t>
  </si>
  <si>
    <t>พัฒนศิริ</t>
  </si>
  <si>
    <t>กรฤต</t>
  </si>
  <si>
    <t>จารุจารีต</t>
  </si>
  <si>
    <t>กฤษกร</t>
  </si>
  <si>
    <t>ทองรัตน์</t>
  </si>
  <si>
    <t>ขุนยกร</t>
  </si>
  <si>
    <t>สวนานนท์</t>
  </si>
  <si>
    <t xml:space="preserve">ณภัทรพงศ์  </t>
  </si>
  <si>
    <t>คมขำ</t>
  </si>
  <si>
    <t>ณรงฤทธิ์</t>
  </si>
  <si>
    <t>เพ็ชร์สุข</t>
  </si>
  <si>
    <t>ณัฏฐกร</t>
  </si>
  <si>
    <t>วิชัยกุล</t>
  </si>
  <si>
    <t>ณัฐปภัสธ์</t>
  </si>
  <si>
    <t>ขาวเขียว</t>
  </si>
  <si>
    <t>ขวัญรอด</t>
  </si>
  <si>
    <t>ดุลยวัฒน์</t>
  </si>
  <si>
    <t>คงธัญธรรม</t>
  </si>
  <si>
    <t>ไทภัค</t>
  </si>
  <si>
    <t>อรัญไสว</t>
  </si>
  <si>
    <t>ธนินท์</t>
  </si>
  <si>
    <t>พงษ์ไทย</t>
  </si>
  <si>
    <t>บุณยภู</t>
  </si>
  <si>
    <t>ดอนทราย</t>
  </si>
  <si>
    <t>ปัณณวิชญ์</t>
  </si>
  <si>
    <t>พริ้มขจีพงศ์</t>
  </si>
  <si>
    <t>ภูดิท</t>
  </si>
  <si>
    <t>จิ๋วพัฒนกุล</t>
  </si>
  <si>
    <t>ภูมิพัฒน์</t>
  </si>
  <si>
    <t>สุปันตี</t>
  </si>
  <si>
    <t>วริทธิ์นันท์</t>
  </si>
  <si>
    <t>หวังอีน</t>
  </si>
  <si>
    <t>สิทธินนท์</t>
  </si>
  <si>
    <t>ไชยสุวรรณ</t>
  </si>
  <si>
    <t>อรรฆเดช</t>
  </si>
  <si>
    <t>ประทุมสุวรรณ์</t>
  </si>
  <si>
    <t>กนกวรรณ</t>
  </si>
  <si>
    <t>ชามทอง</t>
  </si>
  <si>
    <t>กรกนก</t>
  </si>
  <si>
    <t>กัญญพัชร</t>
  </si>
  <si>
    <t>ยุติธรรม</t>
  </si>
  <si>
    <t>กัญญาณัฐ</t>
  </si>
  <si>
    <t>จัตุรงแสง</t>
  </si>
  <si>
    <t>เกล้าอธิชา</t>
  </si>
  <si>
    <t>สูฝน</t>
  </si>
  <si>
    <t>จันทกานต์</t>
  </si>
  <si>
    <t>ยังสกุล</t>
  </si>
  <si>
    <t>ญาดาพัชร</t>
  </si>
  <si>
    <t>รอดเนียม</t>
  </si>
  <si>
    <t>ณัฐทิตาษ์</t>
  </si>
  <si>
    <t>เพ็ชรทอง</t>
  </si>
  <si>
    <t>ณัฐธิดา</t>
  </si>
  <si>
    <t>เศวตศิลป์</t>
  </si>
  <si>
    <t>ณิชาภัทร</t>
  </si>
  <si>
    <t>อ่อนขวัญ</t>
  </si>
  <si>
    <t>ธนัญชนก</t>
  </si>
  <si>
    <t>ปักษี</t>
  </si>
  <si>
    <t>นภสร</t>
  </si>
  <si>
    <t>เส้งประถม</t>
  </si>
  <si>
    <t>บัวลดา</t>
  </si>
  <si>
    <t>ระพือพล</t>
  </si>
  <si>
    <t>ปิยาพัชญ์</t>
  </si>
  <si>
    <t>รามจรัญ</t>
  </si>
  <si>
    <t>พัชรกันย์</t>
  </si>
  <si>
    <t>ปานทอง</t>
  </si>
  <si>
    <t>เล็กน้อย</t>
  </si>
  <si>
    <t>พิมรพัฏ</t>
  </si>
  <si>
    <t>ดวงดาว</t>
  </si>
  <si>
    <t>ภคมน</t>
  </si>
  <si>
    <t>จันทร์เพชร</t>
  </si>
  <si>
    <t>มัณทยา</t>
  </si>
  <si>
    <t>ชวาลิต</t>
  </si>
  <si>
    <t>มินตรา</t>
  </si>
  <si>
    <t>รักษ์กะเปา</t>
  </si>
  <si>
    <t>ลภัสรดา</t>
  </si>
  <si>
    <t>ศรีรักษา</t>
  </si>
  <si>
    <t>สาริสา</t>
  </si>
  <si>
    <t>ดวงกมล</t>
  </si>
  <si>
    <t>กษิดิส</t>
  </si>
  <si>
    <t>ฤทธิ์รุตม์</t>
  </si>
  <si>
    <t>จักรพงศ์</t>
  </si>
  <si>
    <t>ปักเข็ม</t>
  </si>
  <si>
    <t>จิตรธิชัย</t>
  </si>
  <si>
    <t>แก้วมณี</t>
  </si>
  <si>
    <t>ณฐกร</t>
  </si>
  <si>
    <t>เทพเลื่อน</t>
  </si>
  <si>
    <t>ธนกฤต</t>
  </si>
  <si>
    <t>ทองสร้อย</t>
  </si>
  <si>
    <t>ทิพย์บรรพต</t>
  </si>
  <si>
    <t>ธนพิพัฒน์</t>
  </si>
  <si>
    <t>จินดาประดิษฐ</t>
  </si>
  <si>
    <t>ธนวัฒน์</t>
  </si>
  <si>
    <t>สายแก้ว</t>
  </si>
  <si>
    <t>ธัชชัย</t>
  </si>
  <si>
    <t>สมศักดิ์</t>
  </si>
  <si>
    <t>สิงห์ทอง</t>
  </si>
  <si>
    <t>พิฑานันท์</t>
  </si>
  <si>
    <t>แก้วปลอด</t>
  </si>
  <si>
    <t>ห่วงจริง</t>
  </si>
  <si>
    <t>ภูรินท์</t>
  </si>
  <si>
    <t>หมั่นไชย</t>
  </si>
  <si>
    <t>ภูวณัฏฐ์</t>
  </si>
  <si>
    <t>หวั่นเส้ง</t>
  </si>
  <si>
    <t>ราฟาน</t>
  </si>
  <si>
    <t>สุโดบ</t>
  </si>
  <si>
    <t>อธิรวิชญ์</t>
  </si>
  <si>
    <t>สุบรรณ</t>
  </si>
  <si>
    <t>กฤษติยาพร</t>
  </si>
  <si>
    <t>ศรีกุลวงษ์</t>
  </si>
  <si>
    <t>กัญญณัท</t>
  </si>
  <si>
    <t>ทองดอนอ่ำ</t>
  </si>
  <si>
    <t>กันจน์จกร</t>
  </si>
  <si>
    <t>จิรกานต์สุวรรณ</t>
  </si>
  <si>
    <t>จุฑาธิป</t>
  </si>
  <si>
    <t>มิตรใจดี</t>
  </si>
  <si>
    <t>ชนากานต์</t>
  </si>
  <si>
    <t>ใจคง</t>
  </si>
  <si>
    <t>ชัญญพัชร์</t>
  </si>
  <si>
    <t>ใจกว้าง</t>
  </si>
  <si>
    <t>ณิชชามณ</t>
  </si>
  <si>
    <t>จันทร์สุข</t>
  </si>
  <si>
    <t>ธฤดี</t>
  </si>
  <si>
    <t>สุขาพันธ์</t>
  </si>
  <si>
    <t>ธัญชนก</t>
  </si>
  <si>
    <t>จีนจันทร์</t>
  </si>
  <si>
    <t>ธิศานาท</t>
  </si>
  <si>
    <t>ประพันธ์</t>
  </si>
  <si>
    <t>นันทน์ทิชา</t>
  </si>
  <si>
    <t>พันธุ์สถิตย์วงศ์</t>
  </si>
  <si>
    <t>นันท์นภัส</t>
  </si>
  <si>
    <t>ไล่ชะพิษ</t>
  </si>
  <si>
    <t>นันท์สินี</t>
  </si>
  <si>
    <t>อินทร์แก้ว</t>
  </si>
  <si>
    <t>ประภัสสร</t>
  </si>
  <si>
    <t>ชุมโรย</t>
  </si>
  <si>
    <t>ปาณิสรา</t>
  </si>
  <si>
    <t>ลีระพานิช</t>
  </si>
  <si>
    <t>ปุญญิสา</t>
  </si>
  <si>
    <t>บุญคง</t>
  </si>
  <si>
    <t>ปุณญาดา</t>
  </si>
  <si>
    <t>มณีจันทร์</t>
  </si>
  <si>
    <t>พัชรวลัย</t>
  </si>
  <si>
    <t>โพธิ์เพชร</t>
  </si>
  <si>
    <t>รัชย์ธมน</t>
  </si>
  <si>
    <t>บุญปลูก</t>
  </si>
  <si>
    <t>วรวลัญช์</t>
  </si>
  <si>
    <t>สำเภา</t>
  </si>
  <si>
    <t>วีรภัทรา</t>
  </si>
  <si>
    <t>ทิพย์เกิด</t>
  </si>
  <si>
    <t>สุปรียา</t>
  </si>
  <si>
    <t>คำทอง</t>
  </si>
  <si>
    <t>หทัยพัชร์</t>
  </si>
  <si>
    <t>แสงวิเศษ</t>
  </si>
  <si>
    <t>อชิรญาณ์</t>
  </si>
  <si>
    <t>ขำชูสงค์</t>
  </si>
  <si>
    <t>ก้องยศ</t>
  </si>
  <si>
    <t>เซ่งฮวด</t>
  </si>
  <si>
    <t>เฉลิมชัย</t>
  </si>
  <si>
    <t>หนูขวัญ</t>
  </si>
  <si>
    <t>เพลินแก้ว</t>
  </si>
  <si>
    <t>นิทา</t>
  </si>
  <si>
    <t>ตาปี</t>
  </si>
  <si>
    <t>ผลเกลี้ยง</t>
  </si>
  <si>
    <t>ติญญ</t>
  </si>
  <si>
    <t>ตระการภาสกุล</t>
  </si>
  <si>
    <t>ธาม</t>
  </si>
  <si>
    <t>เพชรหนู</t>
  </si>
  <si>
    <t>พูลเพียบพร้อม</t>
  </si>
  <si>
    <t>นิพิฐพนธ์</t>
  </si>
  <si>
    <t>หนูจุ้ย</t>
  </si>
  <si>
    <t>พิชญภูมิ</t>
  </si>
  <si>
    <t>พัฒน์นวล</t>
  </si>
  <si>
    <t>หนูเพ็ง</t>
  </si>
  <si>
    <t>ภูตะวัน</t>
  </si>
  <si>
    <t>หนูณะ</t>
  </si>
  <si>
    <t>รณกฤต</t>
  </si>
  <si>
    <t>วชิรวิทย์</t>
  </si>
  <si>
    <t>เกิดพิกุล</t>
  </si>
  <si>
    <t>วสุธร</t>
  </si>
  <si>
    <t>เมืองระรื่น</t>
  </si>
  <si>
    <t>วิศวะ</t>
  </si>
  <si>
    <t>ทิพย์พิมล</t>
  </si>
  <si>
    <t>สรวีย์</t>
  </si>
  <si>
    <t>เรืองนุ่น</t>
  </si>
  <si>
    <t>สุวภัทร</t>
  </si>
  <si>
    <t>เกื้อกูล</t>
  </si>
  <si>
    <t>อิทธิพล</t>
  </si>
  <si>
    <t>โชตินวกาล</t>
  </si>
  <si>
    <t>กันต์กนิษฐ์</t>
  </si>
  <si>
    <t>แก้วแสง</t>
  </si>
  <si>
    <t>จิตกมนต์</t>
  </si>
  <si>
    <t>จิตรมุ่ง</t>
  </si>
  <si>
    <t>จิรัชยา</t>
  </si>
  <si>
    <t>ทองน้อย</t>
  </si>
  <si>
    <t>ชญานิษฐ์</t>
  </si>
  <si>
    <t>กิ้มยิด</t>
  </si>
  <si>
    <t>ชนัญชิตา</t>
  </si>
  <si>
    <t>อังกาบ</t>
  </si>
  <si>
    <t>อรรภเศรษฐ์</t>
  </si>
  <si>
    <t>ณัฐญา</t>
  </si>
  <si>
    <t>โกละกะ</t>
  </si>
  <si>
    <t>ณิชภัทร</t>
  </si>
  <si>
    <t>คงสุวรรณ</t>
  </si>
  <si>
    <t>รัตนมุสิก</t>
  </si>
  <si>
    <t>ธัญลักษณ์</t>
  </si>
  <si>
    <t>สังข์แก้ว</t>
  </si>
  <si>
    <t>ธิวารัตน์</t>
  </si>
  <si>
    <t>ชัยงาม</t>
  </si>
  <si>
    <t>นภัสสร</t>
  </si>
  <si>
    <t>สาวิโร</t>
  </si>
  <si>
    <t>นวพร</t>
  </si>
  <si>
    <t>ประทุม</t>
  </si>
  <si>
    <t>เบญญาภา</t>
  </si>
  <si>
    <t>มณีฉันท์</t>
  </si>
  <si>
    <t>พชรพร</t>
  </si>
  <si>
    <t>อักษรทิพย์</t>
  </si>
  <si>
    <t>พัชรนันท์</t>
  </si>
  <si>
    <t>ศุภวัฒน์</t>
  </si>
  <si>
    <t>พิชญาภา</t>
  </si>
  <si>
    <t>เพชรสังวาล</t>
  </si>
  <si>
    <t>พิมพ์มาตา</t>
  </si>
  <si>
    <t>เครือรัตน์</t>
  </si>
  <si>
    <t>สิขิวัฒน์</t>
  </si>
  <si>
    <t>รุ้งศศิธร</t>
  </si>
  <si>
    <t>ข่ายม่าน</t>
  </si>
  <si>
    <t>สุชานันท์</t>
  </si>
  <si>
    <t>แก้ววิลา</t>
  </si>
  <si>
    <t>กฤตภัค</t>
  </si>
  <si>
    <t>ขันธ์พระแสง</t>
  </si>
  <si>
    <t>จิรเดช</t>
  </si>
  <si>
    <t>ชนาธิป</t>
  </si>
  <si>
    <t>ศรีนิล</t>
  </si>
  <si>
    <t>ณลรเดช</t>
  </si>
  <si>
    <t>ไกรชู</t>
  </si>
  <si>
    <t>ณัฐรณ</t>
  </si>
  <si>
    <t>ทองนุ้ยพราหมณ์</t>
  </si>
  <si>
    <t>ต้องอภัย</t>
  </si>
  <si>
    <t>ภูมิไชยา</t>
  </si>
  <si>
    <t>เต็มบางงอน</t>
  </si>
  <si>
    <t>ธนภูมิ</t>
  </si>
  <si>
    <t>ธนะเทพ</t>
  </si>
  <si>
    <t>แทนฟู</t>
  </si>
  <si>
    <t>ธีรเดช</t>
  </si>
  <si>
    <t>กันภัย</t>
  </si>
  <si>
    <t>ธีรเมธ</t>
  </si>
  <si>
    <t>พรหมม่วง</t>
  </si>
  <si>
    <t>ชุมแสง</t>
  </si>
  <si>
    <t xml:space="preserve">พงศ์ภัค </t>
  </si>
  <si>
    <t>ชลารัตน์</t>
  </si>
  <si>
    <t>ภูมมิน</t>
  </si>
  <si>
    <t>วงวราพร</t>
  </si>
  <si>
    <t>ศุภกร</t>
  </si>
  <si>
    <t>บุญกระสินธุ์</t>
  </si>
  <si>
    <t>ศุภฤกษ์</t>
  </si>
  <si>
    <t>หนูขวัญแก้ว</t>
  </si>
  <si>
    <t>แซ่ลี</t>
  </si>
  <si>
    <t>สุพศิน</t>
  </si>
  <si>
    <t>เกิดผล</t>
  </si>
  <si>
    <t>กมลฉัตร</t>
  </si>
  <si>
    <t>ไสสุคนธ์</t>
  </si>
  <si>
    <t>กัลยรัตน์</t>
  </si>
  <si>
    <t>เพชรรัตน์</t>
  </si>
  <si>
    <t>เขมิกา</t>
  </si>
  <si>
    <t>กฤษณลักษณ์</t>
  </si>
  <si>
    <t>ทิพย์รัตน์</t>
  </si>
  <si>
    <t>ฐิตินันท์</t>
  </si>
  <si>
    <t>ชูจิตร</t>
  </si>
  <si>
    <t>ณัจภัค</t>
  </si>
  <si>
    <t>เพ็งมาก</t>
  </si>
  <si>
    <t>ณัฏฐธิดา</t>
  </si>
  <si>
    <t>กิตติวีระนุกูล</t>
  </si>
  <si>
    <t>ดาวเปียก</t>
  </si>
  <si>
    <t>ทักษพร</t>
  </si>
  <si>
    <t>สุขแจ่ม</t>
  </si>
  <si>
    <t>ธนพร</t>
  </si>
  <si>
    <t>สามนเสน</t>
  </si>
  <si>
    <t>หีตช่วย</t>
  </si>
  <si>
    <t>นฤณี</t>
  </si>
  <si>
    <t>ปล้องชู</t>
  </si>
  <si>
    <t>สังเมฆ</t>
  </si>
  <si>
    <t>ปณัชฎาพร</t>
  </si>
  <si>
    <t>แก้วคง</t>
  </si>
  <si>
    <t>พันธิตรา</t>
  </si>
  <si>
    <t>เหมสรา</t>
  </si>
  <si>
    <t>พรหมณะ</t>
  </si>
  <si>
    <t>พิมพ์นารา</t>
  </si>
  <si>
    <t>บัวทอง</t>
  </si>
  <si>
    <t>พิมพ์วลัญช์</t>
  </si>
  <si>
    <t>เกษตรชีวากรณ์</t>
  </si>
  <si>
    <t>ศิลาราช</t>
  </si>
  <si>
    <t>มนกันต์</t>
  </si>
  <si>
    <t>ห้งเขียบ</t>
  </si>
  <si>
    <t>ศจิษฐาพธู</t>
  </si>
  <si>
    <t>คำอุบล</t>
  </si>
  <si>
    <t>กร</t>
  </si>
  <si>
    <t>ไชยนาเคนทร์</t>
  </si>
  <si>
    <t>กิตติทัศน์</t>
  </si>
  <si>
    <t>โชติช่วง</t>
  </si>
  <si>
    <t>กิตติวัฒน์</t>
  </si>
  <si>
    <t>สงเคราะห์</t>
  </si>
  <si>
    <t>คณิศร</t>
  </si>
  <si>
    <t>กุมลี</t>
  </si>
  <si>
    <t>จิรพัฒน์</t>
  </si>
  <si>
    <t>จันทพิมพ์</t>
  </si>
  <si>
    <t>ชัชพล</t>
  </si>
  <si>
    <t>ติณห์ภัทร</t>
  </si>
  <si>
    <t>อรุณเมฆ</t>
  </si>
  <si>
    <t>ธรรมนิตย์</t>
  </si>
  <si>
    <t>พัชราพงศ์</t>
  </si>
  <si>
    <t xml:space="preserve">ธิติสรณ์ </t>
  </si>
  <si>
    <t>สุวรรณวงศ์</t>
  </si>
  <si>
    <t>บุรันทร์</t>
  </si>
  <si>
    <t>เพชรพรม</t>
  </si>
  <si>
    <t>ปุณณัตถ์</t>
  </si>
  <si>
    <t>คมสันต์</t>
  </si>
  <si>
    <t>เผดิมชัย</t>
  </si>
  <si>
    <t>เดิมโรย</t>
  </si>
  <si>
    <t>พศิน</t>
  </si>
  <si>
    <t>ตู้บรรเทิง</t>
  </si>
  <si>
    <t>พีรณัฐ</t>
  </si>
  <si>
    <t>ยืนนาน</t>
  </si>
  <si>
    <t>ภูเบศ</t>
  </si>
  <si>
    <t>จันทบูรณ์</t>
  </si>
  <si>
    <t>สุวรรณะ</t>
  </si>
  <si>
    <t>สิรภพ</t>
  </si>
  <si>
    <t>นุ่นสง</t>
  </si>
  <si>
    <t>อินทัช</t>
  </si>
  <si>
    <t>นาคเพชรพูล</t>
  </si>
  <si>
    <t>อินธร</t>
  </si>
  <si>
    <t>อินทรักษ์</t>
  </si>
  <si>
    <t>กนกพิชญ์</t>
  </si>
  <si>
    <t>กรชนก</t>
  </si>
  <si>
    <t>เรืองเพชร</t>
  </si>
  <si>
    <t>กันต์ฤทัย</t>
  </si>
  <si>
    <t>คงชาตรี</t>
  </si>
  <si>
    <t>ชณาภัส</t>
  </si>
  <si>
    <t>ศรทอง</t>
  </si>
  <si>
    <t>ชัชญาณิช</t>
  </si>
  <si>
    <t>ไชยโย</t>
  </si>
  <si>
    <t>ชุติมณฑน์</t>
  </si>
  <si>
    <t>รอดแก้ว</t>
  </si>
  <si>
    <t>ณัฏฐณิชา</t>
  </si>
  <si>
    <t>เสียงเพราะ</t>
  </si>
  <si>
    <t>ธนัทดา</t>
  </si>
  <si>
    <t>แสงจันทร์</t>
  </si>
  <si>
    <t>ใจโปร่ง</t>
  </si>
  <si>
    <t>นฤณัฐ</t>
  </si>
  <si>
    <t>ปภาวรินท์</t>
  </si>
  <si>
    <t>อุ่นอก</t>
  </si>
  <si>
    <t>มานิล</t>
  </si>
  <si>
    <t>พรชฎา</t>
  </si>
  <si>
    <t>พรชนก</t>
  </si>
  <si>
    <t>โชติพันธ์</t>
  </si>
  <si>
    <t>พิมพ์ญาดา</t>
  </si>
  <si>
    <t>วุฒิสมาน</t>
  </si>
  <si>
    <t>เฟรินา</t>
  </si>
  <si>
    <t>ลิ่มจารุถาวร</t>
  </si>
  <si>
    <t>มัสรินทร์</t>
  </si>
  <si>
    <t>แดงเนื่อง</t>
  </si>
  <si>
    <t>รัตนวดี</t>
  </si>
  <si>
    <t>ลิ่มพันธ์</t>
  </si>
  <si>
    <t>พรหมจันทร์</t>
  </si>
  <si>
    <t>วิรุฬห์กัญญ์</t>
  </si>
  <si>
    <t>ไชยฤกษ์</t>
  </si>
  <si>
    <t>อรุโณชา</t>
  </si>
  <si>
    <t>หมัดโส๊ะ</t>
  </si>
  <si>
    <t>กฤษฎา</t>
  </si>
  <si>
    <t>เผือกเดช</t>
  </si>
  <si>
    <t>เมืองทรัพย์</t>
  </si>
  <si>
    <t>ฐานพัฒน์</t>
  </si>
  <si>
    <t>ติณชาติอารักษ์</t>
  </si>
  <si>
    <t>วิชชุไตรภพ</t>
  </si>
  <si>
    <t>ธนวิชญ์</t>
  </si>
  <si>
    <t>จ่าแก้ว</t>
  </si>
  <si>
    <t>สุวรรณรักษ์</t>
  </si>
  <si>
    <t>บรรณสรณ์</t>
  </si>
  <si>
    <t>พูลประเสริฐ</t>
  </si>
  <si>
    <t>ปราชญ์</t>
  </si>
  <si>
    <t>วิรัตน์</t>
  </si>
  <si>
    <t>ปวีณ</t>
  </si>
  <si>
    <t>ทองปลอด</t>
  </si>
  <si>
    <t>พลัฏฐ์</t>
  </si>
  <si>
    <t>กลัดเข็มทอง</t>
  </si>
  <si>
    <t>รุ่งรัตนชวาลา</t>
  </si>
  <si>
    <t>รดิท</t>
  </si>
  <si>
    <t>ชัยมงคล</t>
  </si>
  <si>
    <t>เสฏฐพงศ์</t>
  </si>
  <si>
    <t>ชัยวิริยะกิจ</t>
  </si>
  <si>
    <t>กมลนัทธ์</t>
  </si>
  <si>
    <t>ศรีพงษ์พันธุ์กุล</t>
  </si>
  <si>
    <t>คงเมือง</t>
  </si>
  <si>
    <t>จณิสตา</t>
  </si>
  <si>
    <t>ค้าเจริญ</t>
  </si>
  <si>
    <t>ชมพูเนกข์</t>
  </si>
  <si>
    <t>ชูเดชา</t>
  </si>
  <si>
    <t>ญาณ์ภัสสรร์</t>
  </si>
  <si>
    <t>พงศ์พัศญา</t>
  </si>
  <si>
    <t>จำนงค์ทอง</t>
  </si>
  <si>
    <t>ณดา</t>
  </si>
  <si>
    <t>สุทธินุ่น</t>
  </si>
  <si>
    <t>ณัฐณดา</t>
  </si>
  <si>
    <t>สอนสังข์</t>
  </si>
  <si>
    <t>ณัฐรุจา</t>
  </si>
  <si>
    <t>ฉุ้นเขา</t>
  </si>
  <si>
    <t>นันท์ลินี</t>
  </si>
  <si>
    <t>นวลนิรันดร์</t>
  </si>
  <si>
    <t>ปานไพลิน</t>
  </si>
  <si>
    <t>นวนหนู</t>
  </si>
  <si>
    <t>พิมนดา</t>
  </si>
  <si>
    <t>ธรรมบำรุง</t>
  </si>
  <si>
    <t>เพียงประภาส์</t>
  </si>
  <si>
    <t>เพียรเจริญ</t>
  </si>
  <si>
    <t>ภัทรวดี</t>
  </si>
  <si>
    <t>คงศิริ</t>
  </si>
  <si>
    <t>ชุมทอง</t>
  </si>
  <si>
    <t>ลือชา</t>
  </si>
  <si>
    <t>เอมอัยยะดา</t>
  </si>
  <si>
    <t>ไชยสุภา</t>
  </si>
  <si>
    <t>กันตวัฒน์</t>
  </si>
  <si>
    <t>แก่นแก้ว</t>
  </si>
  <si>
    <t>ของขวัญ</t>
  </si>
  <si>
    <t>แก้วบับภา</t>
  </si>
  <si>
    <t>จุฑาภัทร</t>
  </si>
  <si>
    <t>คาร</t>
  </si>
  <si>
    <t>ตนุภัทร</t>
  </si>
  <si>
    <t>ธรรมเดโชชัย</t>
  </si>
  <si>
    <t>ประมุข</t>
  </si>
  <si>
    <t>ธนพนธ์</t>
  </si>
  <si>
    <t>มุ่งจันทร์</t>
  </si>
  <si>
    <t>ปุณณ์พัฒน์</t>
  </si>
  <si>
    <t>เรืองวุฒิ</t>
  </si>
  <si>
    <t>พัฐกฤษฎ์</t>
  </si>
  <si>
    <t>ศิรวิทย์</t>
  </si>
  <si>
    <t>พวงเพชร</t>
  </si>
  <si>
    <t>สกลวรรธน์</t>
  </si>
  <si>
    <t>มากบุญ</t>
  </si>
  <si>
    <t>โอบนิธิ</t>
  </si>
  <si>
    <t>เพชรสุวรรณ</t>
  </si>
  <si>
    <t>กชพรรณ</t>
  </si>
  <si>
    <t>มีสิทธิ์</t>
  </si>
  <si>
    <t>กนกรดา</t>
  </si>
  <si>
    <t>ขาวนิ่ม</t>
  </si>
  <si>
    <t>กฤตยาธรณ์</t>
  </si>
  <si>
    <t>ขำคง</t>
  </si>
  <si>
    <t>กวินทรา</t>
  </si>
  <si>
    <t>ตะปินา</t>
  </si>
  <si>
    <t>รัตนพันธุ์</t>
  </si>
  <si>
    <t>ชรัณรัตน์</t>
  </si>
  <si>
    <t>โฆสิตไพบูลย์</t>
  </si>
  <si>
    <t>ชิสา</t>
  </si>
  <si>
    <t>คงขำ</t>
  </si>
  <si>
    <t>ธรฤทธิ์</t>
  </si>
  <si>
    <t>ณัฐธิยาน์</t>
  </si>
  <si>
    <t>เพชรทองบุญ</t>
  </si>
  <si>
    <t>ณัฐรดา</t>
  </si>
  <si>
    <t>พัฒนจร</t>
  </si>
  <si>
    <t>ณัศชญา</t>
  </si>
  <si>
    <t>ทัศนนันท์</t>
  </si>
  <si>
    <t>เต็มไพโรจน์</t>
  </si>
  <si>
    <t>ธริดา</t>
  </si>
  <si>
    <t>ธัญณิชา</t>
  </si>
  <si>
    <t>อินทร์ทอง</t>
  </si>
  <si>
    <t>นลพรรณ</t>
  </si>
  <si>
    <t>พัฒน์ไกร</t>
  </si>
  <si>
    <t>นลินภัสร์</t>
  </si>
  <si>
    <t>เขมะพันธุ์มนัส</t>
  </si>
  <si>
    <t>เบญจมาภรณ์</t>
  </si>
  <si>
    <t>เบญญาดา</t>
  </si>
  <si>
    <t>ทุมเชียงลำ</t>
  </si>
  <si>
    <t>ปาริฉัตร</t>
  </si>
  <si>
    <t>คงสุขใส</t>
  </si>
  <si>
    <t>พีรดา</t>
  </si>
  <si>
    <t>วังฉาย</t>
  </si>
  <si>
    <t>ภัทรพร</t>
  </si>
  <si>
    <t>ดูงาม</t>
  </si>
  <si>
    <t>มนปริยา</t>
  </si>
  <si>
    <t>เลิศบัณฑิตกุล</t>
  </si>
  <si>
    <t>วรรณรัตน์</t>
  </si>
  <si>
    <t>รัตนสุภา</t>
  </si>
  <si>
    <t>ศรัณญากรณ์</t>
  </si>
  <si>
    <t>เสวกจันทร์</t>
  </si>
  <si>
    <t>ศศิจรรย์</t>
  </si>
  <si>
    <t>สิทธิพิทักษ์</t>
  </si>
  <si>
    <t>ศุภสุตา</t>
  </si>
  <si>
    <t>ยิ้มประเสริฐ</t>
  </si>
  <si>
    <t>สิตานัน</t>
  </si>
  <si>
    <t>ตั้งวิศวกิจ</t>
  </si>
  <si>
    <t>สิรภัทร</t>
  </si>
  <si>
    <t>ภู่วัฒนา</t>
  </si>
  <si>
    <t>นางสาวมาณิศา  สังเมียน</t>
  </si>
  <si>
    <t>นายนราธิป  วิธูสุวรรณ</t>
  </si>
  <si>
    <t>นางปรีดาภรณ์  แดงหวาน</t>
  </si>
  <si>
    <t>นางสาวบัณฑิตา  ราษฎร์เจริญ</t>
  </si>
  <si>
    <t>นางสาวอรวรรณ  คุ้มครอง</t>
  </si>
  <si>
    <t>นางสาวปานจิต  เพชรมีศรี</t>
  </si>
  <si>
    <t>นางประพิมพรรณ  รจนา</t>
  </si>
  <si>
    <t>นายนิวุฒิ  แตงทอง</t>
  </si>
  <si>
    <t>นายศิวรัตน์  รอดเมือง</t>
  </si>
  <si>
    <t>นายพลภัทร  ศรีรักษา</t>
  </si>
  <si>
    <t>นางอารีพร  ภู่ผกาพันธุ์พงษ์</t>
  </si>
  <si>
    <t>นางสาวสิริพัชร์  โอฬาร์กิจ</t>
  </si>
  <si>
    <t>นายภาณุพงษ์  มณเทียน</t>
  </si>
  <si>
    <t>พรนับพัน</t>
  </si>
  <si>
    <t>เลิศปิยะธนากุล</t>
  </si>
  <si>
    <t>ไม่สบาย เป็นโรคซึมเศร้า พักการเรียนมา 2 ปีแล้ว</t>
  </si>
  <si>
    <t xml:space="preserve">      ภาคเรียนที่ 2  ปีการศึกษา 2568</t>
  </si>
  <si>
    <t>ระดับ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</si>
</sst>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3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TH Sarabun New"/>
      <family val="2"/>
    </font>
    <font>
      <sz val="12"/>
      <color theme="0"/>
      <name val="CordiaUPC"/>
      <family val="2"/>
      <charset val="222"/>
    </font>
    <font>
      <sz val="11"/>
      <color theme="0"/>
      <name val="CordiaUPC"/>
      <family val="2"/>
      <charset val="222"/>
    </font>
    <font>
      <sz val="14"/>
      <color theme="0"/>
      <name val="CordiaUPC"/>
      <family val="2"/>
      <charset val="222"/>
    </font>
    <font>
      <sz val="11"/>
      <color theme="1"/>
      <name val="CordiaUPC"/>
      <family val="2"/>
      <charset val="222"/>
    </font>
    <font>
      <sz val="12"/>
      <color rgb="FFFF0000"/>
      <name val="TH Sarabun New"/>
      <family val="2"/>
      <charset val="222"/>
    </font>
    <font>
      <sz val="11"/>
      <color rgb="FFFF0000"/>
      <name val="CordiaUPC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sz val="12"/>
      <name val="CordiaUPC"/>
      <family val="2"/>
      <charset val="22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sz val="20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i/>
      <sz val="12"/>
      <color rgb="FFFF0000"/>
      <name val="TH Sarabun New"/>
      <family val="2"/>
    </font>
    <font>
      <i/>
      <sz val="12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i/>
      <sz val="10"/>
      <color rgb="FF000099"/>
      <name val="TH Sarabun New"/>
      <family val="2"/>
    </font>
    <font>
      <i/>
      <sz val="8"/>
      <color rgb="FF0000CC"/>
      <name val="TH Sarabun New"/>
      <family val="2"/>
    </font>
    <font>
      <i/>
      <sz val="9"/>
      <color rgb="FFFF0000"/>
      <name val="TH Sarabun New"/>
      <family val="2"/>
    </font>
    <font>
      <sz val="14"/>
      <name val="TH Sarabun New"/>
      <family val="2"/>
      <charset val="222"/>
    </font>
    <font>
      <b/>
      <sz val="14"/>
      <name val="TH Sarabun New"/>
      <family val="2"/>
      <charset val="222"/>
    </font>
    <font>
      <b/>
      <sz val="13"/>
      <name val="TH Sarabun New"/>
      <family val="2"/>
      <charset val="222"/>
    </font>
    <font>
      <b/>
      <sz val="12"/>
      <name val="TH Sarabun New"/>
      <family val="2"/>
      <charset val="222"/>
    </font>
    <font>
      <b/>
      <sz val="11"/>
      <name val="TH Sarabun New"/>
      <family val="2"/>
      <charset val="222"/>
    </font>
    <font>
      <sz val="11"/>
      <name val="TH Sarabun New"/>
      <family val="2"/>
      <charset val="222"/>
    </font>
    <font>
      <i/>
      <sz val="12"/>
      <name val="TH Sarabun New"/>
      <family val="2"/>
      <charset val="222"/>
    </font>
    <font>
      <b/>
      <i/>
      <sz val="8"/>
      <name val="TH Sarabun New"/>
      <family val="2"/>
      <charset val="222"/>
    </font>
    <font>
      <b/>
      <i/>
      <sz val="12"/>
      <name val="TH Sarabun New"/>
      <family val="2"/>
      <charset val="222"/>
    </font>
    <font>
      <sz val="12"/>
      <name val="TH Sarabun New"/>
      <family val="2"/>
      <charset val="222"/>
    </font>
    <font>
      <b/>
      <i/>
      <sz val="8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2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vertical="center" shrinkToFit="1"/>
    </xf>
    <xf numFmtId="0" fontId="14" fillId="0" borderId="7" xfId="0" applyFont="1" applyFill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76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25" xfId="0" applyNumberFormat="1" applyFont="1" applyBorder="1" applyAlignment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2" xfId="0" applyNumberFormat="1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vertical="center" shrinkToFit="1"/>
    </xf>
    <xf numFmtId="0" fontId="14" fillId="0" borderId="9" xfId="0" applyFont="1" applyFill="1" applyBorder="1" applyAlignment="1">
      <alignment vertical="center" shrinkToFit="1"/>
    </xf>
    <xf numFmtId="0" fontId="13" fillId="0" borderId="77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4" xfId="0" applyNumberFormat="1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vertical="center" shrinkToFit="1"/>
    </xf>
    <xf numFmtId="0" fontId="13" fillId="0" borderId="78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vertical="center"/>
    </xf>
    <xf numFmtId="2" fontId="13" fillId="0" borderId="3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2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NumberFormat="1" applyFont="1" applyBorder="1" applyAlignment="1">
      <alignment horizontal="left" vertical="center" shrinkToFit="1"/>
    </xf>
    <xf numFmtId="0" fontId="14" fillId="0" borderId="9" xfId="0" applyNumberFormat="1" applyFont="1" applyBorder="1" applyAlignment="1">
      <alignment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vertical="center" shrinkToFit="1"/>
    </xf>
    <xf numFmtId="0" fontId="13" fillId="0" borderId="13" xfId="0" applyFont="1" applyFill="1" applyBorder="1" applyAlignment="1">
      <alignment vertical="center" shrinkToFit="1"/>
    </xf>
    <xf numFmtId="0" fontId="13" fillId="0" borderId="33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vertical="center"/>
    </xf>
    <xf numFmtId="2" fontId="13" fillId="0" borderId="33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vertical="center" shrinkToFit="1"/>
    </xf>
    <xf numFmtId="0" fontId="13" fillId="0" borderId="9" xfId="0" applyFont="1" applyFill="1" applyBorder="1" applyAlignment="1">
      <alignment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vertical="center" shrinkToFit="1"/>
    </xf>
    <xf numFmtId="0" fontId="14" fillId="0" borderId="15" xfId="0" applyFont="1" applyFill="1" applyBorder="1" applyAlignment="1">
      <alignment vertical="center" shrinkToFit="1"/>
    </xf>
    <xf numFmtId="0" fontId="13" fillId="0" borderId="80" xfId="0" applyNumberFormat="1" applyFont="1" applyBorder="1" applyAlignment="1">
      <alignment horizontal="center" vertical="center"/>
    </xf>
    <xf numFmtId="0" fontId="13" fillId="0" borderId="35" xfId="0" applyNumberFormat="1" applyFont="1" applyBorder="1" applyAlignment="1">
      <alignment horizontal="center" vertical="center"/>
    </xf>
    <xf numFmtId="0" fontId="13" fillId="0" borderId="35" xfId="0" applyNumberFormat="1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0" fontId="14" fillId="0" borderId="12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 shrinkToFit="1"/>
    </xf>
    <xf numFmtId="0" fontId="13" fillId="0" borderId="5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shrinkToFit="1"/>
    </xf>
    <xf numFmtId="0" fontId="13" fillId="0" borderId="3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4" xfId="0" applyNumberFormat="1" applyFont="1" applyBorder="1" applyAlignment="1">
      <alignment horizontal="center" vertical="center" shrinkToFit="1"/>
    </xf>
    <xf numFmtId="2" fontId="13" fillId="0" borderId="24" xfId="0" applyNumberFormat="1" applyFont="1" applyBorder="1" applyAlignment="1">
      <alignment horizontal="center" vertical="center"/>
    </xf>
    <xf numFmtId="0" fontId="13" fillId="0" borderId="26" xfId="0" applyNumberFormat="1" applyFont="1" applyBorder="1" applyAlignment="1">
      <alignment horizontal="center" vertical="center"/>
    </xf>
    <xf numFmtId="0" fontId="13" fillId="0" borderId="29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left" vertical="center"/>
    </xf>
    <xf numFmtId="2" fontId="13" fillId="0" borderId="32" xfId="0" applyNumberFormat="1" applyFont="1" applyBorder="1" applyAlignment="1">
      <alignment horizontal="center" vertical="center"/>
    </xf>
    <xf numFmtId="0" fontId="13" fillId="0" borderId="34" xfId="0" applyNumberFormat="1" applyFont="1" applyBorder="1" applyAlignment="1">
      <alignment horizontal="center" vertical="center"/>
    </xf>
    <xf numFmtId="0" fontId="13" fillId="0" borderId="32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2" fontId="13" fillId="0" borderId="7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shrinkToFit="1"/>
    </xf>
    <xf numFmtId="0" fontId="18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NumberFormat="1" applyFont="1" applyBorder="1" applyAlignment="1">
      <alignment vertical="center"/>
    </xf>
    <xf numFmtId="0" fontId="19" fillId="0" borderId="0" xfId="0" applyNumberFormat="1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 applyBorder="1" applyAlignment="1">
      <alignment vertical="center"/>
    </xf>
    <xf numFmtId="0" fontId="20" fillId="0" borderId="0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NumberFormat="1" applyFont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NumberFormat="1" applyFont="1" applyAlignment="1">
      <alignment vertical="center"/>
    </xf>
    <xf numFmtId="0" fontId="23" fillId="0" borderId="0" xfId="0" applyNumberFormat="1" applyFont="1" applyBorder="1" applyAlignment="1">
      <alignment vertical="center"/>
    </xf>
    <xf numFmtId="49" fontId="23" fillId="0" borderId="0" xfId="0" applyNumberFormat="1" applyFont="1" applyAlignment="1">
      <alignment horizontal="left" vertical="center"/>
    </xf>
    <xf numFmtId="0" fontId="24" fillId="0" borderId="0" xfId="0" applyNumberFormat="1" applyFont="1" applyAlignment="1">
      <alignment vertical="center"/>
    </xf>
    <xf numFmtId="0" fontId="24" fillId="0" borderId="0" xfId="0" applyNumberFormat="1" applyFont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5" fillId="0" borderId="0" xfId="0" applyNumberFormat="1" applyFont="1" applyAlignment="1">
      <alignment vertical="center"/>
    </xf>
    <xf numFmtId="0" fontId="25" fillId="0" borderId="0" xfId="0" applyNumberFormat="1" applyFont="1" applyBorder="1" applyAlignment="1">
      <alignment vertical="center"/>
    </xf>
    <xf numFmtId="49" fontId="25" fillId="0" borderId="0" xfId="0" applyNumberFormat="1" applyFont="1" applyAlignment="1">
      <alignment horizontal="left" vertical="center"/>
    </xf>
    <xf numFmtId="0" fontId="26" fillId="0" borderId="0" xfId="0" applyNumberFormat="1" applyFont="1" applyAlignment="1">
      <alignment vertical="center"/>
    </xf>
    <xf numFmtId="0" fontId="26" fillId="0" borderId="0" xfId="0" applyNumberFormat="1" applyFont="1" applyAlignment="1">
      <alignment horizontal="left" vertical="center"/>
    </xf>
    <xf numFmtId="0" fontId="27" fillId="0" borderId="0" xfId="0" applyNumberFormat="1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17" fillId="0" borderId="0" xfId="0" applyNumberFormat="1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shrinkToFit="1"/>
    </xf>
    <xf numFmtId="0" fontId="11" fillId="0" borderId="38" xfId="0" applyFont="1" applyBorder="1" applyAlignment="1">
      <alignment horizontal="left" vertical="center" shrinkToFit="1"/>
    </xf>
    <xf numFmtId="0" fontId="33" fillId="0" borderId="0" xfId="0" applyFont="1" applyAlignment="1">
      <alignment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left" vertical="center" shrinkToFit="1"/>
    </xf>
    <xf numFmtId="49" fontId="28" fillId="0" borderId="0" xfId="0" applyNumberFormat="1" applyFont="1" applyBorder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9" fontId="13" fillId="0" borderId="0" xfId="0" quotePrefix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left" vertical="center"/>
    </xf>
    <xf numFmtId="0" fontId="14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3" fillId="0" borderId="17" xfId="0" applyNumberFormat="1" applyFont="1" applyBorder="1" applyAlignment="1">
      <alignment horizontal="center" vertical="center"/>
    </xf>
    <xf numFmtId="49" fontId="13" fillId="0" borderId="86" xfId="0" quotePrefix="1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NumberFormat="1" applyFont="1" applyBorder="1" applyAlignment="1">
      <alignment horizontal="left" vertical="center"/>
    </xf>
    <xf numFmtId="0" fontId="14" fillId="0" borderId="86" xfId="0" applyNumberFormat="1" applyFont="1" applyBorder="1" applyAlignment="1">
      <alignment vertical="center"/>
    </xf>
    <xf numFmtId="0" fontId="13" fillId="0" borderId="87" xfId="0" applyNumberFormat="1" applyFont="1" applyBorder="1" applyAlignment="1">
      <alignment horizontal="center" vertical="center"/>
    </xf>
    <xf numFmtId="0" fontId="13" fillId="0" borderId="88" xfId="0" applyNumberFormat="1" applyFont="1" applyBorder="1" applyAlignment="1">
      <alignment horizontal="center" vertical="center"/>
    </xf>
    <xf numFmtId="0" fontId="13" fillId="0" borderId="88" xfId="0" applyNumberFormat="1" applyFont="1" applyBorder="1" applyAlignment="1">
      <alignment vertical="center"/>
    </xf>
    <xf numFmtId="2" fontId="13" fillId="0" borderId="88" xfId="0" applyNumberFormat="1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 shrinkToFit="1"/>
    </xf>
    <xf numFmtId="0" fontId="13" fillId="0" borderId="85" xfId="0" applyNumberFormat="1" applyFont="1" applyBorder="1" applyAlignment="1">
      <alignment horizontal="center" vertical="center"/>
    </xf>
    <xf numFmtId="49" fontId="13" fillId="0" borderId="90" xfId="0" quotePrefix="1" applyNumberFormat="1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91" xfId="0" applyNumberFormat="1" applyFont="1" applyBorder="1" applyAlignment="1">
      <alignment horizontal="left" vertical="center"/>
    </xf>
    <xf numFmtId="0" fontId="14" fillId="0" borderId="90" xfId="0" applyNumberFormat="1" applyFont="1" applyBorder="1" applyAlignment="1">
      <alignment vertical="center"/>
    </xf>
    <xf numFmtId="0" fontId="13" fillId="0" borderId="92" xfId="0" applyNumberFormat="1" applyFont="1" applyBorder="1" applyAlignment="1">
      <alignment horizontal="center" vertical="center"/>
    </xf>
    <xf numFmtId="0" fontId="13" fillId="0" borderId="93" xfId="0" applyNumberFormat="1" applyFont="1" applyBorder="1" applyAlignment="1">
      <alignment horizontal="center" vertical="center"/>
    </xf>
    <xf numFmtId="0" fontId="13" fillId="0" borderId="93" xfId="0" applyNumberFormat="1" applyFont="1" applyBorder="1" applyAlignment="1">
      <alignment vertical="center"/>
    </xf>
    <xf numFmtId="2" fontId="13" fillId="0" borderId="93" xfId="0" applyNumberFormat="1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 shrinkToFit="1"/>
    </xf>
    <xf numFmtId="0" fontId="40" fillId="0" borderId="1" xfId="0" applyNumberFormat="1" applyFont="1" applyBorder="1" applyAlignment="1">
      <alignment horizontal="center" vertical="center"/>
    </xf>
    <xf numFmtId="49" fontId="40" fillId="0" borderId="7" xfId="0" quotePrefix="1" applyNumberFormat="1" applyFont="1" applyBorder="1" applyAlignment="1">
      <alignment horizontal="center" vertical="center" shrinkToFit="1"/>
    </xf>
    <xf numFmtId="0" fontId="40" fillId="0" borderId="1" xfId="0" applyFont="1" applyFill="1" applyBorder="1" applyAlignment="1">
      <alignment horizontal="center" vertical="center" shrinkToFit="1"/>
    </xf>
    <xf numFmtId="0" fontId="40" fillId="0" borderId="6" xfId="0" applyFont="1" applyFill="1" applyBorder="1" applyAlignment="1">
      <alignment vertical="center" shrinkToFit="1"/>
    </xf>
    <xf numFmtId="0" fontId="40" fillId="0" borderId="7" xfId="0" applyFont="1" applyFill="1" applyBorder="1" applyAlignment="1">
      <alignment vertical="center" shrinkToFit="1"/>
    </xf>
    <xf numFmtId="0" fontId="40" fillId="0" borderId="24" xfId="0" applyNumberFormat="1" applyFont="1" applyBorder="1" applyAlignment="1">
      <alignment horizontal="center" vertical="center"/>
    </xf>
    <xf numFmtId="0" fontId="40" fillId="0" borderId="25" xfId="0" applyNumberFormat="1" applyFont="1" applyBorder="1" applyAlignment="1">
      <alignment horizontal="center" vertical="center"/>
    </xf>
    <xf numFmtId="0" fontId="40" fillId="0" borderId="25" xfId="0" applyNumberFormat="1" applyFont="1" applyBorder="1" applyAlignment="1">
      <alignment vertical="center"/>
    </xf>
    <xf numFmtId="2" fontId="40" fillId="0" borderId="25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left" vertical="center"/>
    </xf>
    <xf numFmtId="0" fontId="15" fillId="0" borderId="0" xfId="0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43" fillId="0" borderId="0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 shrinkToFit="1"/>
    </xf>
    <xf numFmtId="0" fontId="11" fillId="0" borderId="88" xfId="0" applyFont="1" applyBorder="1" applyAlignment="1">
      <alignment vertical="center" shrinkToFit="1"/>
    </xf>
    <xf numFmtId="0" fontId="11" fillId="0" borderId="88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 shrinkToFit="1"/>
    </xf>
    <xf numFmtId="0" fontId="11" fillId="0" borderId="89" xfId="0" applyFont="1" applyBorder="1" applyAlignment="1">
      <alignment horizontal="left" vertical="center" shrinkToFit="1"/>
    </xf>
    <xf numFmtId="0" fontId="34" fillId="0" borderId="83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8" fillId="0" borderId="84" xfId="0" applyNumberFormat="1" applyFont="1" applyBorder="1" applyAlignment="1">
      <alignment horizontal="center" vertical="center" shrinkToFit="1"/>
    </xf>
    <xf numFmtId="0" fontId="39" fillId="0" borderId="29" xfId="0" applyNumberFormat="1" applyFont="1" applyBorder="1" applyAlignment="1">
      <alignment horizontal="left" vertical="center"/>
    </xf>
    <xf numFmtId="2" fontId="39" fillId="0" borderId="24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46" fillId="0" borderId="29" xfId="0" applyNumberFormat="1" applyFont="1" applyBorder="1" applyAlignment="1">
      <alignment horizontal="left" vertical="center"/>
    </xf>
    <xf numFmtId="0" fontId="47" fillId="0" borderId="26" xfId="0" applyNumberFormat="1" applyFont="1" applyBorder="1" applyAlignment="1">
      <alignment horizontal="left" vertical="center"/>
    </xf>
    <xf numFmtId="0" fontId="13" fillId="0" borderId="95" xfId="0" applyNumberFormat="1" applyFont="1" applyBorder="1" applyAlignment="1">
      <alignment vertical="center"/>
    </xf>
    <xf numFmtId="2" fontId="13" fillId="0" borderId="5" xfId="0" applyNumberFormat="1" applyFont="1" applyBorder="1" applyAlignment="1">
      <alignment horizontal="center" vertical="center"/>
    </xf>
    <xf numFmtId="0" fontId="13" fillId="0" borderId="28" xfId="0" applyNumberFormat="1" applyFont="1" applyBorder="1" applyAlignment="1">
      <alignment vertical="center"/>
    </xf>
    <xf numFmtId="49" fontId="13" fillId="0" borderId="90" xfId="0" quotePrefix="1" applyNumberFormat="1" applyFont="1" applyBorder="1" applyAlignment="1">
      <alignment horizontal="center" vertical="center" shrinkToFit="1"/>
    </xf>
    <xf numFmtId="0" fontId="14" fillId="0" borderId="85" xfId="0" applyNumberFormat="1" applyFont="1" applyBorder="1" applyAlignment="1">
      <alignment horizontal="center" vertical="center" shrinkToFit="1"/>
    </xf>
    <xf numFmtId="0" fontId="14" fillId="0" borderId="91" xfId="0" applyFont="1" applyFill="1" applyBorder="1" applyAlignment="1">
      <alignment vertical="center" shrinkToFit="1"/>
    </xf>
    <xf numFmtId="0" fontId="14" fillId="0" borderId="90" xfId="0" applyFont="1" applyFill="1" applyBorder="1" applyAlignment="1">
      <alignment vertical="center" shrinkToFit="1"/>
    </xf>
    <xf numFmtId="0" fontId="40" fillId="0" borderId="2" xfId="0" applyNumberFormat="1" applyFont="1" applyBorder="1" applyAlignment="1">
      <alignment horizontal="center" vertical="center"/>
    </xf>
    <xf numFmtId="49" fontId="40" fillId="0" borderId="9" xfId="0" quotePrefix="1" applyNumberFormat="1" applyFont="1" applyBorder="1" applyAlignment="1">
      <alignment horizontal="center" vertical="center" shrinkToFit="1"/>
    </xf>
    <xf numFmtId="0" fontId="40" fillId="0" borderId="2" xfId="0" applyFont="1" applyFill="1" applyBorder="1" applyAlignment="1">
      <alignment horizontal="center" vertical="center" shrinkToFit="1"/>
    </xf>
    <xf numFmtId="0" fontId="40" fillId="0" borderId="8" xfId="0" applyFont="1" applyFill="1" applyBorder="1" applyAlignment="1">
      <alignment vertical="center" shrinkToFit="1"/>
    </xf>
    <xf numFmtId="0" fontId="40" fillId="0" borderId="9" xfId="0" applyFont="1" applyFill="1" applyBorder="1" applyAlignment="1">
      <alignment vertical="center" shrinkToFit="1"/>
    </xf>
    <xf numFmtId="0" fontId="40" fillId="0" borderId="4" xfId="0" applyNumberFormat="1" applyFont="1" applyBorder="1" applyAlignment="1">
      <alignment horizontal="center" vertical="center"/>
    </xf>
    <xf numFmtId="49" fontId="40" fillId="0" borderId="11" xfId="0" quotePrefix="1" applyNumberFormat="1" applyFont="1" applyBorder="1" applyAlignment="1">
      <alignment horizontal="center" vertical="center" shrinkToFit="1"/>
    </xf>
    <xf numFmtId="0" fontId="40" fillId="0" borderId="4" xfId="0" applyFont="1" applyFill="1" applyBorder="1" applyAlignment="1">
      <alignment horizontal="center" vertical="center" shrinkToFit="1"/>
    </xf>
    <xf numFmtId="0" fontId="40" fillId="0" borderId="10" xfId="0" applyFont="1" applyFill="1" applyBorder="1" applyAlignment="1">
      <alignment vertical="center" shrinkToFit="1"/>
    </xf>
    <xf numFmtId="0" fontId="40" fillId="0" borderId="11" xfId="0" applyFont="1" applyFill="1" applyBorder="1" applyAlignment="1">
      <alignment vertical="center" shrinkToFit="1"/>
    </xf>
    <xf numFmtId="0" fontId="48" fillId="0" borderId="26" xfId="0" applyNumberFormat="1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49" fontId="50" fillId="0" borderId="0" xfId="0" applyNumberFormat="1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vertical="center"/>
    </xf>
    <xf numFmtId="0" fontId="49" fillId="0" borderId="0" xfId="0" applyFont="1" applyAlignment="1">
      <alignment vertical="center"/>
    </xf>
    <xf numFmtId="49" fontId="51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0" fontId="52" fillId="0" borderId="20" xfId="0" applyFont="1" applyBorder="1" applyAlignment="1">
      <alignment horizontal="center" vertical="center" shrinkToFit="1"/>
    </xf>
    <xf numFmtId="0" fontId="52" fillId="0" borderId="21" xfId="0" applyFont="1" applyBorder="1" applyAlignment="1">
      <alignment horizontal="center" vertical="center" shrinkToFit="1"/>
    </xf>
    <xf numFmtId="0" fontId="52" fillId="0" borderId="21" xfId="0" applyFont="1" applyBorder="1" applyAlignment="1">
      <alignment vertical="center" shrinkToFit="1"/>
    </xf>
    <xf numFmtId="0" fontId="52" fillId="0" borderId="21" xfId="0" applyFont="1" applyBorder="1" applyAlignment="1">
      <alignment horizontal="left" vertical="center"/>
    </xf>
    <xf numFmtId="0" fontId="52" fillId="0" borderId="21" xfId="0" applyFont="1" applyBorder="1" applyAlignment="1">
      <alignment horizontal="left" vertical="center" shrinkToFit="1"/>
    </xf>
    <xf numFmtId="0" fontId="52" fillId="0" borderId="38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2" fillId="0" borderId="22" xfId="0" applyFont="1" applyBorder="1" applyAlignment="1">
      <alignment horizontal="center" vertical="center" shrinkToFit="1"/>
    </xf>
    <xf numFmtId="0" fontId="52" fillId="0" borderId="23" xfId="0" applyFont="1" applyBorder="1" applyAlignment="1">
      <alignment horizontal="center" vertical="center" shrinkToFit="1"/>
    </xf>
    <xf numFmtId="0" fontId="52" fillId="0" borderId="23" xfId="0" applyFont="1" applyBorder="1" applyAlignment="1">
      <alignment vertical="center" shrinkToFit="1"/>
    </xf>
    <xf numFmtId="0" fontId="52" fillId="0" borderId="23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 shrinkToFit="1"/>
    </xf>
    <xf numFmtId="0" fontId="52" fillId="0" borderId="39" xfId="0" applyFont="1" applyBorder="1" applyAlignment="1">
      <alignment horizontal="left" vertical="center" shrinkToFit="1"/>
    </xf>
    <xf numFmtId="0" fontId="55" fillId="0" borderId="1" xfId="0" applyNumberFormat="1" applyFont="1" applyBorder="1" applyAlignment="1">
      <alignment horizontal="center" vertical="center"/>
    </xf>
    <xf numFmtId="49" fontId="55" fillId="0" borderId="7" xfId="0" quotePrefix="1" applyNumberFormat="1" applyFont="1" applyBorder="1" applyAlignment="1">
      <alignment horizontal="center" vertical="center" shrinkToFit="1"/>
    </xf>
    <xf numFmtId="0" fontId="55" fillId="0" borderId="1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vertical="center" shrinkToFit="1"/>
    </xf>
    <xf numFmtId="0" fontId="55" fillId="0" borderId="7" xfId="0" applyFont="1" applyFill="1" applyBorder="1" applyAlignment="1">
      <alignment vertical="center" shrinkToFit="1"/>
    </xf>
    <xf numFmtId="2" fontId="55" fillId="0" borderId="1" xfId="0" applyNumberFormat="1" applyFont="1" applyBorder="1" applyAlignment="1">
      <alignment horizontal="center" vertical="center"/>
    </xf>
    <xf numFmtId="2" fontId="55" fillId="0" borderId="24" xfId="0" applyNumberFormat="1" applyFont="1" applyBorder="1" applyAlignment="1">
      <alignment horizontal="center" vertical="center"/>
    </xf>
    <xf numFmtId="2" fontId="55" fillId="0" borderId="25" xfId="0" applyNumberFormat="1" applyFont="1" applyBorder="1" applyAlignment="1">
      <alignment horizontal="center" vertical="center"/>
    </xf>
    <xf numFmtId="0" fontId="55" fillId="0" borderId="25" xfId="0" applyNumberFormat="1" applyFont="1" applyBorder="1" applyAlignment="1">
      <alignment vertical="center"/>
    </xf>
    <xf numFmtId="0" fontId="55" fillId="0" borderId="37" xfId="0" applyFont="1" applyBorder="1" applyAlignment="1">
      <alignment horizontal="center" vertical="center" shrinkToFit="1"/>
    </xf>
    <xf numFmtId="0" fontId="55" fillId="0" borderId="2" xfId="0" applyNumberFormat="1" applyFont="1" applyBorder="1" applyAlignment="1">
      <alignment horizontal="center" vertical="center"/>
    </xf>
    <xf numFmtId="49" fontId="55" fillId="0" borderId="9" xfId="0" quotePrefix="1" applyNumberFormat="1" applyFont="1" applyBorder="1" applyAlignment="1">
      <alignment horizontal="center" vertical="center" shrinkToFit="1"/>
    </xf>
    <xf numFmtId="0" fontId="55" fillId="0" borderId="2" xfId="0" applyFont="1" applyFill="1" applyBorder="1" applyAlignment="1">
      <alignment horizontal="center" vertical="center" shrinkToFit="1"/>
    </xf>
    <xf numFmtId="0" fontId="55" fillId="0" borderId="8" xfId="0" applyFont="1" applyFill="1" applyBorder="1" applyAlignment="1">
      <alignment vertical="center" shrinkToFit="1"/>
    </xf>
    <xf numFmtId="0" fontId="55" fillId="0" borderId="9" xfId="0" applyFont="1" applyFill="1" applyBorder="1" applyAlignment="1">
      <alignment vertical="center" shrinkToFit="1"/>
    </xf>
    <xf numFmtId="0" fontId="55" fillId="0" borderId="26" xfId="0" applyNumberFormat="1" applyFont="1" applyBorder="1" applyAlignment="1">
      <alignment horizontal="center" vertical="center"/>
    </xf>
    <xf numFmtId="0" fontId="55" fillId="0" borderId="27" xfId="0" applyNumberFormat="1" applyFont="1" applyBorder="1" applyAlignment="1">
      <alignment horizontal="center" vertical="center"/>
    </xf>
    <xf numFmtId="0" fontId="55" fillId="0" borderId="27" xfId="0" applyNumberFormat="1" applyFont="1" applyBorder="1" applyAlignment="1">
      <alignment vertical="center"/>
    </xf>
    <xf numFmtId="2" fontId="55" fillId="0" borderId="27" xfId="0" applyNumberFormat="1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 shrinkToFit="1"/>
    </xf>
    <xf numFmtId="0" fontId="55" fillId="0" borderId="4" xfId="0" applyNumberFormat="1" applyFont="1" applyBorder="1" applyAlignment="1">
      <alignment horizontal="center" vertical="center"/>
    </xf>
    <xf numFmtId="49" fontId="55" fillId="0" borderId="11" xfId="0" quotePrefix="1" applyNumberFormat="1" applyFont="1" applyBorder="1" applyAlignment="1">
      <alignment horizontal="center" vertical="center" shrinkToFit="1"/>
    </xf>
    <xf numFmtId="0" fontId="55" fillId="0" borderId="4" xfId="0" applyFont="1" applyFill="1" applyBorder="1" applyAlignment="1">
      <alignment horizontal="center" vertical="center" shrinkToFit="1"/>
    </xf>
    <xf numFmtId="0" fontId="55" fillId="0" borderId="10" xfId="0" applyFont="1" applyFill="1" applyBorder="1" applyAlignment="1">
      <alignment vertical="center" shrinkToFit="1"/>
    </xf>
    <xf numFmtId="0" fontId="55" fillId="0" borderId="11" xfId="0" applyFont="1" applyFill="1" applyBorder="1" applyAlignment="1">
      <alignment vertical="center" shrinkToFit="1"/>
    </xf>
    <xf numFmtId="0" fontId="55" fillId="0" borderId="29" xfId="0" applyNumberFormat="1" applyFont="1" applyBorder="1" applyAlignment="1">
      <alignment horizontal="center" vertical="center"/>
    </xf>
    <xf numFmtId="0" fontId="55" fillId="0" borderId="30" xfId="0" applyNumberFormat="1" applyFont="1" applyBorder="1" applyAlignment="1">
      <alignment horizontal="center" vertical="center"/>
    </xf>
    <xf numFmtId="0" fontId="55" fillId="0" borderId="30" xfId="0" applyNumberFormat="1" applyFont="1" applyBorder="1" applyAlignment="1">
      <alignment vertical="center"/>
    </xf>
    <xf numFmtId="2" fontId="55" fillId="0" borderId="30" xfId="0" applyNumberFormat="1" applyFont="1" applyBorder="1" applyAlignment="1">
      <alignment horizontal="center" vertical="center"/>
    </xf>
    <xf numFmtId="0" fontId="55" fillId="0" borderId="36" xfId="0" applyFont="1" applyBorder="1" applyAlignment="1">
      <alignment horizontal="center" vertical="center" shrinkToFit="1"/>
    </xf>
    <xf numFmtId="0" fontId="55" fillId="0" borderId="27" xfId="0" applyNumberFormat="1" applyFont="1" applyBorder="1" applyAlignment="1">
      <alignment horizontal="left" vertical="center"/>
    </xf>
    <xf numFmtId="0" fontId="55" fillId="0" borderId="25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shrinkToFit="1"/>
    </xf>
    <xf numFmtId="0" fontId="55" fillId="0" borderId="8" xfId="0" applyNumberFormat="1" applyFont="1" applyBorder="1" applyAlignment="1">
      <alignment horizontal="left" vertical="center" shrinkToFit="1"/>
    </xf>
    <xf numFmtId="0" fontId="55" fillId="0" borderId="9" xfId="0" applyNumberFormat="1" applyFont="1" applyBorder="1" applyAlignment="1">
      <alignment vertical="center" shrinkToFit="1"/>
    </xf>
    <xf numFmtId="1" fontId="55" fillId="0" borderId="9" xfId="0" quotePrefix="1" applyNumberFormat="1" applyFont="1" applyBorder="1" applyAlignment="1">
      <alignment horizontal="center" vertical="center" shrinkToFit="1"/>
    </xf>
    <xf numFmtId="0" fontId="56" fillId="0" borderId="26" xfId="0" applyNumberFormat="1" applyFont="1" applyBorder="1" applyAlignment="1">
      <alignment horizontal="left" vertical="center"/>
    </xf>
    <xf numFmtId="0" fontId="55" fillId="0" borderId="5" xfId="0" applyFont="1" applyFill="1" applyBorder="1" applyAlignment="1">
      <alignment horizontal="center" vertical="center" shrinkToFit="1"/>
    </xf>
    <xf numFmtId="0" fontId="55" fillId="0" borderId="12" xfId="0" applyFont="1" applyFill="1" applyBorder="1" applyAlignment="1">
      <alignment vertical="center" shrinkToFit="1"/>
    </xf>
    <xf numFmtId="0" fontId="55" fillId="0" borderId="13" xfId="0" applyFont="1" applyFill="1" applyBorder="1" applyAlignment="1">
      <alignment vertical="center" shrinkToFit="1"/>
    </xf>
    <xf numFmtId="2" fontId="55" fillId="0" borderId="32" xfId="0" applyNumberFormat="1" applyFont="1" applyBorder="1" applyAlignment="1">
      <alignment horizontal="center" vertical="center"/>
    </xf>
    <xf numFmtId="2" fontId="55" fillId="0" borderId="33" xfId="0" applyNumberFormat="1" applyFont="1" applyBorder="1" applyAlignment="1">
      <alignment horizontal="center" vertical="center"/>
    </xf>
    <xf numFmtId="0" fontId="55" fillId="0" borderId="33" xfId="0" applyNumberFormat="1" applyFont="1" applyBorder="1" applyAlignment="1">
      <alignment horizontal="center" vertical="center"/>
    </xf>
    <xf numFmtId="0" fontId="55" fillId="0" borderId="33" xfId="0" applyNumberFormat="1" applyFont="1" applyBorder="1" applyAlignment="1">
      <alignment vertical="center"/>
    </xf>
    <xf numFmtId="0" fontId="55" fillId="0" borderId="3" xfId="0" applyFont="1" applyFill="1" applyBorder="1" applyAlignment="1">
      <alignment horizontal="center" vertical="center" shrinkToFit="1"/>
    </xf>
    <xf numFmtId="0" fontId="55" fillId="0" borderId="14" xfId="0" applyFont="1" applyFill="1" applyBorder="1" applyAlignment="1">
      <alignment vertical="center" shrinkToFit="1"/>
    </xf>
    <xf numFmtId="0" fontId="55" fillId="0" borderId="15" xfId="0" applyFont="1" applyFill="1" applyBorder="1" applyAlignment="1">
      <alignment vertical="center" shrinkToFit="1"/>
    </xf>
    <xf numFmtId="0" fontId="55" fillId="0" borderId="34" xfId="0" applyNumberFormat="1" applyFont="1" applyBorder="1" applyAlignment="1">
      <alignment horizontal="center" vertical="center"/>
    </xf>
    <xf numFmtId="0" fontId="55" fillId="0" borderId="35" xfId="0" applyNumberFormat="1" applyFont="1" applyBorder="1" applyAlignment="1">
      <alignment horizontal="center" vertical="center"/>
    </xf>
    <xf numFmtId="0" fontId="55" fillId="0" borderId="35" xfId="0" applyNumberFormat="1" applyFont="1" applyBorder="1" applyAlignment="1">
      <alignment vertical="center"/>
    </xf>
    <xf numFmtId="2" fontId="55" fillId="0" borderId="35" xfId="0" applyNumberFormat="1" applyFont="1" applyBorder="1" applyAlignment="1">
      <alignment horizontal="center" vertical="center"/>
    </xf>
    <xf numFmtId="0" fontId="55" fillId="0" borderId="5" xfId="0" applyNumberFormat="1" applyFont="1" applyBorder="1" applyAlignment="1">
      <alignment horizontal="center" vertical="center"/>
    </xf>
    <xf numFmtId="0" fontId="55" fillId="0" borderId="32" xfId="0" applyNumberFormat="1" applyFont="1" applyBorder="1" applyAlignment="1">
      <alignment horizontal="center" vertical="center"/>
    </xf>
    <xf numFmtId="0" fontId="55" fillId="0" borderId="3" xfId="0" applyNumberFormat="1" applyFont="1" applyBorder="1" applyAlignment="1">
      <alignment horizontal="center" vertical="center" shrinkToFit="1"/>
    </xf>
    <xf numFmtId="0" fontId="55" fillId="0" borderId="3" xfId="0" applyNumberFormat="1" applyFont="1" applyBorder="1" applyAlignment="1">
      <alignment horizontal="center" vertical="center"/>
    </xf>
    <xf numFmtId="0" fontId="55" fillId="0" borderId="24" xfId="0" applyNumberFormat="1" applyFont="1" applyBorder="1" applyAlignment="1">
      <alignment horizontal="center" vertical="center"/>
    </xf>
    <xf numFmtId="2" fontId="55" fillId="0" borderId="2" xfId="0" applyNumberFormat="1" applyFont="1" applyBorder="1" applyAlignment="1">
      <alignment horizontal="center" vertical="center"/>
    </xf>
    <xf numFmtId="2" fontId="55" fillId="0" borderId="26" xfId="0" applyNumberFormat="1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 shrinkToFit="1"/>
    </xf>
    <xf numFmtId="0" fontId="55" fillId="0" borderId="0" xfId="0" applyNumberFormat="1" applyFont="1" applyBorder="1" applyAlignment="1">
      <alignment horizontal="center" vertical="center"/>
    </xf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0" xfId="0" applyNumberFormat="1" applyFont="1" applyBorder="1" applyAlignment="1">
      <alignment horizontal="left" vertical="center"/>
    </xf>
    <xf numFmtId="0" fontId="55" fillId="0" borderId="0" xfId="0" applyNumberFormat="1" applyFont="1" applyBorder="1" applyAlignment="1">
      <alignment vertical="center"/>
    </xf>
    <xf numFmtId="2" fontId="55" fillId="0" borderId="0" xfId="0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7" fillId="0" borderId="0" xfId="0" applyNumberFormat="1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0" xfId="0" applyNumberFormat="1" applyFont="1" applyBorder="1" applyAlignment="1">
      <alignment horizontal="right" vertical="center"/>
    </xf>
    <xf numFmtId="0" fontId="57" fillId="0" borderId="0" xfId="0" applyNumberFormat="1" applyFont="1" applyBorder="1" applyAlignment="1">
      <alignment horizontal="center" vertical="center"/>
    </xf>
    <xf numFmtId="0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0" fontId="58" fillId="0" borderId="0" xfId="0" applyNumberFormat="1" applyFont="1" applyAlignment="1">
      <alignment vertical="center"/>
    </xf>
    <xf numFmtId="0" fontId="58" fillId="0" borderId="0" xfId="0" applyNumberFormat="1" applyFont="1" applyBorder="1" applyAlignment="1">
      <alignment vertical="center"/>
    </xf>
    <xf numFmtId="49" fontId="58" fillId="0" borderId="0" xfId="0" applyNumberFormat="1" applyFont="1" applyAlignment="1">
      <alignment horizontal="left" vertical="center"/>
    </xf>
    <xf numFmtId="0" fontId="58" fillId="0" borderId="0" xfId="0" applyFont="1" applyFill="1" applyAlignment="1">
      <alignment horizontal="center" vertical="center"/>
    </xf>
    <xf numFmtId="0" fontId="58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Alignment="1">
      <alignment vertical="center"/>
    </xf>
    <xf numFmtId="0" fontId="27" fillId="0" borderId="0" xfId="0" applyNumberFormat="1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vertical="center" shrinkToFit="1"/>
    </xf>
    <xf numFmtId="0" fontId="13" fillId="0" borderId="11" xfId="0" applyFont="1" applyFill="1" applyBorder="1" applyAlignment="1">
      <alignment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NumberFormat="1" applyFont="1" applyBorder="1" applyAlignment="1">
      <alignment horizontal="left" vertical="center" shrinkToFit="1"/>
    </xf>
    <xf numFmtId="0" fontId="13" fillId="0" borderId="9" xfId="0" applyNumberFormat="1" applyFont="1" applyBorder="1" applyAlignment="1">
      <alignment vertical="center" shrinkToFit="1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59" fillId="0" borderId="29" xfId="0" applyNumberFormat="1" applyFont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vertical="center" shrinkToFit="1"/>
    </xf>
    <xf numFmtId="0" fontId="13" fillId="0" borderId="15" xfId="0" applyFont="1" applyFill="1" applyBorder="1" applyAlignment="1">
      <alignment vertical="center" shrinkToFit="1"/>
    </xf>
    <xf numFmtId="0" fontId="13" fillId="0" borderId="3" xfId="0" applyNumberFormat="1" applyFont="1" applyBorder="1" applyAlignment="1">
      <alignment horizontal="center" vertical="center" shrinkToFit="1"/>
    </xf>
    <xf numFmtId="0" fontId="43" fillId="0" borderId="68" xfId="0" applyFont="1" applyBorder="1" applyAlignment="1">
      <alignment horizontal="left"/>
    </xf>
    <xf numFmtId="0" fontId="43" fillId="0" borderId="42" xfId="0" applyFont="1" applyBorder="1" applyAlignment="1">
      <alignment horizontal="left"/>
    </xf>
    <xf numFmtId="0" fontId="43" fillId="0" borderId="50" xfId="0" applyFont="1" applyBorder="1" applyAlignment="1"/>
    <xf numFmtId="0" fontId="43" fillId="0" borderId="54" xfId="0" applyFont="1" applyBorder="1" applyAlignment="1">
      <alignment horizontal="left"/>
    </xf>
    <xf numFmtId="0" fontId="43" fillId="0" borderId="57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43" fillId="0" borderId="61" xfId="0" applyFont="1" applyBorder="1" applyAlignment="1">
      <alignment horizontal="left"/>
    </xf>
    <xf numFmtId="0" fontId="43" fillId="0" borderId="41" xfId="0" applyFont="1" applyBorder="1" applyAlignment="1">
      <alignment horizontal="left"/>
    </xf>
    <xf numFmtId="0" fontId="39" fillId="0" borderId="25" xfId="0" applyNumberFormat="1" applyFont="1" applyBorder="1" applyAlignment="1">
      <alignment vertical="center"/>
    </xf>
    <xf numFmtId="0" fontId="60" fillId="2" borderId="85" xfId="0" applyFont="1" applyFill="1" applyBorder="1" applyAlignment="1">
      <alignment horizontal="center" vertical="center"/>
    </xf>
    <xf numFmtId="0" fontId="45" fillId="2" borderId="85" xfId="0" applyFont="1" applyFill="1" applyBorder="1" applyAlignment="1">
      <alignment horizontal="center" vertical="center"/>
    </xf>
    <xf numFmtId="0" fontId="37" fillId="3" borderId="85" xfId="0" applyFont="1" applyFill="1" applyBorder="1" applyAlignment="1">
      <alignment horizontal="center" vertical="center"/>
    </xf>
    <xf numFmtId="0" fontId="37" fillId="4" borderId="85" xfId="0" applyFont="1" applyFill="1" applyBorder="1" applyAlignment="1">
      <alignment horizontal="center" vertical="center"/>
    </xf>
    <xf numFmtId="0" fontId="45" fillId="5" borderId="85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188" fontId="62" fillId="0" borderId="0" xfId="0" applyNumberFormat="1" applyFont="1" applyAlignment="1">
      <alignment horizontal="center" vertical="center"/>
    </xf>
    <xf numFmtId="188" fontId="62" fillId="0" borderId="0" xfId="0" applyNumberFormat="1" applyFont="1" applyAlignment="1">
      <alignment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1" fontId="50" fillId="0" borderId="19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shrinkToFit="1"/>
    </xf>
    <xf numFmtId="0" fontId="52" fillId="0" borderId="18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 shrinkToFit="1"/>
    </xf>
    <xf numFmtId="0" fontId="50" fillId="0" borderId="17" xfId="0" applyFont="1" applyBorder="1" applyAlignment="1">
      <alignment horizontal="center" vertical="center" shrinkToFit="1"/>
    </xf>
    <xf numFmtId="0" fontId="53" fillId="0" borderId="16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8" xfId="0" applyFont="1" applyBorder="1" applyAlignment="1">
      <alignment horizontal="left" vertical="center"/>
    </xf>
    <xf numFmtId="0" fontId="52" fillId="0" borderId="60" xfId="0" applyFont="1" applyBorder="1" applyAlignment="1">
      <alignment horizontal="left" vertical="center"/>
    </xf>
    <xf numFmtId="0" fontId="52" fillId="0" borderId="59" xfId="0" applyFont="1" applyBorder="1" applyAlignment="1">
      <alignment horizontal="left" vertical="center"/>
    </xf>
    <xf numFmtId="0" fontId="52" fillId="0" borderId="17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188" fontId="44" fillId="0" borderId="57" xfId="0" applyNumberFormat="1" applyFont="1" applyBorder="1" applyAlignment="1">
      <alignment horizontal="center"/>
    </xf>
    <xf numFmtId="188" fontId="44" fillId="0" borderId="0" xfId="0" applyNumberFormat="1" applyFont="1" applyAlignment="1">
      <alignment horizontal="center"/>
    </xf>
    <xf numFmtId="188" fontId="44" fillId="0" borderId="43" xfId="0" applyNumberFormat="1" applyFont="1" applyBorder="1" applyAlignment="1">
      <alignment horizontal="center"/>
    </xf>
    <xf numFmtId="0" fontId="42" fillId="0" borderId="61" xfId="0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0" fontId="43" fillId="0" borderId="81" xfId="0" applyNumberFormat="1" applyFont="1" applyFill="1" applyBorder="1" applyAlignment="1">
      <alignment horizontal="center" vertical="center" shrinkToFit="1"/>
    </xf>
    <xf numFmtId="0" fontId="43" fillId="0" borderId="40" xfId="0" applyNumberFormat="1" applyFont="1" applyFill="1" applyBorder="1" applyAlignment="1">
      <alignment horizontal="center" vertical="center" shrinkToFit="1"/>
    </xf>
    <xf numFmtId="0" fontId="43" fillId="0" borderId="82" xfId="0" applyNumberFormat="1" applyFont="1" applyBorder="1" applyAlignment="1">
      <alignment horizontal="center" vertical="center" shrinkToFit="1"/>
    </xf>
    <xf numFmtId="0" fontId="43" fillId="0" borderId="62" xfId="0" applyNumberFormat="1" applyFont="1" applyBorder="1" applyAlignment="1">
      <alignment horizontal="center" vertical="center" shrinkToFit="1"/>
    </xf>
    <xf numFmtId="0" fontId="42" fillId="0" borderId="61" xfId="0" applyNumberFormat="1" applyFont="1" applyBorder="1" applyAlignment="1">
      <alignment horizontal="center" vertical="center" shrinkToFit="1"/>
    </xf>
    <xf numFmtId="0" fontId="42" fillId="0" borderId="71" xfId="0" applyNumberFormat="1" applyFont="1" applyBorder="1" applyAlignment="1">
      <alignment horizontal="center" vertical="center" shrinkToFit="1"/>
    </xf>
    <xf numFmtId="0" fontId="42" fillId="0" borderId="53" xfId="0" applyNumberFormat="1" applyFont="1" applyBorder="1" applyAlignment="1">
      <alignment horizontal="center" vertical="center" shrinkToFit="1"/>
    </xf>
    <xf numFmtId="0" fontId="42" fillId="0" borderId="44" xfId="0" applyNumberFormat="1" applyFont="1" applyBorder="1" applyAlignment="1">
      <alignment horizontal="center" vertical="center" shrinkToFit="1"/>
    </xf>
    <xf numFmtId="0" fontId="42" fillId="0" borderId="54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 shrinkToFit="1"/>
    </xf>
    <xf numFmtId="0" fontId="42" fillId="0" borderId="0" xfId="0" applyFont="1" applyBorder="1" applyAlignment="1">
      <alignment horizontal="center" vertical="center" shrinkToFit="1"/>
    </xf>
    <xf numFmtId="0" fontId="42" fillId="0" borderId="43" xfId="0" applyFont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188" fontId="44" fillId="0" borderId="57" xfId="0" applyNumberFormat="1" applyFont="1" applyBorder="1" applyAlignment="1">
      <alignment horizontal="center" vertical="center"/>
    </xf>
    <xf numFmtId="188" fontId="44" fillId="0" borderId="0" xfId="0" applyNumberFormat="1" applyFont="1" applyAlignment="1">
      <alignment horizontal="center" vertical="center"/>
    </xf>
    <xf numFmtId="188" fontId="44" fillId="0" borderId="43" xfId="0" applyNumberFormat="1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0" borderId="41" xfId="0" applyNumberFormat="1" applyFont="1" applyBorder="1" applyAlignment="1">
      <alignment horizontal="center" vertical="center" shrinkToFit="1"/>
    </xf>
    <xf numFmtId="0" fontId="38" fillId="0" borderId="46" xfId="0" applyFont="1" applyBorder="1" applyAlignment="1">
      <alignment horizontal="right" vertical="center"/>
    </xf>
    <xf numFmtId="0" fontId="38" fillId="0" borderId="46" xfId="0" applyFont="1" applyBorder="1" applyAlignment="1">
      <alignment horizontal="left" vertical="center"/>
    </xf>
    <xf numFmtId="0" fontId="45" fillId="0" borderId="45" xfId="0" applyFont="1" applyBorder="1" applyAlignment="1">
      <alignment horizontal="center" vertical="center"/>
    </xf>
    <xf numFmtId="0" fontId="45" fillId="0" borderId="66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 shrinkToFit="1"/>
    </xf>
    <xf numFmtId="0" fontId="45" fillId="0" borderId="68" xfId="0" applyFont="1" applyBorder="1" applyAlignment="1">
      <alignment horizontal="center" vertical="center" shrinkToFit="1"/>
    </xf>
    <xf numFmtId="0" fontId="42" fillId="0" borderId="70" xfId="0" applyNumberFormat="1" applyFont="1" applyBorder="1" applyAlignment="1">
      <alignment horizontal="center" vertical="center" shrinkToFit="1"/>
    </xf>
    <xf numFmtId="0" fontId="42" fillId="0" borderId="72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42" fillId="0" borderId="68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0" fontId="45" fillId="0" borderId="49" xfId="0" applyFont="1" applyBorder="1" applyAlignment="1">
      <alignment horizontal="center" vertical="center"/>
    </xf>
    <xf numFmtId="0" fontId="45" fillId="0" borderId="63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3" fillId="0" borderId="65" xfId="0" applyNumberFormat="1" applyFont="1" applyBorder="1" applyAlignment="1">
      <alignment horizontal="center" vertical="center" shrinkToFit="1"/>
    </xf>
    <xf numFmtId="187" fontId="36" fillId="0" borderId="68" xfId="0" applyNumberFormat="1" applyFont="1" applyBorder="1" applyAlignment="1">
      <alignment horizontal="center"/>
    </xf>
    <xf numFmtId="187" fontId="36" fillId="0" borderId="46" xfId="0" applyNumberFormat="1" applyFont="1" applyBorder="1" applyAlignment="1">
      <alignment horizontal="center"/>
    </xf>
    <xf numFmtId="187" fontId="36" fillId="0" borderId="44" xfId="0" applyNumberFormat="1" applyFont="1" applyBorder="1" applyAlignment="1">
      <alignment horizontal="center"/>
    </xf>
    <xf numFmtId="0" fontId="43" fillId="0" borderId="45" xfId="0" applyNumberFormat="1" applyFont="1" applyFill="1" applyBorder="1" applyAlignment="1">
      <alignment horizontal="center" vertical="center" shrinkToFit="1"/>
    </xf>
    <xf numFmtId="0" fontId="42" fillId="0" borderId="51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43" fillId="0" borderId="52" xfId="0" applyFont="1" applyBorder="1" applyAlignment="1">
      <alignment horizontal="right" vertical="center"/>
    </xf>
    <xf numFmtId="0" fontId="43" fillId="0" borderId="64" xfId="0" applyFont="1" applyBorder="1" applyAlignment="1">
      <alignment horizontal="right" vertical="center"/>
    </xf>
    <xf numFmtId="0" fontId="43" fillId="0" borderId="74" xfId="0" applyFont="1" applyBorder="1" applyAlignment="1">
      <alignment horizontal="right" vertical="center"/>
    </xf>
    <xf numFmtId="0" fontId="43" fillId="0" borderId="56" xfId="0" applyFont="1" applyBorder="1" applyAlignment="1">
      <alignment horizontal="center" vertical="center"/>
    </xf>
    <xf numFmtId="0" fontId="42" fillId="0" borderId="52" xfId="0" applyFont="1" applyBorder="1" applyAlignment="1">
      <alignment horizontal="right" vertical="center"/>
    </xf>
    <xf numFmtId="0" fontId="42" fillId="0" borderId="75" xfId="0" applyFont="1" applyBorder="1" applyAlignment="1">
      <alignment horizontal="right" vertical="center"/>
    </xf>
    <xf numFmtId="0" fontId="42" fillId="0" borderId="5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44E877F3-D4B7-41A2-95B0-C0195303B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57A8415-3241-403A-869C-D14D9672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FF351FC-C68A-40E1-A0C1-FA941FB6F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5161AE8-845E-4788-BC6C-FCF8E1E6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6846572B-888D-48E9-9F76-0669A874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7F2151D-C577-460A-8FD5-4BA865BC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32932E9-CFDA-492B-B1FA-932A0931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2CE8413-91DC-460F-A879-27F16D0E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4570978-CB5A-436A-B612-11CC2AAF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33D77FE-6555-4948-A15E-699172C8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9A76ED9-1A38-4A6D-90F4-40518F86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39D62EC-DBEA-4CD5-8AED-2EAF4A39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10FF9C76-C887-400A-9645-80CA6F5F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54B2C14-5ED5-4B2F-874C-0FB80F71F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W49"/>
  <sheetViews>
    <sheetView zoomScale="120" zoomScaleNormal="120" workbookViewId="0">
      <selection activeCell="U22" sqref="U22:V2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9" width="9.140625" style="7"/>
    <col min="30" max="16384" width="9.140625" style="1"/>
  </cols>
  <sheetData>
    <row r="1" spans="1:44" s="23" customFormat="1" ht="18" customHeight="1" x14ac:dyDescent="0.5">
      <c r="B1" s="153" t="s">
        <v>62</v>
      </c>
      <c r="C1" s="154"/>
      <c r="D1" s="155"/>
      <c r="E1" s="156" t="s">
        <v>1008</v>
      </c>
      <c r="F1" s="25"/>
      <c r="M1" s="23" t="s">
        <v>25</v>
      </c>
      <c r="R1" s="23" t="str">
        <f>'ยอด ม.2'!B4</f>
        <v>นางสาววิรมณ  ดุลยะศิริ</v>
      </c>
    </row>
    <row r="2" spans="1:44" s="22" customFormat="1" ht="18" customHeight="1" x14ac:dyDescent="0.5">
      <c r="B2" s="138" t="s">
        <v>44</v>
      </c>
      <c r="C2" s="135"/>
      <c r="D2" s="136"/>
      <c r="E2" s="137" t="s">
        <v>50</v>
      </c>
      <c r="M2" s="22" t="s">
        <v>45</v>
      </c>
      <c r="R2" s="22" t="str">
        <f>'ยอด ม.2'!B5</f>
        <v>...............-...................</v>
      </c>
    </row>
    <row r="3" spans="1:44" s="24" customFormat="1" ht="17.25" customHeight="1" x14ac:dyDescent="0.5">
      <c r="A3" s="26" t="s">
        <v>65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4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ม.2'!F4</f>
        <v>143</v>
      </c>
      <c r="X4" s="393"/>
      <c r="Y4" s="22"/>
    </row>
    <row r="5" spans="1:44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4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4" s="2" customFormat="1" ht="15.75" customHeight="1" x14ac:dyDescent="0.5">
      <c r="A7" s="29">
        <v>1</v>
      </c>
      <c r="B7" s="30">
        <v>43902</v>
      </c>
      <c r="C7" s="31" t="s">
        <v>81</v>
      </c>
      <c r="D7" s="32" t="s">
        <v>82</v>
      </c>
      <c r="E7" s="33" t="s">
        <v>83</v>
      </c>
      <c r="F7" s="34" t="s">
        <v>13</v>
      </c>
      <c r="G7" s="93"/>
      <c r="H7" s="35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9"/>
      <c r="AB7" s="11"/>
      <c r="AC7" s="10"/>
    </row>
    <row r="8" spans="1:44" s="2" customFormat="1" ht="16.149999999999999" customHeight="1" x14ac:dyDescent="0.5">
      <c r="A8" s="39">
        <v>2</v>
      </c>
      <c r="B8" s="40">
        <v>43903</v>
      </c>
      <c r="C8" s="41" t="s">
        <v>81</v>
      </c>
      <c r="D8" s="42" t="s">
        <v>84</v>
      </c>
      <c r="E8" s="43" t="s">
        <v>85</v>
      </c>
      <c r="F8" s="39" t="s">
        <v>14</v>
      </c>
      <c r="G8" s="94"/>
      <c r="H8" s="44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9"/>
      <c r="AB8" s="10"/>
      <c r="AC8" s="10"/>
    </row>
    <row r="9" spans="1:44" s="2" customFormat="1" ht="16.149999999999999" customHeight="1" x14ac:dyDescent="0.5">
      <c r="A9" s="39">
        <v>3</v>
      </c>
      <c r="B9" s="40">
        <v>43904</v>
      </c>
      <c r="C9" s="41" t="s">
        <v>81</v>
      </c>
      <c r="D9" s="42" t="s">
        <v>86</v>
      </c>
      <c r="E9" s="43" t="s">
        <v>87</v>
      </c>
      <c r="F9" s="39" t="s">
        <v>15</v>
      </c>
      <c r="G9" s="94"/>
      <c r="H9" s="44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9"/>
      <c r="AB9" s="10"/>
      <c r="AC9" s="10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1:44" s="2" customFormat="1" ht="16.149999999999999" customHeight="1" x14ac:dyDescent="0.5">
      <c r="A10" s="39">
        <v>4</v>
      </c>
      <c r="B10" s="40">
        <v>43905</v>
      </c>
      <c r="C10" s="41" t="s">
        <v>81</v>
      </c>
      <c r="D10" s="42" t="s">
        <v>88</v>
      </c>
      <c r="E10" s="43" t="s">
        <v>89</v>
      </c>
      <c r="F10" s="39" t="s">
        <v>16</v>
      </c>
      <c r="G10" s="94"/>
      <c r="H10" s="44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9"/>
      <c r="AB10" s="10"/>
      <c r="AC10" s="10"/>
      <c r="AD10" s="3"/>
      <c r="AE10" s="5"/>
      <c r="AF10" s="5"/>
      <c r="AG10" s="5"/>
      <c r="AH10" s="5"/>
      <c r="AI10" s="5"/>
      <c r="AJ10" s="5"/>
      <c r="AK10" s="5"/>
      <c r="AL10" s="5"/>
      <c r="AM10" s="6"/>
      <c r="AN10" s="5"/>
      <c r="AO10" s="6"/>
      <c r="AP10" s="4"/>
      <c r="AQ10" s="5"/>
      <c r="AR10" s="5"/>
    </row>
    <row r="11" spans="1:44" s="2" customFormat="1" ht="16.149999999999999" customHeight="1" x14ac:dyDescent="0.5">
      <c r="A11" s="49">
        <v>5</v>
      </c>
      <c r="B11" s="50">
        <v>43906</v>
      </c>
      <c r="C11" s="51" t="s">
        <v>81</v>
      </c>
      <c r="D11" s="52" t="s">
        <v>90</v>
      </c>
      <c r="E11" s="53" t="s">
        <v>91</v>
      </c>
      <c r="F11" s="49" t="s">
        <v>17</v>
      </c>
      <c r="G11" s="95"/>
      <c r="H11" s="54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9"/>
      <c r="AB11" s="10"/>
      <c r="AC11" s="10"/>
      <c r="AD11" s="3"/>
      <c r="AE11" s="5"/>
      <c r="AF11" s="5"/>
      <c r="AG11" s="5"/>
      <c r="AH11" s="5"/>
      <c r="AI11" s="5"/>
      <c r="AJ11" s="5"/>
      <c r="AK11" s="5"/>
      <c r="AL11" s="5"/>
      <c r="AM11" s="6"/>
      <c r="AN11" s="5"/>
      <c r="AO11" s="6"/>
      <c r="AP11" s="4"/>
      <c r="AQ11" s="5"/>
      <c r="AR11" s="5"/>
    </row>
    <row r="12" spans="1:44" s="2" customFormat="1" ht="16.149999999999999" customHeight="1" x14ac:dyDescent="0.5">
      <c r="A12" s="29">
        <v>6</v>
      </c>
      <c r="B12" s="30">
        <v>43907</v>
      </c>
      <c r="C12" s="31" t="s">
        <v>81</v>
      </c>
      <c r="D12" s="32" t="s">
        <v>92</v>
      </c>
      <c r="E12" s="33" t="s">
        <v>93</v>
      </c>
      <c r="F12" s="34" t="s">
        <v>13</v>
      </c>
      <c r="G12" s="93"/>
      <c r="H12" s="35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9"/>
      <c r="AB12" s="10"/>
      <c r="AC12" s="10"/>
      <c r="AD12" s="3"/>
      <c r="AE12" s="5"/>
      <c r="AF12" s="5"/>
      <c r="AG12" s="5"/>
      <c r="AH12" s="5"/>
      <c r="AI12" s="5"/>
      <c r="AJ12" s="5"/>
      <c r="AK12" s="5"/>
      <c r="AL12" s="5"/>
      <c r="AM12" s="6"/>
      <c r="AN12" s="5"/>
      <c r="AO12" s="6"/>
      <c r="AP12" s="4"/>
      <c r="AQ12" s="5"/>
      <c r="AR12" s="5"/>
    </row>
    <row r="13" spans="1:44" s="2" customFormat="1" ht="16.149999999999999" customHeight="1" x14ac:dyDescent="0.5">
      <c r="A13" s="39">
        <v>7</v>
      </c>
      <c r="B13" s="40">
        <v>43908</v>
      </c>
      <c r="C13" s="41" t="s">
        <v>81</v>
      </c>
      <c r="D13" s="42" t="s">
        <v>94</v>
      </c>
      <c r="E13" s="43" t="s">
        <v>95</v>
      </c>
      <c r="F13" s="39" t="s">
        <v>14</v>
      </c>
      <c r="G13" s="94"/>
      <c r="H13" s="44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9"/>
      <c r="AB13" s="10"/>
      <c r="AC13" s="10"/>
      <c r="AD13" s="3"/>
      <c r="AE13" s="5"/>
      <c r="AF13" s="5"/>
      <c r="AG13" s="5"/>
      <c r="AH13" s="5"/>
      <c r="AI13" s="5"/>
      <c r="AJ13" s="5"/>
      <c r="AK13" s="5"/>
      <c r="AL13" s="5"/>
      <c r="AM13" s="6"/>
      <c r="AN13" s="5"/>
      <c r="AO13" s="6"/>
      <c r="AP13" s="4"/>
      <c r="AQ13" s="5"/>
      <c r="AR13" s="5"/>
    </row>
    <row r="14" spans="1:44" s="2" customFormat="1" ht="16.149999999999999" customHeight="1" x14ac:dyDescent="0.5">
      <c r="A14" s="39">
        <v>8</v>
      </c>
      <c r="B14" s="40">
        <v>43909</v>
      </c>
      <c r="C14" s="41" t="s">
        <v>81</v>
      </c>
      <c r="D14" s="42" t="s">
        <v>96</v>
      </c>
      <c r="E14" s="43" t="s">
        <v>97</v>
      </c>
      <c r="F14" s="39" t="s">
        <v>15</v>
      </c>
      <c r="G14" s="94"/>
      <c r="H14" s="44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9"/>
      <c r="AB14" s="10"/>
      <c r="AC14" s="10"/>
      <c r="AD14" s="3"/>
      <c r="AE14" s="5"/>
      <c r="AF14" s="5"/>
      <c r="AG14" s="5"/>
      <c r="AH14" s="5"/>
      <c r="AI14" s="5"/>
      <c r="AJ14" s="5"/>
      <c r="AK14" s="5"/>
      <c r="AL14" s="5"/>
      <c r="AM14" s="6"/>
      <c r="AN14" s="5"/>
      <c r="AO14" s="6"/>
      <c r="AP14" s="4"/>
      <c r="AQ14" s="5"/>
      <c r="AR14" s="5"/>
    </row>
    <row r="15" spans="1:44" s="2" customFormat="1" ht="16.149999999999999" customHeight="1" x14ac:dyDescent="0.5">
      <c r="A15" s="39">
        <v>9</v>
      </c>
      <c r="B15" s="40">
        <v>43910</v>
      </c>
      <c r="C15" s="41" t="s">
        <v>81</v>
      </c>
      <c r="D15" s="42" t="s">
        <v>98</v>
      </c>
      <c r="E15" s="43" t="s">
        <v>99</v>
      </c>
      <c r="F15" s="39" t="s">
        <v>16</v>
      </c>
      <c r="G15" s="94"/>
      <c r="H15" s="44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9"/>
      <c r="AB15" s="10"/>
      <c r="AC15" s="10"/>
      <c r="AD15" s="3"/>
      <c r="AE15" s="5"/>
      <c r="AF15" s="5"/>
      <c r="AG15" s="5"/>
      <c r="AH15" s="5"/>
      <c r="AI15" s="5"/>
      <c r="AJ15" s="5"/>
      <c r="AK15" s="5"/>
      <c r="AL15" s="5"/>
      <c r="AM15" s="6"/>
      <c r="AN15" s="5"/>
      <c r="AO15" s="6"/>
      <c r="AP15" s="4"/>
      <c r="AQ15" s="5"/>
      <c r="AR15" s="5"/>
    </row>
    <row r="16" spans="1:44" s="2" customFormat="1" ht="16.149999999999999" customHeight="1" x14ac:dyDescent="0.5">
      <c r="A16" s="49">
        <v>10</v>
      </c>
      <c r="B16" s="50">
        <v>43911</v>
      </c>
      <c r="C16" s="51" t="s">
        <v>81</v>
      </c>
      <c r="D16" s="52" t="s">
        <v>100</v>
      </c>
      <c r="E16" s="53" t="s">
        <v>101</v>
      </c>
      <c r="F16" s="49" t="s">
        <v>17</v>
      </c>
      <c r="G16" s="95"/>
      <c r="H16" s="54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9"/>
      <c r="AB16" s="10"/>
      <c r="AC16" s="10"/>
      <c r="AD16" s="3"/>
      <c r="AE16" s="5"/>
      <c r="AF16" s="5"/>
      <c r="AG16" s="5"/>
      <c r="AH16" s="5"/>
      <c r="AI16" s="5"/>
      <c r="AJ16" s="5"/>
      <c r="AK16" s="5"/>
      <c r="AL16" s="5"/>
      <c r="AM16" s="6"/>
      <c r="AN16" s="5"/>
      <c r="AO16" s="6"/>
      <c r="AP16" s="4"/>
      <c r="AQ16" s="5"/>
      <c r="AR16" s="5"/>
    </row>
    <row r="17" spans="1:44" s="2" customFormat="1" ht="16.149999999999999" customHeight="1" x14ac:dyDescent="0.5">
      <c r="A17" s="29">
        <v>11</v>
      </c>
      <c r="B17" s="30">
        <v>43912</v>
      </c>
      <c r="C17" s="31" t="s">
        <v>81</v>
      </c>
      <c r="D17" s="32" t="s">
        <v>102</v>
      </c>
      <c r="E17" s="33" t="s">
        <v>103</v>
      </c>
      <c r="F17" s="34" t="s">
        <v>13</v>
      </c>
      <c r="G17" s="93"/>
      <c r="H17" s="35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9"/>
      <c r="AB17" s="10"/>
      <c r="AC17" s="10"/>
      <c r="AD17" s="3"/>
      <c r="AE17" s="5"/>
      <c r="AF17" s="5"/>
      <c r="AG17" s="5"/>
      <c r="AH17" s="5"/>
      <c r="AI17" s="5"/>
      <c r="AJ17" s="5"/>
      <c r="AK17" s="5"/>
      <c r="AL17" s="5"/>
      <c r="AM17" s="6"/>
      <c r="AN17" s="5"/>
      <c r="AO17" s="6"/>
      <c r="AP17" s="4"/>
      <c r="AQ17" s="5"/>
      <c r="AR17" s="5"/>
    </row>
    <row r="18" spans="1:44" s="2" customFormat="1" ht="16.149999999999999" customHeight="1" x14ac:dyDescent="0.5">
      <c r="A18" s="39">
        <v>12</v>
      </c>
      <c r="B18" s="40">
        <v>43913</v>
      </c>
      <c r="C18" s="60" t="s">
        <v>81</v>
      </c>
      <c r="D18" s="42" t="s">
        <v>104</v>
      </c>
      <c r="E18" s="43" t="s">
        <v>105</v>
      </c>
      <c r="F18" s="39" t="s">
        <v>14</v>
      </c>
      <c r="G18" s="94"/>
      <c r="H18" s="44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9"/>
      <c r="AB18" s="10"/>
      <c r="AC18" s="10"/>
      <c r="AD18" s="3"/>
      <c r="AE18" s="5"/>
      <c r="AF18" s="5"/>
      <c r="AG18" s="5"/>
      <c r="AH18" s="5"/>
      <c r="AI18" s="5"/>
      <c r="AJ18" s="5"/>
      <c r="AK18" s="5"/>
      <c r="AL18" s="5"/>
      <c r="AM18" s="6"/>
      <c r="AN18" s="5"/>
      <c r="AO18" s="6"/>
      <c r="AP18" s="4"/>
      <c r="AQ18" s="5"/>
      <c r="AR18" s="5"/>
    </row>
    <row r="19" spans="1:44" s="2" customFormat="1" ht="16.149999999999999" customHeight="1" x14ac:dyDescent="0.5">
      <c r="A19" s="39">
        <v>13</v>
      </c>
      <c r="B19" s="40">
        <v>43914</v>
      </c>
      <c r="C19" s="41" t="s">
        <v>81</v>
      </c>
      <c r="D19" s="61" t="s">
        <v>106</v>
      </c>
      <c r="E19" s="62" t="s">
        <v>107</v>
      </c>
      <c r="F19" s="39" t="s">
        <v>15</v>
      </c>
      <c r="G19" s="94"/>
      <c r="H19" s="44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6"/>
      <c r="AB19" s="10"/>
      <c r="AC19" s="10"/>
      <c r="AD19" s="3"/>
      <c r="AE19" s="5"/>
      <c r="AF19" s="5"/>
      <c r="AG19" s="5"/>
      <c r="AH19" s="5"/>
      <c r="AI19" s="5"/>
      <c r="AJ19" s="5"/>
      <c r="AK19" s="5"/>
      <c r="AL19" s="5"/>
      <c r="AM19" s="6"/>
      <c r="AN19" s="5"/>
      <c r="AO19" s="6"/>
      <c r="AP19" s="4"/>
      <c r="AQ19" s="5"/>
      <c r="AR19" s="5"/>
    </row>
    <row r="20" spans="1:44" s="2" customFormat="1" ht="16.149999999999999" customHeight="1" x14ac:dyDescent="0.5">
      <c r="A20" s="39">
        <v>14</v>
      </c>
      <c r="B20" s="40">
        <v>43915</v>
      </c>
      <c r="C20" s="41" t="s">
        <v>81</v>
      </c>
      <c r="D20" s="42" t="s">
        <v>108</v>
      </c>
      <c r="E20" s="43" t="s">
        <v>109</v>
      </c>
      <c r="F20" s="39" t="s">
        <v>16</v>
      </c>
      <c r="G20" s="94"/>
      <c r="H20" s="44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9"/>
      <c r="AB20" s="10"/>
      <c r="AC20" s="10"/>
      <c r="AD20" s="3"/>
      <c r="AE20" s="5"/>
      <c r="AF20" s="5"/>
      <c r="AG20" s="5"/>
      <c r="AH20" s="5"/>
      <c r="AI20" s="5"/>
      <c r="AJ20" s="5"/>
      <c r="AK20" s="5"/>
      <c r="AL20" s="5"/>
      <c r="AM20" s="6"/>
      <c r="AN20" s="5"/>
      <c r="AO20" s="6"/>
      <c r="AP20" s="4"/>
      <c r="AQ20" s="5"/>
      <c r="AR20" s="5"/>
    </row>
    <row r="21" spans="1:44" s="2" customFormat="1" ht="16.149999999999999" customHeight="1" x14ac:dyDescent="0.5">
      <c r="A21" s="49">
        <v>15</v>
      </c>
      <c r="B21" s="50">
        <v>43916</v>
      </c>
      <c r="C21" s="51" t="s">
        <v>81</v>
      </c>
      <c r="D21" s="52" t="s">
        <v>110</v>
      </c>
      <c r="E21" s="53" t="s">
        <v>111</v>
      </c>
      <c r="F21" s="49" t="s">
        <v>17</v>
      </c>
      <c r="G21" s="95"/>
      <c r="H21" s="54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9"/>
      <c r="AB21" s="10"/>
      <c r="AC21" s="10"/>
      <c r="AD21" s="3"/>
      <c r="AE21" s="5"/>
      <c r="AF21" s="5"/>
      <c r="AG21" s="5"/>
      <c r="AH21" s="5"/>
      <c r="AI21" s="5"/>
      <c r="AJ21" s="5"/>
      <c r="AK21" s="5"/>
      <c r="AL21" s="5"/>
      <c r="AM21" s="6"/>
      <c r="AN21" s="5"/>
      <c r="AO21" s="6"/>
      <c r="AP21" s="4"/>
      <c r="AQ21" s="5"/>
      <c r="AR21" s="5"/>
    </row>
    <row r="22" spans="1:44" s="2" customFormat="1" ht="16.149999999999999" customHeight="1" x14ac:dyDescent="0.5">
      <c r="A22" s="29">
        <v>16</v>
      </c>
      <c r="B22" s="30">
        <v>43917</v>
      </c>
      <c r="C22" s="31" t="s">
        <v>81</v>
      </c>
      <c r="D22" s="32" t="s">
        <v>112</v>
      </c>
      <c r="E22" s="33" t="s">
        <v>113</v>
      </c>
      <c r="F22" s="34" t="s">
        <v>13</v>
      </c>
      <c r="G22" s="93"/>
      <c r="H22" s="35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9"/>
      <c r="AB22" s="10"/>
      <c r="AC22" s="10"/>
      <c r="AD22" s="3"/>
      <c r="AE22" s="5"/>
      <c r="AF22" s="5"/>
      <c r="AG22" s="5"/>
      <c r="AH22" s="5"/>
      <c r="AI22" s="5"/>
      <c r="AJ22" s="5"/>
      <c r="AK22" s="5"/>
      <c r="AL22" s="5"/>
      <c r="AM22" s="6"/>
      <c r="AN22" s="5"/>
      <c r="AO22" s="6"/>
      <c r="AP22" s="4"/>
      <c r="AQ22" s="5"/>
      <c r="AR22" s="5"/>
    </row>
    <row r="23" spans="1:44" s="2" customFormat="1" ht="16.149999999999999" customHeight="1" x14ac:dyDescent="0.5">
      <c r="A23" s="39">
        <v>17</v>
      </c>
      <c r="B23" s="40">
        <v>43918</v>
      </c>
      <c r="C23" s="41" t="s">
        <v>81</v>
      </c>
      <c r="D23" s="42" t="s">
        <v>114</v>
      </c>
      <c r="E23" s="43" t="s">
        <v>115</v>
      </c>
      <c r="F23" s="39" t="s">
        <v>14</v>
      </c>
      <c r="G23" s="94"/>
      <c r="H23" s="44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9"/>
      <c r="AB23" s="10"/>
      <c r="AC23" s="10"/>
      <c r="AD23" s="3"/>
      <c r="AE23" s="5"/>
      <c r="AF23" s="5"/>
      <c r="AG23" s="5"/>
      <c r="AH23" s="5"/>
      <c r="AI23" s="5"/>
      <c r="AJ23" s="5"/>
      <c r="AK23" s="5"/>
      <c r="AL23" s="5"/>
      <c r="AM23" s="6"/>
      <c r="AN23" s="5"/>
      <c r="AO23" s="6"/>
      <c r="AP23" s="4"/>
      <c r="AQ23" s="5"/>
      <c r="AR23" s="5"/>
    </row>
    <row r="24" spans="1:44" s="2" customFormat="1" ht="16.149999999999999" customHeight="1" x14ac:dyDescent="0.5">
      <c r="A24" s="39">
        <v>18</v>
      </c>
      <c r="B24" s="40">
        <v>43919</v>
      </c>
      <c r="C24" s="41" t="s">
        <v>116</v>
      </c>
      <c r="D24" s="42" t="s">
        <v>117</v>
      </c>
      <c r="E24" s="43" t="s">
        <v>118</v>
      </c>
      <c r="F24" s="39" t="s">
        <v>15</v>
      </c>
      <c r="G24" s="94"/>
      <c r="H24" s="44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9"/>
      <c r="AB24" s="10"/>
      <c r="AC24" s="10"/>
      <c r="AD24" s="3"/>
      <c r="AE24" s="5"/>
      <c r="AF24" s="5"/>
      <c r="AG24" s="5"/>
      <c r="AH24" s="5"/>
      <c r="AI24" s="5"/>
      <c r="AJ24" s="5"/>
      <c r="AK24" s="5"/>
      <c r="AL24" s="5"/>
      <c r="AM24" s="6"/>
      <c r="AN24" s="5"/>
      <c r="AO24" s="6"/>
      <c r="AP24" s="4"/>
      <c r="AQ24" s="5"/>
      <c r="AR24" s="5"/>
    </row>
    <row r="25" spans="1:44" s="2" customFormat="1" ht="16.149999999999999" customHeight="1" x14ac:dyDescent="0.5">
      <c r="A25" s="39">
        <v>19</v>
      </c>
      <c r="B25" s="40">
        <v>43921</v>
      </c>
      <c r="C25" s="41" t="s">
        <v>116</v>
      </c>
      <c r="D25" s="42" t="s">
        <v>119</v>
      </c>
      <c r="E25" s="43" t="s">
        <v>120</v>
      </c>
      <c r="F25" s="39" t="s">
        <v>17</v>
      </c>
      <c r="G25" s="94"/>
      <c r="H25" s="44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9"/>
      <c r="AB25" s="11"/>
      <c r="AC25" s="10"/>
      <c r="AD25" s="3"/>
      <c r="AE25" s="5"/>
      <c r="AF25" s="5"/>
      <c r="AG25" s="5"/>
      <c r="AH25" s="5"/>
      <c r="AI25" s="5"/>
      <c r="AJ25" s="5"/>
      <c r="AK25" s="5"/>
      <c r="AL25" s="5"/>
      <c r="AM25" s="6"/>
      <c r="AN25" s="5"/>
      <c r="AO25" s="6"/>
      <c r="AP25" s="4"/>
      <c r="AQ25" s="5"/>
      <c r="AR25" s="5"/>
    </row>
    <row r="26" spans="1:44" s="2" customFormat="1" ht="16.350000000000001" customHeight="1" x14ac:dyDescent="0.5">
      <c r="A26" s="49">
        <v>20</v>
      </c>
      <c r="B26" s="50">
        <v>43922</v>
      </c>
      <c r="C26" s="51" t="s">
        <v>116</v>
      </c>
      <c r="D26" s="52" t="s">
        <v>121</v>
      </c>
      <c r="E26" s="53" t="s">
        <v>122</v>
      </c>
      <c r="F26" s="49" t="s">
        <v>13</v>
      </c>
      <c r="G26" s="95"/>
      <c r="H26" s="54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9"/>
      <c r="AB26" s="10"/>
      <c r="AC26" s="10"/>
      <c r="AD26" s="3"/>
      <c r="AE26" s="5"/>
      <c r="AF26" s="5"/>
      <c r="AG26" s="5"/>
      <c r="AH26" s="5"/>
      <c r="AI26" s="5"/>
      <c r="AJ26" s="5"/>
      <c r="AK26" s="5"/>
      <c r="AL26" s="5"/>
      <c r="AM26" s="6"/>
      <c r="AN26" s="5"/>
      <c r="AO26" s="6"/>
      <c r="AP26" s="4"/>
      <c r="AQ26" s="5"/>
      <c r="AR26" s="5"/>
    </row>
    <row r="27" spans="1:44" s="2" customFormat="1" ht="16.149999999999999" customHeight="1" x14ac:dyDescent="0.5">
      <c r="A27" s="29">
        <v>21</v>
      </c>
      <c r="B27" s="30">
        <v>43923</v>
      </c>
      <c r="C27" s="63" t="s">
        <v>116</v>
      </c>
      <c r="D27" s="64" t="s">
        <v>123</v>
      </c>
      <c r="E27" s="65" t="s">
        <v>124</v>
      </c>
      <c r="F27" s="34" t="s">
        <v>14</v>
      </c>
      <c r="G27" s="97"/>
      <c r="H27" s="102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9"/>
      <c r="AB27" s="10"/>
      <c r="AC27" s="10"/>
      <c r="AD27" s="3"/>
      <c r="AE27" s="5"/>
      <c r="AF27" s="5"/>
      <c r="AG27" s="5"/>
      <c r="AH27" s="5"/>
      <c r="AI27" s="5"/>
      <c r="AJ27" s="5"/>
      <c r="AK27" s="5"/>
      <c r="AL27" s="5"/>
      <c r="AM27" s="6"/>
      <c r="AN27" s="5"/>
      <c r="AO27" s="6"/>
      <c r="AP27" s="4"/>
      <c r="AQ27" s="5"/>
      <c r="AR27" s="5"/>
    </row>
    <row r="28" spans="1:44" s="2" customFormat="1" ht="16.149999999999999" customHeight="1" x14ac:dyDescent="0.5">
      <c r="A28" s="39">
        <v>22</v>
      </c>
      <c r="B28" s="40">
        <v>43924</v>
      </c>
      <c r="C28" s="69" t="s">
        <v>116</v>
      </c>
      <c r="D28" s="42" t="s">
        <v>125</v>
      </c>
      <c r="E28" s="43" t="s">
        <v>126</v>
      </c>
      <c r="F28" s="39" t="s">
        <v>15</v>
      </c>
      <c r="G28" s="94"/>
      <c r="H28" s="44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9"/>
      <c r="AB28" s="10"/>
      <c r="AC28" s="10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44" s="2" customFormat="1" ht="16.149999999999999" customHeight="1" x14ac:dyDescent="0.5">
      <c r="A29" s="39">
        <v>23</v>
      </c>
      <c r="B29" s="40">
        <v>43925</v>
      </c>
      <c r="C29" s="41" t="s">
        <v>116</v>
      </c>
      <c r="D29" s="70" t="s">
        <v>127</v>
      </c>
      <c r="E29" s="71" t="s">
        <v>128</v>
      </c>
      <c r="F29" s="39" t="s">
        <v>16</v>
      </c>
      <c r="G29" s="94"/>
      <c r="H29" s="44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9"/>
      <c r="AB29" s="42"/>
      <c r="AC29" s="10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  <row r="30" spans="1:44" s="2" customFormat="1" ht="16.149999999999999" customHeight="1" x14ac:dyDescent="0.5">
      <c r="A30" s="39">
        <v>24</v>
      </c>
      <c r="B30" s="40">
        <v>43926</v>
      </c>
      <c r="C30" s="41" t="s">
        <v>116</v>
      </c>
      <c r="D30" s="42" t="s">
        <v>129</v>
      </c>
      <c r="E30" s="43" t="s">
        <v>130</v>
      </c>
      <c r="F30" s="39" t="s">
        <v>17</v>
      </c>
      <c r="G30" s="94"/>
      <c r="H30" s="44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9"/>
      <c r="AB30" s="10"/>
      <c r="AC30" s="10"/>
      <c r="AD30" s="3"/>
      <c r="AE30" s="5"/>
      <c r="AF30" s="5"/>
      <c r="AG30" s="5"/>
      <c r="AH30" s="5"/>
      <c r="AI30" s="5"/>
      <c r="AJ30" s="5"/>
      <c r="AK30" s="5"/>
      <c r="AL30" s="5"/>
      <c r="AM30" s="6"/>
      <c r="AN30" s="5"/>
      <c r="AO30" s="6"/>
      <c r="AP30" s="4"/>
      <c r="AQ30" s="5"/>
      <c r="AR30" s="5"/>
    </row>
    <row r="31" spans="1:44" s="2" customFormat="1" ht="16.149999999999999" customHeight="1" x14ac:dyDescent="0.5">
      <c r="A31" s="49">
        <v>25</v>
      </c>
      <c r="B31" s="50">
        <v>43927</v>
      </c>
      <c r="C31" s="72" t="s">
        <v>116</v>
      </c>
      <c r="D31" s="73" t="s">
        <v>131</v>
      </c>
      <c r="E31" s="74" t="s">
        <v>132</v>
      </c>
      <c r="F31" s="49" t="s">
        <v>13</v>
      </c>
      <c r="G31" s="98"/>
      <c r="H31" s="75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9"/>
      <c r="AB31" s="11"/>
      <c r="AC31" s="10"/>
      <c r="AD31" s="3"/>
      <c r="AE31" s="5"/>
      <c r="AF31" s="5"/>
      <c r="AG31" s="5"/>
      <c r="AH31" s="5"/>
      <c r="AI31" s="5"/>
      <c r="AJ31" s="5"/>
      <c r="AK31" s="5"/>
      <c r="AL31" s="5"/>
      <c r="AM31" s="6"/>
      <c r="AN31" s="5"/>
      <c r="AO31" s="6"/>
      <c r="AP31" s="4"/>
      <c r="AQ31" s="5"/>
      <c r="AR31" s="5"/>
    </row>
    <row r="32" spans="1:44" s="2" customFormat="1" ht="16.149999999999999" customHeight="1" x14ac:dyDescent="0.5">
      <c r="A32" s="29">
        <v>26</v>
      </c>
      <c r="B32" s="30">
        <v>43928</v>
      </c>
      <c r="C32" s="31" t="s">
        <v>116</v>
      </c>
      <c r="D32" s="32" t="s">
        <v>133</v>
      </c>
      <c r="E32" s="33" t="s">
        <v>134</v>
      </c>
      <c r="F32" s="34" t="s">
        <v>14</v>
      </c>
      <c r="G32" s="93"/>
      <c r="H32" s="35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9"/>
      <c r="AB32" s="10"/>
      <c r="AC32" s="10"/>
      <c r="AD32" s="3"/>
      <c r="AE32" s="5"/>
      <c r="AF32" s="5"/>
      <c r="AG32" s="5"/>
      <c r="AH32" s="5"/>
      <c r="AI32" s="5"/>
      <c r="AJ32" s="5"/>
      <c r="AK32" s="5"/>
      <c r="AL32" s="5"/>
      <c r="AM32" s="6"/>
      <c r="AN32" s="5"/>
      <c r="AO32" s="6"/>
      <c r="AP32" s="4"/>
      <c r="AQ32" s="5"/>
      <c r="AR32" s="5"/>
    </row>
    <row r="33" spans="1:49" s="2" customFormat="1" ht="16.149999999999999" customHeight="1" x14ac:dyDescent="0.5">
      <c r="A33" s="39">
        <v>27</v>
      </c>
      <c r="B33" s="40">
        <v>43929</v>
      </c>
      <c r="C33" s="41" t="s">
        <v>116</v>
      </c>
      <c r="D33" s="42" t="s">
        <v>135</v>
      </c>
      <c r="E33" s="43" t="s">
        <v>136</v>
      </c>
      <c r="F33" s="39" t="s">
        <v>15</v>
      </c>
      <c r="G33" s="94"/>
      <c r="H33" s="44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9"/>
      <c r="AB33" s="10"/>
      <c r="AC33" s="10"/>
      <c r="AD33" s="3"/>
      <c r="AE33" s="5"/>
      <c r="AF33" s="5"/>
      <c r="AG33" s="5"/>
      <c r="AH33" s="5"/>
      <c r="AI33" s="5"/>
      <c r="AJ33" s="5"/>
      <c r="AK33" s="5"/>
      <c r="AL33" s="5"/>
      <c r="AM33" s="6"/>
      <c r="AN33" s="5"/>
      <c r="AO33" s="6"/>
      <c r="AP33" s="4"/>
      <c r="AQ33" s="5"/>
      <c r="AR33" s="5"/>
    </row>
    <row r="34" spans="1:49" s="2" customFormat="1" ht="16.149999999999999" customHeight="1" x14ac:dyDescent="0.5">
      <c r="A34" s="39">
        <v>28</v>
      </c>
      <c r="B34" s="40">
        <v>43930</v>
      </c>
      <c r="C34" s="41" t="s">
        <v>116</v>
      </c>
      <c r="D34" s="42" t="s">
        <v>137</v>
      </c>
      <c r="E34" s="43" t="s">
        <v>138</v>
      </c>
      <c r="F34" s="39" t="s">
        <v>16</v>
      </c>
      <c r="G34" s="94"/>
      <c r="H34" s="44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9"/>
      <c r="AB34" s="11"/>
      <c r="AC34" s="10"/>
      <c r="AD34" s="3"/>
      <c r="AE34" s="5"/>
      <c r="AF34" s="5"/>
      <c r="AG34" s="5"/>
      <c r="AH34" s="5"/>
      <c r="AI34" s="5"/>
      <c r="AJ34" s="5"/>
      <c r="AK34" s="5"/>
      <c r="AL34" s="5"/>
      <c r="AM34" s="6"/>
      <c r="AN34" s="5"/>
      <c r="AO34" s="6"/>
      <c r="AP34" s="4"/>
      <c r="AQ34" s="5"/>
      <c r="AR34" s="5"/>
    </row>
    <row r="35" spans="1:49" s="2" customFormat="1" ht="16.149999999999999" customHeight="1" x14ac:dyDescent="0.5">
      <c r="A35" s="39">
        <v>29</v>
      </c>
      <c r="B35" s="40">
        <v>43931</v>
      </c>
      <c r="C35" s="41" t="s">
        <v>116</v>
      </c>
      <c r="D35" s="42" t="s">
        <v>139</v>
      </c>
      <c r="E35" s="43" t="s">
        <v>140</v>
      </c>
      <c r="F35" s="39" t="s">
        <v>17</v>
      </c>
      <c r="G35" s="94"/>
      <c r="H35" s="44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9"/>
      <c r="AB35" s="10"/>
      <c r="AC35" s="10"/>
      <c r="AD35" s="3"/>
      <c r="AE35" s="5"/>
      <c r="AF35" s="5"/>
      <c r="AG35" s="5"/>
      <c r="AH35" s="5"/>
      <c r="AI35" s="5"/>
      <c r="AJ35" s="5"/>
      <c r="AK35" s="5"/>
      <c r="AL35" s="5"/>
      <c r="AM35" s="6"/>
      <c r="AN35" s="5"/>
      <c r="AO35" s="6"/>
      <c r="AP35" s="4"/>
      <c r="AQ35" s="5"/>
      <c r="AR35" s="5"/>
    </row>
    <row r="36" spans="1:49" s="2" customFormat="1" ht="16.350000000000001" customHeight="1" x14ac:dyDescent="0.5">
      <c r="A36" s="49"/>
      <c r="B36" s="50"/>
      <c r="C36" s="51"/>
      <c r="D36" s="52"/>
      <c r="E36" s="53"/>
      <c r="F36" s="49"/>
      <c r="G36" s="95"/>
      <c r="H36" s="54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85"/>
      <c r="AA36" s="9"/>
      <c r="AB36" s="42"/>
      <c r="AC36" s="10"/>
      <c r="AD36" s="3"/>
      <c r="AE36" s="5"/>
      <c r="AF36" s="5"/>
      <c r="AG36" s="5"/>
      <c r="AH36" s="5"/>
      <c r="AI36" s="5"/>
      <c r="AJ36" s="5"/>
      <c r="AK36" s="5"/>
      <c r="AL36" s="5"/>
      <c r="AM36" s="6"/>
      <c r="AN36" s="5"/>
      <c r="AO36" s="6"/>
      <c r="AP36" s="4"/>
      <c r="AQ36" s="5"/>
      <c r="AR36" s="5"/>
    </row>
    <row r="37" spans="1:49" s="2" customFormat="1" ht="4.5" customHeight="1" x14ac:dyDescent="0.5">
      <c r="A37" s="160"/>
      <c r="B37" s="161"/>
      <c r="C37" s="162"/>
      <c r="D37" s="163"/>
      <c r="E37" s="164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5"/>
      <c r="Q37" s="165"/>
      <c r="R37" s="165"/>
      <c r="S37" s="165"/>
      <c r="T37" s="165"/>
      <c r="U37" s="165"/>
      <c r="V37" s="165"/>
      <c r="W37" s="165"/>
      <c r="X37" s="166"/>
      <c r="Y37" s="167"/>
      <c r="AA37" s="9"/>
      <c r="AB37" s="11"/>
      <c r="AC37" s="10"/>
      <c r="AD37" s="19"/>
      <c r="AE37" s="5"/>
      <c r="AF37" s="5"/>
      <c r="AG37" s="5"/>
      <c r="AH37" s="5"/>
      <c r="AI37" s="5"/>
      <c r="AJ37" s="5"/>
      <c r="AK37" s="5"/>
      <c r="AL37" s="5"/>
      <c r="AM37" s="18"/>
      <c r="AN37" s="5"/>
      <c r="AO37" s="18"/>
      <c r="AP37" s="4"/>
      <c r="AQ37" s="5"/>
      <c r="AR37" s="5"/>
    </row>
    <row r="38" spans="1:49" s="14" customFormat="1" ht="16.149999999999999" customHeight="1" x14ac:dyDescent="0.5">
      <c r="A38" s="86"/>
      <c r="B38" s="91" t="s">
        <v>24</v>
      </c>
      <c r="C38" s="87"/>
      <c r="E38" s="170">
        <f>I38+O38</f>
        <v>29</v>
      </c>
      <c r="F38" s="88" t="s">
        <v>6</v>
      </c>
      <c r="G38" s="171" t="s">
        <v>11</v>
      </c>
      <c r="H38" s="171"/>
      <c r="I38" s="170">
        <f>COUNTIF($C$7:$C$36,"ช")</f>
        <v>17</v>
      </c>
      <c r="J38" s="168"/>
      <c r="K38" s="89" t="s">
        <v>8</v>
      </c>
      <c r="L38" s="171"/>
      <c r="M38" s="209" t="s">
        <v>7</v>
      </c>
      <c r="N38" s="209"/>
      <c r="O38" s="170">
        <f>COUNTIF($C$7:$C$36,"ญ")</f>
        <v>12</v>
      </c>
      <c r="P38" s="168"/>
      <c r="Q38" s="89" t="s">
        <v>8</v>
      </c>
      <c r="X38" s="86"/>
      <c r="Y38" s="90"/>
    </row>
    <row r="39" spans="1:49" s="117" customFormat="1" ht="15" hidden="1" customHeight="1" x14ac:dyDescent="0.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5"/>
      <c r="M39" s="115"/>
      <c r="N39" s="115"/>
      <c r="O39" s="115"/>
      <c r="P39" s="115"/>
      <c r="Q39" s="115"/>
      <c r="R39" s="115"/>
      <c r="S39" s="116"/>
      <c r="T39" s="116"/>
      <c r="U39" s="116"/>
      <c r="V39" s="116"/>
      <c r="W39" s="116"/>
      <c r="X39" s="116"/>
      <c r="Y39" s="115"/>
    </row>
    <row r="40" spans="1:49" s="118" customFormat="1" ht="15" hidden="1" customHeight="1" x14ac:dyDescent="0.5">
      <c r="A40" s="115"/>
      <c r="B40" s="133"/>
      <c r="C40" s="115"/>
      <c r="D40" s="227" t="s">
        <v>13</v>
      </c>
      <c r="E40" s="227">
        <f>COUNTIF($F$7:$F$36,"แดง")</f>
        <v>6</v>
      </c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AA40" s="119"/>
      <c r="AB40" s="119"/>
      <c r="AC40" s="119"/>
    </row>
    <row r="41" spans="1:49" s="118" customFormat="1" ht="15" hidden="1" customHeight="1" x14ac:dyDescent="0.5">
      <c r="A41" s="115"/>
      <c r="B41" s="133"/>
      <c r="C41" s="115"/>
      <c r="D41" s="228" t="s">
        <v>14</v>
      </c>
      <c r="E41" s="227">
        <f>COUNTIF($F$7:$F$36,"เหลือง")</f>
        <v>6</v>
      </c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AA41" s="119"/>
      <c r="AB41" s="119"/>
      <c r="AC41" s="119"/>
    </row>
    <row r="42" spans="1:49" s="118" customFormat="1" ht="15" hidden="1" customHeight="1" x14ac:dyDescent="0.5">
      <c r="A42" s="115"/>
      <c r="B42" s="133"/>
      <c r="C42" s="115"/>
      <c r="D42" s="228" t="s">
        <v>15</v>
      </c>
      <c r="E42" s="227">
        <f>COUNTIF($F$7:$F$36,"น้ำเงิน")</f>
        <v>6</v>
      </c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AA42" s="119"/>
      <c r="AB42" s="119"/>
      <c r="AC42" s="119"/>
    </row>
    <row r="43" spans="1:49" s="118" customFormat="1" ht="15" hidden="1" customHeight="1" x14ac:dyDescent="0.5">
      <c r="A43" s="115"/>
      <c r="B43" s="133"/>
      <c r="C43" s="115"/>
      <c r="D43" s="228" t="s">
        <v>16</v>
      </c>
      <c r="E43" s="227">
        <f>COUNTIF($F$7:$F$36,"ม่วง")</f>
        <v>5</v>
      </c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AA43" s="119"/>
      <c r="AB43" s="119"/>
      <c r="AC43" s="119"/>
    </row>
    <row r="44" spans="1:49" s="118" customFormat="1" ht="15" hidden="1" customHeight="1" x14ac:dyDescent="0.5">
      <c r="A44" s="115"/>
      <c r="B44" s="133"/>
      <c r="C44" s="115"/>
      <c r="D44" s="228" t="s">
        <v>17</v>
      </c>
      <c r="E44" s="227">
        <f>COUNTIF($F$7:$F$36,"ฟ้า")</f>
        <v>6</v>
      </c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AA44" s="119"/>
      <c r="AB44" s="119"/>
      <c r="AC44" s="119"/>
    </row>
    <row r="45" spans="1:49" s="118" customFormat="1" ht="15" hidden="1" customHeight="1" x14ac:dyDescent="0.5">
      <c r="A45" s="115"/>
      <c r="B45" s="133"/>
      <c r="C45" s="115"/>
      <c r="D45" s="228" t="s">
        <v>5</v>
      </c>
      <c r="E45" s="227">
        <f>SUM(E40:E44)</f>
        <v>29</v>
      </c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</row>
    <row r="46" spans="1:49" s="118" customFormat="1" ht="15" customHeight="1" x14ac:dyDescent="0.5">
      <c r="B46" s="120"/>
      <c r="C46" s="121"/>
      <c r="D46" s="122"/>
      <c r="E46" s="122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</row>
    <row r="47" spans="1:49" s="118" customFormat="1" ht="15" customHeight="1" x14ac:dyDescent="0.5">
      <c r="B47" s="120"/>
      <c r="C47" s="121"/>
      <c r="D47" s="122"/>
      <c r="E47" s="122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</row>
    <row r="48" spans="1:49" s="118" customFormat="1" ht="15" customHeight="1" x14ac:dyDescent="0.5">
      <c r="B48" s="120"/>
      <c r="C48" s="123"/>
      <c r="D48" s="124"/>
      <c r="E48" s="124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</row>
    <row r="49" spans="2:29" s="118" customFormat="1" ht="15" customHeight="1" x14ac:dyDescent="0.5">
      <c r="B49" s="120"/>
      <c r="C49" s="121"/>
      <c r="D49" s="122"/>
      <c r="E49" s="122"/>
      <c r="AA49" s="119"/>
      <c r="AB49" s="119"/>
      <c r="AC49" s="119"/>
    </row>
  </sheetData>
  <sortState xmlns:xlrd2="http://schemas.microsoft.com/office/spreadsheetml/2017/richdata2" ref="D27:E36">
    <sortCondition ref="D27:D3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60"/>
  <sheetViews>
    <sheetView zoomScale="120" zoomScaleNormal="120" workbookViewId="0">
      <selection activeCell="L11" sqref="L11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25" width="3" style="1" customWidth="1"/>
    <col min="26" max="26" width="4.7109375" style="1" customWidth="1"/>
    <col min="27" max="27" width="9.140625" style="108"/>
    <col min="28" max="30" width="9.140625" style="109"/>
    <col min="31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ม.2'!B22</f>
        <v>นางสาวจริยา  เนียมมูสิก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59</v>
      </c>
      <c r="M2" s="22" t="s">
        <v>45</v>
      </c>
      <c r="R2" s="22" t="str">
        <f>'ยอด ม.2'!B23</f>
        <v>นายธีรยุทธ์  คงที่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ม.2'!F22</f>
        <v>162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44240</v>
      </c>
      <c r="C7" s="31" t="s">
        <v>81</v>
      </c>
      <c r="D7" s="32" t="s">
        <v>730</v>
      </c>
      <c r="E7" s="33" t="s">
        <v>731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10"/>
      <c r="AB7" s="111"/>
      <c r="AC7" s="111"/>
      <c r="AD7" s="111"/>
      <c r="AE7" s="111"/>
    </row>
    <row r="8" spans="1:42" s="2" customFormat="1" ht="16.149999999999999" customHeight="1" x14ac:dyDescent="0.5">
      <c r="A8" s="39">
        <v>2</v>
      </c>
      <c r="B8" s="40">
        <v>44241</v>
      </c>
      <c r="C8" s="41" t="s">
        <v>81</v>
      </c>
      <c r="D8" s="42" t="s">
        <v>732</v>
      </c>
      <c r="E8" s="43" t="s">
        <v>221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10"/>
      <c r="AB8" s="111"/>
      <c r="AC8" s="111"/>
      <c r="AD8" s="111"/>
      <c r="AE8" s="111"/>
    </row>
    <row r="9" spans="1:42" s="2" customFormat="1" ht="16.149999999999999" customHeight="1" x14ac:dyDescent="0.5">
      <c r="A9" s="39">
        <v>3</v>
      </c>
      <c r="B9" s="40">
        <v>44242</v>
      </c>
      <c r="C9" s="41" t="s">
        <v>81</v>
      </c>
      <c r="D9" s="42" t="s">
        <v>733</v>
      </c>
      <c r="E9" s="43" t="s">
        <v>734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10"/>
      <c r="AB9" s="112"/>
      <c r="AC9" s="112"/>
      <c r="AD9" s="112"/>
      <c r="AE9" s="112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44243</v>
      </c>
      <c r="C10" s="41" t="s">
        <v>81</v>
      </c>
      <c r="D10" s="42" t="s">
        <v>735</v>
      </c>
      <c r="E10" s="43" t="s">
        <v>736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10"/>
      <c r="AB10" s="113"/>
      <c r="AC10" s="112"/>
      <c r="AD10" s="112"/>
      <c r="AE10" s="112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44244</v>
      </c>
      <c r="C11" s="51" t="s">
        <v>81</v>
      </c>
      <c r="D11" s="52" t="s">
        <v>737</v>
      </c>
      <c r="E11" s="53" t="s">
        <v>738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10"/>
      <c r="AB11" s="113"/>
      <c r="AC11" s="112"/>
      <c r="AD11" s="112"/>
      <c r="AE11" s="112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44245</v>
      </c>
      <c r="C12" s="31" t="s">
        <v>81</v>
      </c>
      <c r="D12" s="32" t="s">
        <v>739</v>
      </c>
      <c r="E12" s="33" t="s">
        <v>740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10"/>
      <c r="AB12" s="113"/>
      <c r="AC12" s="112"/>
      <c r="AD12" s="112"/>
      <c r="AE12" s="112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44246</v>
      </c>
      <c r="C13" s="41" t="s">
        <v>81</v>
      </c>
      <c r="D13" s="42" t="s">
        <v>589</v>
      </c>
      <c r="E13" s="43" t="s">
        <v>741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10"/>
      <c r="AB13" s="113"/>
      <c r="AC13" s="112"/>
      <c r="AD13" s="112"/>
      <c r="AE13" s="112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44247</v>
      </c>
      <c r="C14" s="41" t="s">
        <v>81</v>
      </c>
      <c r="D14" s="42" t="s">
        <v>742</v>
      </c>
      <c r="E14" s="43" t="s">
        <v>243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10"/>
      <c r="AB14" s="113"/>
      <c r="AC14" s="112"/>
      <c r="AD14" s="112"/>
      <c r="AE14" s="112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44248</v>
      </c>
      <c r="C15" s="41" t="s">
        <v>81</v>
      </c>
      <c r="D15" s="42" t="s">
        <v>743</v>
      </c>
      <c r="E15" s="43" t="s">
        <v>744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10"/>
      <c r="AB15" s="113"/>
      <c r="AC15" s="112"/>
      <c r="AD15" s="112"/>
      <c r="AE15" s="112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44249</v>
      </c>
      <c r="C16" s="51" t="s">
        <v>81</v>
      </c>
      <c r="D16" s="52" t="s">
        <v>745</v>
      </c>
      <c r="E16" s="53" t="s">
        <v>746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10"/>
      <c r="AB16" s="113"/>
      <c r="AC16" s="112"/>
      <c r="AD16" s="112"/>
      <c r="AE16" s="112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44250</v>
      </c>
      <c r="C17" s="31" t="s">
        <v>81</v>
      </c>
      <c r="D17" s="32" t="s">
        <v>747</v>
      </c>
      <c r="E17" s="33" t="s">
        <v>748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10"/>
      <c r="AB17" s="113"/>
      <c r="AC17" s="112"/>
      <c r="AD17" s="112"/>
      <c r="AE17" s="112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44251</v>
      </c>
      <c r="C18" s="60" t="s">
        <v>81</v>
      </c>
      <c r="D18" s="42" t="s">
        <v>527</v>
      </c>
      <c r="E18" s="43" t="s">
        <v>473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10"/>
      <c r="AB18" s="113"/>
      <c r="AC18" s="112"/>
      <c r="AD18" s="112"/>
      <c r="AE18" s="112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44252</v>
      </c>
      <c r="C19" s="41" t="s">
        <v>81</v>
      </c>
      <c r="D19" s="61" t="s">
        <v>527</v>
      </c>
      <c r="E19" s="62" t="s">
        <v>749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10"/>
      <c r="AB19" s="113"/>
      <c r="AC19" s="112"/>
      <c r="AD19" s="112"/>
      <c r="AE19" s="112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44253</v>
      </c>
      <c r="C20" s="41" t="s">
        <v>81</v>
      </c>
      <c r="D20" s="42" t="s">
        <v>750</v>
      </c>
      <c r="E20" s="43" t="s">
        <v>751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10"/>
      <c r="AB20" s="113"/>
      <c r="AC20" s="112"/>
      <c r="AD20" s="112"/>
      <c r="AE20" s="112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44254</v>
      </c>
      <c r="C21" s="51" t="s">
        <v>81</v>
      </c>
      <c r="D21" s="52" t="s">
        <v>752</v>
      </c>
      <c r="E21" s="53" t="s">
        <v>753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10"/>
      <c r="AB21" s="113"/>
      <c r="AC21" s="112"/>
      <c r="AD21" s="112"/>
      <c r="AE21" s="112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5.95" customHeight="1" x14ac:dyDescent="0.5">
      <c r="A22" s="29">
        <v>16</v>
      </c>
      <c r="B22" s="30">
        <v>44255</v>
      </c>
      <c r="C22" s="31" t="s">
        <v>81</v>
      </c>
      <c r="D22" s="32" t="s">
        <v>754</v>
      </c>
      <c r="E22" s="33" t="s">
        <v>755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10"/>
      <c r="AB22" s="113"/>
      <c r="AC22" s="112"/>
      <c r="AD22" s="112"/>
      <c r="AE22" s="112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44256</v>
      </c>
      <c r="C23" s="41" t="s">
        <v>81</v>
      </c>
      <c r="D23" s="42" t="s">
        <v>756</v>
      </c>
      <c r="E23" s="43" t="s">
        <v>757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10"/>
      <c r="AB23" s="113"/>
      <c r="AC23" s="112"/>
      <c r="AD23" s="112"/>
      <c r="AE23" s="112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44257</v>
      </c>
      <c r="C24" s="41" t="s">
        <v>81</v>
      </c>
      <c r="D24" s="42" t="s">
        <v>167</v>
      </c>
      <c r="E24" s="43" t="s">
        <v>758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10"/>
      <c r="AB24" s="113"/>
      <c r="AC24" s="112"/>
      <c r="AD24" s="112"/>
      <c r="AE24" s="112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44258</v>
      </c>
      <c r="C25" s="41" t="s">
        <v>81</v>
      </c>
      <c r="D25" s="42" t="s">
        <v>759</v>
      </c>
      <c r="E25" s="43" t="s">
        <v>760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10"/>
      <c r="AB25" s="113"/>
      <c r="AC25" s="112"/>
      <c r="AD25" s="112"/>
      <c r="AE25" s="112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44259</v>
      </c>
      <c r="C26" s="51" t="s">
        <v>116</v>
      </c>
      <c r="D26" s="52" t="s">
        <v>761</v>
      </c>
      <c r="E26" s="53" t="s">
        <v>762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10"/>
      <c r="AB26" s="113"/>
      <c r="AC26" s="112"/>
      <c r="AD26" s="112"/>
      <c r="AE26" s="112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44260</v>
      </c>
      <c r="C27" s="63" t="s">
        <v>116</v>
      </c>
      <c r="D27" s="64" t="s">
        <v>763</v>
      </c>
      <c r="E27" s="65" t="s">
        <v>764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10"/>
      <c r="AB27" s="113"/>
      <c r="AC27" s="112"/>
      <c r="AD27" s="112"/>
      <c r="AE27" s="112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44261</v>
      </c>
      <c r="C28" s="69" t="s">
        <v>116</v>
      </c>
      <c r="D28" s="42" t="s">
        <v>765</v>
      </c>
      <c r="E28" s="43" t="s">
        <v>766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10"/>
      <c r="AB28" s="112"/>
      <c r="AC28" s="112"/>
      <c r="AD28" s="112"/>
      <c r="AE28" s="112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44262</v>
      </c>
      <c r="C29" s="41" t="s">
        <v>116</v>
      </c>
      <c r="D29" s="70" t="s">
        <v>248</v>
      </c>
      <c r="E29" s="71" t="s">
        <v>767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10"/>
      <c r="AB29" s="112"/>
      <c r="AC29" s="112"/>
      <c r="AD29" s="112"/>
      <c r="AE29" s="112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44263</v>
      </c>
      <c r="C30" s="41" t="s">
        <v>116</v>
      </c>
      <c r="D30" s="42" t="s">
        <v>768</v>
      </c>
      <c r="E30" s="43" t="s">
        <v>769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10"/>
      <c r="AB30" s="113"/>
      <c r="AC30" s="112"/>
      <c r="AD30" s="112"/>
      <c r="AE30" s="112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44264</v>
      </c>
      <c r="C31" s="72" t="s">
        <v>116</v>
      </c>
      <c r="D31" s="73" t="s">
        <v>770</v>
      </c>
      <c r="E31" s="74" t="s">
        <v>771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10"/>
      <c r="AB31" s="113"/>
      <c r="AC31" s="112"/>
      <c r="AD31" s="112"/>
      <c r="AE31" s="112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44265</v>
      </c>
      <c r="C32" s="31" t="s">
        <v>116</v>
      </c>
      <c r="D32" s="32" t="s">
        <v>772</v>
      </c>
      <c r="E32" s="33" t="s">
        <v>773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10"/>
      <c r="AB32" s="113"/>
      <c r="AC32" s="112"/>
      <c r="AD32" s="112"/>
      <c r="AE32" s="112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44266</v>
      </c>
      <c r="C33" s="41" t="s">
        <v>116</v>
      </c>
      <c r="D33" s="42" t="s">
        <v>185</v>
      </c>
      <c r="E33" s="43" t="s">
        <v>774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10"/>
      <c r="AB33" s="113"/>
      <c r="AC33" s="112"/>
      <c r="AD33" s="112"/>
      <c r="AE33" s="112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44267</v>
      </c>
      <c r="C34" s="41" t="s">
        <v>116</v>
      </c>
      <c r="D34" s="42" t="s">
        <v>775</v>
      </c>
      <c r="E34" s="43" t="s">
        <v>776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10"/>
      <c r="AB34" s="113"/>
      <c r="AC34" s="112"/>
      <c r="AD34" s="112"/>
      <c r="AE34" s="112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44268</v>
      </c>
      <c r="C35" s="41" t="s">
        <v>116</v>
      </c>
      <c r="D35" s="42" t="s">
        <v>777</v>
      </c>
      <c r="E35" s="43" t="s">
        <v>778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10"/>
      <c r="AB35" s="113"/>
      <c r="AC35" s="112"/>
      <c r="AD35" s="112"/>
      <c r="AE35" s="112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44269</v>
      </c>
      <c r="C36" s="51" t="s">
        <v>116</v>
      </c>
      <c r="D36" s="52" t="s">
        <v>255</v>
      </c>
      <c r="E36" s="53" t="s">
        <v>779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10"/>
      <c r="AB36" s="113"/>
      <c r="AC36" s="112"/>
      <c r="AD36" s="112"/>
      <c r="AE36" s="112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44270</v>
      </c>
      <c r="C37" s="63" t="s">
        <v>116</v>
      </c>
      <c r="D37" s="79" t="s">
        <v>780</v>
      </c>
      <c r="E37" s="80" t="s">
        <v>781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10"/>
      <c r="AB37" s="112"/>
      <c r="AC37" s="112"/>
      <c r="AD37" s="112"/>
      <c r="AE37" s="112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44271</v>
      </c>
      <c r="C38" s="41" t="s">
        <v>116</v>
      </c>
      <c r="D38" s="42" t="s">
        <v>632</v>
      </c>
      <c r="E38" s="43" t="s">
        <v>782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10"/>
      <c r="AB38" s="112"/>
      <c r="AC38" s="112"/>
      <c r="AD38" s="112"/>
      <c r="AE38" s="112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44272</v>
      </c>
      <c r="C39" s="41" t="s">
        <v>116</v>
      </c>
      <c r="D39" s="42" t="s">
        <v>783</v>
      </c>
      <c r="E39" s="43" t="s">
        <v>784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10"/>
      <c r="AB39" s="113"/>
      <c r="AC39" s="112"/>
      <c r="AD39" s="112"/>
      <c r="AE39" s="112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103">
        <v>44273</v>
      </c>
      <c r="C40" s="41" t="s">
        <v>116</v>
      </c>
      <c r="D40" s="42" t="s">
        <v>785</v>
      </c>
      <c r="E40" s="43" t="s">
        <v>786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10"/>
      <c r="AB40" s="113"/>
      <c r="AC40" s="112"/>
      <c r="AD40" s="112"/>
      <c r="AE40" s="112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44274</v>
      </c>
      <c r="C41" s="82" t="s">
        <v>116</v>
      </c>
      <c r="D41" s="73" t="s">
        <v>487</v>
      </c>
      <c r="E41" s="74" t="s">
        <v>787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110"/>
      <c r="AB41" s="113"/>
      <c r="AC41" s="112"/>
      <c r="AD41" s="112"/>
      <c r="AE41" s="112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44275</v>
      </c>
      <c r="C42" s="31" t="s">
        <v>116</v>
      </c>
      <c r="D42" s="32" t="s">
        <v>788</v>
      </c>
      <c r="E42" s="33" t="s">
        <v>789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10"/>
      <c r="AB42" s="113"/>
      <c r="AC42" s="112"/>
      <c r="AD42" s="112"/>
      <c r="AE42" s="112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44276</v>
      </c>
      <c r="C43" s="41" t="s">
        <v>116</v>
      </c>
      <c r="D43" s="42" t="s">
        <v>790</v>
      </c>
      <c r="E43" s="43" t="s">
        <v>791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10"/>
      <c r="AB43" s="113"/>
      <c r="AC43" s="112"/>
      <c r="AD43" s="112"/>
      <c r="AE43" s="112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5.95" customHeight="1" x14ac:dyDescent="0.5">
      <c r="A44" s="39">
        <v>38</v>
      </c>
      <c r="B44" s="40">
        <v>44277</v>
      </c>
      <c r="C44" s="41" t="s">
        <v>116</v>
      </c>
      <c r="D44" s="42" t="s">
        <v>790</v>
      </c>
      <c r="E44" s="43" t="s">
        <v>792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10"/>
      <c r="AB44" s="113"/>
      <c r="AC44" s="112"/>
      <c r="AD44" s="112"/>
      <c r="AE44" s="112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39">
        <v>39</v>
      </c>
      <c r="B45" s="103">
        <v>44278</v>
      </c>
      <c r="C45" s="41" t="s">
        <v>116</v>
      </c>
      <c r="D45" s="42" t="s">
        <v>793</v>
      </c>
      <c r="E45" s="43" t="s">
        <v>794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10"/>
      <c r="AB45" s="113"/>
      <c r="AC45" s="112"/>
      <c r="AD45" s="112"/>
      <c r="AE45" s="112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49">
        <v>40</v>
      </c>
      <c r="B46" s="50">
        <v>44279</v>
      </c>
      <c r="C46" s="51" t="s">
        <v>116</v>
      </c>
      <c r="D46" s="52" t="s">
        <v>795</v>
      </c>
      <c r="E46" s="53" t="s">
        <v>796</v>
      </c>
      <c r="F46" s="49" t="s">
        <v>15</v>
      </c>
      <c r="G46" s="95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10"/>
      <c r="AB46" s="113"/>
      <c r="AC46" s="112"/>
      <c r="AD46" s="112"/>
      <c r="AE46" s="112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5"/>
      <c r="AB47" s="106"/>
      <c r="AC47" s="104"/>
      <c r="AD47" s="104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19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21</v>
      </c>
      <c r="P48" s="168"/>
      <c r="Q48" s="89" t="s">
        <v>8</v>
      </c>
      <c r="X48" s="86"/>
      <c r="Y48" s="90"/>
      <c r="AA48" s="107"/>
      <c r="AB48" s="107"/>
      <c r="AC48" s="107"/>
      <c r="AD48" s="107"/>
    </row>
    <row r="49" spans="1:47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208"/>
      <c r="E56" s="208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s="118" customFormat="1" ht="15" customHeight="1" x14ac:dyDescent="0.5">
      <c r="B57" s="120"/>
      <c r="C57" s="121"/>
      <c r="D57" s="122"/>
      <c r="E57" s="122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</row>
    <row r="58" spans="1:47" s="118" customFormat="1" ht="15" customHeight="1" x14ac:dyDescent="0.5">
      <c r="B58" s="120"/>
      <c r="C58" s="123"/>
      <c r="D58" s="124"/>
      <c r="E58" s="124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</row>
    <row r="59" spans="1:47" s="118" customFormat="1" ht="15" customHeight="1" x14ac:dyDescent="0.5">
      <c r="B59" s="120"/>
      <c r="C59" s="121"/>
      <c r="D59" s="122"/>
      <c r="E59" s="122"/>
      <c r="AA59" s="119"/>
    </row>
    <row r="60" spans="1:47" s="118" customFormat="1" ht="15" customHeight="1" x14ac:dyDescent="0.5">
      <c r="B60" s="120"/>
      <c r="C60" s="121"/>
      <c r="D60" s="122"/>
      <c r="E60" s="122"/>
      <c r="AA60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64"/>
  <sheetViews>
    <sheetView zoomScale="120" zoomScaleNormal="120" workbookViewId="0">
      <selection activeCell="AB9" sqref="AB9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ม.2'!B24</f>
        <v>นายศิวรัตน์  รอดเมือง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60</v>
      </c>
      <c r="M2" s="22" t="s">
        <v>45</v>
      </c>
      <c r="R2" s="22" t="str">
        <f>'ยอด ม.2'!B25</f>
        <v>นายพลภัทร  ศรีรักษา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ม.2'!F24</f>
        <v>163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44280</v>
      </c>
      <c r="C7" s="31" t="s">
        <v>81</v>
      </c>
      <c r="D7" s="32" t="s">
        <v>797</v>
      </c>
      <c r="E7" s="33" t="s">
        <v>798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44281</v>
      </c>
      <c r="C8" s="41" t="s">
        <v>81</v>
      </c>
      <c r="D8" s="42" t="s">
        <v>799</v>
      </c>
      <c r="E8" s="43" t="s">
        <v>800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44282</v>
      </c>
      <c r="C9" s="41" t="s">
        <v>81</v>
      </c>
      <c r="D9" s="42" t="s">
        <v>801</v>
      </c>
      <c r="E9" s="43" t="s">
        <v>802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44283</v>
      </c>
      <c r="C10" s="41" t="s">
        <v>81</v>
      </c>
      <c r="D10" s="42" t="s">
        <v>803</v>
      </c>
      <c r="E10" s="43" t="s">
        <v>804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44284</v>
      </c>
      <c r="C11" s="51" t="s">
        <v>81</v>
      </c>
      <c r="D11" s="52" t="s">
        <v>805</v>
      </c>
      <c r="E11" s="53" t="s">
        <v>806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44285</v>
      </c>
      <c r="C12" s="31" t="s">
        <v>81</v>
      </c>
      <c r="D12" s="32" t="s">
        <v>807</v>
      </c>
      <c r="E12" s="33" t="s">
        <v>718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44286</v>
      </c>
      <c r="C13" s="41" t="s">
        <v>81</v>
      </c>
      <c r="D13" s="42" t="s">
        <v>808</v>
      </c>
      <c r="E13" s="43" t="s">
        <v>809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44287</v>
      </c>
      <c r="C14" s="41" t="s">
        <v>81</v>
      </c>
      <c r="D14" s="42" t="s">
        <v>810</v>
      </c>
      <c r="E14" s="43" t="s">
        <v>811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44288</v>
      </c>
      <c r="C15" s="41" t="s">
        <v>81</v>
      </c>
      <c r="D15" s="42" t="s">
        <v>812</v>
      </c>
      <c r="E15" s="43" t="s">
        <v>813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44289</v>
      </c>
      <c r="C16" s="51" t="s">
        <v>81</v>
      </c>
      <c r="D16" s="52" t="s">
        <v>814</v>
      </c>
      <c r="E16" s="53" t="s">
        <v>815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44290</v>
      </c>
      <c r="C17" s="31" t="s">
        <v>81</v>
      </c>
      <c r="D17" s="32" t="s">
        <v>816</v>
      </c>
      <c r="E17" s="33" t="s">
        <v>817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44291</v>
      </c>
      <c r="C18" s="60" t="s">
        <v>81</v>
      </c>
      <c r="D18" s="42" t="s">
        <v>818</v>
      </c>
      <c r="E18" s="43" t="s">
        <v>819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44292</v>
      </c>
      <c r="C19" s="41" t="s">
        <v>81</v>
      </c>
      <c r="D19" s="61" t="s">
        <v>820</v>
      </c>
      <c r="E19" s="62" t="s">
        <v>821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44293</v>
      </c>
      <c r="C20" s="41" t="s">
        <v>81</v>
      </c>
      <c r="D20" s="42" t="s">
        <v>822</v>
      </c>
      <c r="E20" s="43" t="s">
        <v>823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44294</v>
      </c>
      <c r="C21" s="51" t="s">
        <v>81</v>
      </c>
      <c r="D21" s="52" t="s">
        <v>824</v>
      </c>
      <c r="E21" s="53" t="s">
        <v>825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5.95" customHeight="1" x14ac:dyDescent="0.5">
      <c r="A22" s="29">
        <v>16</v>
      </c>
      <c r="B22" s="30">
        <v>44295</v>
      </c>
      <c r="C22" s="31" t="s">
        <v>81</v>
      </c>
      <c r="D22" s="32" t="s">
        <v>303</v>
      </c>
      <c r="E22" s="33" t="s">
        <v>826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44296</v>
      </c>
      <c r="C23" s="41" t="s">
        <v>81</v>
      </c>
      <c r="D23" s="42" t="s">
        <v>827</v>
      </c>
      <c r="E23" s="43" t="s">
        <v>828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44297</v>
      </c>
      <c r="C24" s="41" t="s">
        <v>81</v>
      </c>
      <c r="D24" s="42" t="s">
        <v>829</v>
      </c>
      <c r="E24" s="43" t="s">
        <v>830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44298</v>
      </c>
      <c r="C25" s="41" t="s">
        <v>81</v>
      </c>
      <c r="D25" s="42" t="s">
        <v>831</v>
      </c>
      <c r="E25" s="43" t="s">
        <v>832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6.350000000000001" customHeight="1" x14ac:dyDescent="0.5">
      <c r="A26" s="49">
        <v>20</v>
      </c>
      <c r="B26" s="369">
        <v>44299</v>
      </c>
      <c r="C26" s="51" t="s">
        <v>116</v>
      </c>
      <c r="D26" s="52" t="s">
        <v>833</v>
      </c>
      <c r="E26" s="53" t="s">
        <v>540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44300</v>
      </c>
      <c r="C27" s="63" t="s">
        <v>116</v>
      </c>
      <c r="D27" s="64" t="s">
        <v>834</v>
      </c>
      <c r="E27" s="65" t="s">
        <v>835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44301</v>
      </c>
      <c r="C28" s="69" t="s">
        <v>116</v>
      </c>
      <c r="D28" s="42" t="s">
        <v>836</v>
      </c>
      <c r="E28" s="43" t="s">
        <v>837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44302</v>
      </c>
      <c r="C29" s="69" t="s">
        <v>116</v>
      </c>
      <c r="D29" s="42" t="s">
        <v>838</v>
      </c>
      <c r="E29" s="43" t="s">
        <v>839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44303</v>
      </c>
      <c r="C30" s="41" t="s">
        <v>116</v>
      </c>
      <c r="D30" s="70" t="s">
        <v>840</v>
      </c>
      <c r="E30" s="71" t="s">
        <v>841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16.149999999999999" customHeight="1" x14ac:dyDescent="0.5">
      <c r="A31" s="39">
        <v>25</v>
      </c>
      <c r="B31" s="40">
        <v>44304</v>
      </c>
      <c r="C31" s="41" t="s">
        <v>116</v>
      </c>
      <c r="D31" s="42" t="s">
        <v>842</v>
      </c>
      <c r="E31" s="43" t="s">
        <v>843</v>
      </c>
      <c r="F31" s="39" t="s">
        <v>15</v>
      </c>
      <c r="G31" s="94"/>
      <c r="H31" s="45"/>
      <c r="I31" s="45"/>
      <c r="J31" s="45"/>
      <c r="K31" s="45"/>
      <c r="L31" s="45"/>
      <c r="M31" s="45"/>
      <c r="N31" s="45"/>
      <c r="O31" s="45"/>
      <c r="P31" s="46"/>
      <c r="Q31" s="46"/>
      <c r="R31" s="46"/>
      <c r="S31" s="46"/>
      <c r="T31" s="46"/>
      <c r="U31" s="46"/>
      <c r="V31" s="46"/>
      <c r="W31" s="46"/>
      <c r="X31" s="47"/>
      <c r="Y31" s="4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5.95" customHeight="1" x14ac:dyDescent="0.5">
      <c r="A32" s="29">
        <v>26</v>
      </c>
      <c r="B32" s="30">
        <v>44305</v>
      </c>
      <c r="C32" s="31" t="s">
        <v>116</v>
      </c>
      <c r="D32" s="32" t="s">
        <v>844</v>
      </c>
      <c r="E32" s="33" t="s">
        <v>845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44306</v>
      </c>
      <c r="C33" s="41" t="s">
        <v>116</v>
      </c>
      <c r="D33" s="42" t="s">
        <v>846</v>
      </c>
      <c r="E33" s="43" t="s">
        <v>847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44307</v>
      </c>
      <c r="C34" s="41" t="s">
        <v>116</v>
      </c>
      <c r="D34" s="42" t="s">
        <v>626</v>
      </c>
      <c r="E34" s="43" t="s">
        <v>848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44308</v>
      </c>
      <c r="C35" s="41" t="s">
        <v>116</v>
      </c>
      <c r="D35" s="42" t="s">
        <v>849</v>
      </c>
      <c r="E35" s="43" t="s">
        <v>781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39">
        <v>30</v>
      </c>
      <c r="B36" s="50">
        <v>44309</v>
      </c>
      <c r="C36" s="51" t="s">
        <v>116</v>
      </c>
      <c r="D36" s="52" t="s">
        <v>850</v>
      </c>
      <c r="E36" s="53" t="s">
        <v>851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85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5.95" customHeight="1" x14ac:dyDescent="0.5">
      <c r="A37" s="196">
        <v>31</v>
      </c>
      <c r="B37" s="197">
        <v>44310</v>
      </c>
      <c r="C37" s="198" t="s">
        <v>116</v>
      </c>
      <c r="D37" s="199" t="s">
        <v>717</v>
      </c>
      <c r="E37" s="200" t="s">
        <v>852</v>
      </c>
      <c r="F37" s="196" t="s">
        <v>16</v>
      </c>
      <c r="G37" s="201"/>
      <c r="H37" s="202"/>
      <c r="I37" s="202"/>
      <c r="J37" s="202"/>
      <c r="K37" s="202"/>
      <c r="L37" s="202"/>
      <c r="M37" s="202"/>
      <c r="N37" s="202"/>
      <c r="O37" s="202"/>
      <c r="P37" s="203"/>
      <c r="Q37" s="203"/>
      <c r="R37" s="203"/>
      <c r="S37" s="203"/>
      <c r="T37" s="203"/>
      <c r="U37" s="203"/>
      <c r="V37" s="203"/>
      <c r="W37" s="203"/>
      <c r="X37" s="204"/>
      <c r="Y37" s="195"/>
      <c r="AA37" s="124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44311</v>
      </c>
      <c r="C38" s="41" t="s">
        <v>116</v>
      </c>
      <c r="D38" s="42" t="s">
        <v>853</v>
      </c>
      <c r="E38" s="43" t="s">
        <v>233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44312</v>
      </c>
      <c r="C39" s="41" t="s">
        <v>116</v>
      </c>
      <c r="D39" s="42" t="s">
        <v>854</v>
      </c>
      <c r="E39" s="43" t="s">
        <v>855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40">
        <v>44313</v>
      </c>
      <c r="C40" s="41" t="s">
        <v>116</v>
      </c>
      <c r="D40" s="42" t="s">
        <v>856</v>
      </c>
      <c r="E40" s="43" t="s">
        <v>857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39">
        <v>35</v>
      </c>
      <c r="B41" s="50">
        <v>44314</v>
      </c>
      <c r="C41" s="92" t="s">
        <v>116</v>
      </c>
      <c r="D41" s="52" t="s">
        <v>858</v>
      </c>
      <c r="E41" s="53" t="s">
        <v>859</v>
      </c>
      <c r="F41" s="49" t="s">
        <v>15</v>
      </c>
      <c r="G41" s="95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44315</v>
      </c>
      <c r="C42" s="31" t="s">
        <v>116</v>
      </c>
      <c r="D42" s="32" t="s">
        <v>860</v>
      </c>
      <c r="E42" s="33" t="s">
        <v>861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44316</v>
      </c>
      <c r="C43" s="41" t="s">
        <v>116</v>
      </c>
      <c r="D43" s="42" t="s">
        <v>862</v>
      </c>
      <c r="E43" s="43" t="s">
        <v>863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39">
        <v>38</v>
      </c>
      <c r="B44" s="40">
        <v>44317</v>
      </c>
      <c r="C44" s="41" t="s">
        <v>116</v>
      </c>
      <c r="D44" s="42" t="s">
        <v>648</v>
      </c>
      <c r="E44" s="43" t="s">
        <v>864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39">
        <v>39</v>
      </c>
      <c r="B45" s="40">
        <v>44318</v>
      </c>
      <c r="C45" s="41" t="s">
        <v>116</v>
      </c>
      <c r="D45" s="42" t="s">
        <v>865</v>
      </c>
      <c r="E45" s="43" t="s">
        <v>866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49">
        <v>40</v>
      </c>
      <c r="B46" s="50">
        <v>44319</v>
      </c>
      <c r="C46" s="51" t="s">
        <v>116</v>
      </c>
      <c r="D46" s="52" t="s">
        <v>867</v>
      </c>
      <c r="E46" s="53" t="s">
        <v>868</v>
      </c>
      <c r="F46" s="49" t="s">
        <v>15</v>
      </c>
      <c r="G46" s="95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19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21</v>
      </c>
      <c r="P48" s="168"/>
      <c r="Q48" s="89" t="s">
        <v>8</v>
      </c>
      <c r="X48" s="86"/>
      <c r="Y48" s="90"/>
    </row>
    <row r="49" spans="1:47" s="14" customFormat="1" ht="17.100000000000001" hidden="1" customHeight="1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7"/>
      <c r="T49" s="27"/>
      <c r="U49" s="27"/>
      <c r="V49" s="27"/>
      <c r="W49" s="27"/>
      <c r="X49" s="27"/>
      <c r="Y49" s="21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208"/>
      <c r="E56" s="208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s="118" customFormat="1" ht="15" customHeight="1" x14ac:dyDescent="0.5">
      <c r="B57" s="120"/>
      <c r="C57" s="121"/>
      <c r="D57" s="122"/>
      <c r="E57" s="122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</row>
    <row r="58" spans="1:47" s="118" customFormat="1" ht="15" customHeight="1" x14ac:dyDescent="0.5">
      <c r="B58" s="120"/>
      <c r="C58" s="123"/>
      <c r="D58" s="124"/>
      <c r="E58" s="124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</row>
    <row r="59" spans="1:47" s="118" customFormat="1" ht="15" customHeight="1" x14ac:dyDescent="0.5">
      <c r="B59" s="120"/>
      <c r="C59" s="121"/>
      <c r="D59" s="122"/>
      <c r="E59" s="122"/>
      <c r="AA59" s="119"/>
    </row>
    <row r="60" spans="1:47" s="118" customFormat="1" ht="15" customHeight="1" x14ac:dyDescent="0.5">
      <c r="B60" s="120"/>
      <c r="C60" s="121"/>
      <c r="D60" s="122"/>
      <c r="E60" s="122"/>
      <c r="AA60" s="119"/>
    </row>
    <row r="61" spans="1:47" s="118" customFormat="1" ht="15" customHeight="1" x14ac:dyDescent="0.5">
      <c r="B61" s="120"/>
      <c r="C61" s="121"/>
      <c r="D61" s="122"/>
      <c r="E61" s="122"/>
      <c r="AA61" s="119"/>
    </row>
    <row r="62" spans="1:47" s="118" customFormat="1" ht="15" customHeight="1" x14ac:dyDescent="0.5">
      <c r="B62" s="120"/>
      <c r="C62" s="121"/>
      <c r="D62" s="122"/>
      <c r="E62" s="122"/>
      <c r="AA62" s="119"/>
    </row>
    <row r="63" spans="1:47" s="118" customFormat="1" ht="15" customHeight="1" x14ac:dyDescent="0.5">
      <c r="B63" s="120"/>
      <c r="C63" s="121"/>
      <c r="D63" s="122"/>
      <c r="E63" s="122"/>
      <c r="AA63" s="119"/>
    </row>
    <row r="64" spans="1:47" s="118" customFormat="1" ht="15" customHeight="1" x14ac:dyDescent="0.5">
      <c r="B64" s="120"/>
      <c r="C64" s="121"/>
      <c r="D64" s="122"/>
      <c r="E64" s="122"/>
      <c r="AA64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222A8-0180-422F-969D-4B0C63929156}">
  <dimension ref="A1:AU55"/>
  <sheetViews>
    <sheetView topLeftCell="A25" zoomScale="120" zoomScaleNormal="120" workbookViewId="0">
      <selection activeCell="D48" sqref="D48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ม.2'!B26</f>
        <v>นางอารีพร  ภู่ผกาพันธุ์พงษ์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61</v>
      </c>
      <c r="M2" s="22" t="s">
        <v>45</v>
      </c>
      <c r="R2" s="22" t="str">
        <f>'ยอด ม.2'!B27</f>
        <v>...............-...................</v>
      </c>
    </row>
    <row r="3" spans="1:42" s="24" customFormat="1" ht="17.25" customHeight="1" x14ac:dyDescent="0.5">
      <c r="A3" s="26" t="s">
        <v>76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ม.2'!F26</f>
        <v>523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44320</v>
      </c>
      <c r="C7" s="31" t="s">
        <v>81</v>
      </c>
      <c r="D7" s="32" t="s">
        <v>869</v>
      </c>
      <c r="E7" s="33" t="s">
        <v>870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44321</v>
      </c>
      <c r="C8" s="41" t="s">
        <v>81</v>
      </c>
      <c r="D8" s="42" t="s">
        <v>733</v>
      </c>
      <c r="E8" s="43" t="s">
        <v>871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44322</v>
      </c>
      <c r="C9" s="41" t="s">
        <v>81</v>
      </c>
      <c r="D9" s="42" t="s">
        <v>872</v>
      </c>
      <c r="E9" s="43" t="s">
        <v>873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44323</v>
      </c>
      <c r="C10" s="41" t="s">
        <v>81</v>
      </c>
      <c r="D10" s="42" t="s">
        <v>356</v>
      </c>
      <c r="E10" s="43" t="s">
        <v>874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44324</v>
      </c>
      <c r="C11" s="51" t="s">
        <v>81</v>
      </c>
      <c r="D11" s="52" t="s">
        <v>875</v>
      </c>
      <c r="E11" s="53" t="s">
        <v>876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44325</v>
      </c>
      <c r="C12" s="31" t="s">
        <v>81</v>
      </c>
      <c r="D12" s="32" t="s">
        <v>745</v>
      </c>
      <c r="E12" s="33" t="s">
        <v>877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44326</v>
      </c>
      <c r="C13" s="41" t="s">
        <v>81</v>
      </c>
      <c r="D13" s="42" t="s">
        <v>878</v>
      </c>
      <c r="E13" s="43" t="s">
        <v>879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44327</v>
      </c>
      <c r="C14" s="41" t="s">
        <v>81</v>
      </c>
      <c r="D14" s="42" t="s">
        <v>880</v>
      </c>
      <c r="E14" s="43" t="s">
        <v>881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44328</v>
      </c>
      <c r="C15" s="41" t="s">
        <v>81</v>
      </c>
      <c r="D15" s="42" t="s">
        <v>882</v>
      </c>
      <c r="E15" s="43" t="s">
        <v>883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44329</v>
      </c>
      <c r="C16" s="51" t="s">
        <v>81</v>
      </c>
      <c r="D16" s="52" t="s">
        <v>884</v>
      </c>
      <c r="E16" s="53" t="s">
        <v>885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44330</v>
      </c>
      <c r="C17" s="31" t="s">
        <v>81</v>
      </c>
      <c r="D17" s="32" t="s">
        <v>531</v>
      </c>
      <c r="E17" s="33" t="s">
        <v>886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44331</v>
      </c>
      <c r="C18" s="60" t="s">
        <v>81</v>
      </c>
      <c r="D18" s="42" t="s">
        <v>887</v>
      </c>
      <c r="E18" s="43" t="s">
        <v>888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44332</v>
      </c>
      <c r="C19" s="41" t="s">
        <v>81</v>
      </c>
      <c r="D19" s="61" t="s">
        <v>889</v>
      </c>
      <c r="E19" s="62" t="s">
        <v>890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44333</v>
      </c>
      <c r="C20" s="41" t="s">
        <v>116</v>
      </c>
      <c r="D20" s="42" t="s">
        <v>891</v>
      </c>
      <c r="E20" s="43" t="s">
        <v>892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44334</v>
      </c>
      <c r="C21" s="51" t="s">
        <v>116</v>
      </c>
      <c r="D21" s="52" t="s">
        <v>453</v>
      </c>
      <c r="E21" s="53" t="s">
        <v>893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5.95" customHeight="1" x14ac:dyDescent="0.5">
      <c r="A22" s="29">
        <v>16</v>
      </c>
      <c r="B22" s="30">
        <v>44335</v>
      </c>
      <c r="C22" s="31" t="s">
        <v>116</v>
      </c>
      <c r="D22" s="32" t="s">
        <v>894</v>
      </c>
      <c r="E22" s="33" t="s">
        <v>895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44336</v>
      </c>
      <c r="C23" s="41" t="s">
        <v>116</v>
      </c>
      <c r="D23" s="42" t="s">
        <v>896</v>
      </c>
      <c r="E23" s="43" t="s">
        <v>897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44337</v>
      </c>
      <c r="C24" s="41" t="s">
        <v>116</v>
      </c>
      <c r="D24" s="42" t="s">
        <v>898</v>
      </c>
      <c r="E24" s="43" t="s">
        <v>899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44338</v>
      </c>
      <c r="C25" s="41" t="s">
        <v>116</v>
      </c>
      <c r="D25" s="42" t="s">
        <v>462</v>
      </c>
      <c r="E25" s="43" t="s">
        <v>900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44339</v>
      </c>
      <c r="C26" s="51" t="s">
        <v>116</v>
      </c>
      <c r="D26" s="52" t="s">
        <v>901</v>
      </c>
      <c r="E26" s="53" t="s">
        <v>902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5.95" customHeight="1" x14ac:dyDescent="0.5">
      <c r="A27" s="29">
        <v>21</v>
      </c>
      <c r="B27" s="30">
        <v>44340</v>
      </c>
      <c r="C27" s="63" t="s">
        <v>116</v>
      </c>
      <c r="D27" s="64" t="s">
        <v>903</v>
      </c>
      <c r="E27" s="65" t="s">
        <v>904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44341</v>
      </c>
      <c r="C28" s="69" t="s">
        <v>116</v>
      </c>
      <c r="D28" s="42" t="s">
        <v>905</v>
      </c>
      <c r="E28" s="43" t="s">
        <v>906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44342</v>
      </c>
      <c r="C29" s="69" t="s">
        <v>116</v>
      </c>
      <c r="D29" s="42" t="s">
        <v>907</v>
      </c>
      <c r="E29" s="43" t="s">
        <v>908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44343</v>
      </c>
      <c r="C30" s="41" t="s">
        <v>116</v>
      </c>
      <c r="D30" s="70" t="s">
        <v>909</v>
      </c>
      <c r="E30" s="71" t="s">
        <v>910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16.149999999999999" customHeight="1" x14ac:dyDescent="0.5">
      <c r="A31" s="49">
        <v>25</v>
      </c>
      <c r="B31" s="40">
        <v>44344</v>
      </c>
      <c r="C31" s="41" t="s">
        <v>116</v>
      </c>
      <c r="D31" s="42" t="s">
        <v>911</v>
      </c>
      <c r="E31" s="43" t="s">
        <v>912</v>
      </c>
      <c r="F31" s="39" t="s">
        <v>15</v>
      </c>
      <c r="G31" s="94"/>
      <c r="H31" s="45"/>
      <c r="I31" s="45"/>
      <c r="J31" s="45"/>
      <c r="K31" s="45"/>
      <c r="L31" s="45"/>
      <c r="M31" s="45"/>
      <c r="N31" s="45"/>
      <c r="O31" s="45"/>
      <c r="P31" s="46"/>
      <c r="Q31" s="46"/>
      <c r="R31" s="46"/>
      <c r="S31" s="46"/>
      <c r="T31" s="46"/>
      <c r="U31" s="46"/>
      <c r="V31" s="46"/>
      <c r="W31" s="46"/>
      <c r="X31" s="47"/>
      <c r="Y31" s="4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44345</v>
      </c>
      <c r="C32" s="31" t="s">
        <v>116</v>
      </c>
      <c r="D32" s="32" t="s">
        <v>913</v>
      </c>
      <c r="E32" s="33" t="s">
        <v>914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7" s="2" customFormat="1" ht="16.149999999999999" customHeight="1" x14ac:dyDescent="0.5">
      <c r="A33" s="39">
        <v>27</v>
      </c>
      <c r="B33" s="40">
        <v>44346</v>
      </c>
      <c r="C33" s="41" t="s">
        <v>116</v>
      </c>
      <c r="D33" s="42" t="s">
        <v>915</v>
      </c>
      <c r="E33" s="43" t="s">
        <v>916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7" s="2" customFormat="1" ht="16.149999999999999" customHeight="1" x14ac:dyDescent="0.5">
      <c r="A34" s="239">
        <v>28</v>
      </c>
      <c r="B34" s="240">
        <v>44347</v>
      </c>
      <c r="C34" s="241" t="s">
        <v>116</v>
      </c>
      <c r="D34" s="242" t="s">
        <v>417</v>
      </c>
      <c r="E34" s="243" t="s">
        <v>917</v>
      </c>
      <c r="F34" s="239" t="s">
        <v>13</v>
      </c>
      <c r="G34" s="232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7" s="2" customFormat="1" ht="16.149999999999999" customHeight="1" x14ac:dyDescent="0.5">
      <c r="A35" s="239">
        <v>29</v>
      </c>
      <c r="B35" s="240">
        <v>44348</v>
      </c>
      <c r="C35" s="241" t="s">
        <v>116</v>
      </c>
      <c r="D35" s="242" t="s">
        <v>417</v>
      </c>
      <c r="E35" s="243" t="s">
        <v>918</v>
      </c>
      <c r="F35" s="239" t="s">
        <v>14</v>
      </c>
      <c r="G35" s="231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7" s="2" customFormat="1" ht="16.350000000000001" customHeight="1" x14ac:dyDescent="0.5">
      <c r="A36" s="244">
        <v>30</v>
      </c>
      <c r="B36" s="245">
        <v>44349</v>
      </c>
      <c r="C36" s="246" t="s">
        <v>116</v>
      </c>
      <c r="D36" s="247" t="s">
        <v>919</v>
      </c>
      <c r="E36" s="248" t="s">
        <v>920</v>
      </c>
      <c r="F36" s="244" t="s">
        <v>15</v>
      </c>
      <c r="G36" s="230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85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7" s="2" customFormat="1" ht="6" customHeight="1" x14ac:dyDescent="0.5">
      <c r="A37" s="160"/>
      <c r="B37" s="161"/>
      <c r="C37" s="162"/>
      <c r="D37" s="163"/>
      <c r="E37" s="164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5"/>
      <c r="Q37" s="165"/>
      <c r="R37" s="165"/>
      <c r="S37" s="165"/>
      <c r="T37" s="165"/>
      <c r="U37" s="165"/>
      <c r="V37" s="165"/>
      <c r="W37" s="165"/>
      <c r="X37" s="166"/>
      <c r="Y37" s="167"/>
      <c r="AA37" s="10"/>
      <c r="AB37" s="19"/>
      <c r="AC37" s="5"/>
      <c r="AD37" s="5"/>
      <c r="AE37" s="5"/>
      <c r="AF37" s="5"/>
      <c r="AG37" s="5"/>
      <c r="AH37" s="5"/>
      <c r="AI37" s="5"/>
      <c r="AJ37" s="5"/>
      <c r="AK37" s="18"/>
      <c r="AL37" s="5"/>
      <c r="AM37" s="18"/>
      <c r="AN37" s="4"/>
      <c r="AO37" s="5"/>
      <c r="AP37" s="5"/>
    </row>
    <row r="38" spans="1:47" s="14" customFormat="1" ht="16.149999999999999" customHeight="1" x14ac:dyDescent="0.5">
      <c r="A38" s="86"/>
      <c r="B38" s="91" t="s">
        <v>24</v>
      </c>
      <c r="C38" s="87"/>
      <c r="E38" s="87">
        <f>I38+O38</f>
        <v>30</v>
      </c>
      <c r="F38" s="88" t="s">
        <v>6</v>
      </c>
      <c r="G38" s="171" t="s">
        <v>11</v>
      </c>
      <c r="H38" s="171"/>
      <c r="I38" s="170">
        <f>COUNTIF($C$7:$C$36,"ช")</f>
        <v>13</v>
      </c>
      <c r="J38" s="168"/>
      <c r="K38" s="89" t="s">
        <v>8</v>
      </c>
      <c r="L38" s="171"/>
      <c r="M38" s="209" t="s">
        <v>7</v>
      </c>
      <c r="N38" s="209"/>
      <c r="O38" s="170">
        <f>COUNTIF($C$7:$C$36,"ญ")</f>
        <v>17</v>
      </c>
      <c r="P38" s="168"/>
      <c r="Q38" s="89" t="s">
        <v>8</v>
      </c>
      <c r="X38" s="86"/>
      <c r="Y38" s="90"/>
    </row>
    <row r="39" spans="1:47" s="14" customFormat="1" ht="16.149999999999999" hidden="1" customHeight="1" x14ac:dyDescent="0.5">
      <c r="A39" s="86"/>
      <c r="B39" s="91"/>
      <c r="C39" s="87"/>
      <c r="E39" s="87"/>
      <c r="F39" s="88"/>
      <c r="G39" s="171"/>
      <c r="H39" s="171"/>
      <c r="I39" s="170"/>
      <c r="J39" s="168"/>
      <c r="K39" s="89"/>
      <c r="L39" s="171"/>
      <c r="M39" s="209"/>
      <c r="N39" s="209"/>
      <c r="O39" s="170"/>
      <c r="P39" s="168"/>
      <c r="Q39" s="89"/>
      <c r="X39" s="86"/>
      <c r="Y39" s="90"/>
    </row>
    <row r="40" spans="1:47" s="118" customFormat="1" ht="15" hidden="1" customHeight="1" x14ac:dyDescent="0.5">
      <c r="A40" s="115"/>
      <c r="B40" s="133"/>
      <c r="C40" s="115"/>
      <c r="D40" s="206" t="s">
        <v>13</v>
      </c>
      <c r="E40" s="206">
        <f>COUNTIF($F$7:$F$36,"แดง")</f>
        <v>6</v>
      </c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AA40" s="119"/>
    </row>
    <row r="41" spans="1:47" s="118" customFormat="1" ht="15" hidden="1" customHeight="1" x14ac:dyDescent="0.5">
      <c r="A41" s="115"/>
      <c r="B41" s="133"/>
      <c r="C41" s="115"/>
      <c r="D41" s="207" t="s">
        <v>14</v>
      </c>
      <c r="E41" s="206">
        <f>COUNTIF($F$7:$F$36,"เหลือง")</f>
        <v>6</v>
      </c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AA41" s="119"/>
    </row>
    <row r="42" spans="1:47" s="118" customFormat="1" ht="15" hidden="1" customHeight="1" x14ac:dyDescent="0.5">
      <c r="A42" s="115"/>
      <c r="B42" s="133"/>
      <c r="C42" s="115"/>
      <c r="D42" s="207" t="s">
        <v>15</v>
      </c>
      <c r="E42" s="206">
        <f>COUNTIF($F$7:$F$36,"น้ำเงิน")</f>
        <v>6</v>
      </c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AA42" s="119"/>
    </row>
    <row r="43" spans="1:47" s="118" customFormat="1" ht="15" hidden="1" customHeight="1" x14ac:dyDescent="0.5">
      <c r="A43" s="115"/>
      <c r="B43" s="133"/>
      <c r="C43" s="115"/>
      <c r="D43" s="207" t="s">
        <v>16</v>
      </c>
      <c r="E43" s="206">
        <f>COUNTIF($F$7:$F$36,"ม่วง")</f>
        <v>6</v>
      </c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AA43" s="119"/>
    </row>
    <row r="44" spans="1:47" s="118" customFormat="1" ht="15" hidden="1" customHeight="1" x14ac:dyDescent="0.5">
      <c r="A44" s="115"/>
      <c r="B44" s="133"/>
      <c r="C44" s="115"/>
      <c r="D44" s="207" t="s">
        <v>17</v>
      </c>
      <c r="E44" s="206">
        <f>COUNTIF($F$7:$F$36,"ฟ้า")</f>
        <v>6</v>
      </c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AA44" s="119"/>
    </row>
    <row r="45" spans="1:47" s="118" customFormat="1" ht="15" hidden="1" customHeight="1" x14ac:dyDescent="0.5">
      <c r="A45" s="115"/>
      <c r="B45" s="133"/>
      <c r="C45" s="115"/>
      <c r="D45" s="207" t="s">
        <v>5</v>
      </c>
      <c r="E45" s="206">
        <f>SUM(E40:E44)</f>
        <v>30</v>
      </c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</row>
    <row r="46" spans="1:47" s="14" customFormat="1" ht="17.100000000000001" customHeight="1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1"/>
      <c r="N46" s="21"/>
      <c r="O46" s="21"/>
      <c r="P46" s="21"/>
      <c r="Q46" s="21"/>
      <c r="R46" s="21"/>
      <c r="S46" s="21"/>
      <c r="T46" s="27"/>
      <c r="U46" s="27"/>
      <c r="V46" s="27"/>
      <c r="W46" s="27"/>
      <c r="X46" s="27"/>
      <c r="Y46" s="27"/>
      <c r="Z46" s="21"/>
    </row>
    <row r="47" spans="1:47" ht="15" customHeight="1" x14ac:dyDescent="0.5">
      <c r="A47" s="21"/>
      <c r="B47" s="21"/>
      <c r="C47" s="28"/>
      <c r="D47" s="131" t="s">
        <v>13</v>
      </c>
      <c r="E47" s="131">
        <f>COUNTIF($F$7:$F$36,"แดง")</f>
        <v>6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47" ht="15" customHeight="1" x14ac:dyDescent="0.5">
      <c r="A48" s="21"/>
      <c r="B48" s="21"/>
      <c r="C48" s="28"/>
      <c r="D48" s="132" t="s">
        <v>14</v>
      </c>
      <c r="E48" s="131">
        <f>COUNTIF($F$7:$F$36,"เหลือง")</f>
        <v>6</v>
      </c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47" ht="15" customHeight="1" x14ac:dyDescent="0.5">
      <c r="A49" s="21"/>
      <c r="B49" s="21"/>
      <c r="C49" s="28"/>
      <c r="D49" s="132" t="s">
        <v>15</v>
      </c>
      <c r="E49" s="131">
        <f>COUNTIF($F$7:$F$36,"น้ำเงิน")</f>
        <v>6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47" ht="15" customHeight="1" x14ac:dyDescent="0.5">
      <c r="A50" s="21"/>
      <c r="B50" s="21"/>
      <c r="C50" s="28"/>
      <c r="D50" s="132" t="s">
        <v>16</v>
      </c>
      <c r="E50" s="131">
        <f>COUNTIF($F$7:$F$36,"ม่วง")</f>
        <v>6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47" ht="15" customHeight="1" x14ac:dyDescent="0.5">
      <c r="A51" s="21"/>
      <c r="B51" s="21"/>
      <c r="C51" s="28"/>
      <c r="D51" s="132" t="s">
        <v>17</v>
      </c>
      <c r="E51" s="131">
        <f>COUNTIF($F$7:$F$36,"ฟ้า")</f>
        <v>6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47" ht="15" customHeight="1" x14ac:dyDescent="0.5">
      <c r="A52" s="21"/>
      <c r="B52" s="21"/>
      <c r="C52" s="28"/>
      <c r="D52" s="132" t="s">
        <v>5</v>
      </c>
      <c r="E52" s="131">
        <f>SUM(E47:E51)</f>
        <v>30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  <row r="53" spans="1:47" ht="15" customHeight="1" x14ac:dyDescent="0.5"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ht="15" customHeight="1" x14ac:dyDescent="0.5"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5" spans="1:47" ht="15" customHeight="1" x14ac:dyDescent="0.5">
      <c r="C55" s="15"/>
      <c r="D55" s="17"/>
      <c r="E55" s="1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B600-A7FD-4D0D-B74C-25C0C474A697}">
  <dimension ref="A1:AU65"/>
  <sheetViews>
    <sheetView topLeftCell="A23" zoomScale="120" zoomScaleNormal="120" workbookViewId="0">
      <selection activeCell="AD43" sqref="AD4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ม.2'!B28</f>
        <v>นางสาวสิริพัชร์  โอฬาร์กิจ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78</v>
      </c>
      <c r="M2" s="22" t="s">
        <v>45</v>
      </c>
      <c r="R2" s="22" t="str">
        <f>'ยอด ม.2'!B29</f>
        <v>นายภาณุพงษ์  มณเทียน</v>
      </c>
    </row>
    <row r="3" spans="1:42" s="24" customFormat="1" ht="17.25" customHeight="1" x14ac:dyDescent="0.5">
      <c r="A3" s="26" t="s">
        <v>77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ม.2'!F28</f>
        <v>164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44350</v>
      </c>
      <c r="C7" s="31" t="s">
        <v>81</v>
      </c>
      <c r="D7" s="32" t="s">
        <v>921</v>
      </c>
      <c r="E7" s="33" t="s">
        <v>922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44351</v>
      </c>
      <c r="C8" s="41" t="s">
        <v>81</v>
      </c>
      <c r="D8" s="42" t="s">
        <v>923</v>
      </c>
      <c r="E8" s="43" t="s">
        <v>924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44352</v>
      </c>
      <c r="C9" s="41" t="s">
        <v>81</v>
      </c>
      <c r="D9" s="42" t="s">
        <v>925</v>
      </c>
      <c r="E9" s="43" t="s">
        <v>926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44353</v>
      </c>
      <c r="C10" s="41" t="s">
        <v>81</v>
      </c>
      <c r="D10" s="42" t="s">
        <v>927</v>
      </c>
      <c r="E10" s="43" t="s">
        <v>928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44354</v>
      </c>
      <c r="C11" s="51" t="s">
        <v>81</v>
      </c>
      <c r="D11" s="52" t="s">
        <v>589</v>
      </c>
      <c r="E11" s="53" t="s">
        <v>929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44355</v>
      </c>
      <c r="C12" s="31" t="s">
        <v>81</v>
      </c>
      <c r="D12" s="32" t="s">
        <v>930</v>
      </c>
      <c r="E12" s="33" t="s">
        <v>931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44356</v>
      </c>
      <c r="C13" s="41" t="s">
        <v>81</v>
      </c>
      <c r="D13" s="42" t="s">
        <v>932</v>
      </c>
      <c r="E13" s="43" t="s">
        <v>933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44357</v>
      </c>
      <c r="C14" s="41" t="s">
        <v>81</v>
      </c>
      <c r="D14" s="42" t="s">
        <v>934</v>
      </c>
      <c r="E14" s="43" t="s">
        <v>641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44358</v>
      </c>
      <c r="C15" s="41" t="s">
        <v>81</v>
      </c>
      <c r="D15" s="42" t="s">
        <v>935</v>
      </c>
      <c r="E15" s="43" t="s">
        <v>936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44359</v>
      </c>
      <c r="C16" s="51" t="s">
        <v>81</v>
      </c>
      <c r="D16" s="52" t="s">
        <v>937</v>
      </c>
      <c r="E16" s="53" t="s">
        <v>938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44360</v>
      </c>
      <c r="C17" s="31" t="s">
        <v>81</v>
      </c>
      <c r="D17" s="32" t="s">
        <v>939</v>
      </c>
      <c r="E17" s="33" t="s">
        <v>940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44361</v>
      </c>
      <c r="C18" s="60" t="s">
        <v>116</v>
      </c>
      <c r="D18" s="42" t="s">
        <v>941</v>
      </c>
      <c r="E18" s="43" t="s">
        <v>942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44362</v>
      </c>
      <c r="C19" s="41" t="s">
        <v>116</v>
      </c>
      <c r="D19" s="61" t="s">
        <v>943</v>
      </c>
      <c r="E19" s="62" t="s">
        <v>944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44363</v>
      </c>
      <c r="C20" s="41" t="s">
        <v>116</v>
      </c>
      <c r="D20" s="42" t="s">
        <v>945</v>
      </c>
      <c r="E20" s="43" t="s">
        <v>946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44364</v>
      </c>
      <c r="C21" s="51" t="s">
        <v>116</v>
      </c>
      <c r="D21" s="52" t="s">
        <v>947</v>
      </c>
      <c r="E21" s="53" t="s">
        <v>948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5.95" customHeight="1" x14ac:dyDescent="0.5">
      <c r="A22" s="29">
        <v>16</v>
      </c>
      <c r="B22" s="30">
        <v>44365</v>
      </c>
      <c r="C22" s="31" t="s">
        <v>116</v>
      </c>
      <c r="D22" s="32" t="s">
        <v>244</v>
      </c>
      <c r="E22" s="33" t="s">
        <v>949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44366</v>
      </c>
      <c r="C23" s="41" t="s">
        <v>116</v>
      </c>
      <c r="D23" s="42" t="s">
        <v>950</v>
      </c>
      <c r="E23" s="43" t="s">
        <v>951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44367</v>
      </c>
      <c r="C24" s="41" t="s">
        <v>116</v>
      </c>
      <c r="D24" s="42" t="s">
        <v>952</v>
      </c>
      <c r="E24" s="43" t="s">
        <v>953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44368</v>
      </c>
      <c r="C25" s="41" t="s">
        <v>116</v>
      </c>
      <c r="D25" s="42" t="s">
        <v>844</v>
      </c>
      <c r="E25" s="43" t="s">
        <v>954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44369</v>
      </c>
      <c r="C26" s="51" t="s">
        <v>116</v>
      </c>
      <c r="D26" s="52" t="s">
        <v>389</v>
      </c>
      <c r="E26" s="53" t="s">
        <v>327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5.95" customHeight="1" x14ac:dyDescent="0.5">
      <c r="A27" s="29">
        <v>21</v>
      </c>
      <c r="B27" s="30">
        <v>44370</v>
      </c>
      <c r="C27" s="63" t="s">
        <v>116</v>
      </c>
      <c r="D27" s="64" t="s">
        <v>955</v>
      </c>
      <c r="E27" s="65" t="s">
        <v>956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44371</v>
      </c>
      <c r="C28" s="69" t="s">
        <v>116</v>
      </c>
      <c r="D28" s="42" t="s">
        <v>957</v>
      </c>
      <c r="E28" s="43" t="s">
        <v>958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44372</v>
      </c>
      <c r="C29" s="69" t="s">
        <v>116</v>
      </c>
      <c r="D29" s="42" t="s">
        <v>959</v>
      </c>
      <c r="E29" s="43" t="s">
        <v>216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44373</v>
      </c>
      <c r="C30" s="41" t="s">
        <v>116</v>
      </c>
      <c r="D30" s="70" t="s">
        <v>960</v>
      </c>
      <c r="E30" s="71" t="s">
        <v>961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16.149999999999999" customHeight="1" x14ac:dyDescent="0.5">
      <c r="A31" s="49">
        <v>25</v>
      </c>
      <c r="B31" s="40">
        <v>44374</v>
      </c>
      <c r="C31" s="41" t="s">
        <v>116</v>
      </c>
      <c r="D31" s="42" t="s">
        <v>962</v>
      </c>
      <c r="E31" s="43" t="s">
        <v>586</v>
      </c>
      <c r="F31" s="39" t="s">
        <v>15</v>
      </c>
      <c r="G31" s="94"/>
      <c r="H31" s="45"/>
      <c r="I31" s="45"/>
      <c r="J31" s="45"/>
      <c r="K31" s="45"/>
      <c r="L31" s="45"/>
      <c r="M31" s="45"/>
      <c r="N31" s="45"/>
      <c r="O31" s="45"/>
      <c r="P31" s="46"/>
      <c r="Q31" s="46"/>
      <c r="R31" s="46"/>
      <c r="S31" s="46"/>
      <c r="T31" s="46"/>
      <c r="U31" s="46"/>
      <c r="V31" s="46"/>
      <c r="W31" s="46"/>
      <c r="X31" s="47"/>
      <c r="Y31" s="4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44375</v>
      </c>
      <c r="C32" s="31" t="s">
        <v>116</v>
      </c>
      <c r="D32" s="32" t="s">
        <v>963</v>
      </c>
      <c r="E32" s="33" t="s">
        <v>964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44376</v>
      </c>
      <c r="C33" s="41" t="s">
        <v>116</v>
      </c>
      <c r="D33" s="42" t="s">
        <v>965</v>
      </c>
      <c r="E33" s="43" t="s">
        <v>966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239">
        <v>28</v>
      </c>
      <c r="B34" s="240">
        <v>44377</v>
      </c>
      <c r="C34" s="241" t="s">
        <v>116</v>
      </c>
      <c r="D34" s="242" t="s">
        <v>967</v>
      </c>
      <c r="E34" s="243" t="s">
        <v>968</v>
      </c>
      <c r="F34" s="239" t="s">
        <v>13</v>
      </c>
      <c r="G34" s="232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239">
        <v>29</v>
      </c>
      <c r="B35" s="240">
        <v>44378</v>
      </c>
      <c r="C35" s="241" t="s">
        <v>116</v>
      </c>
      <c r="D35" s="242" t="s">
        <v>969</v>
      </c>
      <c r="E35" s="243" t="s">
        <v>161</v>
      </c>
      <c r="F35" s="239" t="s">
        <v>14</v>
      </c>
      <c r="G35" s="231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244">
        <v>30</v>
      </c>
      <c r="B36" s="245">
        <v>44379</v>
      </c>
      <c r="C36" s="246" t="s">
        <v>116</v>
      </c>
      <c r="D36" s="247" t="s">
        <v>970</v>
      </c>
      <c r="E36" s="248" t="s">
        <v>971</v>
      </c>
      <c r="F36" s="244" t="s">
        <v>15</v>
      </c>
      <c r="G36" s="230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85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44380</v>
      </c>
      <c r="C37" s="31" t="s">
        <v>116</v>
      </c>
      <c r="D37" s="32" t="s">
        <v>972</v>
      </c>
      <c r="E37" s="33" t="s">
        <v>973</v>
      </c>
      <c r="F37" s="34" t="s">
        <v>16</v>
      </c>
      <c r="G37" s="93"/>
      <c r="H37" s="36"/>
      <c r="I37" s="36"/>
      <c r="J37" s="36"/>
      <c r="K37" s="36"/>
      <c r="L37" s="59"/>
      <c r="M37" s="59"/>
      <c r="N37" s="59"/>
      <c r="O37" s="59"/>
      <c r="P37" s="37"/>
      <c r="Q37" s="37"/>
      <c r="R37" s="37"/>
      <c r="S37" s="37"/>
      <c r="T37" s="37"/>
      <c r="U37" s="37"/>
      <c r="V37" s="37"/>
      <c r="W37" s="37"/>
      <c r="X37" s="36"/>
      <c r="Y37" s="38"/>
      <c r="AA37" s="10"/>
      <c r="AB37" s="19"/>
      <c r="AC37" s="5"/>
      <c r="AD37" s="5"/>
      <c r="AE37" s="5"/>
      <c r="AF37" s="5"/>
      <c r="AG37" s="5"/>
      <c r="AH37" s="5"/>
      <c r="AI37" s="5"/>
      <c r="AJ37" s="5"/>
      <c r="AK37" s="18"/>
      <c r="AL37" s="5"/>
      <c r="AM37" s="18"/>
      <c r="AN37" s="4"/>
      <c r="AO37" s="5"/>
      <c r="AP37" s="5"/>
    </row>
    <row r="38" spans="1:42" s="2" customFormat="1" ht="16.149999999999999" customHeight="1" x14ac:dyDescent="0.5">
      <c r="A38" s="39">
        <v>32</v>
      </c>
      <c r="B38" s="40">
        <v>44381</v>
      </c>
      <c r="C38" s="41" t="s">
        <v>116</v>
      </c>
      <c r="D38" s="42" t="s">
        <v>974</v>
      </c>
      <c r="E38" s="43" t="s">
        <v>975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19"/>
      <c r="AC38" s="5"/>
      <c r="AD38" s="5"/>
      <c r="AE38" s="5"/>
      <c r="AF38" s="5"/>
      <c r="AG38" s="5"/>
      <c r="AH38" s="5"/>
      <c r="AI38" s="5"/>
      <c r="AJ38" s="5"/>
      <c r="AK38" s="18"/>
      <c r="AL38" s="5"/>
      <c r="AM38" s="18"/>
      <c r="AN38" s="4"/>
      <c r="AO38" s="5"/>
      <c r="AP38" s="5"/>
    </row>
    <row r="39" spans="1:42" s="2" customFormat="1" ht="16.149999999999999" customHeight="1" x14ac:dyDescent="0.5">
      <c r="A39" s="239">
        <v>33</v>
      </c>
      <c r="B39" s="240">
        <v>44382</v>
      </c>
      <c r="C39" s="241" t="s">
        <v>116</v>
      </c>
      <c r="D39" s="242" t="s">
        <v>976</v>
      </c>
      <c r="E39" s="243" t="s">
        <v>977</v>
      </c>
      <c r="F39" s="239" t="s">
        <v>13</v>
      </c>
      <c r="G39" s="232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239">
        <v>34</v>
      </c>
      <c r="B40" s="240">
        <v>44383</v>
      </c>
      <c r="C40" s="241" t="s">
        <v>116</v>
      </c>
      <c r="D40" s="242" t="s">
        <v>978</v>
      </c>
      <c r="E40" s="243" t="s">
        <v>979</v>
      </c>
      <c r="F40" s="239" t="s">
        <v>14</v>
      </c>
      <c r="G40" s="231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350000000000001" customHeight="1" x14ac:dyDescent="0.5">
      <c r="A41" s="244">
        <v>35</v>
      </c>
      <c r="B41" s="245">
        <v>44384</v>
      </c>
      <c r="C41" s="246" t="s">
        <v>116</v>
      </c>
      <c r="D41" s="247" t="s">
        <v>980</v>
      </c>
      <c r="E41" s="248" t="s">
        <v>981</v>
      </c>
      <c r="F41" s="244" t="s">
        <v>15</v>
      </c>
      <c r="G41" s="230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44385</v>
      </c>
      <c r="C42" s="31" t="s">
        <v>116</v>
      </c>
      <c r="D42" s="32" t="s">
        <v>982</v>
      </c>
      <c r="E42" s="33" t="s">
        <v>983</v>
      </c>
      <c r="F42" s="34" t="s">
        <v>16</v>
      </c>
      <c r="G42" s="93"/>
      <c r="H42" s="36"/>
      <c r="I42" s="36"/>
      <c r="J42" s="36"/>
      <c r="K42" s="36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44386</v>
      </c>
      <c r="C43" s="41" t="s">
        <v>116</v>
      </c>
      <c r="D43" s="42" t="s">
        <v>984</v>
      </c>
      <c r="E43" s="43" t="s">
        <v>985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239">
        <v>38</v>
      </c>
      <c r="B44" s="240">
        <v>44387</v>
      </c>
      <c r="C44" s="241" t="s">
        <v>116</v>
      </c>
      <c r="D44" s="242" t="s">
        <v>986</v>
      </c>
      <c r="E44" s="243" t="s">
        <v>987</v>
      </c>
      <c r="F44" s="239" t="s">
        <v>13</v>
      </c>
      <c r="G44" s="232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239">
        <v>39</v>
      </c>
      <c r="B45" s="240">
        <v>44388</v>
      </c>
      <c r="C45" s="241" t="s">
        <v>116</v>
      </c>
      <c r="D45" s="242" t="s">
        <v>988</v>
      </c>
      <c r="E45" s="243" t="s">
        <v>989</v>
      </c>
      <c r="F45" s="239" t="s">
        <v>14</v>
      </c>
      <c r="G45" s="231"/>
      <c r="H45" s="45"/>
      <c r="I45" s="45"/>
      <c r="J45" s="45"/>
      <c r="K45" s="45"/>
      <c r="L45" s="45"/>
      <c r="M45" s="45"/>
      <c r="N45" s="45"/>
      <c r="O45" s="45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350000000000001" customHeight="1" x14ac:dyDescent="0.5">
      <c r="A46" s="244">
        <v>40</v>
      </c>
      <c r="B46" s="245">
        <v>44389</v>
      </c>
      <c r="C46" s="246" t="s">
        <v>116</v>
      </c>
      <c r="D46" s="247" t="s">
        <v>990</v>
      </c>
      <c r="E46" s="248" t="s">
        <v>991</v>
      </c>
      <c r="F46" s="244" t="s">
        <v>15</v>
      </c>
      <c r="G46" s="230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11</v>
      </c>
      <c r="J48" s="168"/>
      <c r="K48" s="89" t="s">
        <v>8</v>
      </c>
      <c r="L48" s="171"/>
      <c r="M48" s="209" t="s">
        <v>7</v>
      </c>
      <c r="N48" s="209"/>
      <c r="O48" s="170">
        <f>COUNTIF($C$7:$C$346,"ญ")</f>
        <v>29</v>
      </c>
      <c r="P48" s="168"/>
      <c r="Q48" s="89" t="s">
        <v>8</v>
      </c>
      <c r="X48" s="86"/>
      <c r="Y48" s="90"/>
    </row>
    <row r="49" spans="1:47" s="14" customFormat="1" ht="16.149999999999999" hidden="1" customHeight="1" x14ac:dyDescent="0.5">
      <c r="A49" s="86"/>
      <c r="B49" s="91"/>
      <c r="C49" s="87"/>
      <c r="E49" s="87"/>
      <c r="F49" s="88"/>
      <c r="G49" s="171"/>
      <c r="H49" s="171"/>
      <c r="I49" s="170"/>
      <c r="J49" s="168"/>
      <c r="K49" s="89"/>
      <c r="L49" s="171"/>
      <c r="M49" s="209"/>
      <c r="N49" s="209"/>
      <c r="O49" s="170"/>
      <c r="P49" s="168"/>
      <c r="Q49" s="89"/>
      <c r="X49" s="86"/>
      <c r="Y49" s="90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4" customFormat="1" ht="17.100000000000001" customHeight="1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1"/>
      <c r="N56" s="21"/>
      <c r="O56" s="21"/>
      <c r="P56" s="21"/>
      <c r="Q56" s="21"/>
      <c r="R56" s="21"/>
      <c r="S56" s="21"/>
      <c r="T56" s="27"/>
      <c r="U56" s="27"/>
      <c r="V56" s="27"/>
      <c r="W56" s="27"/>
      <c r="X56" s="27"/>
      <c r="Y56" s="27"/>
      <c r="Z56" s="21"/>
    </row>
    <row r="57" spans="1:47" ht="15" customHeight="1" x14ac:dyDescent="0.5">
      <c r="A57" s="21"/>
      <c r="B57" s="21"/>
      <c r="C57" s="28"/>
      <c r="D57" s="131" t="s">
        <v>13</v>
      </c>
      <c r="E57" s="131">
        <f>COUNTIF($F$7:$F$36,"แดง")</f>
        <v>6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47" ht="15" customHeight="1" x14ac:dyDescent="0.5">
      <c r="A58" s="21"/>
      <c r="B58" s="21"/>
      <c r="C58" s="28"/>
      <c r="D58" s="132" t="s">
        <v>14</v>
      </c>
      <c r="E58" s="131">
        <f>COUNTIF($F$7:$F$36,"เหลือง")</f>
        <v>6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47" ht="15" customHeight="1" x14ac:dyDescent="0.5">
      <c r="A59" s="21"/>
      <c r="B59" s="21"/>
      <c r="C59" s="28"/>
      <c r="D59" s="132" t="s">
        <v>15</v>
      </c>
      <c r="E59" s="131">
        <f>COUNTIF($F$7:$F$36,"น้ำเงิน")</f>
        <v>6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47" ht="15" customHeight="1" x14ac:dyDescent="0.5">
      <c r="A60" s="21"/>
      <c r="B60" s="21"/>
      <c r="C60" s="28"/>
      <c r="D60" s="132" t="s">
        <v>16</v>
      </c>
      <c r="E60" s="131">
        <f>COUNTIF($F$7:$F$36,"ม่วง")</f>
        <v>6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47" ht="15" customHeight="1" x14ac:dyDescent="0.5">
      <c r="A61" s="21"/>
      <c r="B61" s="21"/>
      <c r="C61" s="28"/>
      <c r="D61" s="132" t="s">
        <v>17</v>
      </c>
      <c r="E61" s="131">
        <f>COUNTIF($F$7:$F$36,"ฟ้า")</f>
        <v>6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47" ht="15" customHeight="1" x14ac:dyDescent="0.5">
      <c r="A62" s="21"/>
      <c r="B62" s="21"/>
      <c r="C62" s="28"/>
      <c r="D62" s="132" t="s">
        <v>5</v>
      </c>
      <c r="E62" s="131">
        <f>SUM(E57:E61)</f>
        <v>30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63" spans="1:47" ht="15" customHeight="1" x14ac:dyDescent="0.5"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ht="15" customHeight="1" x14ac:dyDescent="0.5"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3:47" ht="15" customHeight="1" x14ac:dyDescent="0.5">
      <c r="C65" s="15"/>
      <c r="D65" s="17"/>
      <c r="E65" s="1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AEB-90CB-44C3-ACAA-0D252C759832}">
  <dimension ref="A1:AT47"/>
  <sheetViews>
    <sheetView zoomScale="120" zoomScaleNormal="120" workbookViewId="0">
      <selection activeCell="AA18" sqref="AA18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7" width="4.7109375" style="1" customWidth="1"/>
    <col min="8" max="8" width="4.28515625" style="1" customWidth="1"/>
    <col min="9" max="24" width="3" style="1" customWidth="1"/>
    <col min="25" max="25" width="4.7109375" style="1" customWidth="1"/>
    <col min="26" max="26" width="9.140625" style="7"/>
    <col min="27" max="16384" width="9.140625" style="1"/>
  </cols>
  <sheetData>
    <row r="1" spans="1:41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</row>
    <row r="2" spans="1:41" s="22" customFormat="1" ht="18" customHeight="1" x14ac:dyDescent="0.5">
      <c r="B2" s="138" t="s">
        <v>44</v>
      </c>
      <c r="C2" s="135"/>
      <c r="D2" s="136"/>
      <c r="E2" s="137" t="s">
        <v>75</v>
      </c>
    </row>
    <row r="3" spans="1:41" s="24" customFormat="1" ht="17.25" customHeight="1" x14ac:dyDescent="0.5">
      <c r="A3" s="418" t="s">
        <v>68</v>
      </c>
      <c r="B3" s="418"/>
      <c r="C3" s="418"/>
      <c r="D3" s="418"/>
      <c r="E3" s="418"/>
      <c r="F3" s="26"/>
      <c r="G3" s="26"/>
      <c r="H3" s="26"/>
      <c r="I3" s="26"/>
      <c r="J3" s="26"/>
      <c r="K3" s="22"/>
      <c r="L3" s="22"/>
      <c r="M3" s="22"/>
      <c r="N3" s="26"/>
      <c r="S3" s="22"/>
      <c r="T3" s="22"/>
      <c r="U3" s="22"/>
      <c r="V3" s="22"/>
      <c r="W3" s="22"/>
      <c r="X3" s="22"/>
    </row>
    <row r="4" spans="1:41" s="146" customFormat="1" ht="18" customHeight="1" x14ac:dyDescent="0.5">
      <c r="A4" s="394" t="s">
        <v>80</v>
      </c>
      <c r="B4" s="396" t="s">
        <v>1</v>
      </c>
      <c r="C4" s="398" t="s">
        <v>2</v>
      </c>
      <c r="D4" s="400" t="s">
        <v>9</v>
      </c>
      <c r="E4" s="402" t="s">
        <v>4</v>
      </c>
      <c r="F4" s="394" t="s">
        <v>3</v>
      </c>
      <c r="G4" s="417" t="s">
        <v>10</v>
      </c>
      <c r="H4" s="250" t="s">
        <v>0</v>
      </c>
      <c r="I4" s="141"/>
      <c r="J4" s="141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3"/>
      <c r="V4" s="143"/>
      <c r="W4" s="144"/>
      <c r="X4" s="145"/>
    </row>
    <row r="5" spans="1:41" s="146" customFormat="1" ht="18" customHeight="1" x14ac:dyDescent="0.5">
      <c r="A5" s="395"/>
      <c r="B5" s="397"/>
      <c r="C5" s="399"/>
      <c r="D5" s="401"/>
      <c r="E5" s="403"/>
      <c r="F5" s="404"/>
      <c r="G5" s="417"/>
      <c r="H5" s="251" t="s">
        <v>79</v>
      </c>
      <c r="I5" s="216"/>
      <c r="J5" s="216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8"/>
      <c r="V5" s="218"/>
      <c r="W5" s="219"/>
      <c r="X5" s="220"/>
    </row>
    <row r="6" spans="1:41" s="2" customFormat="1" ht="15.75" customHeight="1" x14ac:dyDescent="0.5">
      <c r="A6" s="29">
        <v>1</v>
      </c>
      <c r="B6" s="30">
        <v>43140</v>
      </c>
      <c r="C6" s="31" t="s">
        <v>116</v>
      </c>
      <c r="D6" s="32" t="s">
        <v>1005</v>
      </c>
      <c r="E6" s="33" t="s">
        <v>1006</v>
      </c>
      <c r="F6" s="34" t="s">
        <v>16</v>
      </c>
      <c r="G6" s="29">
        <v>11</v>
      </c>
      <c r="H6" s="29">
        <v>20</v>
      </c>
      <c r="I6" s="383" t="s">
        <v>1007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6"/>
      <c r="X6" s="38"/>
      <c r="Z6" s="10"/>
    </row>
    <row r="7" spans="1:41" s="2" customFormat="1" ht="16.149999999999999" customHeight="1" x14ac:dyDescent="0.5">
      <c r="A7" s="39"/>
      <c r="B7" s="40"/>
      <c r="C7" s="41"/>
      <c r="D7" s="42"/>
      <c r="E7" s="43"/>
      <c r="F7" s="39"/>
      <c r="G7" s="39"/>
      <c r="H7" s="39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234"/>
      <c r="Z7" s="10"/>
    </row>
    <row r="8" spans="1:41" s="2" customFormat="1" ht="16.149999999999999" customHeight="1" x14ac:dyDescent="0.5">
      <c r="A8" s="39"/>
      <c r="B8" s="40"/>
      <c r="C8" s="41"/>
      <c r="D8" s="42"/>
      <c r="E8" s="43"/>
      <c r="F8" s="39"/>
      <c r="G8" s="39"/>
      <c r="H8" s="39"/>
      <c r="I8" s="45"/>
      <c r="J8" s="45"/>
      <c r="K8" s="45"/>
      <c r="L8" s="45"/>
      <c r="M8" s="45"/>
      <c r="N8" s="45"/>
      <c r="O8" s="46"/>
      <c r="P8" s="46"/>
      <c r="Q8" s="46"/>
      <c r="R8" s="46"/>
      <c r="S8" s="46"/>
      <c r="T8" s="46"/>
      <c r="U8" s="46"/>
      <c r="V8" s="46"/>
      <c r="W8" s="47"/>
      <c r="X8" s="48"/>
      <c r="Z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s="2" customFormat="1" ht="16.149999999999999" customHeight="1" x14ac:dyDescent="0.5">
      <c r="A9" s="39"/>
      <c r="B9" s="40"/>
      <c r="C9" s="41"/>
      <c r="D9" s="42"/>
      <c r="E9" s="43"/>
      <c r="F9" s="39"/>
      <c r="G9" s="39"/>
      <c r="H9" s="39"/>
      <c r="I9" s="45"/>
      <c r="J9" s="45"/>
      <c r="K9" s="45"/>
      <c r="L9" s="45"/>
      <c r="M9" s="45"/>
      <c r="N9" s="45"/>
      <c r="O9" s="46"/>
      <c r="P9" s="46"/>
      <c r="Q9" s="46"/>
      <c r="R9" s="46"/>
      <c r="S9" s="46"/>
      <c r="T9" s="46"/>
      <c r="U9" s="46"/>
      <c r="V9" s="46"/>
      <c r="W9" s="47"/>
      <c r="X9" s="48"/>
      <c r="Z9" s="10"/>
      <c r="AA9" s="19"/>
      <c r="AB9" s="5"/>
      <c r="AC9" s="5"/>
      <c r="AD9" s="5"/>
      <c r="AE9" s="5"/>
      <c r="AF9" s="5"/>
      <c r="AG9" s="5"/>
      <c r="AH9" s="5"/>
      <c r="AI9" s="5"/>
      <c r="AJ9" s="18"/>
      <c r="AK9" s="5"/>
      <c r="AL9" s="18"/>
      <c r="AM9" s="4"/>
      <c r="AN9" s="5"/>
      <c r="AO9" s="5"/>
    </row>
    <row r="10" spans="1:41" s="2" customFormat="1" ht="16.149999999999999" customHeight="1" x14ac:dyDescent="0.5">
      <c r="A10" s="49"/>
      <c r="B10" s="50"/>
      <c r="C10" s="51"/>
      <c r="D10" s="52"/>
      <c r="E10" s="53"/>
      <c r="F10" s="49"/>
      <c r="G10" s="49"/>
      <c r="H10" s="49"/>
      <c r="I10" s="55"/>
      <c r="J10" s="55"/>
      <c r="K10" s="55"/>
      <c r="L10" s="55"/>
      <c r="M10" s="55"/>
      <c r="N10" s="55"/>
      <c r="O10" s="56"/>
      <c r="P10" s="56"/>
      <c r="Q10" s="56"/>
      <c r="R10" s="56"/>
      <c r="S10" s="56"/>
      <c r="T10" s="56"/>
      <c r="U10" s="56"/>
      <c r="V10" s="56"/>
      <c r="W10" s="57"/>
      <c r="X10" s="58"/>
      <c r="Z10" s="10"/>
      <c r="AA10" s="19"/>
      <c r="AB10" s="5"/>
      <c r="AC10" s="5"/>
      <c r="AD10" s="5"/>
      <c r="AE10" s="5"/>
      <c r="AF10" s="5"/>
      <c r="AG10" s="5"/>
      <c r="AH10" s="5"/>
      <c r="AI10" s="5"/>
      <c r="AJ10" s="18"/>
      <c r="AK10" s="5"/>
      <c r="AL10" s="18"/>
      <c r="AM10" s="4"/>
      <c r="AN10" s="5"/>
      <c r="AO10" s="5"/>
    </row>
    <row r="11" spans="1:41" s="2" customFormat="1" ht="16.149999999999999" customHeight="1" x14ac:dyDescent="0.5">
      <c r="A11" s="29"/>
      <c r="B11" s="30"/>
      <c r="C11" s="31"/>
      <c r="D11" s="32"/>
      <c r="E11" s="33"/>
      <c r="F11" s="34"/>
      <c r="G11" s="34"/>
      <c r="H11" s="34"/>
      <c r="I11" s="36"/>
      <c r="J11" s="36"/>
      <c r="K11" s="36"/>
      <c r="L11" s="36"/>
      <c r="M11" s="36"/>
      <c r="N11" s="36"/>
      <c r="O11" s="37"/>
      <c r="P11" s="37"/>
      <c r="Q11" s="37"/>
      <c r="R11" s="37"/>
      <c r="S11" s="37"/>
      <c r="T11" s="37"/>
      <c r="U11" s="37"/>
      <c r="V11" s="37"/>
      <c r="W11" s="36"/>
      <c r="X11" s="38"/>
      <c r="Z11" s="10"/>
      <c r="AA11" s="19"/>
      <c r="AB11" s="5"/>
      <c r="AC11" s="5"/>
      <c r="AD11" s="5"/>
      <c r="AE11" s="5"/>
      <c r="AF11" s="5"/>
      <c r="AG11" s="5"/>
      <c r="AH11" s="5"/>
      <c r="AI11" s="5"/>
      <c r="AJ11" s="18"/>
      <c r="AK11" s="5"/>
      <c r="AL11" s="18"/>
      <c r="AM11" s="4"/>
      <c r="AN11" s="5"/>
      <c r="AO11" s="5"/>
    </row>
    <row r="12" spans="1:41" s="2" customFormat="1" ht="16.149999999999999" customHeight="1" x14ac:dyDescent="0.5">
      <c r="A12" s="39"/>
      <c r="B12" s="40"/>
      <c r="C12" s="41"/>
      <c r="D12" s="42"/>
      <c r="E12" s="43"/>
      <c r="F12" s="39"/>
      <c r="G12" s="39"/>
      <c r="H12" s="39"/>
      <c r="I12" s="45"/>
      <c r="J12" s="45"/>
      <c r="K12" s="45"/>
      <c r="L12" s="45"/>
      <c r="M12" s="45"/>
      <c r="N12" s="45"/>
      <c r="O12" s="46"/>
      <c r="P12" s="46"/>
      <c r="Q12" s="46"/>
      <c r="R12" s="46"/>
      <c r="S12" s="46"/>
      <c r="T12" s="46"/>
      <c r="U12" s="46"/>
      <c r="V12" s="46"/>
      <c r="W12" s="47"/>
      <c r="X12" s="48"/>
      <c r="Z12" s="10"/>
      <c r="AA12" s="19"/>
      <c r="AB12" s="5"/>
      <c r="AC12" s="5"/>
      <c r="AD12" s="5"/>
      <c r="AE12" s="5"/>
      <c r="AF12" s="5"/>
      <c r="AG12" s="5"/>
      <c r="AH12" s="5"/>
      <c r="AI12" s="5"/>
      <c r="AJ12" s="18"/>
      <c r="AK12" s="5"/>
      <c r="AL12" s="18"/>
      <c r="AM12" s="4"/>
      <c r="AN12" s="5"/>
      <c r="AO12" s="5"/>
    </row>
    <row r="13" spans="1:41" s="2" customFormat="1" ht="16.149999999999999" customHeight="1" x14ac:dyDescent="0.5">
      <c r="A13" s="39"/>
      <c r="B13" s="40"/>
      <c r="C13" s="41"/>
      <c r="D13" s="42"/>
      <c r="E13" s="43"/>
      <c r="F13" s="39"/>
      <c r="G13" s="39"/>
      <c r="H13" s="39"/>
      <c r="I13" s="45"/>
      <c r="J13" s="45"/>
      <c r="K13" s="45"/>
      <c r="L13" s="45"/>
      <c r="M13" s="45"/>
      <c r="N13" s="45"/>
      <c r="O13" s="46"/>
      <c r="P13" s="46"/>
      <c r="Q13" s="46"/>
      <c r="R13" s="46"/>
      <c r="S13" s="46"/>
      <c r="T13" s="46"/>
      <c r="U13" s="46"/>
      <c r="V13" s="46"/>
      <c r="W13" s="47"/>
      <c r="X13" s="48"/>
      <c r="Z13" s="10"/>
      <c r="AA13" s="19"/>
      <c r="AB13" s="5"/>
      <c r="AC13" s="5"/>
      <c r="AD13" s="5"/>
      <c r="AE13" s="5"/>
      <c r="AF13" s="5"/>
      <c r="AG13" s="5"/>
      <c r="AH13" s="5"/>
      <c r="AI13" s="5"/>
      <c r="AJ13" s="18"/>
      <c r="AK13" s="5"/>
      <c r="AL13" s="18"/>
      <c r="AM13" s="4"/>
      <c r="AN13" s="5"/>
      <c r="AO13" s="5"/>
    </row>
    <row r="14" spans="1:41" s="2" customFormat="1" ht="16.149999999999999" customHeight="1" x14ac:dyDescent="0.5">
      <c r="A14" s="39"/>
      <c r="B14" s="40"/>
      <c r="C14" s="41"/>
      <c r="D14" s="42"/>
      <c r="E14" s="43"/>
      <c r="F14" s="39"/>
      <c r="G14" s="39"/>
      <c r="H14" s="39"/>
      <c r="I14" s="45"/>
      <c r="J14" s="45"/>
      <c r="K14" s="96"/>
      <c r="L14" s="45"/>
      <c r="M14" s="45"/>
      <c r="N14" s="45"/>
      <c r="O14" s="46"/>
      <c r="P14" s="46"/>
      <c r="Q14" s="46"/>
      <c r="R14" s="46"/>
      <c r="S14" s="46"/>
      <c r="T14" s="46"/>
      <c r="U14" s="46"/>
      <c r="V14" s="46"/>
      <c r="W14" s="47"/>
      <c r="X14" s="48"/>
      <c r="Z14" s="10"/>
      <c r="AA14" s="19"/>
      <c r="AB14" s="5"/>
      <c r="AC14" s="5"/>
      <c r="AD14" s="5"/>
      <c r="AE14" s="5"/>
      <c r="AF14" s="5"/>
      <c r="AG14" s="5"/>
      <c r="AH14" s="5"/>
      <c r="AI14" s="5"/>
      <c r="AJ14" s="18"/>
      <c r="AK14" s="5"/>
      <c r="AL14" s="18"/>
      <c r="AM14" s="4"/>
      <c r="AN14" s="5"/>
      <c r="AO14" s="5"/>
    </row>
    <row r="15" spans="1:41" s="2" customFormat="1" ht="16.149999999999999" customHeight="1" x14ac:dyDescent="0.5">
      <c r="A15" s="49"/>
      <c r="B15" s="50"/>
      <c r="C15" s="51"/>
      <c r="D15" s="52"/>
      <c r="E15" s="53"/>
      <c r="F15" s="49"/>
      <c r="G15" s="49"/>
      <c r="H15" s="49"/>
      <c r="I15" s="55"/>
      <c r="J15" s="55"/>
      <c r="K15" s="55"/>
      <c r="L15" s="55"/>
      <c r="M15" s="55"/>
      <c r="N15" s="55"/>
      <c r="O15" s="56"/>
      <c r="P15" s="56"/>
      <c r="Q15" s="56"/>
      <c r="R15" s="56"/>
      <c r="S15" s="56"/>
      <c r="T15" s="56"/>
      <c r="U15" s="56"/>
      <c r="V15" s="56"/>
      <c r="W15" s="57"/>
      <c r="X15" s="58"/>
      <c r="Z15" s="10"/>
      <c r="AA15" s="19"/>
      <c r="AB15" s="5"/>
      <c r="AC15" s="5"/>
      <c r="AD15" s="5"/>
      <c r="AE15" s="5"/>
      <c r="AF15" s="5"/>
      <c r="AG15" s="5"/>
      <c r="AH15" s="5"/>
      <c r="AI15" s="5"/>
      <c r="AJ15" s="18"/>
      <c r="AK15" s="5"/>
      <c r="AL15" s="18"/>
      <c r="AM15" s="4"/>
      <c r="AN15" s="5"/>
      <c r="AO15" s="5"/>
    </row>
    <row r="16" spans="1:41" s="2" customFormat="1" ht="16.149999999999999" customHeight="1" x14ac:dyDescent="0.5">
      <c r="A16" s="29"/>
      <c r="B16" s="30"/>
      <c r="C16" s="31"/>
      <c r="D16" s="32"/>
      <c r="E16" s="33"/>
      <c r="F16" s="34"/>
      <c r="G16" s="34"/>
      <c r="H16" s="34"/>
      <c r="I16" s="36"/>
      <c r="J16" s="36"/>
      <c r="K16" s="59"/>
      <c r="L16" s="59"/>
      <c r="M16" s="59"/>
      <c r="N16" s="59"/>
      <c r="O16" s="37"/>
      <c r="P16" s="37"/>
      <c r="Q16" s="37"/>
      <c r="R16" s="37"/>
      <c r="S16" s="37"/>
      <c r="T16" s="37"/>
      <c r="U16" s="37"/>
      <c r="V16" s="37"/>
      <c r="W16" s="36"/>
      <c r="X16" s="38"/>
      <c r="Z16" s="10"/>
      <c r="AA16" s="19"/>
      <c r="AB16" s="5"/>
      <c r="AC16" s="5"/>
      <c r="AD16" s="5"/>
      <c r="AE16" s="5"/>
      <c r="AF16" s="5"/>
      <c r="AG16" s="5"/>
      <c r="AH16" s="5"/>
      <c r="AI16" s="5"/>
      <c r="AJ16" s="18"/>
      <c r="AK16" s="5"/>
      <c r="AL16" s="18"/>
      <c r="AM16" s="4"/>
      <c r="AN16" s="5"/>
      <c r="AO16" s="5"/>
    </row>
    <row r="17" spans="1:41" s="2" customFormat="1" ht="16.149999999999999" customHeight="1" x14ac:dyDescent="0.5">
      <c r="A17" s="39"/>
      <c r="B17" s="40"/>
      <c r="C17" s="60"/>
      <c r="D17" s="42"/>
      <c r="E17" s="43"/>
      <c r="F17" s="39"/>
      <c r="G17" s="39"/>
      <c r="H17" s="39"/>
      <c r="I17" s="45"/>
      <c r="J17" s="45"/>
      <c r="K17" s="47"/>
      <c r="L17" s="47"/>
      <c r="M17" s="47"/>
      <c r="N17" s="47"/>
      <c r="O17" s="46"/>
      <c r="P17" s="46"/>
      <c r="Q17" s="46"/>
      <c r="R17" s="46"/>
      <c r="S17" s="46"/>
      <c r="T17" s="46"/>
      <c r="U17" s="46"/>
      <c r="V17" s="46"/>
      <c r="W17" s="47"/>
      <c r="X17" s="48"/>
      <c r="Z17" s="10"/>
      <c r="AA17" s="19"/>
      <c r="AB17" s="5"/>
      <c r="AC17" s="5"/>
      <c r="AD17" s="5"/>
      <c r="AE17" s="5"/>
      <c r="AF17" s="5"/>
      <c r="AG17" s="5"/>
      <c r="AH17" s="5"/>
      <c r="AI17" s="5"/>
      <c r="AJ17" s="18"/>
      <c r="AK17" s="5"/>
      <c r="AL17" s="18"/>
      <c r="AM17" s="4"/>
      <c r="AN17" s="5"/>
      <c r="AO17" s="5"/>
    </row>
    <row r="18" spans="1:41" s="2" customFormat="1" ht="16.149999999999999" customHeight="1" x14ac:dyDescent="0.5">
      <c r="A18" s="39"/>
      <c r="B18" s="40"/>
      <c r="C18" s="41"/>
      <c r="D18" s="61"/>
      <c r="E18" s="62"/>
      <c r="F18" s="39"/>
      <c r="G18" s="39"/>
      <c r="H18" s="39"/>
      <c r="I18" s="45"/>
      <c r="J18" s="45"/>
      <c r="K18" s="45"/>
      <c r="L18" s="45"/>
      <c r="M18" s="45"/>
      <c r="N18" s="45"/>
      <c r="O18" s="46"/>
      <c r="P18" s="46"/>
      <c r="Q18" s="46"/>
      <c r="R18" s="46"/>
      <c r="S18" s="46"/>
      <c r="T18" s="46"/>
      <c r="U18" s="46"/>
      <c r="V18" s="46"/>
      <c r="W18" s="47"/>
      <c r="X18" s="48"/>
      <c r="Z18" s="10"/>
      <c r="AA18" s="19"/>
      <c r="AB18" s="5"/>
      <c r="AC18" s="5"/>
      <c r="AD18" s="5"/>
      <c r="AE18" s="5"/>
      <c r="AF18" s="5"/>
      <c r="AG18" s="5"/>
      <c r="AH18" s="5"/>
      <c r="AI18" s="5"/>
      <c r="AJ18" s="18"/>
      <c r="AK18" s="5"/>
      <c r="AL18" s="18"/>
      <c r="AM18" s="4"/>
      <c r="AN18" s="5"/>
      <c r="AO18" s="5"/>
    </row>
    <row r="19" spans="1:41" s="2" customFormat="1" ht="16.149999999999999" customHeight="1" x14ac:dyDescent="0.5">
      <c r="A19" s="39"/>
      <c r="B19" s="40"/>
      <c r="C19" s="41"/>
      <c r="D19" s="42"/>
      <c r="E19" s="43"/>
      <c r="F19" s="39"/>
      <c r="G19" s="39"/>
      <c r="H19" s="39"/>
      <c r="I19" s="45"/>
      <c r="J19" s="45"/>
      <c r="K19" s="45"/>
      <c r="L19" s="45"/>
      <c r="M19" s="45"/>
      <c r="N19" s="45"/>
      <c r="O19" s="46"/>
      <c r="P19" s="46"/>
      <c r="Q19" s="46"/>
      <c r="R19" s="46"/>
      <c r="S19" s="46"/>
      <c r="T19" s="46"/>
      <c r="U19" s="46"/>
      <c r="V19" s="46"/>
      <c r="W19" s="47"/>
      <c r="X19" s="48"/>
      <c r="Z19" s="10"/>
      <c r="AA19" s="19"/>
      <c r="AB19" s="5"/>
      <c r="AC19" s="5"/>
      <c r="AD19" s="5"/>
      <c r="AE19" s="5"/>
      <c r="AF19" s="5"/>
      <c r="AG19" s="5"/>
      <c r="AH19" s="5"/>
      <c r="AI19" s="5"/>
      <c r="AJ19" s="18"/>
      <c r="AK19" s="5"/>
      <c r="AL19" s="18"/>
      <c r="AM19" s="4"/>
      <c r="AN19" s="5"/>
      <c r="AO19" s="5"/>
    </row>
    <row r="20" spans="1:41" s="2" customFormat="1" ht="16.149999999999999" customHeight="1" x14ac:dyDescent="0.5">
      <c r="A20" s="49"/>
      <c r="B20" s="50"/>
      <c r="C20" s="51"/>
      <c r="D20" s="52"/>
      <c r="E20" s="53"/>
      <c r="F20" s="49"/>
      <c r="G20" s="49"/>
      <c r="H20" s="49"/>
      <c r="I20" s="55"/>
      <c r="J20" s="55"/>
      <c r="K20" s="55"/>
      <c r="L20" s="55"/>
      <c r="M20" s="55"/>
      <c r="N20" s="55"/>
      <c r="O20" s="56"/>
      <c r="P20" s="56"/>
      <c r="Q20" s="56"/>
      <c r="R20" s="56"/>
      <c r="S20" s="56"/>
      <c r="T20" s="56"/>
      <c r="U20" s="56"/>
      <c r="V20" s="56"/>
      <c r="W20" s="57"/>
      <c r="X20" s="58"/>
      <c r="Z20" s="10"/>
      <c r="AA20" s="19"/>
      <c r="AB20" s="5"/>
      <c r="AC20" s="5"/>
      <c r="AD20" s="5"/>
      <c r="AE20" s="5"/>
      <c r="AF20" s="5"/>
      <c r="AG20" s="5"/>
      <c r="AH20" s="5"/>
      <c r="AI20" s="5"/>
      <c r="AJ20" s="18"/>
      <c r="AK20" s="5"/>
      <c r="AL20" s="18"/>
      <c r="AM20" s="4"/>
      <c r="AN20" s="5"/>
      <c r="AO20" s="5"/>
    </row>
    <row r="21" spans="1:41" s="2" customFormat="1" ht="15.95" customHeight="1" x14ac:dyDescent="0.5">
      <c r="A21" s="29"/>
      <c r="B21" s="30"/>
      <c r="C21" s="31"/>
      <c r="D21" s="32"/>
      <c r="E21" s="33"/>
      <c r="F21" s="34"/>
      <c r="G21" s="34"/>
      <c r="H21" s="34"/>
      <c r="I21" s="36"/>
      <c r="J21" s="36"/>
      <c r="K21" s="59"/>
      <c r="L21" s="59"/>
      <c r="M21" s="59"/>
      <c r="N21" s="59"/>
      <c r="O21" s="37"/>
      <c r="P21" s="37"/>
      <c r="Q21" s="37"/>
      <c r="R21" s="37"/>
      <c r="S21" s="37"/>
      <c r="T21" s="37"/>
      <c r="U21" s="37"/>
      <c r="V21" s="37"/>
      <c r="W21" s="36"/>
      <c r="X21" s="38"/>
      <c r="Z21" s="10"/>
      <c r="AA21" s="19"/>
      <c r="AB21" s="5"/>
      <c r="AC21" s="5"/>
      <c r="AD21" s="5"/>
      <c r="AE21" s="5"/>
      <c r="AF21" s="5"/>
      <c r="AG21" s="5"/>
      <c r="AH21" s="5"/>
      <c r="AI21" s="5"/>
      <c r="AJ21" s="18"/>
      <c r="AK21" s="5"/>
      <c r="AL21" s="18"/>
      <c r="AM21" s="4"/>
      <c r="AN21" s="5"/>
      <c r="AO21" s="5"/>
    </row>
    <row r="22" spans="1:41" s="2" customFormat="1" ht="16.149999999999999" customHeight="1" x14ac:dyDescent="0.5">
      <c r="A22" s="39"/>
      <c r="B22" s="40"/>
      <c r="C22" s="41"/>
      <c r="D22" s="42"/>
      <c r="E22" s="43"/>
      <c r="F22" s="39"/>
      <c r="G22" s="39"/>
      <c r="H22" s="39"/>
      <c r="I22" s="45"/>
      <c r="J22" s="45"/>
      <c r="K22" s="47"/>
      <c r="L22" s="47"/>
      <c r="M22" s="47"/>
      <c r="N22" s="47"/>
      <c r="O22" s="46"/>
      <c r="P22" s="46"/>
      <c r="Q22" s="46"/>
      <c r="R22" s="46"/>
      <c r="S22" s="46"/>
      <c r="T22" s="46"/>
      <c r="U22" s="46"/>
      <c r="V22" s="46"/>
      <c r="W22" s="47"/>
      <c r="X22" s="48"/>
      <c r="Z22" s="10"/>
      <c r="AA22" s="19"/>
      <c r="AB22" s="5"/>
      <c r="AC22" s="5"/>
      <c r="AD22" s="5"/>
      <c r="AE22" s="5"/>
      <c r="AF22" s="5"/>
      <c r="AG22" s="5"/>
      <c r="AH22" s="5"/>
      <c r="AI22" s="5"/>
      <c r="AJ22" s="18"/>
      <c r="AK22" s="5"/>
      <c r="AL22" s="18"/>
      <c r="AM22" s="4"/>
      <c r="AN22" s="5"/>
      <c r="AO22" s="5"/>
    </row>
    <row r="23" spans="1:41" s="2" customFormat="1" ht="16.149999999999999" customHeight="1" x14ac:dyDescent="0.5">
      <c r="A23" s="39"/>
      <c r="B23" s="40"/>
      <c r="C23" s="41"/>
      <c r="D23" s="42"/>
      <c r="E23" s="43"/>
      <c r="F23" s="39"/>
      <c r="G23" s="39"/>
      <c r="H23" s="39"/>
      <c r="I23" s="45"/>
      <c r="J23" s="45"/>
      <c r="K23" s="45"/>
      <c r="L23" s="45"/>
      <c r="M23" s="45"/>
      <c r="N23" s="45"/>
      <c r="O23" s="46"/>
      <c r="P23" s="46"/>
      <c r="Q23" s="46"/>
      <c r="R23" s="46"/>
      <c r="S23" s="46"/>
      <c r="T23" s="46"/>
      <c r="U23" s="46"/>
      <c r="V23" s="46"/>
      <c r="W23" s="47"/>
      <c r="X23" s="48"/>
      <c r="Z23" s="10"/>
      <c r="AA23" s="19"/>
      <c r="AB23" s="5"/>
      <c r="AC23" s="5"/>
      <c r="AD23" s="5"/>
      <c r="AE23" s="5"/>
      <c r="AF23" s="5"/>
      <c r="AG23" s="5"/>
      <c r="AH23" s="5"/>
      <c r="AI23" s="5"/>
      <c r="AJ23" s="18"/>
      <c r="AK23" s="5"/>
      <c r="AL23" s="18"/>
      <c r="AM23" s="4"/>
      <c r="AN23" s="5"/>
      <c r="AO23" s="5"/>
    </row>
    <row r="24" spans="1:41" s="2" customFormat="1" ht="16.149999999999999" customHeight="1" x14ac:dyDescent="0.5">
      <c r="A24" s="39"/>
      <c r="B24" s="40"/>
      <c r="C24" s="41"/>
      <c r="D24" s="42"/>
      <c r="E24" s="43"/>
      <c r="F24" s="39"/>
      <c r="G24" s="39"/>
      <c r="H24" s="39"/>
      <c r="I24" s="45"/>
      <c r="J24" s="45"/>
      <c r="K24" s="45"/>
      <c r="L24" s="45"/>
      <c r="M24" s="45"/>
      <c r="N24" s="45"/>
      <c r="O24" s="46"/>
      <c r="P24" s="46"/>
      <c r="Q24" s="46"/>
      <c r="R24" s="46"/>
      <c r="S24" s="46"/>
      <c r="T24" s="46"/>
      <c r="U24" s="46"/>
      <c r="V24" s="46"/>
      <c r="W24" s="47"/>
      <c r="X24" s="48"/>
      <c r="Z24" s="10"/>
      <c r="AA24" s="19"/>
      <c r="AB24" s="5"/>
      <c r="AC24" s="5"/>
      <c r="AD24" s="5"/>
      <c r="AE24" s="5"/>
      <c r="AF24" s="5"/>
      <c r="AG24" s="5"/>
      <c r="AH24" s="5"/>
      <c r="AI24" s="5"/>
      <c r="AJ24" s="18"/>
      <c r="AK24" s="5"/>
      <c r="AL24" s="18"/>
      <c r="AM24" s="4"/>
      <c r="AN24" s="5"/>
      <c r="AO24" s="5"/>
    </row>
    <row r="25" spans="1:41" s="2" customFormat="1" ht="17.100000000000001" customHeight="1" x14ac:dyDescent="0.5">
      <c r="A25" s="49"/>
      <c r="B25" s="50"/>
      <c r="C25" s="51"/>
      <c r="D25" s="52"/>
      <c r="E25" s="53"/>
      <c r="F25" s="49"/>
      <c r="G25" s="49"/>
      <c r="H25" s="49"/>
      <c r="I25" s="55"/>
      <c r="J25" s="55"/>
      <c r="K25" s="55"/>
      <c r="L25" s="55"/>
      <c r="M25" s="55"/>
      <c r="N25" s="55"/>
      <c r="O25" s="56"/>
      <c r="P25" s="56"/>
      <c r="Q25" s="56"/>
      <c r="R25" s="56"/>
      <c r="S25" s="56"/>
      <c r="T25" s="56"/>
      <c r="U25" s="56"/>
      <c r="V25" s="56"/>
      <c r="W25" s="57"/>
      <c r="X25" s="58"/>
      <c r="Z25" s="10"/>
      <c r="AA25" s="19"/>
      <c r="AB25" s="5"/>
      <c r="AC25" s="5"/>
      <c r="AD25" s="5"/>
      <c r="AE25" s="5"/>
      <c r="AF25" s="5"/>
      <c r="AG25" s="5"/>
      <c r="AH25" s="5"/>
      <c r="AI25" s="5"/>
      <c r="AJ25" s="18"/>
      <c r="AK25" s="5"/>
      <c r="AL25" s="18"/>
      <c r="AM25" s="4"/>
      <c r="AN25" s="5"/>
      <c r="AO25" s="5"/>
    </row>
    <row r="26" spans="1:41" s="2" customFormat="1" ht="15.95" customHeight="1" x14ac:dyDescent="0.5">
      <c r="A26" s="29"/>
      <c r="B26" s="30"/>
      <c r="C26" s="63"/>
      <c r="D26" s="64"/>
      <c r="E26" s="65"/>
      <c r="F26" s="34"/>
      <c r="G26" s="233"/>
      <c r="H26" s="233"/>
      <c r="I26" s="68"/>
      <c r="J26" s="68"/>
      <c r="K26" s="66"/>
      <c r="L26" s="66"/>
      <c r="M26" s="66"/>
      <c r="N26" s="66"/>
      <c r="O26" s="67"/>
      <c r="P26" s="67"/>
      <c r="Q26" s="67"/>
      <c r="R26" s="67"/>
      <c r="S26" s="67"/>
      <c r="T26" s="67"/>
      <c r="U26" s="67"/>
      <c r="V26" s="67"/>
      <c r="W26" s="68"/>
      <c r="X26" s="38"/>
      <c r="Z26" s="10"/>
      <c r="AA26" s="19"/>
      <c r="AB26" s="5"/>
      <c r="AC26" s="5"/>
      <c r="AD26" s="5"/>
      <c r="AE26" s="5"/>
      <c r="AF26" s="5"/>
      <c r="AG26" s="5"/>
      <c r="AH26" s="5"/>
      <c r="AI26" s="5"/>
      <c r="AJ26" s="18"/>
      <c r="AK26" s="5"/>
      <c r="AL26" s="18"/>
      <c r="AM26" s="4"/>
      <c r="AN26" s="5"/>
      <c r="AO26" s="5"/>
    </row>
    <row r="27" spans="1:41" s="2" customFormat="1" ht="16.149999999999999" customHeight="1" x14ac:dyDescent="0.5">
      <c r="A27" s="39"/>
      <c r="B27" s="40"/>
      <c r="C27" s="69"/>
      <c r="D27" s="42"/>
      <c r="E27" s="43"/>
      <c r="F27" s="39"/>
      <c r="G27" s="39"/>
      <c r="H27" s="39"/>
      <c r="I27" s="45"/>
      <c r="J27" s="45"/>
      <c r="K27" s="45"/>
      <c r="L27" s="45"/>
      <c r="M27" s="45"/>
      <c r="N27" s="45"/>
      <c r="O27" s="46"/>
      <c r="P27" s="46"/>
      <c r="Q27" s="46"/>
      <c r="R27" s="46"/>
      <c r="S27" s="46"/>
      <c r="T27" s="46"/>
      <c r="U27" s="46"/>
      <c r="V27" s="46"/>
      <c r="W27" s="47"/>
      <c r="X27" s="48"/>
      <c r="Z27" s="10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s="2" customFormat="1" ht="16.149999999999999" customHeight="1" x14ac:dyDescent="0.5">
      <c r="A28" s="39"/>
      <c r="B28" s="40"/>
      <c r="C28" s="69"/>
      <c r="D28" s="42"/>
      <c r="E28" s="43"/>
      <c r="F28" s="39"/>
      <c r="G28" s="39"/>
      <c r="H28" s="39"/>
      <c r="I28" s="45"/>
      <c r="J28" s="45"/>
      <c r="K28" s="45"/>
      <c r="L28" s="45"/>
      <c r="M28" s="45"/>
      <c r="N28" s="45"/>
      <c r="O28" s="46"/>
      <c r="P28" s="46"/>
      <c r="Q28" s="46"/>
      <c r="R28" s="46"/>
      <c r="S28" s="46"/>
      <c r="T28" s="46"/>
      <c r="U28" s="46"/>
      <c r="V28" s="46"/>
      <c r="W28" s="47"/>
      <c r="X28" s="48"/>
      <c r="Z28" s="1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9"/>
      <c r="B29" s="40"/>
      <c r="C29" s="41"/>
      <c r="D29" s="70"/>
      <c r="E29" s="71"/>
      <c r="F29" s="39"/>
      <c r="G29" s="39"/>
      <c r="H29" s="39"/>
      <c r="I29" s="45"/>
      <c r="J29" s="45"/>
      <c r="K29" s="45"/>
      <c r="L29" s="45"/>
      <c r="M29" s="45"/>
      <c r="N29" s="45"/>
      <c r="O29" s="46"/>
      <c r="P29" s="46"/>
      <c r="Q29" s="46"/>
      <c r="R29" s="46"/>
      <c r="S29" s="46"/>
      <c r="T29" s="46"/>
      <c r="U29" s="46"/>
      <c r="V29" s="46"/>
      <c r="W29" s="47"/>
      <c r="X29" s="48"/>
      <c r="Z29" s="1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49"/>
      <c r="B30" s="40"/>
      <c r="C30" s="41"/>
      <c r="D30" s="42"/>
      <c r="E30" s="43"/>
      <c r="F30" s="39"/>
      <c r="G30" s="39"/>
      <c r="H30" s="39"/>
      <c r="I30" s="45"/>
      <c r="J30" s="45"/>
      <c r="K30" s="45"/>
      <c r="L30" s="45"/>
      <c r="M30" s="45"/>
      <c r="N30" s="45"/>
      <c r="O30" s="46"/>
      <c r="P30" s="46"/>
      <c r="Q30" s="46"/>
      <c r="R30" s="46"/>
      <c r="S30" s="46"/>
      <c r="T30" s="46"/>
      <c r="U30" s="46"/>
      <c r="V30" s="46"/>
      <c r="W30" s="47"/>
      <c r="X30" s="48"/>
      <c r="Z30" s="10"/>
      <c r="AA30" s="19"/>
      <c r="AB30" s="5"/>
      <c r="AC30" s="5"/>
      <c r="AD30" s="5"/>
      <c r="AE30" s="5"/>
      <c r="AF30" s="5"/>
      <c r="AG30" s="5"/>
      <c r="AH30" s="5"/>
      <c r="AI30" s="5"/>
      <c r="AJ30" s="18"/>
      <c r="AK30" s="5"/>
      <c r="AL30" s="18"/>
      <c r="AM30" s="4"/>
      <c r="AN30" s="5"/>
      <c r="AO30" s="5"/>
    </row>
    <row r="31" spans="1:41" s="2" customFormat="1" ht="16.149999999999999" customHeight="1" x14ac:dyDescent="0.5">
      <c r="A31" s="29"/>
      <c r="B31" s="30"/>
      <c r="C31" s="31"/>
      <c r="D31" s="32"/>
      <c r="E31" s="33"/>
      <c r="F31" s="34"/>
      <c r="G31" s="34"/>
      <c r="H31" s="34"/>
      <c r="I31" s="36"/>
      <c r="J31" s="36"/>
      <c r="K31" s="59"/>
      <c r="L31" s="59"/>
      <c r="M31" s="59"/>
      <c r="N31" s="59"/>
      <c r="O31" s="37"/>
      <c r="P31" s="37"/>
      <c r="Q31" s="37"/>
      <c r="R31" s="37"/>
      <c r="S31" s="37"/>
      <c r="T31" s="37"/>
      <c r="U31" s="37"/>
      <c r="V31" s="37"/>
      <c r="W31" s="36"/>
      <c r="X31" s="38"/>
      <c r="Z31" s="10"/>
      <c r="AA31" s="19"/>
      <c r="AB31" s="5"/>
      <c r="AC31" s="5"/>
      <c r="AD31" s="5"/>
      <c r="AE31" s="5"/>
      <c r="AF31" s="5"/>
      <c r="AG31" s="5"/>
      <c r="AH31" s="5"/>
      <c r="AI31" s="5"/>
      <c r="AJ31" s="18"/>
      <c r="AK31" s="5"/>
      <c r="AL31" s="18"/>
      <c r="AM31" s="4"/>
      <c r="AN31" s="5"/>
      <c r="AO31" s="5"/>
    </row>
    <row r="32" spans="1:41" s="2" customFormat="1" ht="16.149999999999999" customHeight="1" x14ac:dyDescent="0.5">
      <c r="A32" s="39"/>
      <c r="B32" s="40"/>
      <c r="C32" s="41"/>
      <c r="D32" s="42"/>
      <c r="E32" s="43"/>
      <c r="F32" s="39"/>
      <c r="G32" s="39"/>
      <c r="H32" s="39"/>
      <c r="I32" s="45"/>
      <c r="J32" s="45"/>
      <c r="K32" s="45"/>
      <c r="L32" s="45"/>
      <c r="M32" s="45"/>
      <c r="N32" s="45"/>
      <c r="O32" s="46"/>
      <c r="P32" s="46"/>
      <c r="Q32" s="46"/>
      <c r="R32" s="46"/>
      <c r="S32" s="46"/>
      <c r="T32" s="46"/>
      <c r="U32" s="46"/>
      <c r="V32" s="46"/>
      <c r="W32" s="47"/>
      <c r="X32" s="48"/>
      <c r="Z32" s="10"/>
      <c r="AA32" s="19"/>
      <c r="AB32" s="5"/>
      <c r="AC32" s="5"/>
      <c r="AD32" s="5"/>
      <c r="AE32" s="5"/>
      <c r="AF32" s="5"/>
      <c r="AG32" s="5"/>
      <c r="AH32" s="5"/>
      <c r="AI32" s="5"/>
      <c r="AJ32" s="18"/>
      <c r="AK32" s="5"/>
      <c r="AL32" s="18"/>
      <c r="AM32" s="4"/>
      <c r="AN32" s="5"/>
      <c r="AO32" s="5"/>
    </row>
    <row r="33" spans="1:46" s="2" customFormat="1" ht="16.149999999999999" customHeight="1" x14ac:dyDescent="0.5">
      <c r="A33" s="39"/>
      <c r="B33" s="40"/>
      <c r="C33" s="41"/>
      <c r="D33" s="42"/>
      <c r="E33" s="43"/>
      <c r="F33" s="39"/>
      <c r="G33" s="39"/>
      <c r="H33" s="39"/>
      <c r="I33" s="45"/>
      <c r="J33" s="45"/>
      <c r="K33" s="45"/>
      <c r="L33" s="45"/>
      <c r="M33" s="45"/>
      <c r="N33" s="45"/>
      <c r="O33" s="46"/>
      <c r="P33" s="46"/>
      <c r="Q33" s="46"/>
      <c r="R33" s="46"/>
      <c r="S33" s="46"/>
      <c r="T33" s="46"/>
      <c r="U33" s="46"/>
      <c r="V33" s="46"/>
      <c r="W33" s="47"/>
      <c r="X33" s="48"/>
      <c r="Z33" s="10"/>
      <c r="AA33" s="19"/>
      <c r="AB33" s="5"/>
      <c r="AC33" s="5"/>
      <c r="AD33" s="5"/>
      <c r="AE33" s="5"/>
      <c r="AF33" s="5"/>
      <c r="AG33" s="5"/>
      <c r="AH33" s="5"/>
      <c r="AI33" s="5"/>
      <c r="AJ33" s="18"/>
      <c r="AK33" s="5"/>
      <c r="AL33" s="18"/>
      <c r="AM33" s="4"/>
      <c r="AN33" s="5"/>
      <c r="AO33" s="5"/>
    </row>
    <row r="34" spans="1:46" s="2" customFormat="1" ht="16.149999999999999" customHeight="1" x14ac:dyDescent="0.5">
      <c r="A34" s="39"/>
      <c r="B34" s="40"/>
      <c r="C34" s="41"/>
      <c r="D34" s="42"/>
      <c r="E34" s="43"/>
      <c r="F34" s="39"/>
      <c r="G34" s="39"/>
      <c r="H34" s="39"/>
      <c r="I34" s="45"/>
      <c r="J34" s="45"/>
      <c r="K34" s="45"/>
      <c r="L34" s="45"/>
      <c r="M34" s="45"/>
      <c r="N34" s="45"/>
      <c r="O34" s="46"/>
      <c r="P34" s="46"/>
      <c r="Q34" s="46"/>
      <c r="R34" s="46"/>
      <c r="S34" s="46"/>
      <c r="T34" s="46"/>
      <c r="U34" s="46"/>
      <c r="V34" s="46"/>
      <c r="W34" s="47"/>
      <c r="X34" s="48"/>
      <c r="Z34" s="10"/>
      <c r="AA34" s="19"/>
      <c r="AB34" s="5"/>
      <c r="AC34" s="5"/>
      <c r="AD34" s="5"/>
      <c r="AE34" s="5"/>
      <c r="AF34" s="5"/>
      <c r="AG34" s="5"/>
      <c r="AH34" s="5"/>
      <c r="AI34" s="5"/>
      <c r="AJ34" s="18"/>
      <c r="AK34" s="5"/>
      <c r="AL34" s="18"/>
      <c r="AM34" s="4"/>
      <c r="AN34" s="5"/>
      <c r="AO34" s="5"/>
    </row>
    <row r="35" spans="1:46" s="2" customFormat="1" ht="16.350000000000001" customHeight="1" x14ac:dyDescent="0.5">
      <c r="A35" s="49"/>
      <c r="B35" s="50"/>
      <c r="C35" s="51"/>
      <c r="D35" s="52"/>
      <c r="E35" s="53"/>
      <c r="F35" s="49"/>
      <c r="G35" s="49"/>
      <c r="H35" s="49"/>
      <c r="I35" s="55"/>
      <c r="J35" s="55"/>
      <c r="K35" s="55"/>
      <c r="L35" s="55"/>
      <c r="M35" s="55"/>
      <c r="N35" s="55"/>
      <c r="O35" s="56"/>
      <c r="P35" s="56"/>
      <c r="Q35" s="56"/>
      <c r="R35" s="56"/>
      <c r="S35" s="56"/>
      <c r="T35" s="56"/>
      <c r="U35" s="56"/>
      <c r="V35" s="56"/>
      <c r="W35" s="57"/>
      <c r="X35" s="85"/>
      <c r="Z35" s="10"/>
      <c r="AA35" s="19"/>
      <c r="AB35" s="5"/>
      <c r="AC35" s="5"/>
      <c r="AD35" s="5"/>
      <c r="AE35" s="5"/>
      <c r="AF35" s="5"/>
      <c r="AG35" s="5"/>
      <c r="AH35" s="5"/>
      <c r="AI35" s="5"/>
      <c r="AJ35" s="18"/>
      <c r="AK35" s="5"/>
      <c r="AL35" s="18"/>
      <c r="AM35" s="4"/>
      <c r="AN35" s="5"/>
      <c r="AO35" s="5"/>
    </row>
    <row r="36" spans="1:46" s="2" customFormat="1" ht="6" customHeight="1" x14ac:dyDescent="0.5">
      <c r="A36" s="160"/>
      <c r="B36" s="161"/>
      <c r="C36" s="162"/>
      <c r="D36" s="163"/>
      <c r="E36" s="164"/>
      <c r="F36" s="160"/>
      <c r="G36" s="160"/>
      <c r="H36" s="160"/>
      <c r="I36" s="160"/>
      <c r="J36" s="160"/>
      <c r="K36" s="160"/>
      <c r="L36" s="160"/>
      <c r="M36" s="160"/>
      <c r="N36" s="160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Z36" s="10"/>
      <c r="AA36" s="19"/>
      <c r="AB36" s="5"/>
      <c r="AC36" s="5"/>
      <c r="AD36" s="5"/>
      <c r="AE36" s="5"/>
      <c r="AF36" s="5"/>
      <c r="AG36" s="5"/>
      <c r="AH36" s="5"/>
      <c r="AI36" s="5"/>
      <c r="AJ36" s="18"/>
      <c r="AK36" s="5"/>
      <c r="AL36" s="18"/>
      <c r="AM36" s="4"/>
      <c r="AN36" s="5"/>
      <c r="AO36" s="5"/>
    </row>
    <row r="37" spans="1:46" s="14" customFormat="1" ht="16.149999999999999" customHeight="1" x14ac:dyDescent="0.5">
      <c r="A37" s="86"/>
      <c r="B37" s="91" t="s">
        <v>24</v>
      </c>
      <c r="C37" s="87"/>
      <c r="E37" s="87">
        <f>H37+N37</f>
        <v>1</v>
      </c>
      <c r="F37" s="88" t="s">
        <v>6</v>
      </c>
      <c r="G37" s="171" t="s">
        <v>11</v>
      </c>
      <c r="H37" s="170">
        <f>COUNTIF($C$6:$C$35,"ช")</f>
        <v>0</v>
      </c>
      <c r="I37" s="168"/>
      <c r="J37" s="89" t="s">
        <v>8</v>
      </c>
      <c r="K37" s="171"/>
      <c r="L37" s="209" t="s">
        <v>7</v>
      </c>
      <c r="M37" s="209"/>
      <c r="N37" s="170">
        <f>COUNTIF($C$6:$C$35,"ญ")</f>
        <v>1</v>
      </c>
      <c r="O37" s="168"/>
      <c r="P37" s="89" t="s">
        <v>8</v>
      </c>
      <c r="W37" s="86"/>
      <c r="X37" s="90"/>
    </row>
    <row r="38" spans="1:46" s="14" customFormat="1" ht="17.100000000000001" customHeight="1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7"/>
      <c r="T38" s="27"/>
      <c r="U38" s="27"/>
      <c r="V38" s="27"/>
      <c r="W38" s="27"/>
      <c r="X38" s="27"/>
      <c r="Y38" s="21"/>
    </row>
    <row r="39" spans="1:46" ht="15" customHeight="1" x14ac:dyDescent="0.5">
      <c r="A39" s="21"/>
      <c r="B39" s="21"/>
      <c r="C39" s="28"/>
      <c r="D39" s="131" t="s">
        <v>13</v>
      </c>
      <c r="E39" s="131">
        <f>COUNTIF($F$6:$F$35,"แดง")</f>
        <v>0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46" ht="15" customHeight="1" x14ac:dyDescent="0.5">
      <c r="A40" s="21"/>
      <c r="B40" s="21"/>
      <c r="C40" s="28"/>
      <c r="D40" s="132" t="s">
        <v>14</v>
      </c>
      <c r="E40" s="131">
        <f>COUNTIF($F$6:$F$35,"เหลือง")</f>
        <v>0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46" ht="15" customHeight="1" x14ac:dyDescent="0.5">
      <c r="A41" s="21"/>
      <c r="B41" s="21"/>
      <c r="C41" s="28"/>
      <c r="D41" s="132" t="s">
        <v>15</v>
      </c>
      <c r="E41" s="131">
        <f>COUNTIF($F$6:$F$35,"น้ำเงิน")</f>
        <v>0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46" ht="15" customHeight="1" x14ac:dyDescent="0.5">
      <c r="A42" s="21"/>
      <c r="B42" s="21"/>
      <c r="C42" s="28"/>
      <c r="D42" s="132" t="s">
        <v>16</v>
      </c>
      <c r="E42" s="131">
        <f>COUNTIF($F$6:$F$35,"ม่วง")</f>
        <v>1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46" ht="15" customHeight="1" x14ac:dyDescent="0.5">
      <c r="A43" s="21"/>
      <c r="B43" s="21"/>
      <c r="C43" s="28"/>
      <c r="D43" s="132" t="s">
        <v>17</v>
      </c>
      <c r="E43" s="131">
        <f>COUNTIF($F$6:$F$35,"ฟ้า")</f>
        <v>0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46" ht="15" customHeight="1" x14ac:dyDescent="0.5">
      <c r="A44" s="21"/>
      <c r="B44" s="21"/>
      <c r="C44" s="28"/>
      <c r="D44" s="132" t="s">
        <v>5</v>
      </c>
      <c r="E44" s="131">
        <f>SUM(E39:E43)</f>
        <v>1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6" ht="15" customHeight="1" x14ac:dyDescent="0.5"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1:46" ht="15" customHeight="1" x14ac:dyDescent="0.5"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</row>
    <row r="47" spans="1:46" ht="15" customHeight="1" x14ac:dyDescent="0.5">
      <c r="C47" s="15"/>
      <c r="D47" s="17"/>
      <c r="E47" s="1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</row>
  </sheetData>
  <mergeCells count="8">
    <mergeCell ref="F4:F5"/>
    <mergeCell ref="G4:G5"/>
    <mergeCell ref="A3:E3"/>
    <mergeCell ref="A4:A5"/>
    <mergeCell ref="B4:B5"/>
    <mergeCell ref="C4:C5"/>
    <mergeCell ref="D4:D5"/>
    <mergeCell ref="E4:E5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O49"/>
  <sheetViews>
    <sheetView tabSelected="1" workbookViewId="0">
      <selection activeCell="B21" sqref="B21"/>
    </sheetView>
  </sheetViews>
  <sheetFormatPr defaultColWidth="9.140625" defaultRowHeight="30.75" x14ac:dyDescent="0.5"/>
  <cols>
    <col min="1" max="1" width="15.85546875" style="157" customWidth="1"/>
    <col min="2" max="2" width="36.5703125" style="157" customWidth="1"/>
    <col min="3" max="5" width="14.28515625" style="157" customWidth="1"/>
    <col min="6" max="6" width="13.5703125" style="157" customWidth="1"/>
    <col min="7" max="7" width="18.5703125" style="157" customWidth="1"/>
    <col min="8" max="8" width="7.28515625" style="157" customWidth="1"/>
    <col min="9" max="9" width="6" style="157" customWidth="1"/>
    <col min="10" max="10" width="0" style="157" hidden="1" customWidth="1"/>
    <col min="11" max="11" width="0" style="193" hidden="1" customWidth="1"/>
    <col min="12" max="12" width="11.85546875" style="193" hidden="1" customWidth="1"/>
    <col min="13" max="13" width="9" style="193" hidden="1" customWidth="1"/>
    <col min="14" max="14" width="8.85546875" style="193" hidden="1" customWidth="1"/>
    <col min="15" max="15" width="0" style="157" hidden="1" customWidth="1"/>
    <col min="16" max="16384" width="9.140625" style="157"/>
  </cols>
  <sheetData>
    <row r="1" spans="1:15" s="158" customFormat="1" ht="25.9" customHeight="1" thickBot="1" x14ac:dyDescent="0.55000000000000004">
      <c r="A1" s="450" t="s">
        <v>29</v>
      </c>
      <c r="B1" s="450"/>
      <c r="C1" s="450"/>
      <c r="D1" s="451" t="str">
        <f>'2-1'!E1</f>
        <v xml:space="preserve">      ภาคเรียนที่ 2  ปีการศึกษา 2568</v>
      </c>
      <c r="E1" s="451"/>
      <c r="F1" s="451"/>
      <c r="G1" s="451"/>
      <c r="H1" s="451"/>
      <c r="I1" s="451"/>
      <c r="K1" s="193"/>
      <c r="L1" s="193"/>
      <c r="M1" s="193"/>
      <c r="N1" s="193"/>
      <c r="O1" s="157"/>
    </row>
    <row r="2" spans="1:15" s="159" customFormat="1" ht="19.899999999999999" customHeight="1" x14ac:dyDescent="0.5">
      <c r="A2" s="468" t="s">
        <v>10</v>
      </c>
      <c r="B2" s="452" t="s">
        <v>19</v>
      </c>
      <c r="C2" s="452" t="s">
        <v>20</v>
      </c>
      <c r="D2" s="470"/>
      <c r="E2" s="468" t="s">
        <v>5</v>
      </c>
      <c r="F2" s="458" t="s">
        <v>22</v>
      </c>
      <c r="G2" s="452" t="s">
        <v>18</v>
      </c>
      <c r="H2" s="453"/>
      <c r="I2" s="454"/>
      <c r="K2" s="205"/>
      <c r="L2" s="213"/>
      <c r="M2" s="205"/>
      <c r="N2" s="205"/>
      <c r="O2" s="158"/>
    </row>
    <row r="3" spans="1:15" s="159" customFormat="1" ht="19.899999999999999" customHeight="1" thickBot="1" x14ac:dyDescent="0.55000000000000004">
      <c r="A3" s="469"/>
      <c r="B3" s="455"/>
      <c r="C3" s="214" t="s">
        <v>11</v>
      </c>
      <c r="D3" s="215" t="s">
        <v>12</v>
      </c>
      <c r="E3" s="469"/>
      <c r="F3" s="459"/>
      <c r="G3" s="455"/>
      <c r="H3" s="456"/>
      <c r="I3" s="457"/>
      <c r="K3" s="205"/>
      <c r="L3" s="213"/>
      <c r="M3" s="205"/>
      <c r="N3" s="205"/>
      <c r="O3" s="158"/>
    </row>
    <row r="4" spans="1:15" s="211" customFormat="1" ht="17.45" customHeight="1" x14ac:dyDescent="0.35">
      <c r="A4" s="432" t="s">
        <v>30</v>
      </c>
      <c r="B4" s="378" t="s">
        <v>72</v>
      </c>
      <c r="C4" s="475">
        <f>'2-1'!I38</f>
        <v>17</v>
      </c>
      <c r="D4" s="471">
        <f>'2-1'!O38</f>
        <v>12</v>
      </c>
      <c r="E4" s="461">
        <f t="shared" ref="E4:E26" si="0">SUM(C4:D4)</f>
        <v>29</v>
      </c>
      <c r="F4" s="461">
        <v>143</v>
      </c>
      <c r="G4" s="478" t="s">
        <v>13</v>
      </c>
      <c r="H4" s="483">
        <f>'2-1'!E40+'2-2'!E46+'2-3'!E46+'2-4'!E46+'2-5'!E50+'2-6'!E50+'2-7'!E50+'2-8'!E50+'2-9'!E50+'2-10'!E50+'2-11'!E50+'2-12 '!E40+'2-13'!E50</f>
        <v>98</v>
      </c>
      <c r="I4" s="484" t="s">
        <v>6</v>
      </c>
      <c r="K4" s="384" t="s">
        <v>1009</v>
      </c>
      <c r="L4" s="385" t="s">
        <v>22</v>
      </c>
      <c r="M4" s="384" t="s">
        <v>11</v>
      </c>
      <c r="N4" s="384" t="s">
        <v>7</v>
      </c>
      <c r="O4" s="384" t="s">
        <v>5</v>
      </c>
    </row>
    <row r="5" spans="1:15" s="211" customFormat="1" ht="17.45" customHeight="1" x14ac:dyDescent="0.35">
      <c r="A5" s="448"/>
      <c r="B5" s="379" t="s">
        <v>69</v>
      </c>
      <c r="C5" s="424"/>
      <c r="D5" s="426"/>
      <c r="E5" s="449"/>
      <c r="F5" s="449"/>
      <c r="G5" s="477"/>
      <c r="H5" s="482"/>
      <c r="I5" s="480"/>
      <c r="K5" s="384" t="s">
        <v>30</v>
      </c>
      <c r="L5" s="386">
        <f>F4</f>
        <v>143</v>
      </c>
      <c r="M5" s="387">
        <f>C4</f>
        <v>17</v>
      </c>
      <c r="N5" s="386">
        <f>D4</f>
        <v>12</v>
      </c>
      <c r="O5" s="388">
        <f>E4</f>
        <v>29</v>
      </c>
    </row>
    <row r="6" spans="1:15" s="211" customFormat="1" ht="17.45" customHeight="1" x14ac:dyDescent="0.35">
      <c r="A6" s="447" t="s">
        <v>31</v>
      </c>
      <c r="B6" s="380" t="s">
        <v>73</v>
      </c>
      <c r="C6" s="424">
        <f>'2-2'!I44</f>
        <v>17</v>
      </c>
      <c r="D6" s="426">
        <f>'2-2'!O44</f>
        <v>19</v>
      </c>
      <c r="E6" s="428">
        <f t="shared" si="0"/>
        <v>36</v>
      </c>
      <c r="F6" s="428">
        <v>144</v>
      </c>
      <c r="G6" s="476" t="s">
        <v>14</v>
      </c>
      <c r="H6" s="481">
        <f>'2-1'!E41+'2-2'!E47+'2-3'!E47+'2-4'!E47+'2-5'!E51+'2-6'!E51+'2-7'!E51+'2-8'!E51+'2-9'!E51+'2-10'!E51+'2-11'!E51+'2-12 '!E41+'2-13'!E51</f>
        <v>98</v>
      </c>
      <c r="I6" s="479" t="s">
        <v>6</v>
      </c>
      <c r="J6" s="212"/>
      <c r="K6" s="384" t="s">
        <v>31</v>
      </c>
      <c r="L6" s="386">
        <f>F6</f>
        <v>144</v>
      </c>
      <c r="M6" s="387">
        <f>C6</f>
        <v>17</v>
      </c>
      <c r="N6" s="386">
        <f>D6</f>
        <v>19</v>
      </c>
      <c r="O6" s="388">
        <f>E6</f>
        <v>36</v>
      </c>
    </row>
    <row r="7" spans="1:15" s="211" customFormat="1" ht="17.45" customHeight="1" x14ac:dyDescent="0.35">
      <c r="A7" s="448"/>
      <c r="B7" s="379" t="s">
        <v>69</v>
      </c>
      <c r="C7" s="424"/>
      <c r="D7" s="426"/>
      <c r="E7" s="449"/>
      <c r="F7" s="449"/>
      <c r="G7" s="477"/>
      <c r="H7" s="482"/>
      <c r="I7" s="480"/>
      <c r="J7" s="212"/>
      <c r="K7" s="384" t="s">
        <v>32</v>
      </c>
      <c r="L7" s="386">
        <f>F8</f>
        <v>145</v>
      </c>
      <c r="M7" s="387">
        <f>C8</f>
        <v>14</v>
      </c>
      <c r="N7" s="386">
        <f>D8</f>
        <v>22</v>
      </c>
      <c r="O7" s="388">
        <f>E8</f>
        <v>36</v>
      </c>
    </row>
    <row r="8" spans="1:15" s="211" customFormat="1" ht="17.45" customHeight="1" x14ac:dyDescent="0.35">
      <c r="A8" s="447" t="s">
        <v>32</v>
      </c>
      <c r="B8" s="380" t="s">
        <v>992</v>
      </c>
      <c r="C8" s="424">
        <f>'2-3'!I44</f>
        <v>14</v>
      </c>
      <c r="D8" s="426">
        <f>'2-3'!O44</f>
        <v>22</v>
      </c>
      <c r="E8" s="428">
        <f t="shared" si="0"/>
        <v>36</v>
      </c>
      <c r="F8" s="428">
        <v>145</v>
      </c>
      <c r="G8" s="476" t="s">
        <v>15</v>
      </c>
      <c r="H8" s="481">
        <f>'2-1'!E42+'2-2'!E48+'2-3'!E48+'2-4'!E48+'2-5'!E52+'2-6'!E52+'2-7'!E52+'2-8'!E52+'2-9'!E52+'2-10'!E52+'2-11'!E52+'2-12 '!E42+'2-13'!E52</f>
        <v>98</v>
      </c>
      <c r="I8" s="479" t="s">
        <v>6</v>
      </c>
      <c r="J8" s="212"/>
      <c r="K8" s="384" t="s">
        <v>33</v>
      </c>
      <c r="L8" s="386">
        <f>F10</f>
        <v>155</v>
      </c>
      <c r="M8" s="387">
        <f>C10</f>
        <v>15</v>
      </c>
      <c r="N8" s="386">
        <f>D10</f>
        <v>21</v>
      </c>
      <c r="O8" s="388">
        <f>E10</f>
        <v>36</v>
      </c>
    </row>
    <row r="9" spans="1:15" s="211" customFormat="1" ht="17.45" customHeight="1" x14ac:dyDescent="0.35">
      <c r="A9" s="448"/>
      <c r="B9" s="376" t="s">
        <v>66</v>
      </c>
      <c r="C9" s="424"/>
      <c r="D9" s="426"/>
      <c r="E9" s="449"/>
      <c r="F9" s="449"/>
      <c r="G9" s="477"/>
      <c r="H9" s="482"/>
      <c r="I9" s="480"/>
      <c r="J9" s="212"/>
      <c r="K9" s="384" t="s">
        <v>34</v>
      </c>
      <c r="L9" s="386">
        <f>F12</f>
        <v>154</v>
      </c>
      <c r="M9" s="387">
        <f>C12</f>
        <v>14</v>
      </c>
      <c r="N9" s="386">
        <f>D12</f>
        <v>26</v>
      </c>
      <c r="O9" s="388">
        <f>E12</f>
        <v>40</v>
      </c>
    </row>
    <row r="10" spans="1:15" s="211" customFormat="1" ht="17.45" customHeight="1" x14ac:dyDescent="0.35">
      <c r="A10" s="447" t="s">
        <v>33</v>
      </c>
      <c r="B10" s="379" t="s">
        <v>48</v>
      </c>
      <c r="C10" s="424">
        <f>'2-4'!I44</f>
        <v>15</v>
      </c>
      <c r="D10" s="426">
        <f>'2-4'!O44</f>
        <v>21</v>
      </c>
      <c r="E10" s="428">
        <f t="shared" si="0"/>
        <v>36</v>
      </c>
      <c r="F10" s="428">
        <v>155</v>
      </c>
      <c r="G10" s="476" t="s">
        <v>16</v>
      </c>
      <c r="H10" s="481">
        <f>'2-1'!E43+'2-2'!E49+'2-3'!E49+'2-4'!E49+'2-5'!E53+'2-6'!E53+'2-7'!E53+'2-8'!E53+'2-9'!E53+'2-10'!E53+'2-11'!E53+'2-12 '!E43+'2-13'!E53</f>
        <v>96</v>
      </c>
      <c r="I10" s="479" t="s">
        <v>6</v>
      </c>
      <c r="K10" s="384" t="s">
        <v>35</v>
      </c>
      <c r="L10" s="386">
        <f>F14</f>
        <v>153</v>
      </c>
      <c r="M10" s="387">
        <f>C14</f>
        <v>13</v>
      </c>
      <c r="N10" s="386">
        <f>D14</f>
        <v>27</v>
      </c>
      <c r="O10" s="388">
        <f>E14</f>
        <v>40</v>
      </c>
    </row>
    <row r="11" spans="1:15" s="211" customFormat="1" ht="17.45" customHeight="1" x14ac:dyDescent="0.35">
      <c r="A11" s="448"/>
      <c r="B11" s="376" t="s">
        <v>993</v>
      </c>
      <c r="C11" s="424"/>
      <c r="D11" s="426"/>
      <c r="E11" s="449"/>
      <c r="F11" s="449"/>
      <c r="G11" s="477"/>
      <c r="H11" s="482"/>
      <c r="I11" s="480"/>
      <c r="K11" s="384" t="s">
        <v>36</v>
      </c>
      <c r="L11" s="386">
        <f>F16</f>
        <v>152</v>
      </c>
      <c r="M11" s="387">
        <f>C16</f>
        <v>18</v>
      </c>
      <c r="N11" s="386">
        <f>D16</f>
        <v>22</v>
      </c>
      <c r="O11" s="388">
        <f>E16</f>
        <v>40</v>
      </c>
    </row>
    <row r="12" spans="1:15" s="211" customFormat="1" ht="17.45" customHeight="1" x14ac:dyDescent="0.35">
      <c r="A12" s="447" t="s">
        <v>34</v>
      </c>
      <c r="B12" s="380" t="s">
        <v>49</v>
      </c>
      <c r="C12" s="424">
        <f>'2-5'!I48</f>
        <v>14</v>
      </c>
      <c r="D12" s="426">
        <f>'2-5'!O48</f>
        <v>26</v>
      </c>
      <c r="E12" s="428">
        <f t="shared" si="0"/>
        <v>40</v>
      </c>
      <c r="F12" s="428">
        <v>154</v>
      </c>
      <c r="G12" s="476" t="s">
        <v>17</v>
      </c>
      <c r="H12" s="481">
        <f>'2-1'!E44+'2-2'!E50+'2-3'!E50+'2-4'!E50+'2-5'!E54+'2-6'!E54+'2-7'!E54+'2-8'!E54+'2-9'!E54+'2-10'!E54+'2-11'!E54+'2-12 '!E44+'2-13'!E54</f>
        <v>97</v>
      </c>
      <c r="I12" s="479" t="s">
        <v>6</v>
      </c>
      <c r="K12" s="384" t="s">
        <v>37</v>
      </c>
      <c r="L12" s="386">
        <f>F18</f>
        <v>151</v>
      </c>
      <c r="M12" s="387">
        <f>C18</f>
        <v>16</v>
      </c>
      <c r="N12" s="386">
        <f>D18</f>
        <v>24</v>
      </c>
      <c r="O12" s="388">
        <f>E18</f>
        <v>40</v>
      </c>
    </row>
    <row r="13" spans="1:15" s="211" customFormat="1" ht="17.45" customHeight="1" x14ac:dyDescent="0.35">
      <c r="A13" s="448"/>
      <c r="B13" s="379" t="s">
        <v>994</v>
      </c>
      <c r="C13" s="424"/>
      <c r="D13" s="426"/>
      <c r="E13" s="449"/>
      <c r="F13" s="449"/>
      <c r="G13" s="477"/>
      <c r="H13" s="482"/>
      <c r="I13" s="480"/>
      <c r="K13" s="384" t="s">
        <v>38</v>
      </c>
      <c r="L13" s="386">
        <f>F20</f>
        <v>161</v>
      </c>
      <c r="M13" s="387">
        <f>C20</f>
        <v>19</v>
      </c>
      <c r="N13" s="386">
        <f>D20</f>
        <v>21</v>
      </c>
      <c r="O13" s="388">
        <f>E20</f>
        <v>40</v>
      </c>
    </row>
    <row r="14" spans="1:15" s="211" customFormat="1" ht="17.45" customHeight="1" x14ac:dyDescent="0.35">
      <c r="A14" s="447" t="s">
        <v>35</v>
      </c>
      <c r="B14" s="377" t="s">
        <v>74</v>
      </c>
      <c r="C14" s="424">
        <f>'2-6'!I48</f>
        <v>13</v>
      </c>
      <c r="D14" s="426">
        <f>'2-6'!O48</f>
        <v>27</v>
      </c>
      <c r="E14" s="428">
        <f t="shared" si="0"/>
        <v>40</v>
      </c>
      <c r="F14" s="430">
        <v>153</v>
      </c>
      <c r="G14" s="447" t="s">
        <v>5</v>
      </c>
      <c r="H14" s="485">
        <f>SUM(H4:H12)</f>
        <v>487</v>
      </c>
      <c r="I14" s="487" t="s">
        <v>6</v>
      </c>
      <c r="K14" s="384" t="s">
        <v>39</v>
      </c>
      <c r="L14" s="386">
        <f>F22</f>
        <v>162</v>
      </c>
      <c r="M14" s="387">
        <f>C22</f>
        <v>19</v>
      </c>
      <c r="N14" s="386">
        <f>D22</f>
        <v>21</v>
      </c>
      <c r="O14" s="388">
        <f>E22</f>
        <v>40</v>
      </c>
    </row>
    <row r="15" spans="1:15" s="211" customFormat="1" ht="17.45" customHeight="1" thickBot="1" x14ac:dyDescent="0.4">
      <c r="A15" s="448"/>
      <c r="B15" s="376" t="s">
        <v>995</v>
      </c>
      <c r="C15" s="424"/>
      <c r="D15" s="426"/>
      <c r="E15" s="449"/>
      <c r="F15" s="460"/>
      <c r="G15" s="463"/>
      <c r="H15" s="486"/>
      <c r="I15" s="465"/>
      <c r="K15" s="384" t="s">
        <v>40</v>
      </c>
      <c r="L15" s="386">
        <f>F24</f>
        <v>163</v>
      </c>
      <c r="M15" s="387">
        <f>C24</f>
        <v>19</v>
      </c>
      <c r="N15" s="386">
        <f>D24</f>
        <v>21</v>
      </c>
      <c r="O15" s="388">
        <f>E24</f>
        <v>40</v>
      </c>
    </row>
    <row r="16" spans="1:15" s="211" customFormat="1" ht="17.45" customHeight="1" x14ac:dyDescent="0.35">
      <c r="A16" s="447" t="s">
        <v>36</v>
      </c>
      <c r="B16" s="377" t="s">
        <v>996</v>
      </c>
      <c r="C16" s="424">
        <f>'2-7'!I48</f>
        <v>18</v>
      </c>
      <c r="D16" s="426">
        <f>'2-7'!O48</f>
        <v>22</v>
      </c>
      <c r="E16" s="428">
        <f t="shared" si="0"/>
        <v>40</v>
      </c>
      <c r="F16" s="430">
        <v>152</v>
      </c>
      <c r="G16" s="432" t="s">
        <v>43</v>
      </c>
      <c r="H16" s="433"/>
      <c r="I16" s="434"/>
      <c r="K16" s="384" t="s">
        <v>41</v>
      </c>
      <c r="L16" s="386">
        <f>F26</f>
        <v>523</v>
      </c>
      <c r="M16" s="387">
        <f>C26</f>
        <v>13</v>
      </c>
      <c r="N16" s="386">
        <f>D26</f>
        <v>17</v>
      </c>
      <c r="O16" s="388">
        <f>E26</f>
        <v>30</v>
      </c>
    </row>
    <row r="17" spans="1:15" s="211" customFormat="1" ht="17.45" customHeight="1" x14ac:dyDescent="0.35">
      <c r="A17" s="448"/>
      <c r="B17" s="376" t="s">
        <v>42</v>
      </c>
      <c r="C17" s="424"/>
      <c r="D17" s="426"/>
      <c r="E17" s="449"/>
      <c r="F17" s="460"/>
      <c r="G17" s="435"/>
      <c r="H17" s="436"/>
      <c r="I17" s="437"/>
      <c r="K17" s="384" t="s">
        <v>67</v>
      </c>
      <c r="L17" s="386">
        <f>F28</f>
        <v>164</v>
      </c>
      <c r="M17" s="387">
        <f>C28</f>
        <v>11</v>
      </c>
      <c r="N17" s="386">
        <f>D28</f>
        <v>29</v>
      </c>
      <c r="O17" s="388">
        <f>E28</f>
        <v>40</v>
      </c>
    </row>
    <row r="18" spans="1:15" s="211" customFormat="1" ht="17.45" customHeight="1" x14ac:dyDescent="0.35">
      <c r="A18" s="447" t="s">
        <v>37</v>
      </c>
      <c r="B18" s="381" t="s">
        <v>997</v>
      </c>
      <c r="C18" s="424">
        <f>'2-8'!I48</f>
        <v>16</v>
      </c>
      <c r="D18" s="426">
        <f>'2-8'!O48</f>
        <v>24</v>
      </c>
      <c r="E18" s="428">
        <f t="shared" ref="E18" si="1">SUM(C18:D18)</f>
        <v>40</v>
      </c>
      <c r="F18" s="428">
        <v>151</v>
      </c>
      <c r="G18" s="438" t="s">
        <v>71</v>
      </c>
      <c r="H18" s="439"/>
      <c r="I18" s="440"/>
      <c r="J18" s="212"/>
      <c r="K18" s="384" t="s">
        <v>70</v>
      </c>
      <c r="L18" s="386" t="str">
        <f>F30</f>
        <v>พักการเรียน</v>
      </c>
      <c r="M18" s="387">
        <f>C30</f>
        <v>0</v>
      </c>
      <c r="N18" s="386">
        <f>D30</f>
        <v>1</v>
      </c>
      <c r="O18" s="388">
        <f>E30</f>
        <v>1</v>
      </c>
    </row>
    <row r="19" spans="1:15" s="211" customFormat="1" ht="17.45" customHeight="1" x14ac:dyDescent="0.35">
      <c r="A19" s="448"/>
      <c r="B19" s="382" t="s">
        <v>998</v>
      </c>
      <c r="C19" s="424"/>
      <c r="D19" s="426"/>
      <c r="E19" s="449"/>
      <c r="F19" s="449"/>
      <c r="G19" s="438"/>
      <c r="H19" s="439"/>
      <c r="I19" s="440"/>
      <c r="J19" s="212"/>
      <c r="K19" s="389"/>
      <c r="L19" s="213"/>
      <c r="M19" s="389"/>
      <c r="N19" s="389"/>
      <c r="O19" s="390"/>
    </row>
    <row r="20" spans="1:15" s="211" customFormat="1" ht="17.45" customHeight="1" x14ac:dyDescent="0.35">
      <c r="A20" s="447" t="s">
        <v>38</v>
      </c>
      <c r="B20" s="379" t="s">
        <v>999</v>
      </c>
      <c r="C20" s="424">
        <f>'2-9'!I48</f>
        <v>19</v>
      </c>
      <c r="D20" s="426">
        <f>'2-9'!O48</f>
        <v>21</v>
      </c>
      <c r="E20" s="428">
        <f t="shared" ref="E20" si="2">SUM(C20:D20)</f>
        <v>40</v>
      </c>
      <c r="F20" s="428">
        <v>161</v>
      </c>
      <c r="G20" s="435" t="s">
        <v>63</v>
      </c>
      <c r="H20" s="436"/>
      <c r="I20" s="437"/>
      <c r="J20" s="212"/>
      <c r="K20" s="389"/>
      <c r="L20" s="213"/>
      <c r="M20" s="389"/>
      <c r="N20" s="389"/>
      <c r="O20" s="390"/>
    </row>
    <row r="21" spans="1:15" s="211" customFormat="1" ht="17.45" customHeight="1" x14ac:dyDescent="0.35">
      <c r="A21" s="448"/>
      <c r="B21" s="376" t="s">
        <v>69</v>
      </c>
      <c r="C21" s="424"/>
      <c r="D21" s="426"/>
      <c r="E21" s="449"/>
      <c r="F21" s="449"/>
      <c r="G21" s="435"/>
      <c r="H21" s="436"/>
      <c r="I21" s="437"/>
      <c r="J21" s="212"/>
      <c r="K21" s="389"/>
      <c r="L21" s="213"/>
      <c r="M21" s="389"/>
      <c r="N21" s="391"/>
      <c r="O21" s="392"/>
    </row>
    <row r="22" spans="1:15" s="211" customFormat="1" ht="17.45" customHeight="1" x14ac:dyDescent="0.35">
      <c r="A22" s="447" t="s">
        <v>39</v>
      </c>
      <c r="B22" s="379" t="s">
        <v>64</v>
      </c>
      <c r="C22" s="424">
        <f>'2-10'!I48</f>
        <v>19</v>
      </c>
      <c r="D22" s="426">
        <f>'2-10'!O48</f>
        <v>21</v>
      </c>
      <c r="E22" s="428">
        <f>SUM(C22:D22)</f>
        <v>40</v>
      </c>
      <c r="F22" s="428">
        <v>162</v>
      </c>
      <c r="G22" s="435" t="s">
        <v>64</v>
      </c>
      <c r="H22" s="462"/>
      <c r="I22" s="437"/>
      <c r="K22" s="389"/>
      <c r="L22" s="213"/>
      <c r="M22" s="389"/>
      <c r="N22" s="391"/>
      <c r="O22" s="392"/>
    </row>
    <row r="23" spans="1:15" s="211" customFormat="1" ht="17.45" customHeight="1" thickBot="1" x14ac:dyDescent="0.4">
      <c r="A23" s="448"/>
      <c r="B23" s="379" t="s">
        <v>71</v>
      </c>
      <c r="C23" s="424"/>
      <c r="D23" s="426"/>
      <c r="E23" s="449"/>
      <c r="F23" s="449"/>
      <c r="G23" s="463"/>
      <c r="H23" s="464"/>
      <c r="I23" s="465"/>
      <c r="K23" s="389"/>
      <c r="L23" s="213"/>
      <c r="M23" s="389"/>
      <c r="N23" s="389"/>
      <c r="O23" s="390"/>
    </row>
    <row r="24" spans="1:15" s="211" customFormat="1" ht="17.45" customHeight="1" x14ac:dyDescent="0.35">
      <c r="A24" s="447" t="s">
        <v>40</v>
      </c>
      <c r="B24" s="380" t="s">
        <v>1000</v>
      </c>
      <c r="C24" s="424">
        <f>'2-11'!I48</f>
        <v>19</v>
      </c>
      <c r="D24" s="426">
        <f>'2-11'!O48</f>
        <v>21</v>
      </c>
      <c r="E24" s="428">
        <f t="shared" ref="E24" si="3">SUM(C24:D24)</f>
        <v>40</v>
      </c>
      <c r="F24" s="428">
        <v>163</v>
      </c>
      <c r="G24" s="441"/>
      <c r="H24" s="442"/>
      <c r="I24" s="443"/>
      <c r="K24" s="389"/>
      <c r="L24" s="213"/>
      <c r="M24" s="389"/>
      <c r="N24" s="389"/>
      <c r="O24" s="390"/>
    </row>
    <row r="25" spans="1:15" s="211" customFormat="1" ht="17.45" customHeight="1" thickBot="1" x14ac:dyDescent="0.4">
      <c r="A25" s="448"/>
      <c r="B25" s="375" t="s">
        <v>1001</v>
      </c>
      <c r="C25" s="424"/>
      <c r="D25" s="426"/>
      <c r="E25" s="449"/>
      <c r="F25" s="449"/>
      <c r="G25" s="441"/>
      <c r="H25" s="442"/>
      <c r="I25" s="443"/>
      <c r="K25" s="389"/>
      <c r="L25" s="213"/>
      <c r="M25" s="389"/>
      <c r="N25" s="389"/>
      <c r="O25" s="390"/>
    </row>
    <row r="26" spans="1:15" s="211" customFormat="1" ht="17.45" customHeight="1" x14ac:dyDescent="0.35">
      <c r="A26" s="422" t="s">
        <v>41</v>
      </c>
      <c r="B26" s="377" t="s">
        <v>1002</v>
      </c>
      <c r="C26" s="424">
        <f>'2-12 '!I38</f>
        <v>13</v>
      </c>
      <c r="D26" s="426">
        <f>'2-12 '!O38</f>
        <v>17</v>
      </c>
      <c r="E26" s="428">
        <f t="shared" si="0"/>
        <v>30</v>
      </c>
      <c r="F26" s="430">
        <v>523</v>
      </c>
      <c r="G26" s="444" t="s">
        <v>23</v>
      </c>
      <c r="H26" s="445"/>
      <c r="I26" s="446"/>
      <c r="K26" s="389"/>
      <c r="L26" s="213"/>
      <c r="M26" s="389"/>
      <c r="N26" s="389"/>
      <c r="O26" s="390"/>
    </row>
    <row r="27" spans="1:15" s="211" customFormat="1" ht="17.45" customHeight="1" thickBot="1" x14ac:dyDescent="0.4">
      <c r="A27" s="423"/>
      <c r="B27" s="375" t="s">
        <v>69</v>
      </c>
      <c r="C27" s="425"/>
      <c r="D27" s="427"/>
      <c r="E27" s="429"/>
      <c r="F27" s="431"/>
      <c r="G27" s="444"/>
      <c r="H27" s="445"/>
      <c r="I27" s="446"/>
      <c r="K27" s="389"/>
      <c r="L27" s="213"/>
      <c r="M27" s="389"/>
      <c r="N27" s="389"/>
      <c r="O27" s="390"/>
    </row>
    <row r="28" spans="1:15" s="211" customFormat="1" ht="17.45" customHeight="1" x14ac:dyDescent="0.35">
      <c r="A28" s="422" t="s">
        <v>67</v>
      </c>
      <c r="B28" s="377" t="s">
        <v>1003</v>
      </c>
      <c r="C28" s="424">
        <f>'2-13'!I48</f>
        <v>11</v>
      </c>
      <c r="D28" s="426">
        <f>'2-13'!O48</f>
        <v>29</v>
      </c>
      <c r="E28" s="428">
        <f t="shared" ref="E28" si="4">SUM(C28:D28)</f>
        <v>40</v>
      </c>
      <c r="F28" s="430">
        <v>164</v>
      </c>
      <c r="G28" s="419">
        <v>45733</v>
      </c>
      <c r="H28" s="420"/>
      <c r="I28" s="421"/>
      <c r="K28" s="389"/>
      <c r="L28" s="213"/>
      <c r="M28" s="389"/>
      <c r="N28" s="389"/>
      <c r="O28" s="390"/>
    </row>
    <row r="29" spans="1:15" s="211" customFormat="1" ht="17.45" customHeight="1" thickBot="1" x14ac:dyDescent="0.4">
      <c r="A29" s="423"/>
      <c r="B29" s="375" t="s">
        <v>1004</v>
      </c>
      <c r="C29" s="425"/>
      <c r="D29" s="427"/>
      <c r="E29" s="429"/>
      <c r="F29" s="431"/>
      <c r="G29" s="419"/>
      <c r="H29" s="420"/>
      <c r="I29" s="421"/>
      <c r="K29" s="389"/>
      <c r="L29" s="213"/>
      <c r="M29" s="389"/>
      <c r="N29" s="389"/>
      <c r="O29" s="390"/>
    </row>
    <row r="30" spans="1:15" s="211" customFormat="1" ht="17.45" customHeight="1" x14ac:dyDescent="0.35">
      <c r="A30" s="422" t="s">
        <v>70</v>
      </c>
      <c r="B30" s="377" t="s">
        <v>68</v>
      </c>
      <c r="C30" s="424">
        <f>'2-14'!H37</f>
        <v>0</v>
      </c>
      <c r="D30" s="426">
        <f>'2-14'!N37</f>
        <v>1</v>
      </c>
      <c r="E30" s="428">
        <f t="shared" ref="E30" si="5">SUM(C30:D30)</f>
        <v>1</v>
      </c>
      <c r="F30" s="430" t="s">
        <v>68</v>
      </c>
      <c r="G30" s="419"/>
      <c r="H30" s="420"/>
      <c r="I30" s="421"/>
      <c r="K30" s="389"/>
      <c r="L30" s="213"/>
      <c r="M30" s="389"/>
      <c r="N30" s="389"/>
      <c r="O30" s="390"/>
    </row>
    <row r="31" spans="1:15" s="211" customFormat="1" ht="17.45" customHeight="1" thickBot="1" x14ac:dyDescent="0.4">
      <c r="A31" s="423"/>
      <c r="B31" s="375" t="s">
        <v>69</v>
      </c>
      <c r="C31" s="425"/>
      <c r="D31" s="427"/>
      <c r="E31" s="429"/>
      <c r="F31" s="431"/>
      <c r="G31" s="419"/>
      <c r="H31" s="420"/>
      <c r="I31" s="421"/>
      <c r="K31" s="389"/>
      <c r="L31" s="213"/>
      <c r="M31" s="389"/>
      <c r="N31" s="389"/>
      <c r="O31" s="390"/>
    </row>
    <row r="32" spans="1:15" s="158" customFormat="1" ht="26.45" customHeight="1" thickBot="1" x14ac:dyDescent="0.45">
      <c r="A32" s="466" t="s">
        <v>21</v>
      </c>
      <c r="B32" s="467"/>
      <c r="C32" s="221">
        <f>SUM(C4:C30)</f>
        <v>205</v>
      </c>
      <c r="D32" s="222">
        <f>SUM(D4:D30)</f>
        <v>283</v>
      </c>
      <c r="E32" s="223">
        <f>SUM(E4:E30)</f>
        <v>488</v>
      </c>
      <c r="F32" s="224"/>
      <c r="G32" s="472"/>
      <c r="H32" s="473"/>
      <c r="I32" s="474"/>
      <c r="K32" s="205"/>
      <c r="L32" s="205"/>
      <c r="M32" s="205"/>
      <c r="N32" s="205"/>
    </row>
    <row r="33" spans="1:15" s="158" customFormat="1" ht="21" customHeight="1" x14ac:dyDescent="0.5">
      <c r="K33" s="205"/>
      <c r="L33" s="205"/>
      <c r="M33" s="205"/>
      <c r="N33" s="205"/>
    </row>
    <row r="34" spans="1:15" hidden="1" x14ac:dyDescent="0.5">
      <c r="A34" s="193"/>
      <c r="B34" s="193"/>
      <c r="C34" s="193"/>
      <c r="D34" s="193"/>
      <c r="E34" s="193"/>
      <c r="F34" s="193"/>
      <c r="G34" s="193"/>
      <c r="K34" s="205"/>
      <c r="L34" s="205"/>
      <c r="M34" s="205"/>
      <c r="N34" s="205"/>
      <c r="O34" s="158"/>
    </row>
    <row r="35" spans="1:15" hidden="1" x14ac:dyDescent="0.5">
      <c r="A35" s="194" t="str">
        <f>A4</f>
        <v>ม.2/1</v>
      </c>
      <c r="B35" s="194"/>
      <c r="C35" s="194">
        <f>C4</f>
        <v>17</v>
      </c>
      <c r="D35" s="193">
        <f t="shared" ref="D35:F35" si="6">D4</f>
        <v>12</v>
      </c>
      <c r="E35" s="193">
        <f t="shared" si="6"/>
        <v>29</v>
      </c>
      <c r="F35" s="193">
        <f t="shared" si="6"/>
        <v>143</v>
      </c>
      <c r="G35" s="193"/>
    </row>
    <row r="36" spans="1:15" hidden="1" x14ac:dyDescent="0.5">
      <c r="A36" s="194" t="str">
        <f>A6</f>
        <v>ม.2/2</v>
      </c>
      <c r="B36" s="194"/>
      <c r="C36" s="194">
        <f t="shared" ref="C36:F36" si="7">C6</f>
        <v>17</v>
      </c>
      <c r="D36" s="193">
        <f t="shared" si="7"/>
        <v>19</v>
      </c>
      <c r="E36" s="193">
        <f t="shared" si="7"/>
        <v>36</v>
      </c>
      <c r="F36" s="193">
        <f t="shared" si="7"/>
        <v>144</v>
      </c>
      <c r="G36" s="193"/>
    </row>
    <row r="37" spans="1:15" hidden="1" x14ac:dyDescent="0.5">
      <c r="A37" s="194" t="str">
        <f>A8</f>
        <v>ม.2/3</v>
      </c>
      <c r="B37" s="194"/>
      <c r="C37" s="194">
        <f t="shared" ref="C37:F37" si="8">C8</f>
        <v>14</v>
      </c>
      <c r="D37" s="193">
        <f t="shared" si="8"/>
        <v>22</v>
      </c>
      <c r="E37" s="193">
        <f t="shared" si="8"/>
        <v>36</v>
      </c>
      <c r="F37" s="193">
        <f t="shared" si="8"/>
        <v>145</v>
      </c>
      <c r="G37" s="193"/>
    </row>
    <row r="38" spans="1:15" hidden="1" x14ac:dyDescent="0.5">
      <c r="A38" s="194" t="str">
        <f>A10</f>
        <v>ม.2/4</v>
      </c>
      <c r="B38" s="194"/>
      <c r="C38" s="194">
        <f t="shared" ref="C38:F38" si="9">C10</f>
        <v>15</v>
      </c>
      <c r="D38" s="193">
        <f t="shared" si="9"/>
        <v>21</v>
      </c>
      <c r="E38" s="193">
        <f t="shared" si="9"/>
        <v>36</v>
      </c>
      <c r="F38" s="193">
        <f t="shared" si="9"/>
        <v>155</v>
      </c>
      <c r="G38" s="193"/>
    </row>
    <row r="39" spans="1:15" hidden="1" x14ac:dyDescent="0.5">
      <c r="A39" s="194" t="str">
        <f>A12</f>
        <v>ม.2/5</v>
      </c>
      <c r="B39" s="194"/>
      <c r="C39" s="194">
        <f t="shared" ref="C39:F39" si="10">C12</f>
        <v>14</v>
      </c>
      <c r="D39" s="193">
        <f t="shared" si="10"/>
        <v>26</v>
      </c>
      <c r="E39" s="193">
        <f t="shared" si="10"/>
        <v>40</v>
      </c>
      <c r="F39" s="193">
        <f t="shared" si="10"/>
        <v>154</v>
      </c>
      <c r="G39" s="193"/>
    </row>
    <row r="40" spans="1:15" hidden="1" x14ac:dyDescent="0.5">
      <c r="A40" s="194" t="str">
        <f>A14</f>
        <v>ม.2/6</v>
      </c>
      <c r="B40" s="194"/>
      <c r="C40" s="194">
        <f t="shared" ref="C40:F40" si="11">C14</f>
        <v>13</v>
      </c>
      <c r="D40" s="193">
        <f t="shared" si="11"/>
        <v>27</v>
      </c>
      <c r="E40" s="193">
        <f t="shared" si="11"/>
        <v>40</v>
      </c>
      <c r="F40" s="193">
        <f t="shared" si="11"/>
        <v>153</v>
      </c>
      <c r="G40" s="193"/>
    </row>
    <row r="41" spans="1:15" hidden="1" x14ac:dyDescent="0.5">
      <c r="A41" s="194" t="str">
        <f>A16</f>
        <v>ม.2/7</v>
      </c>
      <c r="B41" s="194"/>
      <c r="C41" s="194">
        <f t="shared" ref="C41:F41" si="12">C16</f>
        <v>18</v>
      </c>
      <c r="D41" s="193">
        <f t="shared" si="12"/>
        <v>22</v>
      </c>
      <c r="E41" s="193">
        <f t="shared" si="12"/>
        <v>40</v>
      </c>
      <c r="F41" s="193">
        <f t="shared" si="12"/>
        <v>152</v>
      </c>
      <c r="G41" s="193"/>
    </row>
    <row r="42" spans="1:15" hidden="1" x14ac:dyDescent="0.5">
      <c r="A42" s="194" t="str">
        <f>A18</f>
        <v>ม.2/8</v>
      </c>
      <c r="B42" s="194"/>
      <c r="C42" s="194">
        <f t="shared" ref="C42:F42" si="13">C18</f>
        <v>16</v>
      </c>
      <c r="D42" s="193">
        <f t="shared" si="13"/>
        <v>24</v>
      </c>
      <c r="E42" s="193">
        <f t="shared" si="13"/>
        <v>40</v>
      </c>
      <c r="F42" s="193">
        <f t="shared" si="13"/>
        <v>151</v>
      </c>
      <c r="G42" s="193"/>
    </row>
    <row r="43" spans="1:15" hidden="1" x14ac:dyDescent="0.5">
      <c r="A43" s="194" t="str">
        <f>A20</f>
        <v>ม.2/9</v>
      </c>
      <c r="B43" s="194"/>
      <c r="C43" s="194">
        <f t="shared" ref="C43:F43" si="14">C20</f>
        <v>19</v>
      </c>
      <c r="D43" s="193">
        <f t="shared" si="14"/>
        <v>21</v>
      </c>
      <c r="E43" s="193">
        <f t="shared" si="14"/>
        <v>40</v>
      </c>
      <c r="F43" s="193">
        <f t="shared" si="14"/>
        <v>161</v>
      </c>
      <c r="G43" s="193"/>
    </row>
    <row r="44" spans="1:15" hidden="1" x14ac:dyDescent="0.5">
      <c r="A44" s="194" t="str">
        <f>A22</f>
        <v>ม.2/10</v>
      </c>
      <c r="B44" s="194"/>
      <c r="C44" s="194">
        <f t="shared" ref="C44:F44" si="15">C22</f>
        <v>19</v>
      </c>
      <c r="D44" s="193">
        <f t="shared" si="15"/>
        <v>21</v>
      </c>
      <c r="E44" s="193">
        <f t="shared" si="15"/>
        <v>40</v>
      </c>
      <c r="F44" s="193">
        <f t="shared" si="15"/>
        <v>162</v>
      </c>
      <c r="G44" s="193"/>
    </row>
    <row r="45" spans="1:15" hidden="1" x14ac:dyDescent="0.5">
      <c r="A45" s="193" t="str">
        <f>A24</f>
        <v>ม.2/11</v>
      </c>
      <c r="B45" s="193"/>
      <c r="C45" s="193">
        <f t="shared" ref="C45:F45" si="16">C24</f>
        <v>19</v>
      </c>
      <c r="D45" s="193">
        <f t="shared" si="16"/>
        <v>21</v>
      </c>
      <c r="E45" s="193">
        <f t="shared" si="16"/>
        <v>40</v>
      </c>
      <c r="F45" s="193">
        <f t="shared" si="16"/>
        <v>163</v>
      </c>
      <c r="G45" s="193"/>
    </row>
    <row r="46" spans="1:15" hidden="1" x14ac:dyDescent="0.5">
      <c r="A46" s="193" t="str">
        <f>A26</f>
        <v>ม.2/12</v>
      </c>
      <c r="B46" s="193"/>
      <c r="C46" s="193">
        <f t="shared" ref="C46:F46" si="17">C26</f>
        <v>13</v>
      </c>
      <c r="D46" s="193">
        <f t="shared" si="17"/>
        <v>17</v>
      </c>
      <c r="E46" s="193">
        <f t="shared" si="17"/>
        <v>30</v>
      </c>
      <c r="F46" s="193">
        <f t="shared" si="17"/>
        <v>523</v>
      </c>
      <c r="G46" s="193"/>
    </row>
    <row r="47" spans="1:15" hidden="1" x14ac:dyDescent="0.5">
      <c r="A47" s="193">
        <f>A27</f>
        <v>0</v>
      </c>
      <c r="B47" s="193"/>
      <c r="C47" s="193">
        <f>C28</f>
        <v>11</v>
      </c>
      <c r="D47" s="193">
        <f t="shared" ref="D47:E47" si="18">D28</f>
        <v>29</v>
      </c>
      <c r="E47" s="193">
        <f t="shared" si="18"/>
        <v>40</v>
      </c>
      <c r="F47" s="193"/>
      <c r="G47" s="193"/>
    </row>
    <row r="48" spans="1:15" hidden="1" x14ac:dyDescent="0.5">
      <c r="A48" s="193" t="str">
        <f>A32</f>
        <v>รวมทั้งหมด</v>
      </c>
      <c r="B48" s="193"/>
      <c r="C48" s="193">
        <f t="shared" ref="C48:F48" si="19">C32</f>
        <v>205</v>
      </c>
      <c r="D48" s="193">
        <f t="shared" si="19"/>
        <v>283</v>
      </c>
      <c r="E48" s="193">
        <f>E32</f>
        <v>488</v>
      </c>
      <c r="F48" s="193">
        <f t="shared" si="19"/>
        <v>0</v>
      </c>
      <c r="G48" s="193"/>
    </row>
    <row r="49" spans="1:7" hidden="1" x14ac:dyDescent="0.5">
      <c r="A49" s="193"/>
      <c r="B49" s="193"/>
      <c r="C49" s="193"/>
      <c r="D49" s="193"/>
      <c r="E49" s="193"/>
      <c r="F49" s="193"/>
      <c r="G49" s="193"/>
    </row>
  </sheetData>
  <mergeCells count="106">
    <mergeCell ref="G6:G7"/>
    <mergeCell ref="G4:G5"/>
    <mergeCell ref="I6:I7"/>
    <mergeCell ref="H6:H7"/>
    <mergeCell ref="H4:H5"/>
    <mergeCell ref="I4:I5"/>
    <mergeCell ref="G28:I29"/>
    <mergeCell ref="A28:A29"/>
    <mergeCell ref="C28:C29"/>
    <mergeCell ref="D28:D29"/>
    <mergeCell ref="E28:E29"/>
    <mergeCell ref="F28:F29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F26:F27"/>
    <mergeCell ref="E12:E13"/>
    <mergeCell ref="E8:E9"/>
    <mergeCell ref="F12:F13"/>
    <mergeCell ref="F18:F19"/>
    <mergeCell ref="F22:F23"/>
    <mergeCell ref="E6:E7"/>
    <mergeCell ref="E10:E11"/>
    <mergeCell ref="A32:B32"/>
    <mergeCell ref="A2:A3"/>
    <mergeCell ref="B2:B3"/>
    <mergeCell ref="C2:D2"/>
    <mergeCell ref="E2:E3"/>
    <mergeCell ref="C16:C1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1:C1"/>
    <mergeCell ref="D1:I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G20:I21"/>
    <mergeCell ref="G22:I23"/>
    <mergeCell ref="A20:A21"/>
    <mergeCell ref="C20:C21"/>
    <mergeCell ref="D20:D21"/>
    <mergeCell ref="E20:E21"/>
    <mergeCell ref="F20:F21"/>
    <mergeCell ref="F4:F5"/>
    <mergeCell ref="F6:F7"/>
    <mergeCell ref="F8:F9"/>
    <mergeCell ref="F10:F11"/>
    <mergeCell ref="G30:I31"/>
    <mergeCell ref="A30:A31"/>
    <mergeCell ref="C30:C31"/>
    <mergeCell ref="D30:D31"/>
    <mergeCell ref="E30:E31"/>
    <mergeCell ref="F30:F31"/>
    <mergeCell ref="G16:I17"/>
    <mergeCell ref="G18:I19"/>
    <mergeCell ref="G24:I25"/>
    <mergeCell ref="G26:I27"/>
    <mergeCell ref="A24:A25"/>
    <mergeCell ref="C24:C25"/>
    <mergeCell ref="D24:D25"/>
    <mergeCell ref="E24:E25"/>
    <mergeCell ref="F24:F25"/>
    <mergeCell ref="A26:A27"/>
    <mergeCell ref="D26:D27"/>
    <mergeCell ref="E26:E27"/>
  </mergeCells>
  <phoneticPr fontId="4" type="noConversion"/>
  <printOptions horizontalCentered="1" verticalCentered="1"/>
  <pageMargins left="0.55118110236220474" right="0.35433070866141736" top="0.47244094488188981" bottom="0.19685039370078741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58"/>
  <sheetViews>
    <sheetView zoomScale="120" zoomScaleNormal="120" workbookViewId="0">
      <selection activeCell="L10" sqref="L10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ม.2'!B6</f>
        <v>นางณัฐชา  สันสำราญ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51</v>
      </c>
      <c r="M2" s="22" t="s">
        <v>45</v>
      </c>
      <c r="R2" s="22" t="str">
        <f>'ยอด ม.2'!B7</f>
        <v>...............-...................</v>
      </c>
    </row>
    <row r="3" spans="1:42" s="24" customFormat="1" ht="17.25" customHeight="1" x14ac:dyDescent="0.5">
      <c r="A3" s="26" t="s">
        <v>26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ม.2'!F6</f>
        <v>144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43932</v>
      </c>
      <c r="C7" s="31" t="s">
        <v>81</v>
      </c>
      <c r="D7" s="32" t="s">
        <v>141</v>
      </c>
      <c r="E7" s="33" t="s">
        <v>142</v>
      </c>
      <c r="F7" s="34" t="s">
        <v>13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43933</v>
      </c>
      <c r="C8" s="41" t="s">
        <v>81</v>
      </c>
      <c r="D8" s="42" t="s">
        <v>143</v>
      </c>
      <c r="E8" s="43" t="s">
        <v>144</v>
      </c>
      <c r="F8" s="39" t="s">
        <v>14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43934</v>
      </c>
      <c r="C9" s="41" t="s">
        <v>81</v>
      </c>
      <c r="D9" s="42" t="s">
        <v>145</v>
      </c>
      <c r="E9" s="43" t="s">
        <v>146</v>
      </c>
      <c r="F9" s="39" t="s">
        <v>15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43935</v>
      </c>
      <c r="C10" s="41" t="s">
        <v>81</v>
      </c>
      <c r="D10" s="42" t="s">
        <v>147</v>
      </c>
      <c r="E10" s="43" t="s">
        <v>148</v>
      </c>
      <c r="F10" s="39" t="s">
        <v>16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43936</v>
      </c>
      <c r="C11" s="51" t="s">
        <v>81</v>
      </c>
      <c r="D11" s="52" t="s">
        <v>90</v>
      </c>
      <c r="E11" s="53" t="s">
        <v>149</v>
      </c>
      <c r="F11" s="49" t="s">
        <v>17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43937</v>
      </c>
      <c r="C12" s="31" t="s">
        <v>81</v>
      </c>
      <c r="D12" s="32" t="s">
        <v>150</v>
      </c>
      <c r="E12" s="33" t="s">
        <v>151</v>
      </c>
      <c r="F12" s="34" t="s">
        <v>13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5.95" customHeight="1" x14ac:dyDescent="0.5">
      <c r="A13" s="39">
        <v>7</v>
      </c>
      <c r="B13" s="40">
        <v>43938</v>
      </c>
      <c r="C13" s="41" t="s">
        <v>81</v>
      </c>
      <c r="D13" s="42" t="s">
        <v>152</v>
      </c>
      <c r="E13" s="43" t="s">
        <v>153</v>
      </c>
      <c r="F13" s="39" t="s">
        <v>14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43939</v>
      </c>
      <c r="C14" s="41" t="s">
        <v>81</v>
      </c>
      <c r="D14" s="42" t="s">
        <v>154</v>
      </c>
      <c r="E14" s="43" t="s">
        <v>155</v>
      </c>
      <c r="F14" s="39" t="s">
        <v>15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43940</v>
      </c>
      <c r="C15" s="41" t="s">
        <v>81</v>
      </c>
      <c r="D15" s="42" t="s">
        <v>156</v>
      </c>
      <c r="E15" s="43" t="s">
        <v>157</v>
      </c>
      <c r="F15" s="39" t="s">
        <v>16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43941</v>
      </c>
      <c r="C16" s="51" t="s">
        <v>81</v>
      </c>
      <c r="D16" s="52" t="s">
        <v>158</v>
      </c>
      <c r="E16" s="53" t="s">
        <v>159</v>
      </c>
      <c r="F16" s="49" t="s">
        <v>17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43942</v>
      </c>
      <c r="C17" s="31" t="s">
        <v>81</v>
      </c>
      <c r="D17" s="32" t="s">
        <v>160</v>
      </c>
      <c r="E17" s="33" t="s">
        <v>161</v>
      </c>
      <c r="F17" s="34" t="s">
        <v>13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43943</v>
      </c>
      <c r="C18" s="60" t="s">
        <v>81</v>
      </c>
      <c r="D18" s="42" t="s">
        <v>160</v>
      </c>
      <c r="E18" s="43" t="s">
        <v>162</v>
      </c>
      <c r="F18" s="39" t="s">
        <v>14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43944</v>
      </c>
      <c r="C19" s="41" t="s">
        <v>81</v>
      </c>
      <c r="D19" s="61" t="s">
        <v>163</v>
      </c>
      <c r="E19" s="62" t="s">
        <v>164</v>
      </c>
      <c r="F19" s="39" t="s">
        <v>15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43945</v>
      </c>
      <c r="C20" s="41" t="s">
        <v>81</v>
      </c>
      <c r="D20" s="42" t="s">
        <v>165</v>
      </c>
      <c r="E20" s="43" t="s">
        <v>166</v>
      </c>
      <c r="F20" s="39" t="s">
        <v>16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43946</v>
      </c>
      <c r="C21" s="51" t="s">
        <v>81</v>
      </c>
      <c r="D21" s="52" t="s">
        <v>167</v>
      </c>
      <c r="E21" s="53" t="s">
        <v>168</v>
      </c>
      <c r="F21" s="49" t="s">
        <v>17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43947</v>
      </c>
      <c r="C22" s="31" t="s">
        <v>81</v>
      </c>
      <c r="D22" s="32" t="s">
        <v>169</v>
      </c>
      <c r="E22" s="33" t="s">
        <v>170</v>
      </c>
      <c r="F22" s="34" t="s">
        <v>13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43948</v>
      </c>
      <c r="C23" s="41" t="s">
        <v>81</v>
      </c>
      <c r="D23" s="42" t="s">
        <v>171</v>
      </c>
      <c r="E23" s="43" t="s">
        <v>172</v>
      </c>
      <c r="F23" s="39" t="s">
        <v>14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5.95" customHeight="1" x14ac:dyDescent="0.5">
      <c r="A24" s="39">
        <v>18</v>
      </c>
      <c r="B24" s="40">
        <v>43949</v>
      </c>
      <c r="C24" s="41" t="s">
        <v>116</v>
      </c>
      <c r="D24" s="42" t="s">
        <v>173</v>
      </c>
      <c r="E24" s="43" t="s">
        <v>174</v>
      </c>
      <c r="F24" s="39" t="s">
        <v>15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43950</v>
      </c>
      <c r="C25" s="41" t="s">
        <v>116</v>
      </c>
      <c r="D25" s="42" t="s">
        <v>175</v>
      </c>
      <c r="E25" s="43" t="s">
        <v>176</v>
      </c>
      <c r="F25" s="39" t="s">
        <v>16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43951</v>
      </c>
      <c r="C26" s="51" t="s">
        <v>116</v>
      </c>
      <c r="D26" s="52" t="s">
        <v>177</v>
      </c>
      <c r="E26" s="53" t="s">
        <v>178</v>
      </c>
      <c r="F26" s="49" t="s">
        <v>17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43952</v>
      </c>
      <c r="C27" s="63" t="s">
        <v>116</v>
      </c>
      <c r="D27" s="64" t="s">
        <v>179</v>
      </c>
      <c r="E27" s="65" t="s">
        <v>180</v>
      </c>
      <c r="F27" s="34" t="s">
        <v>13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43953</v>
      </c>
      <c r="C28" s="69" t="s">
        <v>116</v>
      </c>
      <c r="D28" s="42" t="s">
        <v>181</v>
      </c>
      <c r="E28" s="43" t="s">
        <v>182</v>
      </c>
      <c r="F28" s="39" t="s">
        <v>14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43954</v>
      </c>
      <c r="C29" s="41" t="s">
        <v>116</v>
      </c>
      <c r="D29" s="70" t="s">
        <v>183</v>
      </c>
      <c r="E29" s="71" t="s">
        <v>184</v>
      </c>
      <c r="F29" s="39" t="s">
        <v>15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43955</v>
      </c>
      <c r="C30" s="41" t="s">
        <v>116</v>
      </c>
      <c r="D30" s="42" t="s">
        <v>185</v>
      </c>
      <c r="E30" s="43" t="s">
        <v>186</v>
      </c>
      <c r="F30" s="39" t="s">
        <v>16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43956</v>
      </c>
      <c r="C31" s="72" t="s">
        <v>116</v>
      </c>
      <c r="D31" s="73" t="s">
        <v>187</v>
      </c>
      <c r="E31" s="74" t="s">
        <v>188</v>
      </c>
      <c r="F31" s="49" t="s">
        <v>17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43957</v>
      </c>
      <c r="C32" s="31" t="s">
        <v>116</v>
      </c>
      <c r="D32" s="32" t="s">
        <v>189</v>
      </c>
      <c r="E32" s="33" t="s">
        <v>190</v>
      </c>
      <c r="F32" s="34" t="s">
        <v>13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43958</v>
      </c>
      <c r="C33" s="41" t="s">
        <v>116</v>
      </c>
      <c r="D33" s="42" t="s">
        <v>191</v>
      </c>
      <c r="E33" s="43" t="s">
        <v>192</v>
      </c>
      <c r="F33" s="39" t="s">
        <v>14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43959</v>
      </c>
      <c r="C34" s="41" t="s">
        <v>116</v>
      </c>
      <c r="D34" s="42" t="s">
        <v>193</v>
      </c>
      <c r="E34" s="43" t="s">
        <v>194</v>
      </c>
      <c r="F34" s="39" t="s">
        <v>15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43960</v>
      </c>
      <c r="C35" s="41" t="s">
        <v>116</v>
      </c>
      <c r="D35" s="42" t="s">
        <v>195</v>
      </c>
      <c r="E35" s="43" t="s">
        <v>196</v>
      </c>
      <c r="F35" s="39" t="s">
        <v>16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43961</v>
      </c>
      <c r="C36" s="51" t="s">
        <v>116</v>
      </c>
      <c r="D36" s="52" t="s">
        <v>197</v>
      </c>
      <c r="E36" s="53" t="s">
        <v>198</v>
      </c>
      <c r="F36" s="49" t="s">
        <v>17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43962</v>
      </c>
      <c r="C37" s="31" t="s">
        <v>116</v>
      </c>
      <c r="D37" s="32" t="s">
        <v>199</v>
      </c>
      <c r="E37" s="33" t="s">
        <v>200</v>
      </c>
      <c r="F37" s="29" t="s">
        <v>13</v>
      </c>
      <c r="G37" s="100"/>
      <c r="H37" s="59"/>
      <c r="I37" s="59"/>
      <c r="J37" s="59"/>
      <c r="K37" s="59"/>
      <c r="L37" s="59"/>
      <c r="M37" s="59"/>
      <c r="N37" s="59"/>
      <c r="O37" s="59"/>
      <c r="P37" s="37"/>
      <c r="Q37" s="37"/>
      <c r="R37" s="37"/>
      <c r="S37" s="37"/>
      <c r="T37" s="37"/>
      <c r="U37" s="37"/>
      <c r="V37" s="37"/>
      <c r="W37" s="37"/>
      <c r="X37" s="36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43963</v>
      </c>
      <c r="C38" s="41" t="s">
        <v>116</v>
      </c>
      <c r="D38" s="42" t="s">
        <v>201</v>
      </c>
      <c r="E38" s="43" t="s">
        <v>202</v>
      </c>
      <c r="F38" s="39" t="s">
        <v>14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43964</v>
      </c>
      <c r="C39" s="41" t="s">
        <v>116</v>
      </c>
      <c r="D39" s="42" t="s">
        <v>203</v>
      </c>
      <c r="E39" s="43" t="s">
        <v>204</v>
      </c>
      <c r="F39" s="39" t="s">
        <v>15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5.95" customHeight="1" x14ac:dyDescent="0.5">
      <c r="A40" s="39">
        <v>34</v>
      </c>
      <c r="B40" s="40">
        <v>43965</v>
      </c>
      <c r="C40" s="41" t="s">
        <v>116</v>
      </c>
      <c r="D40" s="42" t="s">
        <v>205</v>
      </c>
      <c r="E40" s="43" t="s">
        <v>206</v>
      </c>
      <c r="F40" s="39" t="s">
        <v>16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43966</v>
      </c>
      <c r="C41" s="92" t="s">
        <v>116</v>
      </c>
      <c r="D41" s="52" t="s">
        <v>207</v>
      </c>
      <c r="E41" s="53" t="s">
        <v>208</v>
      </c>
      <c r="F41" s="49" t="s">
        <v>17</v>
      </c>
      <c r="G41" s="95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173">
        <v>36</v>
      </c>
      <c r="B42" s="174">
        <v>43967</v>
      </c>
      <c r="C42" s="175" t="s">
        <v>116</v>
      </c>
      <c r="D42" s="176" t="s">
        <v>209</v>
      </c>
      <c r="E42" s="177" t="s">
        <v>210</v>
      </c>
      <c r="F42" s="173" t="s">
        <v>13</v>
      </c>
      <c r="G42" s="178"/>
      <c r="H42" s="179"/>
      <c r="I42" s="179"/>
      <c r="J42" s="179"/>
      <c r="K42" s="179"/>
      <c r="L42" s="179"/>
      <c r="M42" s="179"/>
      <c r="N42" s="179"/>
      <c r="O42" s="179"/>
      <c r="P42" s="180"/>
      <c r="Q42" s="180"/>
      <c r="R42" s="180"/>
      <c r="S42" s="180"/>
      <c r="T42" s="180"/>
      <c r="U42" s="180"/>
      <c r="V42" s="180"/>
      <c r="W42" s="180"/>
      <c r="X42" s="181"/>
      <c r="Y42" s="182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customFormat="1" ht="7.5" customHeight="1" x14ac:dyDescent="0.5"/>
    <row r="44" spans="1:42" s="14" customFormat="1" ht="16.149999999999999" customHeight="1" x14ac:dyDescent="0.5">
      <c r="A44" s="86"/>
      <c r="B44" s="169" t="s">
        <v>24</v>
      </c>
      <c r="C44" s="170"/>
      <c r="E44" s="170">
        <f>I44+O44</f>
        <v>36</v>
      </c>
      <c r="F44" s="88" t="s">
        <v>6</v>
      </c>
      <c r="G44" s="171" t="s">
        <v>11</v>
      </c>
      <c r="H44" s="171"/>
      <c r="I44" s="170">
        <f>COUNTIF($C$7:$C$42,"ช")</f>
        <v>17</v>
      </c>
      <c r="J44" s="168"/>
      <c r="K44" s="89" t="s">
        <v>8</v>
      </c>
      <c r="L44" s="171"/>
      <c r="M44" s="209" t="s">
        <v>7</v>
      </c>
      <c r="N44" s="209"/>
      <c r="O44" s="170">
        <f>COUNTIF($C$7:$C$42,"ญ")</f>
        <v>19</v>
      </c>
      <c r="P44" s="168"/>
      <c r="Q44" s="89" t="s">
        <v>8</v>
      </c>
      <c r="S44" s="172"/>
      <c r="T44" s="172"/>
      <c r="U44" s="172"/>
      <c r="V44" s="172"/>
      <c r="W44" s="172"/>
      <c r="X44" s="168"/>
      <c r="Y44" s="165"/>
    </row>
    <row r="45" spans="1:42" s="117" customFormat="1" ht="17.100000000000001" hidden="1" customHeight="1" x14ac:dyDescent="0.5">
      <c r="A45" s="114"/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</row>
    <row r="46" spans="1:42" s="118" customFormat="1" ht="15" hidden="1" customHeight="1" x14ac:dyDescent="0.5">
      <c r="A46" s="115"/>
      <c r="B46" s="133"/>
      <c r="C46" s="115"/>
      <c r="D46" s="227" t="s">
        <v>13</v>
      </c>
      <c r="E46" s="227">
        <f>COUNTIF($F$7:$F$42,"แดง")</f>
        <v>8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AA46" s="119"/>
    </row>
    <row r="47" spans="1:42" s="118" customFormat="1" ht="15" hidden="1" customHeight="1" x14ac:dyDescent="0.5">
      <c r="A47" s="115"/>
      <c r="B47" s="133"/>
      <c r="C47" s="115"/>
      <c r="D47" s="228" t="s">
        <v>14</v>
      </c>
      <c r="E47" s="227">
        <f>COUNTIF($F$7:$F$42,"เหลือง")</f>
        <v>7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AA47" s="119"/>
    </row>
    <row r="48" spans="1:42" s="118" customFormat="1" ht="15" hidden="1" customHeight="1" x14ac:dyDescent="0.5">
      <c r="A48" s="115"/>
      <c r="B48" s="133"/>
      <c r="C48" s="115"/>
      <c r="D48" s="228" t="s">
        <v>15</v>
      </c>
      <c r="E48" s="227">
        <f>COUNTIF($F$7:$F$42,"น้ำเงิน")</f>
        <v>7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AA48" s="119"/>
    </row>
    <row r="49" spans="1:47" s="118" customFormat="1" ht="15" hidden="1" customHeight="1" x14ac:dyDescent="0.5">
      <c r="A49" s="115"/>
      <c r="B49" s="133"/>
      <c r="C49" s="115"/>
      <c r="D49" s="228" t="s">
        <v>16</v>
      </c>
      <c r="E49" s="227">
        <f>COUNTIF($F$7:$F$42,"ม่วง")</f>
        <v>7</v>
      </c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AA49" s="119"/>
    </row>
    <row r="50" spans="1:47" s="118" customFormat="1" ht="15" hidden="1" customHeight="1" x14ac:dyDescent="0.5">
      <c r="A50" s="115"/>
      <c r="B50" s="133"/>
      <c r="C50" s="115"/>
      <c r="D50" s="228" t="s">
        <v>17</v>
      </c>
      <c r="E50" s="227">
        <f>COUNTIF($F$7:$F$42,"ฟ้า")</f>
        <v>7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28" t="s">
        <v>5</v>
      </c>
      <c r="E51" s="227">
        <f>SUM(E46:E50)</f>
        <v>36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</row>
    <row r="52" spans="1:47" s="118" customFormat="1" ht="15" customHeight="1" x14ac:dyDescent="0.5">
      <c r="B52" s="120"/>
      <c r="C52" s="121"/>
      <c r="D52" s="122"/>
      <c r="E52" s="122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</row>
    <row r="53" spans="1:47" s="118" customFormat="1" ht="15" customHeight="1" x14ac:dyDescent="0.5">
      <c r="B53" s="120"/>
      <c r="C53" s="121"/>
      <c r="D53" s="122"/>
      <c r="E53" s="122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</row>
    <row r="54" spans="1:47" s="118" customFormat="1" ht="15" customHeight="1" x14ac:dyDescent="0.5">
      <c r="B54" s="120"/>
      <c r="C54" s="123"/>
      <c r="D54" s="124"/>
      <c r="E54" s="124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</row>
    <row r="55" spans="1:47" s="125" customFormat="1" ht="15" customHeight="1" x14ac:dyDescent="0.5">
      <c r="B55" s="127"/>
      <c r="C55" s="128"/>
      <c r="D55" s="129"/>
      <c r="E55" s="129"/>
      <c r="AA55" s="126"/>
    </row>
    <row r="56" spans="1:47" s="125" customFormat="1" ht="15" customHeight="1" x14ac:dyDescent="0.5">
      <c r="B56" s="127"/>
      <c r="C56" s="128"/>
      <c r="D56" s="129"/>
      <c r="E56" s="129"/>
      <c r="AA56" s="126"/>
    </row>
    <row r="57" spans="1:47" s="125" customFormat="1" ht="15" customHeight="1" x14ac:dyDescent="0.5">
      <c r="B57" s="127"/>
      <c r="C57" s="128"/>
      <c r="D57" s="129"/>
      <c r="E57" s="129"/>
      <c r="AA57" s="126"/>
    </row>
    <row r="58" spans="1:47" s="125" customFormat="1" ht="15" customHeight="1" x14ac:dyDescent="0.5">
      <c r="B58" s="127"/>
      <c r="C58" s="128"/>
      <c r="D58" s="129"/>
      <c r="E58" s="129"/>
      <c r="AA58" s="126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54"/>
  <sheetViews>
    <sheetView zoomScale="120" zoomScaleNormal="120" workbookViewId="0">
      <selection activeCell="K40" sqref="K40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ม.2'!B8</f>
        <v>นางสาวมาณิศา  สังเมียน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52</v>
      </c>
      <c r="M2" s="22" t="s">
        <v>45</v>
      </c>
      <c r="R2" s="22" t="str">
        <f>'ยอด ม.2'!B9</f>
        <v>นางทัศณีย์  นวลกุ้ง</v>
      </c>
    </row>
    <row r="3" spans="1:42" s="24" customFormat="1" ht="17.25" customHeight="1" x14ac:dyDescent="0.5">
      <c r="A3" s="26" t="s">
        <v>27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ม.2'!F8</f>
        <v>145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43968</v>
      </c>
      <c r="C7" s="31" t="s">
        <v>81</v>
      </c>
      <c r="D7" s="32" t="s">
        <v>211</v>
      </c>
      <c r="E7" s="33" t="s">
        <v>212</v>
      </c>
      <c r="F7" s="34" t="s">
        <v>14</v>
      </c>
      <c r="G7" s="226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43969</v>
      </c>
      <c r="C8" s="41" t="s">
        <v>81</v>
      </c>
      <c r="D8" s="42" t="s">
        <v>213</v>
      </c>
      <c r="E8" s="43" t="s">
        <v>214</v>
      </c>
      <c r="F8" s="39" t="s">
        <v>15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43970</v>
      </c>
      <c r="C9" s="41" t="s">
        <v>81</v>
      </c>
      <c r="D9" s="42" t="s">
        <v>215</v>
      </c>
      <c r="E9" s="43" t="s">
        <v>216</v>
      </c>
      <c r="F9" s="39" t="s">
        <v>16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43971</v>
      </c>
      <c r="C10" s="41" t="s">
        <v>81</v>
      </c>
      <c r="D10" s="42" t="s">
        <v>217</v>
      </c>
      <c r="E10" s="43" t="s">
        <v>218</v>
      </c>
      <c r="F10" s="39" t="s">
        <v>17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43972</v>
      </c>
      <c r="C11" s="51" t="s">
        <v>81</v>
      </c>
      <c r="D11" s="52" t="s">
        <v>219</v>
      </c>
      <c r="E11" s="53" t="s">
        <v>196</v>
      </c>
      <c r="F11" s="49" t="s">
        <v>13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43973</v>
      </c>
      <c r="C12" s="31" t="s">
        <v>81</v>
      </c>
      <c r="D12" s="32" t="s">
        <v>220</v>
      </c>
      <c r="E12" s="33" t="s">
        <v>221</v>
      </c>
      <c r="F12" s="34" t="s">
        <v>14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43974</v>
      </c>
      <c r="C13" s="41" t="s">
        <v>81</v>
      </c>
      <c r="D13" s="42" t="s">
        <v>222</v>
      </c>
      <c r="E13" s="43" t="s">
        <v>223</v>
      </c>
      <c r="F13" s="39" t="s">
        <v>15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43975</v>
      </c>
      <c r="C14" s="41" t="s">
        <v>81</v>
      </c>
      <c r="D14" s="42" t="s">
        <v>224</v>
      </c>
      <c r="E14" s="43" t="s">
        <v>225</v>
      </c>
      <c r="F14" s="39" t="s">
        <v>16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43976</v>
      </c>
      <c r="C15" s="41" t="s">
        <v>81</v>
      </c>
      <c r="D15" s="42" t="s">
        <v>226</v>
      </c>
      <c r="E15" s="43" t="s">
        <v>227</v>
      </c>
      <c r="F15" s="39" t="s">
        <v>17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43977</v>
      </c>
      <c r="C16" s="51" t="s">
        <v>81</v>
      </c>
      <c r="D16" s="52" t="s">
        <v>228</v>
      </c>
      <c r="E16" s="53" t="s">
        <v>229</v>
      </c>
      <c r="F16" s="49" t="s">
        <v>13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43978</v>
      </c>
      <c r="C17" s="31" t="s">
        <v>81</v>
      </c>
      <c r="D17" s="32" t="s">
        <v>230</v>
      </c>
      <c r="E17" s="33" t="s">
        <v>231</v>
      </c>
      <c r="F17" s="34" t="s">
        <v>14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43979</v>
      </c>
      <c r="C18" s="60" t="s">
        <v>81</v>
      </c>
      <c r="D18" s="42" t="s">
        <v>232</v>
      </c>
      <c r="E18" s="43" t="s">
        <v>233</v>
      </c>
      <c r="F18" s="39" t="s">
        <v>15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43980</v>
      </c>
      <c r="C19" s="41" t="s">
        <v>81</v>
      </c>
      <c r="D19" s="61" t="s">
        <v>234</v>
      </c>
      <c r="E19" s="62" t="s">
        <v>235</v>
      </c>
      <c r="F19" s="39" t="s">
        <v>16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43981</v>
      </c>
      <c r="C20" s="41" t="s">
        <v>81</v>
      </c>
      <c r="D20" s="42" t="s">
        <v>236</v>
      </c>
      <c r="E20" s="43" t="s">
        <v>237</v>
      </c>
      <c r="F20" s="39" t="s">
        <v>17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43982</v>
      </c>
      <c r="C21" s="51" t="s">
        <v>116</v>
      </c>
      <c r="D21" s="52" t="s">
        <v>238</v>
      </c>
      <c r="E21" s="53" t="s">
        <v>239</v>
      </c>
      <c r="F21" s="49" t="s">
        <v>13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43983</v>
      </c>
      <c r="C22" s="31" t="s">
        <v>116</v>
      </c>
      <c r="D22" s="32" t="s">
        <v>240</v>
      </c>
      <c r="E22" s="33" t="s">
        <v>241</v>
      </c>
      <c r="F22" s="34" t="s">
        <v>14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43984</v>
      </c>
      <c r="C23" s="41" t="s">
        <v>116</v>
      </c>
      <c r="D23" s="42" t="s">
        <v>242</v>
      </c>
      <c r="E23" s="43" t="s">
        <v>243</v>
      </c>
      <c r="F23" s="39" t="s">
        <v>15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43985</v>
      </c>
      <c r="C24" s="41" t="s">
        <v>116</v>
      </c>
      <c r="D24" s="42" t="s">
        <v>244</v>
      </c>
      <c r="E24" s="43" t="s">
        <v>245</v>
      </c>
      <c r="F24" s="39" t="s">
        <v>16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43986</v>
      </c>
      <c r="C25" s="41" t="s">
        <v>116</v>
      </c>
      <c r="D25" s="42" t="s">
        <v>246</v>
      </c>
      <c r="E25" s="43" t="s">
        <v>247</v>
      </c>
      <c r="F25" s="39" t="s">
        <v>17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43987</v>
      </c>
      <c r="C26" s="51" t="s">
        <v>116</v>
      </c>
      <c r="D26" s="52" t="s">
        <v>248</v>
      </c>
      <c r="E26" s="53" t="s">
        <v>249</v>
      </c>
      <c r="F26" s="49" t="s">
        <v>13</v>
      </c>
      <c r="G26" s="22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43988</v>
      </c>
      <c r="C27" s="63" t="s">
        <v>116</v>
      </c>
      <c r="D27" s="64" t="s">
        <v>181</v>
      </c>
      <c r="E27" s="65" t="s">
        <v>250</v>
      </c>
      <c r="F27" s="34" t="s">
        <v>14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43989</v>
      </c>
      <c r="C28" s="69" t="s">
        <v>116</v>
      </c>
      <c r="D28" s="42" t="s">
        <v>251</v>
      </c>
      <c r="E28" s="43" t="s">
        <v>252</v>
      </c>
      <c r="F28" s="39" t="s">
        <v>15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43990</v>
      </c>
      <c r="C29" s="41" t="s">
        <v>116</v>
      </c>
      <c r="D29" s="70" t="s">
        <v>253</v>
      </c>
      <c r="E29" s="71" t="s">
        <v>254</v>
      </c>
      <c r="F29" s="39" t="s">
        <v>16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5.95" customHeight="1" x14ac:dyDescent="0.5">
      <c r="A30" s="39">
        <v>24</v>
      </c>
      <c r="B30" s="40">
        <v>43991</v>
      </c>
      <c r="C30" s="41" t="s">
        <v>116</v>
      </c>
      <c r="D30" s="42" t="s">
        <v>255</v>
      </c>
      <c r="E30" s="43" t="s">
        <v>256</v>
      </c>
      <c r="F30" s="39" t="s">
        <v>17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43992</v>
      </c>
      <c r="C31" s="72" t="s">
        <v>116</v>
      </c>
      <c r="D31" s="73" t="s">
        <v>257</v>
      </c>
      <c r="E31" s="74" t="s">
        <v>258</v>
      </c>
      <c r="F31" s="49" t="s">
        <v>13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43993</v>
      </c>
      <c r="C32" s="31" t="s">
        <v>116</v>
      </c>
      <c r="D32" s="32" t="s">
        <v>259</v>
      </c>
      <c r="E32" s="33" t="s">
        <v>260</v>
      </c>
      <c r="F32" s="34" t="s">
        <v>14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43994</v>
      </c>
      <c r="C33" s="41" t="s">
        <v>116</v>
      </c>
      <c r="D33" s="42" t="s">
        <v>261</v>
      </c>
      <c r="E33" s="43" t="s">
        <v>262</v>
      </c>
      <c r="F33" s="39" t="s">
        <v>15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43995</v>
      </c>
      <c r="C34" s="41" t="s">
        <v>116</v>
      </c>
      <c r="D34" s="42" t="s">
        <v>263</v>
      </c>
      <c r="E34" s="43" t="s">
        <v>264</v>
      </c>
      <c r="F34" s="39" t="s">
        <v>16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5.95" customHeight="1" x14ac:dyDescent="0.5">
      <c r="A35" s="39">
        <v>29</v>
      </c>
      <c r="B35" s="40">
        <v>43996</v>
      </c>
      <c r="C35" s="41" t="s">
        <v>116</v>
      </c>
      <c r="D35" s="42" t="s">
        <v>265</v>
      </c>
      <c r="E35" s="43" t="s">
        <v>266</v>
      </c>
      <c r="F35" s="39" t="s">
        <v>17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43997</v>
      </c>
      <c r="C36" s="51" t="s">
        <v>116</v>
      </c>
      <c r="D36" s="52" t="s">
        <v>267</v>
      </c>
      <c r="E36" s="53" t="s">
        <v>268</v>
      </c>
      <c r="F36" s="49" t="s">
        <v>13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43998</v>
      </c>
      <c r="C37" s="63" t="s">
        <v>116</v>
      </c>
      <c r="D37" s="79" t="s">
        <v>269</v>
      </c>
      <c r="E37" s="80" t="s">
        <v>270</v>
      </c>
      <c r="F37" s="81" t="s">
        <v>14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5.95" customHeight="1" x14ac:dyDescent="0.5">
      <c r="A38" s="39">
        <v>32</v>
      </c>
      <c r="B38" s="40">
        <v>43999</v>
      </c>
      <c r="C38" s="41" t="s">
        <v>116</v>
      </c>
      <c r="D38" s="42" t="s">
        <v>271</v>
      </c>
      <c r="E38" s="43" t="s">
        <v>272</v>
      </c>
      <c r="F38" s="39" t="s">
        <v>15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44000</v>
      </c>
      <c r="C39" s="41" t="s">
        <v>116</v>
      </c>
      <c r="D39" s="42" t="s">
        <v>273</v>
      </c>
      <c r="E39" s="43" t="s">
        <v>274</v>
      </c>
      <c r="F39" s="39" t="s">
        <v>16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5.95" customHeight="1" x14ac:dyDescent="0.5">
      <c r="A40" s="39">
        <v>34</v>
      </c>
      <c r="B40" s="40">
        <v>44001</v>
      </c>
      <c r="C40" s="41" t="s">
        <v>116</v>
      </c>
      <c r="D40" s="42" t="s">
        <v>275</v>
      </c>
      <c r="E40" s="43" t="s">
        <v>276</v>
      </c>
      <c r="F40" s="39" t="s">
        <v>17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44002</v>
      </c>
      <c r="C41" s="92" t="s">
        <v>116</v>
      </c>
      <c r="D41" s="52" t="s">
        <v>277</v>
      </c>
      <c r="E41" s="53" t="s">
        <v>278</v>
      </c>
      <c r="F41" s="49" t="s">
        <v>13</v>
      </c>
      <c r="G41" s="95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5" customHeight="1" x14ac:dyDescent="0.5">
      <c r="A42" s="183">
        <v>36</v>
      </c>
      <c r="B42" s="235">
        <v>44003</v>
      </c>
      <c r="C42" s="236" t="s">
        <v>116</v>
      </c>
      <c r="D42" s="237" t="s">
        <v>279</v>
      </c>
      <c r="E42" s="238" t="s">
        <v>280</v>
      </c>
      <c r="F42" s="183" t="s">
        <v>14</v>
      </c>
      <c r="G42" s="188"/>
      <c r="H42" s="189"/>
      <c r="I42" s="189"/>
      <c r="J42" s="189"/>
      <c r="K42" s="189"/>
      <c r="L42" s="189"/>
      <c r="M42" s="189"/>
      <c r="N42" s="189"/>
      <c r="O42" s="189"/>
      <c r="P42" s="190"/>
      <c r="Q42" s="190"/>
      <c r="R42" s="190"/>
      <c r="S42" s="190"/>
      <c r="T42" s="190"/>
      <c r="U42" s="190"/>
      <c r="V42" s="190"/>
      <c r="W42" s="190"/>
      <c r="X42" s="191"/>
      <c r="Y42" s="192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6" customHeight="1" x14ac:dyDescent="0.5">
      <c r="A43" s="160"/>
      <c r="B43" s="161"/>
      <c r="C43" s="162"/>
      <c r="D43" s="163"/>
      <c r="E43" s="164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5"/>
      <c r="Q43" s="165"/>
      <c r="R43" s="165"/>
      <c r="S43" s="165"/>
      <c r="T43" s="165"/>
      <c r="U43" s="165"/>
      <c r="V43" s="165"/>
      <c r="W43" s="165"/>
      <c r="X43" s="166"/>
      <c r="Y43" s="167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172" customFormat="1" ht="16.149999999999999" customHeight="1" x14ac:dyDescent="0.5">
      <c r="A44" s="168"/>
      <c r="B44" s="169" t="s">
        <v>24</v>
      </c>
      <c r="C44" s="170"/>
      <c r="E44" s="170">
        <f>I44+O44</f>
        <v>36</v>
      </c>
      <c r="F44" s="88" t="s">
        <v>6</v>
      </c>
      <c r="G44" s="171" t="s">
        <v>11</v>
      </c>
      <c r="H44" s="171"/>
      <c r="I44" s="170">
        <f>COUNTIF($C$7:$C$42,"ช")</f>
        <v>14</v>
      </c>
      <c r="J44" s="168"/>
      <c r="K44" s="89" t="s">
        <v>8</v>
      </c>
      <c r="L44" s="171"/>
      <c r="M44" s="209" t="s">
        <v>7</v>
      </c>
      <c r="N44" s="209"/>
      <c r="O44" s="170">
        <f>COUNTIF($C$7:$C$42,"ญ")</f>
        <v>22</v>
      </c>
      <c r="P44" s="168"/>
      <c r="Q44" s="89" t="s">
        <v>8</v>
      </c>
      <c r="X44" s="168"/>
      <c r="Y44" s="165"/>
    </row>
    <row r="45" spans="1:42" s="117" customFormat="1" ht="17.100000000000001" hidden="1" customHeight="1" x14ac:dyDescent="0.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5"/>
      <c r="M45" s="115"/>
      <c r="N45" s="115"/>
      <c r="O45" s="115"/>
      <c r="P45" s="115"/>
      <c r="Q45" s="115"/>
      <c r="R45" s="115"/>
      <c r="S45" s="116"/>
      <c r="T45" s="116"/>
      <c r="U45" s="116"/>
      <c r="V45" s="116"/>
      <c r="W45" s="116"/>
      <c r="X45" s="116"/>
      <c r="Y45" s="115"/>
    </row>
    <row r="46" spans="1:42" s="118" customFormat="1" ht="15" hidden="1" customHeight="1" x14ac:dyDescent="0.5">
      <c r="A46" s="115"/>
      <c r="B46" s="133"/>
      <c r="C46" s="115"/>
      <c r="D46" s="227" t="s">
        <v>13</v>
      </c>
      <c r="E46" s="227">
        <f>COUNTIF($F$7:$F$42,"แดง")</f>
        <v>7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AA46" s="119"/>
    </row>
    <row r="47" spans="1:42" s="118" customFormat="1" ht="15" hidden="1" customHeight="1" x14ac:dyDescent="0.5">
      <c r="A47" s="115"/>
      <c r="B47" s="133"/>
      <c r="C47" s="115"/>
      <c r="D47" s="228" t="s">
        <v>14</v>
      </c>
      <c r="E47" s="227">
        <f>COUNTIF($F$7:$F$42,"เหลือง")</f>
        <v>8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AA47" s="119"/>
    </row>
    <row r="48" spans="1:42" s="118" customFormat="1" ht="15" hidden="1" customHeight="1" x14ac:dyDescent="0.5">
      <c r="A48" s="115"/>
      <c r="B48" s="133"/>
      <c r="C48" s="115"/>
      <c r="D48" s="228" t="s">
        <v>15</v>
      </c>
      <c r="E48" s="227">
        <f>COUNTIF($F$7:$F$42,"น้ำเงิน")</f>
        <v>7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AA48" s="119"/>
    </row>
    <row r="49" spans="1:47" s="118" customFormat="1" ht="15" hidden="1" customHeight="1" x14ac:dyDescent="0.5">
      <c r="A49" s="115"/>
      <c r="B49" s="133"/>
      <c r="C49" s="115"/>
      <c r="D49" s="228" t="s">
        <v>16</v>
      </c>
      <c r="E49" s="227">
        <f>COUNTIF($F$7:$F$42,"ม่วง")</f>
        <v>7</v>
      </c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AA49" s="119"/>
    </row>
    <row r="50" spans="1:47" s="118" customFormat="1" ht="15" hidden="1" customHeight="1" x14ac:dyDescent="0.5">
      <c r="A50" s="115"/>
      <c r="B50" s="133"/>
      <c r="C50" s="115"/>
      <c r="D50" s="228" t="s">
        <v>17</v>
      </c>
      <c r="E50" s="227">
        <f>COUNTIF($F$7:$F$42,"ฟ้า")</f>
        <v>7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28" t="s">
        <v>5</v>
      </c>
      <c r="E51" s="227">
        <f>SUM(E46:E50)</f>
        <v>36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</row>
    <row r="52" spans="1:47" s="118" customFormat="1" ht="15" customHeight="1" x14ac:dyDescent="0.5">
      <c r="B52" s="120"/>
      <c r="C52" s="121"/>
      <c r="D52" s="122"/>
      <c r="E52" s="122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</row>
    <row r="53" spans="1:47" s="118" customFormat="1" ht="15" customHeight="1" x14ac:dyDescent="0.5">
      <c r="B53" s="120"/>
      <c r="C53" s="121"/>
      <c r="D53" s="122"/>
      <c r="E53" s="122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</row>
    <row r="54" spans="1:47" ht="15" customHeight="1" x14ac:dyDescent="0.5">
      <c r="C54" s="15"/>
      <c r="D54" s="17"/>
      <c r="E54" s="1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5"/>
  <sheetViews>
    <sheetView topLeftCell="A4" zoomScale="120" zoomScaleNormal="120" workbookViewId="0">
      <selection activeCell="Z28" sqref="Z28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ม.2'!B10</f>
        <v>นางสาวสุนทรียา  กิตติปรัชญากุล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53</v>
      </c>
      <c r="M2" s="22" t="s">
        <v>45</v>
      </c>
      <c r="R2" s="22" t="str">
        <f>'ยอด ม.2'!B11</f>
        <v>นายนราธิป  วิธูสุวรรณ</v>
      </c>
    </row>
    <row r="3" spans="1:42" s="24" customFormat="1" ht="17.25" customHeight="1" x14ac:dyDescent="0.5">
      <c r="A3" s="26" t="s">
        <v>27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ม.2'!F10</f>
        <v>155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44004</v>
      </c>
      <c r="C7" s="31" t="s">
        <v>81</v>
      </c>
      <c r="D7" s="32" t="s">
        <v>281</v>
      </c>
      <c r="E7" s="33" t="s">
        <v>282</v>
      </c>
      <c r="F7" s="34" t="s">
        <v>15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44005</v>
      </c>
      <c r="C8" s="41" t="s">
        <v>81</v>
      </c>
      <c r="D8" s="42" t="s">
        <v>283</v>
      </c>
      <c r="E8" s="43" t="s">
        <v>284</v>
      </c>
      <c r="F8" s="39" t="s">
        <v>16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44006</v>
      </c>
      <c r="C9" s="41" t="s">
        <v>81</v>
      </c>
      <c r="D9" s="42" t="s">
        <v>285</v>
      </c>
      <c r="E9" s="43" t="s">
        <v>286</v>
      </c>
      <c r="F9" s="39" t="s">
        <v>17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44007</v>
      </c>
      <c r="C10" s="41" t="s">
        <v>81</v>
      </c>
      <c r="D10" s="42" t="s">
        <v>287</v>
      </c>
      <c r="E10" s="43" t="s">
        <v>288</v>
      </c>
      <c r="F10" s="39" t="s">
        <v>13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44008</v>
      </c>
      <c r="C11" s="51" t="s">
        <v>81</v>
      </c>
      <c r="D11" s="52" t="s">
        <v>289</v>
      </c>
      <c r="E11" s="53" t="s">
        <v>290</v>
      </c>
      <c r="F11" s="49" t="s">
        <v>14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44009</v>
      </c>
      <c r="C12" s="31" t="s">
        <v>81</v>
      </c>
      <c r="D12" s="32" t="s">
        <v>291</v>
      </c>
      <c r="E12" s="33" t="s">
        <v>292</v>
      </c>
      <c r="F12" s="34" t="s">
        <v>15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44010</v>
      </c>
      <c r="C13" s="41" t="s">
        <v>81</v>
      </c>
      <c r="D13" s="42" t="s">
        <v>293</v>
      </c>
      <c r="E13" s="43" t="s">
        <v>294</v>
      </c>
      <c r="F13" s="39" t="s">
        <v>16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44011</v>
      </c>
      <c r="C14" s="41" t="s">
        <v>81</v>
      </c>
      <c r="D14" s="42" t="s">
        <v>295</v>
      </c>
      <c r="E14" s="43" t="s">
        <v>296</v>
      </c>
      <c r="F14" s="39" t="s">
        <v>17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44012</v>
      </c>
      <c r="C15" s="41" t="s">
        <v>81</v>
      </c>
      <c r="D15" s="42" t="s">
        <v>297</v>
      </c>
      <c r="E15" s="43" t="s">
        <v>298</v>
      </c>
      <c r="F15" s="39" t="s">
        <v>13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44013</v>
      </c>
      <c r="C16" s="51" t="s">
        <v>81</v>
      </c>
      <c r="D16" s="52" t="s">
        <v>299</v>
      </c>
      <c r="E16" s="53" t="s">
        <v>300</v>
      </c>
      <c r="F16" s="49" t="s">
        <v>14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44014</v>
      </c>
      <c r="C17" s="31" t="s">
        <v>81</v>
      </c>
      <c r="D17" s="32" t="s">
        <v>301</v>
      </c>
      <c r="E17" s="33" t="s">
        <v>302</v>
      </c>
      <c r="F17" s="34" t="s">
        <v>15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44015</v>
      </c>
      <c r="C18" s="60" t="s">
        <v>81</v>
      </c>
      <c r="D18" s="42" t="s">
        <v>303</v>
      </c>
      <c r="E18" s="43" t="s">
        <v>304</v>
      </c>
      <c r="F18" s="39" t="s">
        <v>16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44016</v>
      </c>
      <c r="C19" s="41" t="s">
        <v>81</v>
      </c>
      <c r="D19" s="61" t="s">
        <v>305</v>
      </c>
      <c r="E19" s="62" t="s">
        <v>306</v>
      </c>
      <c r="F19" s="39" t="s">
        <v>17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44017</v>
      </c>
      <c r="C20" s="41" t="s">
        <v>81</v>
      </c>
      <c r="D20" s="42" t="s">
        <v>307</v>
      </c>
      <c r="E20" s="43" t="s">
        <v>308</v>
      </c>
      <c r="F20" s="39" t="s">
        <v>13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44018</v>
      </c>
      <c r="C21" s="51" t="s">
        <v>81</v>
      </c>
      <c r="D21" s="52" t="s">
        <v>309</v>
      </c>
      <c r="E21" s="53" t="s">
        <v>310</v>
      </c>
      <c r="F21" s="49" t="s">
        <v>14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44019</v>
      </c>
      <c r="C22" s="31" t="s">
        <v>116</v>
      </c>
      <c r="D22" s="32" t="s">
        <v>311</v>
      </c>
      <c r="E22" s="33" t="s">
        <v>312</v>
      </c>
      <c r="F22" s="34" t="s">
        <v>15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44020</v>
      </c>
      <c r="C23" s="41" t="s">
        <v>116</v>
      </c>
      <c r="D23" s="42" t="s">
        <v>313</v>
      </c>
      <c r="E23" s="43" t="s">
        <v>314</v>
      </c>
      <c r="F23" s="39" t="s">
        <v>16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44021</v>
      </c>
      <c r="C24" s="41" t="s">
        <v>116</v>
      </c>
      <c r="D24" s="42" t="s">
        <v>315</v>
      </c>
      <c r="E24" s="43" t="s">
        <v>316</v>
      </c>
      <c r="F24" s="39" t="s">
        <v>17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44022</v>
      </c>
      <c r="C25" s="41" t="s">
        <v>116</v>
      </c>
      <c r="D25" s="42" t="s">
        <v>317</v>
      </c>
      <c r="E25" s="43" t="s">
        <v>318</v>
      </c>
      <c r="F25" s="39" t="s">
        <v>13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44023</v>
      </c>
      <c r="C26" s="51" t="s">
        <v>116</v>
      </c>
      <c r="D26" s="52" t="s">
        <v>319</v>
      </c>
      <c r="E26" s="53" t="s">
        <v>320</v>
      </c>
      <c r="F26" s="49" t="s">
        <v>14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44024</v>
      </c>
      <c r="C27" s="63" t="s">
        <v>116</v>
      </c>
      <c r="D27" s="64" t="s">
        <v>321</v>
      </c>
      <c r="E27" s="65" t="s">
        <v>322</v>
      </c>
      <c r="F27" s="34" t="s">
        <v>15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44025</v>
      </c>
      <c r="C28" s="69" t="s">
        <v>116</v>
      </c>
      <c r="D28" s="42" t="s">
        <v>185</v>
      </c>
      <c r="E28" s="43" t="s">
        <v>323</v>
      </c>
      <c r="F28" s="39" t="s">
        <v>16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5.95" customHeight="1" x14ac:dyDescent="0.5">
      <c r="A29" s="39">
        <v>23</v>
      </c>
      <c r="B29" s="40">
        <v>44026</v>
      </c>
      <c r="C29" s="41" t="s">
        <v>116</v>
      </c>
      <c r="D29" s="70" t="s">
        <v>324</v>
      </c>
      <c r="E29" s="71" t="s">
        <v>325</v>
      </c>
      <c r="F29" s="39" t="s">
        <v>17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44027</v>
      </c>
      <c r="C30" s="41" t="s">
        <v>116</v>
      </c>
      <c r="D30" s="42" t="s">
        <v>326</v>
      </c>
      <c r="E30" s="43" t="s">
        <v>327</v>
      </c>
      <c r="F30" s="39" t="s">
        <v>13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44028</v>
      </c>
      <c r="C31" s="72" t="s">
        <v>116</v>
      </c>
      <c r="D31" s="73" t="s">
        <v>328</v>
      </c>
      <c r="E31" s="74" t="s">
        <v>329</v>
      </c>
      <c r="F31" s="49" t="s">
        <v>14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44029</v>
      </c>
      <c r="C32" s="31" t="s">
        <v>116</v>
      </c>
      <c r="D32" s="32" t="s">
        <v>330</v>
      </c>
      <c r="E32" s="33" t="s">
        <v>331</v>
      </c>
      <c r="F32" s="34" t="s">
        <v>15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44030</v>
      </c>
      <c r="C33" s="41" t="s">
        <v>116</v>
      </c>
      <c r="D33" s="42" t="s">
        <v>332</v>
      </c>
      <c r="E33" s="43" t="s">
        <v>333</v>
      </c>
      <c r="F33" s="39" t="s">
        <v>16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44031</v>
      </c>
      <c r="C34" s="41" t="s">
        <v>116</v>
      </c>
      <c r="D34" s="42" t="s">
        <v>334</v>
      </c>
      <c r="E34" s="43" t="s">
        <v>335</v>
      </c>
      <c r="F34" s="39" t="s">
        <v>17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44032</v>
      </c>
      <c r="C35" s="41" t="s">
        <v>116</v>
      </c>
      <c r="D35" s="42" t="s">
        <v>336</v>
      </c>
      <c r="E35" s="43" t="s">
        <v>337</v>
      </c>
      <c r="F35" s="39" t="s">
        <v>13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44033</v>
      </c>
      <c r="C36" s="51" t="s">
        <v>116</v>
      </c>
      <c r="D36" s="52" t="s">
        <v>338</v>
      </c>
      <c r="E36" s="53" t="s">
        <v>339</v>
      </c>
      <c r="F36" s="49" t="s">
        <v>14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44034</v>
      </c>
      <c r="C37" s="31" t="s">
        <v>116</v>
      </c>
      <c r="D37" s="32" t="s">
        <v>340</v>
      </c>
      <c r="E37" s="33" t="s">
        <v>341</v>
      </c>
      <c r="F37" s="29" t="s">
        <v>15</v>
      </c>
      <c r="G37" s="100"/>
      <c r="H37" s="59"/>
      <c r="I37" s="59"/>
      <c r="J37" s="59"/>
      <c r="K37" s="59"/>
      <c r="L37" s="59"/>
      <c r="M37" s="59"/>
      <c r="N37" s="59"/>
      <c r="O37" s="59"/>
      <c r="P37" s="37"/>
      <c r="Q37" s="37"/>
      <c r="R37" s="37"/>
      <c r="S37" s="37"/>
      <c r="T37" s="37"/>
      <c r="U37" s="37"/>
      <c r="V37" s="37"/>
      <c r="W37" s="37"/>
      <c r="X37" s="36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44035</v>
      </c>
      <c r="C38" s="41" t="s">
        <v>116</v>
      </c>
      <c r="D38" s="42" t="s">
        <v>342</v>
      </c>
      <c r="E38" s="43" t="s">
        <v>343</v>
      </c>
      <c r="F38" s="39" t="s">
        <v>16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44036</v>
      </c>
      <c r="C39" s="41" t="s">
        <v>116</v>
      </c>
      <c r="D39" s="42" t="s">
        <v>344</v>
      </c>
      <c r="E39" s="43" t="s">
        <v>345</v>
      </c>
      <c r="F39" s="39" t="s">
        <v>17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5.95" customHeight="1" x14ac:dyDescent="0.5">
      <c r="A40" s="39">
        <v>34</v>
      </c>
      <c r="B40" s="40">
        <v>44037</v>
      </c>
      <c r="C40" s="41" t="s">
        <v>116</v>
      </c>
      <c r="D40" s="42" t="s">
        <v>346</v>
      </c>
      <c r="E40" s="43" t="s">
        <v>347</v>
      </c>
      <c r="F40" s="39" t="s">
        <v>13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44038</v>
      </c>
      <c r="C41" s="92" t="s">
        <v>116</v>
      </c>
      <c r="D41" s="52" t="s">
        <v>348</v>
      </c>
      <c r="E41" s="53" t="s">
        <v>349</v>
      </c>
      <c r="F41" s="49" t="s">
        <v>14</v>
      </c>
      <c r="G41" s="95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183">
        <v>36</v>
      </c>
      <c r="B42" s="184">
        <v>44039</v>
      </c>
      <c r="C42" s="185" t="s">
        <v>116</v>
      </c>
      <c r="D42" s="186" t="s">
        <v>350</v>
      </c>
      <c r="E42" s="187" t="s">
        <v>351</v>
      </c>
      <c r="F42" s="183" t="s">
        <v>15</v>
      </c>
      <c r="G42" s="188"/>
      <c r="H42" s="189"/>
      <c r="I42" s="189"/>
      <c r="J42" s="189"/>
      <c r="K42" s="189"/>
      <c r="L42" s="189"/>
      <c r="M42" s="189"/>
      <c r="N42" s="189"/>
      <c r="O42" s="189"/>
      <c r="P42" s="190"/>
      <c r="Q42" s="190"/>
      <c r="R42" s="190"/>
      <c r="S42" s="190"/>
      <c r="T42" s="190"/>
      <c r="U42" s="190"/>
      <c r="V42" s="190"/>
      <c r="W42" s="190"/>
      <c r="X42" s="191"/>
      <c r="Y42" s="192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6" customHeight="1" x14ac:dyDescent="0.5">
      <c r="A43" s="160"/>
      <c r="B43" s="161"/>
      <c r="C43" s="162"/>
      <c r="D43" s="163"/>
      <c r="E43" s="164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5"/>
      <c r="Q43" s="165"/>
      <c r="R43" s="165"/>
      <c r="S43" s="165"/>
      <c r="T43" s="165"/>
      <c r="U43" s="165"/>
      <c r="V43" s="165"/>
      <c r="W43" s="165"/>
      <c r="X43" s="166"/>
      <c r="Y43" s="167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14" customFormat="1" ht="16.149999999999999" customHeight="1" x14ac:dyDescent="0.5">
      <c r="A44" s="86"/>
      <c r="B44" s="169" t="s">
        <v>24</v>
      </c>
      <c r="C44" s="170"/>
      <c r="E44" s="170">
        <f>I44+O44</f>
        <v>36</v>
      </c>
      <c r="F44" s="88" t="s">
        <v>6</v>
      </c>
      <c r="G44" s="171" t="s">
        <v>11</v>
      </c>
      <c r="H44" s="171"/>
      <c r="I44" s="170">
        <f>COUNTIF($C$7:$C$42,"ช")</f>
        <v>15</v>
      </c>
      <c r="J44" s="168"/>
      <c r="K44" s="89" t="s">
        <v>8</v>
      </c>
      <c r="L44" s="171"/>
      <c r="M44" s="209" t="s">
        <v>7</v>
      </c>
      <c r="N44" s="209"/>
      <c r="O44" s="170">
        <f>COUNTIF($C$7:$C$42,"ญ")</f>
        <v>21</v>
      </c>
      <c r="P44" s="168"/>
      <c r="Q44" s="89" t="s">
        <v>8</v>
      </c>
      <c r="S44" s="172"/>
      <c r="T44" s="172"/>
      <c r="U44" s="172"/>
      <c r="V44" s="172"/>
      <c r="W44" s="172"/>
      <c r="X44" s="168"/>
      <c r="Y44" s="165"/>
    </row>
    <row r="45" spans="1:42" s="117" customFormat="1" ht="17.100000000000001" hidden="1" customHeight="1" x14ac:dyDescent="0.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5"/>
      <c r="M45" s="115"/>
      <c r="N45" s="115"/>
      <c r="O45" s="115"/>
      <c r="P45" s="115"/>
      <c r="Q45" s="115"/>
      <c r="R45" s="115"/>
      <c r="S45" s="116"/>
      <c r="T45" s="116"/>
      <c r="U45" s="116"/>
      <c r="V45" s="116"/>
      <c r="W45" s="116"/>
      <c r="X45" s="116"/>
      <c r="Y45" s="115"/>
    </row>
    <row r="46" spans="1:42" s="118" customFormat="1" ht="15" hidden="1" customHeight="1" x14ac:dyDescent="0.5">
      <c r="A46" s="115"/>
      <c r="B46" s="133"/>
      <c r="C46" s="115"/>
      <c r="D46" s="227" t="s">
        <v>13</v>
      </c>
      <c r="E46" s="227">
        <f>COUNTIF($F$7:$F$42,"แดง")</f>
        <v>7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AA46" s="119"/>
    </row>
    <row r="47" spans="1:42" s="118" customFormat="1" ht="15" hidden="1" customHeight="1" x14ac:dyDescent="0.5">
      <c r="A47" s="115"/>
      <c r="B47" s="133"/>
      <c r="C47" s="115"/>
      <c r="D47" s="228" t="s">
        <v>14</v>
      </c>
      <c r="E47" s="227">
        <f>COUNTIF($F$7:$F$42,"เหลือง")</f>
        <v>7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AA47" s="119"/>
    </row>
    <row r="48" spans="1:42" s="118" customFormat="1" ht="15" hidden="1" customHeight="1" x14ac:dyDescent="0.5">
      <c r="A48" s="115"/>
      <c r="B48" s="133"/>
      <c r="C48" s="115"/>
      <c r="D48" s="228" t="s">
        <v>15</v>
      </c>
      <c r="E48" s="227">
        <f>COUNTIF($F$7:$F$42,"น้ำเงิน")</f>
        <v>8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AA48" s="119"/>
    </row>
    <row r="49" spans="1:47" s="118" customFormat="1" ht="15" hidden="1" customHeight="1" x14ac:dyDescent="0.5">
      <c r="A49" s="115"/>
      <c r="B49" s="133"/>
      <c r="C49" s="115"/>
      <c r="D49" s="228" t="s">
        <v>16</v>
      </c>
      <c r="E49" s="227">
        <f>COUNTIF($F$7:$F$42,"ม่วง")</f>
        <v>7</v>
      </c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AA49" s="119"/>
    </row>
    <row r="50" spans="1:47" s="118" customFormat="1" ht="15" hidden="1" customHeight="1" x14ac:dyDescent="0.5">
      <c r="A50" s="115"/>
      <c r="B50" s="133"/>
      <c r="C50" s="115"/>
      <c r="D50" s="228" t="s">
        <v>17</v>
      </c>
      <c r="E50" s="227">
        <f>COUNTIF($F$7:$F$42,"ฟ้า")</f>
        <v>7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28" t="s">
        <v>5</v>
      </c>
      <c r="E51" s="227">
        <f>SUM(E46:E50)</f>
        <v>36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</row>
    <row r="52" spans="1:47" s="118" customFormat="1" ht="15" customHeight="1" x14ac:dyDescent="0.5">
      <c r="B52" s="120"/>
      <c r="C52" s="121"/>
      <c r="D52" s="122"/>
      <c r="E52" s="122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</row>
    <row r="53" spans="1:47" s="118" customFormat="1" ht="15" customHeight="1" x14ac:dyDescent="0.5">
      <c r="B53" s="120"/>
      <c r="C53" s="121"/>
      <c r="D53" s="122"/>
      <c r="E53" s="122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</row>
    <row r="54" spans="1:47" s="118" customFormat="1" ht="15" customHeight="1" x14ac:dyDescent="0.5">
      <c r="B54" s="120"/>
      <c r="C54" s="123"/>
      <c r="D54" s="124"/>
      <c r="E54" s="124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</row>
    <row r="55" spans="1:47" s="118" customFormat="1" ht="15" customHeight="1" x14ac:dyDescent="0.5">
      <c r="B55" s="120"/>
      <c r="C55" s="121"/>
      <c r="D55" s="122"/>
      <c r="E55" s="122"/>
      <c r="AA55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58"/>
  <sheetViews>
    <sheetView zoomScale="120" zoomScaleNormal="120" workbookViewId="0">
      <selection activeCell="M12" sqref="M1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ม.2'!B12</f>
        <v>นางสาวรวิกานต์  ชูช่วย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54</v>
      </c>
      <c r="M2" s="22" t="s">
        <v>45</v>
      </c>
      <c r="R2" s="22" t="str">
        <f>'ยอด ม.2'!B13</f>
        <v>นางปรีดาภรณ์  แดงหวาน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ม.2'!F12</f>
        <v>154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44040</v>
      </c>
      <c r="C7" s="31" t="s">
        <v>81</v>
      </c>
      <c r="D7" s="32" t="s">
        <v>352</v>
      </c>
      <c r="E7" s="33" t="s">
        <v>353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44041</v>
      </c>
      <c r="C8" s="41" t="s">
        <v>81</v>
      </c>
      <c r="D8" s="42" t="s">
        <v>354</v>
      </c>
      <c r="E8" s="43" t="s">
        <v>355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44042</v>
      </c>
      <c r="C9" s="41" t="s">
        <v>81</v>
      </c>
      <c r="D9" s="42" t="s">
        <v>356</v>
      </c>
      <c r="E9" s="43" t="s">
        <v>357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44043</v>
      </c>
      <c r="C10" s="41" t="s">
        <v>81</v>
      </c>
      <c r="D10" s="42" t="s">
        <v>358</v>
      </c>
      <c r="E10" s="43" t="s">
        <v>359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44044</v>
      </c>
      <c r="C11" s="51" t="s">
        <v>81</v>
      </c>
      <c r="D11" s="52" t="s">
        <v>360</v>
      </c>
      <c r="E11" s="53" t="s">
        <v>361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44045</v>
      </c>
      <c r="C12" s="31" t="s">
        <v>81</v>
      </c>
      <c r="D12" s="32" t="s">
        <v>362</v>
      </c>
      <c r="E12" s="33" t="s">
        <v>363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44046</v>
      </c>
      <c r="C13" s="41" t="s">
        <v>81</v>
      </c>
      <c r="D13" s="42" t="s">
        <v>364</v>
      </c>
      <c r="E13" s="43" t="s">
        <v>365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44047</v>
      </c>
      <c r="C14" s="41" t="s">
        <v>81</v>
      </c>
      <c r="D14" s="42" t="s">
        <v>366</v>
      </c>
      <c r="E14" s="43" t="s">
        <v>367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44048</v>
      </c>
      <c r="C15" s="41" t="s">
        <v>81</v>
      </c>
      <c r="D15" s="42" t="s">
        <v>368</v>
      </c>
      <c r="E15" s="43" t="s">
        <v>369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44049</v>
      </c>
      <c r="C16" s="51" t="s">
        <v>81</v>
      </c>
      <c r="D16" s="52" t="s">
        <v>370</v>
      </c>
      <c r="E16" s="53" t="s">
        <v>233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44050</v>
      </c>
      <c r="C17" s="31" t="s">
        <v>81</v>
      </c>
      <c r="D17" s="32" t="s">
        <v>371</v>
      </c>
      <c r="E17" s="33" t="s">
        <v>372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44051</v>
      </c>
      <c r="C18" s="60" t="s">
        <v>81</v>
      </c>
      <c r="D18" s="42" t="s">
        <v>373</v>
      </c>
      <c r="E18" s="43" t="s">
        <v>374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44052</v>
      </c>
      <c r="C19" s="41" t="s">
        <v>81</v>
      </c>
      <c r="D19" s="61" t="s">
        <v>375</v>
      </c>
      <c r="E19" s="62" t="s">
        <v>376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44053</v>
      </c>
      <c r="C20" s="41" t="s">
        <v>81</v>
      </c>
      <c r="D20" s="42" t="s">
        <v>377</v>
      </c>
      <c r="E20" s="43" t="s">
        <v>378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44054</v>
      </c>
      <c r="C21" s="51" t="s">
        <v>116</v>
      </c>
      <c r="D21" s="52" t="s">
        <v>379</v>
      </c>
      <c r="E21" s="53" t="s">
        <v>380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44055</v>
      </c>
      <c r="C22" s="31" t="s">
        <v>116</v>
      </c>
      <c r="D22" s="32" t="s">
        <v>381</v>
      </c>
      <c r="E22" s="33" t="s">
        <v>382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5.95" customHeight="1" x14ac:dyDescent="0.5">
      <c r="A23" s="39">
        <v>17</v>
      </c>
      <c r="B23" s="40">
        <v>44056</v>
      </c>
      <c r="C23" s="41" t="s">
        <v>116</v>
      </c>
      <c r="D23" s="42" t="s">
        <v>383</v>
      </c>
      <c r="E23" s="43" t="s">
        <v>384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44057</v>
      </c>
      <c r="C24" s="41" t="s">
        <v>116</v>
      </c>
      <c r="D24" s="42" t="s">
        <v>385</v>
      </c>
      <c r="E24" s="43" t="s">
        <v>386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44058</v>
      </c>
      <c r="C25" s="41" t="s">
        <v>116</v>
      </c>
      <c r="D25" s="42" t="s">
        <v>387</v>
      </c>
      <c r="E25" s="43" t="s">
        <v>388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44059</v>
      </c>
      <c r="C26" s="51" t="s">
        <v>116</v>
      </c>
      <c r="D26" s="52" t="s">
        <v>389</v>
      </c>
      <c r="E26" s="53" t="s">
        <v>390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44060</v>
      </c>
      <c r="C27" s="63" t="s">
        <v>116</v>
      </c>
      <c r="D27" s="64" t="s">
        <v>391</v>
      </c>
      <c r="E27" s="65" t="s">
        <v>392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44061</v>
      </c>
      <c r="C28" s="69" t="s">
        <v>116</v>
      </c>
      <c r="D28" s="42" t="s">
        <v>125</v>
      </c>
      <c r="E28" s="43" t="s">
        <v>393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44062</v>
      </c>
      <c r="C29" s="41" t="s">
        <v>116</v>
      </c>
      <c r="D29" s="70" t="s">
        <v>394</v>
      </c>
      <c r="E29" s="71" t="s">
        <v>395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44063</v>
      </c>
      <c r="C30" s="41" t="s">
        <v>116</v>
      </c>
      <c r="D30" s="42" t="s">
        <v>396</v>
      </c>
      <c r="E30" s="43" t="s">
        <v>397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44064</v>
      </c>
      <c r="C31" s="72" t="s">
        <v>116</v>
      </c>
      <c r="D31" s="73" t="s">
        <v>398</v>
      </c>
      <c r="E31" s="74" t="s">
        <v>399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44065</v>
      </c>
      <c r="C32" s="31" t="s">
        <v>116</v>
      </c>
      <c r="D32" s="32" t="s">
        <v>400</v>
      </c>
      <c r="E32" s="33" t="s">
        <v>401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44066</v>
      </c>
      <c r="C33" s="41" t="s">
        <v>116</v>
      </c>
      <c r="D33" s="42" t="s">
        <v>402</v>
      </c>
      <c r="E33" s="43" t="s">
        <v>403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44067</v>
      </c>
      <c r="C34" s="41" t="s">
        <v>116</v>
      </c>
      <c r="D34" s="42" t="s">
        <v>404</v>
      </c>
      <c r="E34" s="43" t="s">
        <v>405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44068</v>
      </c>
      <c r="C35" s="41" t="s">
        <v>116</v>
      </c>
      <c r="D35" s="42" t="s">
        <v>336</v>
      </c>
      <c r="E35" s="43" t="s">
        <v>406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44069</v>
      </c>
      <c r="C36" s="51" t="s">
        <v>116</v>
      </c>
      <c r="D36" s="52" t="s">
        <v>407</v>
      </c>
      <c r="E36" s="53" t="s">
        <v>367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44070</v>
      </c>
      <c r="C37" s="63" t="s">
        <v>116</v>
      </c>
      <c r="D37" s="79" t="s">
        <v>408</v>
      </c>
      <c r="E37" s="80" t="s">
        <v>409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44071</v>
      </c>
      <c r="C38" s="41" t="s">
        <v>116</v>
      </c>
      <c r="D38" s="42" t="s">
        <v>410</v>
      </c>
      <c r="E38" s="43" t="s">
        <v>411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44072</v>
      </c>
      <c r="C39" s="41" t="s">
        <v>116</v>
      </c>
      <c r="D39" s="42" t="s">
        <v>412</v>
      </c>
      <c r="E39" s="43" t="s">
        <v>413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40">
        <v>44073</v>
      </c>
      <c r="C40" s="41" t="s">
        <v>116</v>
      </c>
      <c r="D40" s="42" t="s">
        <v>271</v>
      </c>
      <c r="E40" s="43" t="s">
        <v>414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44074</v>
      </c>
      <c r="C41" s="82" t="s">
        <v>116</v>
      </c>
      <c r="D41" s="73" t="s">
        <v>415</v>
      </c>
      <c r="E41" s="74" t="s">
        <v>416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44075</v>
      </c>
      <c r="C42" s="31" t="s">
        <v>116</v>
      </c>
      <c r="D42" s="32" t="s">
        <v>417</v>
      </c>
      <c r="E42" s="33" t="s">
        <v>418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44076</v>
      </c>
      <c r="C43" s="41" t="s">
        <v>116</v>
      </c>
      <c r="D43" s="42" t="s">
        <v>419</v>
      </c>
      <c r="E43" s="43" t="s">
        <v>420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39">
        <v>38</v>
      </c>
      <c r="B44" s="40">
        <v>44077</v>
      </c>
      <c r="C44" s="41" t="s">
        <v>116</v>
      </c>
      <c r="D44" s="42" t="s">
        <v>421</v>
      </c>
      <c r="E44" s="43" t="s">
        <v>422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39">
        <v>39</v>
      </c>
      <c r="B45" s="40">
        <v>44078</v>
      </c>
      <c r="C45" s="41" t="s">
        <v>116</v>
      </c>
      <c r="D45" s="42" t="s">
        <v>423</v>
      </c>
      <c r="E45" s="43" t="s">
        <v>424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49">
        <v>40</v>
      </c>
      <c r="B46" s="50">
        <v>44079</v>
      </c>
      <c r="C46" s="51" t="s">
        <v>116</v>
      </c>
      <c r="D46" s="52" t="s">
        <v>425</v>
      </c>
      <c r="E46" s="53" t="s">
        <v>426</v>
      </c>
      <c r="F46" s="49" t="s">
        <v>15</v>
      </c>
      <c r="G46" s="95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170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14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26</v>
      </c>
      <c r="P48" s="168"/>
      <c r="Q48" s="89" t="s">
        <v>8</v>
      </c>
      <c r="S48" s="172"/>
      <c r="X48" s="86"/>
      <c r="Y48" s="90"/>
    </row>
    <row r="49" spans="1:47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7" s="118" customFormat="1" ht="15" hidden="1" customHeight="1" x14ac:dyDescent="0.5">
      <c r="A50" s="115"/>
      <c r="B50" s="133"/>
      <c r="C50" s="115"/>
      <c r="D50" s="227" t="s">
        <v>13</v>
      </c>
      <c r="E50" s="227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28" t="s">
        <v>14</v>
      </c>
      <c r="E51" s="227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28" t="s">
        <v>15</v>
      </c>
      <c r="E52" s="227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28" t="s">
        <v>16</v>
      </c>
      <c r="E53" s="227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28" t="s">
        <v>17</v>
      </c>
      <c r="E54" s="227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28" t="s">
        <v>5</v>
      </c>
      <c r="E55" s="227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122"/>
      <c r="E56" s="122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ht="15" customHeight="1" x14ac:dyDescent="0.5">
      <c r="D57" s="130"/>
      <c r="E57" s="130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15" customHeight="1" x14ac:dyDescent="0.5">
      <c r="C58" s="15"/>
      <c r="D58" s="17"/>
      <c r="E58" s="1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65"/>
  <sheetViews>
    <sheetView topLeftCell="A28" zoomScale="120" zoomScaleNormal="120" workbookViewId="0">
      <selection activeCell="F36" sqref="F3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ม.2'!B14</f>
        <v>นางสาวสุดารัตน์  พุทธกูล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55</v>
      </c>
      <c r="M2" s="22" t="s">
        <v>45</v>
      </c>
      <c r="R2" s="22" t="str">
        <f>'ยอด ม.2'!B15</f>
        <v>นางสาวบัณฑิตา  ราษฎร์เจริญ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ม.2'!F14</f>
        <v>153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44080</v>
      </c>
      <c r="C7" s="31" t="s">
        <v>81</v>
      </c>
      <c r="D7" s="32" t="s">
        <v>427</v>
      </c>
      <c r="E7" s="33" t="s">
        <v>428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44081</v>
      </c>
      <c r="C8" s="41" t="s">
        <v>81</v>
      </c>
      <c r="D8" s="42" t="s">
        <v>429</v>
      </c>
      <c r="E8" s="43" t="s">
        <v>430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44082</v>
      </c>
      <c r="C9" s="41" t="s">
        <v>81</v>
      </c>
      <c r="D9" s="42" t="s">
        <v>431</v>
      </c>
      <c r="E9" s="43" t="s">
        <v>432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44083</v>
      </c>
      <c r="C10" s="41" t="s">
        <v>81</v>
      </c>
      <c r="D10" s="42" t="s">
        <v>433</v>
      </c>
      <c r="E10" s="43" t="s">
        <v>434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44084</v>
      </c>
      <c r="C11" s="51" t="s">
        <v>81</v>
      </c>
      <c r="D11" s="52" t="s">
        <v>435</v>
      </c>
      <c r="E11" s="53" t="s">
        <v>436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44085</v>
      </c>
      <c r="C12" s="31" t="s">
        <v>81</v>
      </c>
      <c r="D12" s="32" t="s">
        <v>437</v>
      </c>
      <c r="E12" s="33" t="s">
        <v>438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44086</v>
      </c>
      <c r="C13" s="41" t="s">
        <v>81</v>
      </c>
      <c r="D13" s="42" t="s">
        <v>439</v>
      </c>
      <c r="E13" s="43" t="s">
        <v>440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44087</v>
      </c>
      <c r="C14" s="41" t="s">
        <v>81</v>
      </c>
      <c r="D14" s="42" t="s">
        <v>441</v>
      </c>
      <c r="E14" s="43" t="s">
        <v>442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44088</v>
      </c>
      <c r="C15" s="41" t="s">
        <v>81</v>
      </c>
      <c r="D15" s="42" t="s">
        <v>443</v>
      </c>
      <c r="E15" s="43" t="s">
        <v>444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44089</v>
      </c>
      <c r="C16" s="51" t="s">
        <v>81</v>
      </c>
      <c r="D16" s="52" t="s">
        <v>445</v>
      </c>
      <c r="E16" s="53" t="s">
        <v>446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44090</v>
      </c>
      <c r="C17" s="31" t="s">
        <v>81</v>
      </c>
      <c r="D17" s="32" t="s">
        <v>447</v>
      </c>
      <c r="E17" s="33" t="s">
        <v>448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44091</v>
      </c>
      <c r="C18" s="60" t="s">
        <v>81</v>
      </c>
      <c r="D18" s="42" t="s">
        <v>449</v>
      </c>
      <c r="E18" s="43" t="s">
        <v>450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44092</v>
      </c>
      <c r="C19" s="41" t="s">
        <v>81</v>
      </c>
      <c r="D19" s="61" t="s">
        <v>451</v>
      </c>
      <c r="E19" s="62" t="s">
        <v>452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44093</v>
      </c>
      <c r="C20" s="41" t="s">
        <v>116</v>
      </c>
      <c r="D20" s="42" t="s">
        <v>453</v>
      </c>
      <c r="E20" s="43" t="s">
        <v>454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44094</v>
      </c>
      <c r="C21" s="51" t="s">
        <v>116</v>
      </c>
      <c r="D21" s="52" t="s">
        <v>455</v>
      </c>
      <c r="E21" s="53" t="s">
        <v>456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44095</v>
      </c>
      <c r="C22" s="31" t="s">
        <v>116</v>
      </c>
      <c r="D22" s="32" t="s">
        <v>457</v>
      </c>
      <c r="E22" s="33" t="s">
        <v>458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44096</v>
      </c>
      <c r="C23" s="41" t="s">
        <v>116</v>
      </c>
      <c r="D23" s="42" t="s">
        <v>385</v>
      </c>
      <c r="E23" s="43" t="s">
        <v>459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44097</v>
      </c>
      <c r="C24" s="41" t="s">
        <v>116</v>
      </c>
      <c r="D24" s="42" t="s">
        <v>460</v>
      </c>
      <c r="E24" s="43" t="s">
        <v>461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44098</v>
      </c>
      <c r="C25" s="41" t="s">
        <v>116</v>
      </c>
      <c r="D25" s="42" t="s">
        <v>462</v>
      </c>
      <c r="E25" s="43" t="s">
        <v>463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44099</v>
      </c>
      <c r="C26" s="51" t="s">
        <v>116</v>
      </c>
      <c r="D26" s="52" t="s">
        <v>464</v>
      </c>
      <c r="E26" s="53" t="s">
        <v>465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44100</v>
      </c>
      <c r="C27" s="210" t="s">
        <v>116</v>
      </c>
      <c r="D27" s="64" t="s">
        <v>466</v>
      </c>
      <c r="E27" s="65" t="s">
        <v>467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44101</v>
      </c>
      <c r="C28" s="69" t="s">
        <v>116</v>
      </c>
      <c r="D28" s="70" t="s">
        <v>468</v>
      </c>
      <c r="E28" s="71" t="s">
        <v>469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44102</v>
      </c>
      <c r="C29" s="69" t="s">
        <v>116</v>
      </c>
      <c r="D29" s="70" t="s">
        <v>470</v>
      </c>
      <c r="E29" s="71" t="s">
        <v>471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44103</v>
      </c>
      <c r="C30" s="69" t="s">
        <v>116</v>
      </c>
      <c r="D30" s="70" t="s">
        <v>472</v>
      </c>
      <c r="E30" s="71" t="s">
        <v>473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44104</v>
      </c>
      <c r="C31" s="72" t="s">
        <v>116</v>
      </c>
      <c r="D31" s="73" t="s">
        <v>474</v>
      </c>
      <c r="E31" s="74" t="s">
        <v>434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44105</v>
      </c>
      <c r="C32" s="31" t="s">
        <v>116</v>
      </c>
      <c r="D32" s="32" t="s">
        <v>475</v>
      </c>
      <c r="E32" s="33" t="s">
        <v>476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44106</v>
      </c>
      <c r="C33" s="41" t="s">
        <v>116</v>
      </c>
      <c r="D33" s="42" t="s">
        <v>477</v>
      </c>
      <c r="E33" s="43" t="s">
        <v>478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44107</v>
      </c>
      <c r="C34" s="41" t="s">
        <v>116</v>
      </c>
      <c r="D34" s="42" t="s">
        <v>479</v>
      </c>
      <c r="E34" s="43" t="s">
        <v>480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5.95" customHeight="1" x14ac:dyDescent="0.5">
      <c r="A35" s="39">
        <v>29</v>
      </c>
      <c r="B35" s="40">
        <v>44108</v>
      </c>
      <c r="C35" s="41" t="s">
        <v>116</v>
      </c>
      <c r="D35" s="42" t="s">
        <v>481</v>
      </c>
      <c r="E35" s="43" t="s">
        <v>482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44109</v>
      </c>
      <c r="C36" s="51" t="s">
        <v>116</v>
      </c>
      <c r="D36" s="52" t="s">
        <v>483</v>
      </c>
      <c r="E36" s="53" t="s">
        <v>484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44110</v>
      </c>
      <c r="C37" s="63" t="s">
        <v>116</v>
      </c>
      <c r="D37" s="79" t="s">
        <v>485</v>
      </c>
      <c r="E37" s="80" t="s">
        <v>486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44111</v>
      </c>
      <c r="C38" s="41" t="s">
        <v>116</v>
      </c>
      <c r="D38" s="42" t="s">
        <v>487</v>
      </c>
      <c r="E38" s="43" t="s">
        <v>488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44112</v>
      </c>
      <c r="C39" s="41" t="s">
        <v>116</v>
      </c>
      <c r="D39" s="42" t="s">
        <v>489</v>
      </c>
      <c r="E39" s="43" t="s">
        <v>490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40">
        <v>44113</v>
      </c>
      <c r="C40" s="41" t="s">
        <v>116</v>
      </c>
      <c r="D40" s="42" t="s">
        <v>491</v>
      </c>
      <c r="E40" s="43" t="s">
        <v>492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44114</v>
      </c>
      <c r="C41" s="82" t="s">
        <v>116</v>
      </c>
      <c r="D41" s="73" t="s">
        <v>493</v>
      </c>
      <c r="E41" s="74" t="s">
        <v>494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44115</v>
      </c>
      <c r="C42" s="31" t="s">
        <v>116</v>
      </c>
      <c r="D42" s="32" t="s">
        <v>417</v>
      </c>
      <c r="E42" s="33" t="s">
        <v>495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44116</v>
      </c>
      <c r="C43" s="41" t="s">
        <v>116</v>
      </c>
      <c r="D43" s="42" t="s">
        <v>496</v>
      </c>
      <c r="E43" s="43" t="s">
        <v>497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39">
        <v>38</v>
      </c>
      <c r="B44" s="40">
        <v>44117</v>
      </c>
      <c r="C44" s="41" t="s">
        <v>116</v>
      </c>
      <c r="D44" s="42" t="s">
        <v>498</v>
      </c>
      <c r="E44" s="43" t="s">
        <v>499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39">
        <v>39</v>
      </c>
      <c r="B45" s="40">
        <v>44118</v>
      </c>
      <c r="C45" s="41" t="s">
        <v>116</v>
      </c>
      <c r="D45" s="42" t="s">
        <v>500</v>
      </c>
      <c r="E45" s="43" t="s">
        <v>501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49">
        <v>40</v>
      </c>
      <c r="B46" s="50">
        <v>44119</v>
      </c>
      <c r="C46" s="51" t="s">
        <v>116</v>
      </c>
      <c r="D46" s="52" t="s">
        <v>502</v>
      </c>
      <c r="E46" s="53" t="s">
        <v>503</v>
      </c>
      <c r="F46" s="49" t="s">
        <v>15</v>
      </c>
      <c r="G46" s="95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13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27</v>
      </c>
      <c r="P48" s="168"/>
      <c r="Q48" s="89" t="s">
        <v>8</v>
      </c>
      <c r="X48" s="86"/>
      <c r="Y48" s="90"/>
    </row>
    <row r="49" spans="1:47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208"/>
      <c r="E56" s="208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s="118" customFormat="1" ht="15" customHeight="1" x14ac:dyDescent="0.5">
      <c r="B57" s="120"/>
      <c r="C57" s="121"/>
      <c r="D57" s="122"/>
      <c r="E57" s="122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</row>
    <row r="58" spans="1:47" s="118" customFormat="1" ht="15" customHeight="1" x14ac:dyDescent="0.5">
      <c r="B58" s="120"/>
      <c r="C58" s="123"/>
      <c r="D58" s="124"/>
      <c r="E58" s="124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</row>
    <row r="59" spans="1:47" s="118" customFormat="1" ht="15" customHeight="1" x14ac:dyDescent="0.5">
      <c r="B59" s="120"/>
      <c r="C59" s="121"/>
      <c r="D59" s="122"/>
      <c r="E59" s="122"/>
      <c r="AA59" s="119"/>
    </row>
    <row r="60" spans="1:47" s="118" customFormat="1" ht="15" customHeight="1" x14ac:dyDescent="0.5">
      <c r="B60" s="120"/>
      <c r="C60" s="121"/>
      <c r="D60" s="122"/>
      <c r="E60" s="122"/>
      <c r="AA60" s="119"/>
    </row>
    <row r="61" spans="1:47" s="118" customFormat="1" ht="15" customHeight="1" x14ac:dyDescent="0.5">
      <c r="B61" s="120"/>
      <c r="C61" s="121"/>
      <c r="D61" s="122"/>
      <c r="E61" s="122"/>
      <c r="AA61" s="119"/>
    </row>
    <row r="62" spans="1:47" s="118" customFormat="1" ht="15" customHeight="1" x14ac:dyDescent="0.5">
      <c r="B62" s="120"/>
      <c r="C62" s="121"/>
      <c r="D62" s="122"/>
      <c r="E62" s="122"/>
      <c r="AA62" s="119"/>
    </row>
    <row r="63" spans="1:47" s="118" customFormat="1" ht="15" customHeight="1" x14ac:dyDescent="0.5">
      <c r="B63" s="120"/>
      <c r="C63" s="121"/>
      <c r="D63" s="122"/>
      <c r="E63" s="122"/>
      <c r="AA63" s="119"/>
    </row>
    <row r="64" spans="1:47" s="118" customFormat="1" ht="15" customHeight="1" x14ac:dyDescent="0.5">
      <c r="B64" s="120"/>
      <c r="C64" s="121"/>
      <c r="D64" s="122"/>
      <c r="E64" s="122"/>
      <c r="AA64" s="119"/>
    </row>
    <row r="65" spans="2:27" s="118" customFormat="1" ht="15" customHeight="1" x14ac:dyDescent="0.5">
      <c r="B65" s="120"/>
      <c r="C65" s="121"/>
      <c r="D65" s="122"/>
      <c r="E65" s="122"/>
      <c r="AA65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65"/>
  <sheetViews>
    <sheetView topLeftCell="A23" zoomScale="120" zoomScaleNormal="120" workbookViewId="0">
      <selection activeCell="Q56" sqref="Q5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ม.2'!B16</f>
        <v>นางสาวอรวรรณ  คุ้มครอง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56</v>
      </c>
      <c r="M2" s="22" t="s">
        <v>45</v>
      </c>
      <c r="R2" s="22" t="str">
        <f>'ยอด ม.2'!B17</f>
        <v>นายเจริญ  ผิวนิล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ม.2'!F16</f>
        <v>152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44120</v>
      </c>
      <c r="C7" s="31" t="s">
        <v>81</v>
      </c>
      <c r="D7" s="32" t="s">
        <v>504</v>
      </c>
      <c r="E7" s="33" t="s">
        <v>505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44121</v>
      </c>
      <c r="C8" s="41" t="s">
        <v>81</v>
      </c>
      <c r="D8" s="42" t="s">
        <v>506</v>
      </c>
      <c r="E8" s="43" t="s">
        <v>507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44122</v>
      </c>
      <c r="C9" s="41" t="s">
        <v>81</v>
      </c>
      <c r="D9" s="42" t="s">
        <v>508</v>
      </c>
      <c r="E9" s="43" t="s">
        <v>509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44123</v>
      </c>
      <c r="C10" s="41" t="s">
        <v>81</v>
      </c>
      <c r="D10" s="42" t="s">
        <v>510</v>
      </c>
      <c r="E10" s="43" t="s">
        <v>511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44124</v>
      </c>
      <c r="C11" s="51" t="s">
        <v>81</v>
      </c>
      <c r="D11" s="52" t="s">
        <v>512</v>
      </c>
      <c r="E11" s="53" t="s">
        <v>513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44125</v>
      </c>
      <c r="C12" s="31" t="s">
        <v>81</v>
      </c>
      <c r="D12" s="32" t="s">
        <v>514</v>
      </c>
      <c r="E12" s="33" t="s">
        <v>515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44126</v>
      </c>
      <c r="C13" s="41" t="s">
        <v>81</v>
      </c>
      <c r="D13" s="42" t="s">
        <v>516</v>
      </c>
      <c r="E13" s="43" t="s">
        <v>517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44127</v>
      </c>
      <c r="C14" s="41" t="s">
        <v>81</v>
      </c>
      <c r="D14" s="42" t="s">
        <v>92</v>
      </c>
      <c r="E14" s="43" t="s">
        <v>518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44128</v>
      </c>
      <c r="C15" s="41" t="s">
        <v>81</v>
      </c>
      <c r="D15" s="42" t="s">
        <v>519</v>
      </c>
      <c r="E15" s="43" t="s">
        <v>520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44129</v>
      </c>
      <c r="C16" s="51" t="s">
        <v>81</v>
      </c>
      <c r="D16" s="52" t="s">
        <v>521</v>
      </c>
      <c r="E16" s="53" t="s">
        <v>522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44130</v>
      </c>
      <c r="C17" s="31" t="s">
        <v>81</v>
      </c>
      <c r="D17" s="32" t="s">
        <v>523</v>
      </c>
      <c r="E17" s="33" t="s">
        <v>524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44131</v>
      </c>
      <c r="C18" s="60" t="s">
        <v>81</v>
      </c>
      <c r="D18" s="42" t="s">
        <v>525</v>
      </c>
      <c r="E18" s="43" t="s">
        <v>526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44132</v>
      </c>
      <c r="C19" s="41" t="s">
        <v>81</v>
      </c>
      <c r="D19" s="61" t="s">
        <v>527</v>
      </c>
      <c r="E19" s="62" t="s">
        <v>528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44133</v>
      </c>
      <c r="C20" s="41" t="s">
        <v>81</v>
      </c>
      <c r="D20" s="42" t="s">
        <v>529</v>
      </c>
      <c r="E20" s="43" t="s">
        <v>530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44134</v>
      </c>
      <c r="C21" s="51" t="s">
        <v>81</v>
      </c>
      <c r="D21" s="52" t="s">
        <v>531</v>
      </c>
      <c r="E21" s="53" t="s">
        <v>532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44135</v>
      </c>
      <c r="C22" s="31" t="s">
        <v>81</v>
      </c>
      <c r="D22" s="32" t="s">
        <v>533</v>
      </c>
      <c r="E22" s="33" t="s">
        <v>534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5.95" customHeight="1" x14ac:dyDescent="0.5">
      <c r="A23" s="39">
        <v>17</v>
      </c>
      <c r="B23" s="40">
        <v>44136</v>
      </c>
      <c r="C23" s="41" t="s">
        <v>81</v>
      </c>
      <c r="D23" s="42" t="s">
        <v>535</v>
      </c>
      <c r="E23" s="43" t="s">
        <v>536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44137</v>
      </c>
      <c r="C24" s="41" t="s">
        <v>81</v>
      </c>
      <c r="D24" s="42" t="s">
        <v>537</v>
      </c>
      <c r="E24" s="43" t="s">
        <v>538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44138</v>
      </c>
      <c r="C25" s="41" t="s">
        <v>116</v>
      </c>
      <c r="D25" s="42" t="s">
        <v>539</v>
      </c>
      <c r="E25" s="43" t="s">
        <v>540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44139</v>
      </c>
      <c r="C26" s="51" t="s">
        <v>116</v>
      </c>
      <c r="D26" s="52" t="s">
        <v>541</v>
      </c>
      <c r="E26" s="53" t="s">
        <v>452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44140</v>
      </c>
      <c r="C27" s="63" t="s">
        <v>116</v>
      </c>
      <c r="D27" s="64" t="s">
        <v>542</v>
      </c>
      <c r="E27" s="65" t="s">
        <v>543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44141</v>
      </c>
      <c r="C28" s="69" t="s">
        <v>116</v>
      </c>
      <c r="D28" s="42" t="s">
        <v>544</v>
      </c>
      <c r="E28" s="43" t="s">
        <v>545</v>
      </c>
      <c r="F28" s="39" t="s">
        <v>17</v>
      </c>
      <c r="G28" s="249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44142</v>
      </c>
      <c r="C29" s="41" t="s">
        <v>116</v>
      </c>
      <c r="D29" s="70" t="s">
        <v>546</v>
      </c>
      <c r="E29" s="71" t="s">
        <v>547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44143</v>
      </c>
      <c r="C30" s="41" t="s">
        <v>116</v>
      </c>
      <c r="D30" s="42" t="s">
        <v>548</v>
      </c>
      <c r="E30" s="43" t="s">
        <v>549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44144</v>
      </c>
      <c r="C31" s="72" t="s">
        <v>116</v>
      </c>
      <c r="D31" s="73" t="s">
        <v>550</v>
      </c>
      <c r="E31" s="74" t="s">
        <v>551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44145</v>
      </c>
      <c r="C32" s="31" t="s">
        <v>116</v>
      </c>
      <c r="D32" s="32" t="s">
        <v>552</v>
      </c>
      <c r="E32" s="33" t="s">
        <v>553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44146</v>
      </c>
      <c r="C33" s="41" t="s">
        <v>116</v>
      </c>
      <c r="D33" s="42" t="s">
        <v>554</v>
      </c>
      <c r="E33" s="43" t="s">
        <v>555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44147</v>
      </c>
      <c r="C34" s="41" t="s">
        <v>116</v>
      </c>
      <c r="D34" s="42" t="s">
        <v>556</v>
      </c>
      <c r="E34" s="43" t="s">
        <v>557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44148</v>
      </c>
      <c r="C35" s="41" t="s">
        <v>116</v>
      </c>
      <c r="D35" s="42" t="s">
        <v>558</v>
      </c>
      <c r="E35" s="43" t="s">
        <v>559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44149</v>
      </c>
      <c r="C36" s="51" t="s">
        <v>116</v>
      </c>
      <c r="D36" s="52" t="s">
        <v>560</v>
      </c>
      <c r="E36" s="53" t="s">
        <v>561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44150</v>
      </c>
      <c r="C37" s="63" t="s">
        <v>116</v>
      </c>
      <c r="D37" s="79" t="s">
        <v>562</v>
      </c>
      <c r="E37" s="80" t="s">
        <v>563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44151</v>
      </c>
      <c r="C38" s="41" t="s">
        <v>116</v>
      </c>
      <c r="D38" s="42" t="s">
        <v>564</v>
      </c>
      <c r="E38" s="43" t="s">
        <v>565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44152</v>
      </c>
      <c r="C39" s="41" t="s">
        <v>116</v>
      </c>
      <c r="D39" s="42" t="s">
        <v>566</v>
      </c>
      <c r="E39" s="43" t="s">
        <v>567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40">
        <v>44153</v>
      </c>
      <c r="C40" s="41" t="s">
        <v>116</v>
      </c>
      <c r="D40" s="42" t="s">
        <v>263</v>
      </c>
      <c r="E40" s="43" t="s">
        <v>568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44154</v>
      </c>
      <c r="C41" s="82" t="s">
        <v>116</v>
      </c>
      <c r="D41" s="73" t="s">
        <v>569</v>
      </c>
      <c r="E41" s="74" t="s">
        <v>570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44155</v>
      </c>
      <c r="C42" s="31" t="s">
        <v>116</v>
      </c>
      <c r="D42" s="32" t="s">
        <v>571</v>
      </c>
      <c r="E42" s="33" t="s">
        <v>572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44156</v>
      </c>
      <c r="C43" s="41" t="s">
        <v>116</v>
      </c>
      <c r="D43" s="42" t="s">
        <v>573</v>
      </c>
      <c r="E43" s="43" t="s">
        <v>574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39">
        <v>38</v>
      </c>
      <c r="B44" s="40">
        <v>44157</v>
      </c>
      <c r="C44" s="41" t="s">
        <v>116</v>
      </c>
      <c r="D44" s="42" t="s">
        <v>575</v>
      </c>
      <c r="E44" s="43" t="s">
        <v>576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5.95" customHeight="1" x14ac:dyDescent="0.5">
      <c r="A45" s="39">
        <v>39</v>
      </c>
      <c r="B45" s="40">
        <v>44158</v>
      </c>
      <c r="C45" s="41" t="s">
        <v>116</v>
      </c>
      <c r="D45" s="42" t="s">
        <v>577</v>
      </c>
      <c r="E45" s="43" t="s">
        <v>578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5.95" customHeight="1" x14ac:dyDescent="0.5">
      <c r="A46" s="49">
        <v>40</v>
      </c>
      <c r="B46" s="50">
        <v>44159</v>
      </c>
      <c r="C46" s="51" t="s">
        <v>116</v>
      </c>
      <c r="D46" s="52" t="s">
        <v>579</v>
      </c>
      <c r="E46" s="53" t="s">
        <v>580</v>
      </c>
      <c r="F46" s="252" t="s">
        <v>15</v>
      </c>
      <c r="G46" s="253"/>
      <c r="H46" s="57"/>
      <c r="I46" s="57"/>
      <c r="J46" s="57"/>
      <c r="K46" s="57"/>
      <c r="L46" s="57"/>
      <c r="M46" s="57"/>
      <c r="N46" s="57"/>
      <c r="O46" s="57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18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22</v>
      </c>
      <c r="P48" s="168"/>
      <c r="Q48" s="89" t="s">
        <v>8</v>
      </c>
      <c r="X48" s="86"/>
      <c r="Y48" s="90"/>
    </row>
    <row r="49" spans="1:47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208"/>
      <c r="E56" s="208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s="118" customFormat="1" ht="15" customHeight="1" x14ac:dyDescent="0.5">
      <c r="B57" s="120"/>
      <c r="C57" s="121"/>
      <c r="D57" s="122"/>
      <c r="E57" s="122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</row>
    <row r="58" spans="1:47" s="118" customFormat="1" ht="15" customHeight="1" x14ac:dyDescent="0.5">
      <c r="B58" s="120"/>
      <c r="C58" s="123"/>
      <c r="D58" s="124"/>
      <c r="E58" s="124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</row>
    <row r="59" spans="1:47" s="118" customFormat="1" ht="15" customHeight="1" x14ac:dyDescent="0.5">
      <c r="B59" s="120"/>
      <c r="C59" s="121"/>
      <c r="D59" s="122"/>
      <c r="E59" s="122"/>
      <c r="AA59" s="119"/>
    </row>
    <row r="60" spans="1:47" s="118" customFormat="1" ht="15" customHeight="1" x14ac:dyDescent="0.5">
      <c r="B60" s="120"/>
      <c r="C60" s="121"/>
      <c r="D60" s="122"/>
      <c r="E60" s="122"/>
      <c r="AA60" s="119"/>
    </row>
    <row r="61" spans="1:47" s="118" customFormat="1" ht="15" customHeight="1" x14ac:dyDescent="0.5">
      <c r="B61" s="120"/>
      <c r="C61" s="121"/>
      <c r="D61" s="122"/>
      <c r="E61" s="122"/>
      <c r="AA61" s="119"/>
    </row>
    <row r="62" spans="1:47" s="118" customFormat="1" ht="15" customHeight="1" x14ac:dyDescent="0.5">
      <c r="B62" s="120"/>
      <c r="C62" s="121"/>
      <c r="D62" s="122"/>
      <c r="E62" s="122"/>
      <c r="AA62" s="119"/>
    </row>
    <row r="63" spans="1:47" s="118" customFormat="1" ht="15" customHeight="1" x14ac:dyDescent="0.5">
      <c r="B63" s="120"/>
      <c r="C63" s="121"/>
      <c r="D63" s="122"/>
      <c r="E63" s="122"/>
      <c r="AA63" s="119"/>
    </row>
    <row r="64" spans="1:47" s="118" customFormat="1" ht="15" customHeight="1" x14ac:dyDescent="0.5">
      <c r="B64" s="120"/>
      <c r="C64" s="121"/>
      <c r="D64" s="122"/>
      <c r="E64" s="122"/>
      <c r="AA64" s="119"/>
    </row>
    <row r="65" spans="2:27" s="118" customFormat="1" ht="15" customHeight="1" x14ac:dyDescent="0.5">
      <c r="B65" s="120"/>
      <c r="C65" s="121"/>
      <c r="D65" s="122"/>
      <c r="E65" s="122"/>
      <c r="AA65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58"/>
  <sheetViews>
    <sheetView topLeftCell="A37" zoomScale="120" zoomScaleNormal="120" workbookViewId="0">
      <selection activeCell="H65" sqref="H65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358" customWidth="1"/>
    <col min="4" max="4" width="9.42578125" style="130" customWidth="1"/>
    <col min="5" max="5" width="11" style="130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54" customFormat="1" ht="18" customHeight="1" x14ac:dyDescent="0.5">
      <c r="B1" s="255" t="s">
        <v>62</v>
      </c>
      <c r="D1" s="256"/>
      <c r="E1" s="257" t="str">
        <f>'2-1'!E1</f>
        <v xml:space="preserve">      ภาคเรียนที่ 2  ปีการศึกษา 2568</v>
      </c>
      <c r="F1" s="258"/>
      <c r="M1" s="254" t="s">
        <v>25</v>
      </c>
      <c r="R1" s="254" t="str">
        <f>'ยอด ม.2'!B18</f>
        <v>นางสาวปานจิต  เพชรมีศรี</v>
      </c>
    </row>
    <row r="2" spans="1:42" s="259" customFormat="1" ht="18" customHeight="1" x14ac:dyDescent="0.5">
      <c r="B2" s="260" t="s">
        <v>44</v>
      </c>
      <c r="D2" s="261"/>
      <c r="E2" s="262" t="s">
        <v>57</v>
      </c>
      <c r="M2" s="259" t="s">
        <v>45</v>
      </c>
      <c r="R2" s="259" t="str">
        <f>'ยอด ม.2'!B19</f>
        <v>นางประพิมพรรณ  รจนา</v>
      </c>
    </row>
    <row r="3" spans="1:42" s="261" customFormat="1" ht="17.25" customHeight="1" x14ac:dyDescent="0.5">
      <c r="A3" s="263" t="s">
        <v>28</v>
      </c>
      <c r="B3" s="259"/>
      <c r="C3" s="259"/>
      <c r="D3" s="259"/>
      <c r="E3" s="259"/>
      <c r="F3" s="263"/>
      <c r="G3" s="263"/>
      <c r="H3" s="263"/>
      <c r="I3" s="263"/>
      <c r="J3" s="263"/>
      <c r="K3" s="263"/>
      <c r="L3" s="259"/>
      <c r="M3" s="259"/>
      <c r="N3" s="259"/>
      <c r="O3" s="263"/>
      <c r="T3" s="259"/>
      <c r="U3" s="259"/>
      <c r="V3" s="259"/>
      <c r="W3" s="259"/>
      <c r="X3" s="259"/>
      <c r="Y3" s="259"/>
    </row>
    <row r="4" spans="1:42" s="261" customFormat="1" ht="17.25" customHeight="1" x14ac:dyDescent="0.5">
      <c r="A4" s="259" t="s">
        <v>46</v>
      </c>
      <c r="B4" s="259"/>
      <c r="C4" s="259"/>
      <c r="D4" s="259"/>
      <c r="E4" s="259"/>
      <c r="F4" s="263"/>
      <c r="G4" s="263"/>
      <c r="H4" s="263"/>
      <c r="I4" s="263"/>
      <c r="J4" s="263"/>
      <c r="K4" s="263"/>
      <c r="L4" s="259"/>
      <c r="M4" s="259"/>
      <c r="N4" s="259"/>
      <c r="O4" s="263"/>
      <c r="T4" s="263"/>
      <c r="U4" s="259"/>
      <c r="V4" s="264" t="s">
        <v>47</v>
      </c>
      <c r="W4" s="405">
        <f>'ยอด ม.2'!F18</f>
        <v>151</v>
      </c>
      <c r="X4" s="405"/>
      <c r="Y4" s="259"/>
    </row>
    <row r="5" spans="1:42" s="271" customFormat="1" ht="18" customHeight="1" x14ac:dyDescent="0.5">
      <c r="A5" s="406" t="s">
        <v>0</v>
      </c>
      <c r="B5" s="408" t="s">
        <v>1</v>
      </c>
      <c r="C5" s="410" t="s">
        <v>2</v>
      </c>
      <c r="D5" s="412" t="s">
        <v>9</v>
      </c>
      <c r="E5" s="414" t="s">
        <v>4</v>
      </c>
      <c r="F5" s="406" t="s">
        <v>3</v>
      </c>
      <c r="G5" s="265"/>
      <c r="H5" s="266"/>
      <c r="I5" s="266"/>
      <c r="J5" s="266"/>
      <c r="K5" s="266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8"/>
      <c r="X5" s="269"/>
      <c r="Y5" s="270"/>
    </row>
    <row r="6" spans="1:42" s="271" customFormat="1" ht="18" customHeight="1" x14ac:dyDescent="0.5">
      <c r="A6" s="407"/>
      <c r="B6" s="409"/>
      <c r="C6" s="411"/>
      <c r="D6" s="413"/>
      <c r="E6" s="415"/>
      <c r="F6" s="416"/>
      <c r="G6" s="272"/>
      <c r="H6" s="273"/>
      <c r="I6" s="273"/>
      <c r="J6" s="273"/>
      <c r="K6" s="273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5"/>
      <c r="X6" s="276"/>
      <c r="Y6" s="277"/>
    </row>
    <row r="7" spans="1:42" s="2" customFormat="1" ht="15.75" customHeight="1" x14ac:dyDescent="0.5">
      <c r="A7" s="278">
        <v>1</v>
      </c>
      <c r="B7" s="279">
        <v>44160</v>
      </c>
      <c r="C7" s="280" t="s">
        <v>81</v>
      </c>
      <c r="D7" s="281" t="s">
        <v>581</v>
      </c>
      <c r="E7" s="282" t="s">
        <v>582</v>
      </c>
      <c r="F7" s="283" t="s">
        <v>16</v>
      </c>
      <c r="G7" s="284"/>
      <c r="H7" s="285"/>
      <c r="I7" s="285"/>
      <c r="J7" s="285"/>
      <c r="K7" s="285"/>
      <c r="L7" s="285"/>
      <c r="M7" s="285"/>
      <c r="N7" s="285"/>
      <c r="O7" s="285"/>
      <c r="P7" s="286"/>
      <c r="Q7" s="286"/>
      <c r="R7" s="286"/>
      <c r="S7" s="286"/>
      <c r="T7" s="286"/>
      <c r="U7" s="286"/>
      <c r="V7" s="286"/>
      <c r="W7" s="286"/>
      <c r="X7" s="285"/>
      <c r="Y7" s="287"/>
      <c r="AA7" s="10"/>
    </row>
    <row r="8" spans="1:42" s="2" customFormat="1" ht="16.149999999999999" customHeight="1" x14ac:dyDescent="0.5">
      <c r="A8" s="288">
        <v>2</v>
      </c>
      <c r="B8" s="289">
        <v>44161</v>
      </c>
      <c r="C8" s="290" t="s">
        <v>81</v>
      </c>
      <c r="D8" s="291" t="s">
        <v>583</v>
      </c>
      <c r="E8" s="292" t="s">
        <v>584</v>
      </c>
      <c r="F8" s="288" t="s">
        <v>17</v>
      </c>
      <c r="G8" s="293"/>
      <c r="H8" s="294"/>
      <c r="I8" s="294"/>
      <c r="J8" s="294"/>
      <c r="K8" s="294"/>
      <c r="L8" s="294"/>
      <c r="M8" s="294"/>
      <c r="N8" s="294"/>
      <c r="O8" s="294"/>
      <c r="P8" s="295"/>
      <c r="Q8" s="295"/>
      <c r="R8" s="295"/>
      <c r="S8" s="295"/>
      <c r="T8" s="295"/>
      <c r="U8" s="295"/>
      <c r="V8" s="295"/>
      <c r="W8" s="295"/>
      <c r="X8" s="296"/>
      <c r="Y8" s="297"/>
      <c r="AA8" s="10"/>
    </row>
    <row r="9" spans="1:42" s="2" customFormat="1" ht="16.149999999999999" customHeight="1" x14ac:dyDescent="0.5">
      <c r="A9" s="288">
        <v>3</v>
      </c>
      <c r="B9" s="289">
        <v>44162</v>
      </c>
      <c r="C9" s="290" t="s">
        <v>81</v>
      </c>
      <c r="D9" s="291" t="s">
        <v>585</v>
      </c>
      <c r="E9" s="292" t="s">
        <v>586</v>
      </c>
      <c r="F9" s="288" t="s">
        <v>13</v>
      </c>
      <c r="G9" s="293"/>
      <c r="H9" s="294"/>
      <c r="I9" s="294"/>
      <c r="J9" s="294"/>
      <c r="K9" s="294"/>
      <c r="L9" s="294"/>
      <c r="M9" s="294"/>
      <c r="N9" s="294"/>
      <c r="O9" s="294"/>
      <c r="P9" s="295"/>
      <c r="Q9" s="295"/>
      <c r="R9" s="295"/>
      <c r="S9" s="295"/>
      <c r="T9" s="295"/>
      <c r="U9" s="295"/>
      <c r="V9" s="295"/>
      <c r="W9" s="295"/>
      <c r="X9" s="296"/>
      <c r="Y9" s="297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288">
        <v>4</v>
      </c>
      <c r="B10" s="289">
        <v>44163</v>
      </c>
      <c r="C10" s="290" t="s">
        <v>81</v>
      </c>
      <c r="D10" s="291" t="s">
        <v>587</v>
      </c>
      <c r="E10" s="292" t="s">
        <v>588</v>
      </c>
      <c r="F10" s="288" t="s">
        <v>14</v>
      </c>
      <c r="G10" s="293"/>
      <c r="H10" s="294"/>
      <c r="I10" s="294"/>
      <c r="J10" s="294"/>
      <c r="K10" s="294"/>
      <c r="L10" s="294"/>
      <c r="M10" s="294"/>
      <c r="N10" s="294"/>
      <c r="O10" s="294"/>
      <c r="P10" s="295"/>
      <c r="Q10" s="295"/>
      <c r="R10" s="295"/>
      <c r="S10" s="295"/>
      <c r="T10" s="295"/>
      <c r="U10" s="295"/>
      <c r="V10" s="295"/>
      <c r="W10" s="295"/>
      <c r="X10" s="296"/>
      <c r="Y10" s="297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298">
        <v>5</v>
      </c>
      <c r="B11" s="299">
        <v>44164</v>
      </c>
      <c r="C11" s="300" t="s">
        <v>81</v>
      </c>
      <c r="D11" s="301" t="s">
        <v>589</v>
      </c>
      <c r="E11" s="302" t="s">
        <v>590</v>
      </c>
      <c r="F11" s="298" t="s">
        <v>15</v>
      </c>
      <c r="G11" s="303"/>
      <c r="H11" s="304"/>
      <c r="I11" s="304"/>
      <c r="J11" s="304"/>
      <c r="K11" s="304"/>
      <c r="L11" s="304"/>
      <c r="M11" s="304"/>
      <c r="N11" s="304"/>
      <c r="O11" s="304"/>
      <c r="P11" s="305"/>
      <c r="Q11" s="305"/>
      <c r="R11" s="305"/>
      <c r="S11" s="305"/>
      <c r="T11" s="305"/>
      <c r="U11" s="305"/>
      <c r="V11" s="305"/>
      <c r="W11" s="305"/>
      <c r="X11" s="306"/>
      <c r="Y11" s="307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78">
        <v>6</v>
      </c>
      <c r="B12" s="279">
        <v>44165</v>
      </c>
      <c r="C12" s="280" t="s">
        <v>81</v>
      </c>
      <c r="D12" s="281" t="s">
        <v>589</v>
      </c>
      <c r="E12" s="282" t="s">
        <v>591</v>
      </c>
      <c r="F12" s="283" t="s">
        <v>16</v>
      </c>
      <c r="G12" s="284"/>
      <c r="H12" s="285"/>
      <c r="I12" s="285"/>
      <c r="J12" s="285"/>
      <c r="K12" s="285"/>
      <c r="L12" s="285"/>
      <c r="M12" s="285"/>
      <c r="N12" s="285"/>
      <c r="O12" s="285"/>
      <c r="P12" s="286"/>
      <c r="Q12" s="286"/>
      <c r="R12" s="286"/>
      <c r="S12" s="286"/>
      <c r="T12" s="286"/>
      <c r="U12" s="286"/>
      <c r="V12" s="286"/>
      <c r="W12" s="286"/>
      <c r="X12" s="285"/>
      <c r="Y12" s="287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288">
        <v>7</v>
      </c>
      <c r="B13" s="289">
        <v>44166</v>
      </c>
      <c r="C13" s="290" t="s">
        <v>81</v>
      </c>
      <c r="D13" s="291" t="s">
        <v>592</v>
      </c>
      <c r="E13" s="292" t="s">
        <v>593</v>
      </c>
      <c r="F13" s="288" t="s">
        <v>17</v>
      </c>
      <c r="G13" s="293"/>
      <c r="H13" s="294"/>
      <c r="I13" s="294"/>
      <c r="J13" s="294"/>
      <c r="K13" s="294"/>
      <c r="L13" s="294"/>
      <c r="M13" s="294"/>
      <c r="N13" s="294"/>
      <c r="O13" s="294"/>
      <c r="P13" s="295"/>
      <c r="Q13" s="295"/>
      <c r="R13" s="295"/>
      <c r="S13" s="295"/>
      <c r="T13" s="295"/>
      <c r="U13" s="295"/>
      <c r="V13" s="295"/>
      <c r="W13" s="295"/>
      <c r="X13" s="296"/>
      <c r="Y13" s="297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288">
        <v>8</v>
      </c>
      <c r="B14" s="289">
        <v>44167</v>
      </c>
      <c r="C14" s="290" t="s">
        <v>81</v>
      </c>
      <c r="D14" s="291" t="s">
        <v>594</v>
      </c>
      <c r="E14" s="292" t="s">
        <v>595</v>
      </c>
      <c r="F14" s="288" t="s">
        <v>13</v>
      </c>
      <c r="G14" s="293"/>
      <c r="H14" s="294"/>
      <c r="I14" s="294"/>
      <c r="J14" s="294"/>
      <c r="K14" s="294"/>
      <c r="L14" s="294"/>
      <c r="M14" s="294"/>
      <c r="N14" s="294"/>
      <c r="O14" s="294"/>
      <c r="P14" s="295"/>
      <c r="Q14" s="295"/>
      <c r="R14" s="295"/>
      <c r="S14" s="295"/>
      <c r="T14" s="295"/>
      <c r="U14" s="295"/>
      <c r="V14" s="295"/>
      <c r="W14" s="295"/>
      <c r="X14" s="296"/>
      <c r="Y14" s="297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288">
        <v>9</v>
      </c>
      <c r="B15" s="289">
        <v>44168</v>
      </c>
      <c r="C15" s="290" t="s">
        <v>81</v>
      </c>
      <c r="D15" s="291" t="s">
        <v>596</v>
      </c>
      <c r="E15" s="292" t="s">
        <v>597</v>
      </c>
      <c r="F15" s="288" t="s">
        <v>14</v>
      </c>
      <c r="G15" s="293"/>
      <c r="H15" s="294"/>
      <c r="I15" s="294"/>
      <c r="J15" s="294"/>
      <c r="K15" s="294"/>
      <c r="L15" s="308"/>
      <c r="M15" s="294"/>
      <c r="N15" s="294"/>
      <c r="O15" s="294"/>
      <c r="P15" s="295"/>
      <c r="Q15" s="295"/>
      <c r="R15" s="295"/>
      <c r="S15" s="295"/>
      <c r="T15" s="295"/>
      <c r="U15" s="295"/>
      <c r="V15" s="295"/>
      <c r="W15" s="295"/>
      <c r="X15" s="296"/>
      <c r="Y15" s="297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298">
        <v>10</v>
      </c>
      <c r="B16" s="299">
        <v>44169</v>
      </c>
      <c r="C16" s="300" t="s">
        <v>81</v>
      </c>
      <c r="D16" s="301" t="s">
        <v>368</v>
      </c>
      <c r="E16" s="302" t="s">
        <v>598</v>
      </c>
      <c r="F16" s="298" t="s">
        <v>15</v>
      </c>
      <c r="G16" s="303"/>
      <c r="H16" s="304"/>
      <c r="I16" s="304"/>
      <c r="J16" s="304"/>
      <c r="K16" s="304"/>
      <c r="L16" s="304"/>
      <c r="M16" s="304"/>
      <c r="N16" s="304"/>
      <c r="O16" s="304"/>
      <c r="P16" s="305"/>
      <c r="Q16" s="305"/>
      <c r="R16" s="305"/>
      <c r="S16" s="305"/>
      <c r="T16" s="305"/>
      <c r="U16" s="305"/>
      <c r="V16" s="305"/>
      <c r="W16" s="305"/>
      <c r="X16" s="306"/>
      <c r="Y16" s="307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78">
        <v>11</v>
      </c>
      <c r="B17" s="279">
        <v>44170</v>
      </c>
      <c r="C17" s="280" t="s">
        <v>81</v>
      </c>
      <c r="D17" s="281" t="s">
        <v>599</v>
      </c>
      <c r="E17" s="282" t="s">
        <v>600</v>
      </c>
      <c r="F17" s="283" t="s">
        <v>16</v>
      </c>
      <c r="G17" s="284"/>
      <c r="H17" s="285"/>
      <c r="I17" s="285"/>
      <c r="J17" s="285"/>
      <c r="K17" s="285"/>
      <c r="L17" s="309"/>
      <c r="M17" s="309"/>
      <c r="N17" s="309"/>
      <c r="O17" s="309"/>
      <c r="P17" s="286"/>
      <c r="Q17" s="286"/>
      <c r="R17" s="286"/>
      <c r="S17" s="286"/>
      <c r="T17" s="286"/>
      <c r="U17" s="286"/>
      <c r="V17" s="286"/>
      <c r="W17" s="286"/>
      <c r="X17" s="285"/>
      <c r="Y17" s="287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288">
        <v>12</v>
      </c>
      <c r="B18" s="289">
        <v>44171</v>
      </c>
      <c r="C18" s="310" t="s">
        <v>81</v>
      </c>
      <c r="D18" s="291" t="s">
        <v>100</v>
      </c>
      <c r="E18" s="292" t="s">
        <v>601</v>
      </c>
      <c r="F18" s="288" t="s">
        <v>17</v>
      </c>
      <c r="G18" s="293"/>
      <c r="H18" s="294"/>
      <c r="I18" s="294"/>
      <c r="J18" s="294"/>
      <c r="K18" s="294"/>
      <c r="L18" s="296"/>
      <c r="M18" s="296"/>
      <c r="N18" s="296"/>
      <c r="O18" s="296"/>
      <c r="P18" s="295"/>
      <c r="Q18" s="295"/>
      <c r="R18" s="295"/>
      <c r="S18" s="295"/>
      <c r="T18" s="295"/>
      <c r="U18" s="295"/>
      <c r="V18" s="295"/>
      <c r="W18" s="295"/>
      <c r="X18" s="296"/>
      <c r="Y18" s="297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288">
        <v>13</v>
      </c>
      <c r="B19" s="289">
        <v>44172</v>
      </c>
      <c r="C19" s="290" t="s">
        <v>81</v>
      </c>
      <c r="D19" s="311" t="s">
        <v>602</v>
      </c>
      <c r="E19" s="312" t="s">
        <v>603</v>
      </c>
      <c r="F19" s="288" t="s">
        <v>13</v>
      </c>
      <c r="G19" s="293"/>
      <c r="H19" s="294"/>
      <c r="I19" s="294"/>
      <c r="J19" s="294"/>
      <c r="K19" s="294"/>
      <c r="L19" s="294"/>
      <c r="M19" s="294"/>
      <c r="N19" s="294"/>
      <c r="O19" s="294"/>
      <c r="P19" s="295"/>
      <c r="Q19" s="295"/>
      <c r="R19" s="295"/>
      <c r="S19" s="295"/>
      <c r="T19" s="295"/>
      <c r="U19" s="295"/>
      <c r="V19" s="295"/>
      <c r="W19" s="295"/>
      <c r="X19" s="296"/>
      <c r="Y19" s="297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288">
        <v>14</v>
      </c>
      <c r="B20" s="289">
        <v>44173</v>
      </c>
      <c r="C20" s="290" t="s">
        <v>81</v>
      </c>
      <c r="D20" s="291" t="s">
        <v>604</v>
      </c>
      <c r="E20" s="292" t="s">
        <v>605</v>
      </c>
      <c r="F20" s="288" t="s">
        <v>14</v>
      </c>
      <c r="G20" s="293"/>
      <c r="H20" s="294"/>
      <c r="I20" s="294"/>
      <c r="J20" s="294"/>
      <c r="K20" s="294"/>
      <c r="L20" s="294"/>
      <c r="M20" s="294"/>
      <c r="N20" s="294"/>
      <c r="O20" s="294"/>
      <c r="P20" s="295"/>
      <c r="Q20" s="295"/>
      <c r="R20" s="295"/>
      <c r="S20" s="295"/>
      <c r="T20" s="295"/>
      <c r="U20" s="295"/>
      <c r="V20" s="295"/>
      <c r="W20" s="295"/>
      <c r="X20" s="296"/>
      <c r="Y20" s="297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298">
        <v>15</v>
      </c>
      <c r="B21" s="299">
        <v>44174</v>
      </c>
      <c r="C21" s="300" t="s">
        <v>81</v>
      </c>
      <c r="D21" s="301" t="s">
        <v>606</v>
      </c>
      <c r="E21" s="302" t="s">
        <v>607</v>
      </c>
      <c r="F21" s="298" t="s">
        <v>15</v>
      </c>
      <c r="G21" s="303"/>
      <c r="H21" s="304"/>
      <c r="I21" s="304"/>
      <c r="J21" s="304"/>
      <c r="K21" s="304"/>
      <c r="L21" s="304"/>
      <c r="M21" s="304"/>
      <c r="N21" s="304"/>
      <c r="O21" s="304"/>
      <c r="P21" s="305"/>
      <c r="Q21" s="305"/>
      <c r="R21" s="305"/>
      <c r="S21" s="305"/>
      <c r="T21" s="305"/>
      <c r="U21" s="305"/>
      <c r="V21" s="305"/>
      <c r="W21" s="305"/>
      <c r="X21" s="306"/>
      <c r="Y21" s="307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78">
        <v>16</v>
      </c>
      <c r="B22" s="279">
        <v>44175</v>
      </c>
      <c r="C22" s="280" t="s">
        <v>81</v>
      </c>
      <c r="D22" s="281" t="s">
        <v>608</v>
      </c>
      <c r="E22" s="282" t="s">
        <v>609</v>
      </c>
      <c r="F22" s="283" t="s">
        <v>16</v>
      </c>
      <c r="G22" s="284"/>
      <c r="H22" s="285"/>
      <c r="I22" s="285"/>
      <c r="J22" s="285"/>
      <c r="K22" s="285"/>
      <c r="L22" s="309"/>
      <c r="M22" s="309"/>
      <c r="N22" s="309"/>
      <c r="O22" s="309"/>
      <c r="P22" s="286"/>
      <c r="Q22" s="286"/>
      <c r="R22" s="286"/>
      <c r="S22" s="286"/>
      <c r="T22" s="286"/>
      <c r="U22" s="286"/>
      <c r="V22" s="286"/>
      <c r="W22" s="286"/>
      <c r="X22" s="285"/>
      <c r="Y22" s="287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288">
        <v>17</v>
      </c>
      <c r="B23" s="289">
        <v>44176</v>
      </c>
      <c r="C23" s="290" t="s">
        <v>116</v>
      </c>
      <c r="D23" s="291" t="s">
        <v>610</v>
      </c>
      <c r="E23" s="292" t="s">
        <v>611</v>
      </c>
      <c r="F23" s="288" t="s">
        <v>17</v>
      </c>
      <c r="G23" s="293"/>
      <c r="H23" s="294"/>
      <c r="I23" s="294"/>
      <c r="J23" s="294"/>
      <c r="K23" s="294"/>
      <c r="L23" s="296"/>
      <c r="M23" s="296"/>
      <c r="N23" s="296"/>
      <c r="O23" s="296"/>
      <c r="P23" s="295"/>
      <c r="Q23" s="295"/>
      <c r="R23" s="295"/>
      <c r="S23" s="295"/>
      <c r="T23" s="295"/>
      <c r="U23" s="295"/>
      <c r="V23" s="295"/>
      <c r="W23" s="295"/>
      <c r="X23" s="296"/>
      <c r="Y23" s="297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288">
        <v>18</v>
      </c>
      <c r="B24" s="289">
        <v>44177</v>
      </c>
      <c r="C24" s="290" t="s">
        <v>116</v>
      </c>
      <c r="D24" s="291" t="s">
        <v>612</v>
      </c>
      <c r="E24" s="292" t="s">
        <v>613</v>
      </c>
      <c r="F24" s="288" t="s">
        <v>13</v>
      </c>
      <c r="G24" s="293"/>
      <c r="H24" s="294"/>
      <c r="I24" s="294"/>
      <c r="J24" s="294"/>
      <c r="K24" s="294"/>
      <c r="L24" s="294"/>
      <c r="M24" s="294"/>
      <c r="N24" s="294"/>
      <c r="O24" s="294"/>
      <c r="P24" s="295"/>
      <c r="Q24" s="295"/>
      <c r="R24" s="295"/>
      <c r="S24" s="295"/>
      <c r="T24" s="295"/>
      <c r="U24" s="295"/>
      <c r="V24" s="295"/>
      <c r="W24" s="295"/>
      <c r="X24" s="296"/>
      <c r="Y24" s="297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288">
        <v>19</v>
      </c>
      <c r="B25" s="313">
        <v>44178</v>
      </c>
      <c r="C25" s="290" t="s">
        <v>116</v>
      </c>
      <c r="D25" s="291" t="s">
        <v>614</v>
      </c>
      <c r="E25" s="292" t="s">
        <v>615</v>
      </c>
      <c r="F25" s="288" t="s">
        <v>14</v>
      </c>
      <c r="G25" s="314"/>
      <c r="H25" s="294"/>
      <c r="I25" s="294"/>
      <c r="J25" s="294"/>
      <c r="K25" s="294"/>
      <c r="L25" s="294"/>
      <c r="M25" s="294"/>
      <c r="N25" s="294"/>
      <c r="O25" s="294"/>
      <c r="P25" s="295"/>
      <c r="Q25" s="295"/>
      <c r="R25" s="295"/>
      <c r="S25" s="295"/>
      <c r="T25" s="295"/>
      <c r="U25" s="295"/>
      <c r="V25" s="295"/>
      <c r="W25" s="295"/>
      <c r="X25" s="296"/>
      <c r="Y25" s="297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298">
        <v>20</v>
      </c>
      <c r="B26" s="299">
        <v>44179</v>
      </c>
      <c r="C26" s="300" t="s">
        <v>116</v>
      </c>
      <c r="D26" s="301" t="s">
        <v>616</v>
      </c>
      <c r="E26" s="302" t="s">
        <v>617</v>
      </c>
      <c r="F26" s="298" t="s">
        <v>15</v>
      </c>
      <c r="G26" s="303"/>
      <c r="H26" s="304"/>
      <c r="I26" s="304"/>
      <c r="J26" s="304"/>
      <c r="K26" s="304"/>
      <c r="L26" s="304"/>
      <c r="M26" s="304"/>
      <c r="N26" s="304"/>
      <c r="O26" s="304"/>
      <c r="P26" s="305"/>
      <c r="Q26" s="305"/>
      <c r="R26" s="305"/>
      <c r="S26" s="305"/>
      <c r="T26" s="305"/>
      <c r="U26" s="305"/>
      <c r="V26" s="305"/>
      <c r="W26" s="305"/>
      <c r="X26" s="306"/>
      <c r="Y26" s="307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78">
        <v>21</v>
      </c>
      <c r="B27" s="279">
        <v>44180</v>
      </c>
      <c r="C27" s="315" t="s">
        <v>116</v>
      </c>
      <c r="D27" s="316" t="s">
        <v>618</v>
      </c>
      <c r="E27" s="317" t="s">
        <v>619</v>
      </c>
      <c r="F27" s="283" t="s">
        <v>16</v>
      </c>
      <c r="G27" s="318"/>
      <c r="H27" s="319"/>
      <c r="I27" s="319"/>
      <c r="J27" s="319"/>
      <c r="K27" s="319"/>
      <c r="L27" s="320"/>
      <c r="M27" s="320"/>
      <c r="N27" s="320"/>
      <c r="O27" s="320"/>
      <c r="P27" s="321"/>
      <c r="Q27" s="321"/>
      <c r="R27" s="321"/>
      <c r="S27" s="321"/>
      <c r="T27" s="321"/>
      <c r="U27" s="321"/>
      <c r="V27" s="321"/>
      <c r="W27" s="321"/>
      <c r="X27" s="319"/>
      <c r="Y27" s="287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288">
        <v>22</v>
      </c>
      <c r="B28" s="289">
        <v>44181</v>
      </c>
      <c r="C28" s="290" t="s">
        <v>116</v>
      </c>
      <c r="D28" s="291" t="s">
        <v>620</v>
      </c>
      <c r="E28" s="292" t="s">
        <v>621</v>
      </c>
      <c r="F28" s="288" t="s">
        <v>17</v>
      </c>
      <c r="G28" s="293"/>
      <c r="H28" s="294"/>
      <c r="I28" s="294"/>
      <c r="J28" s="294"/>
      <c r="K28" s="294"/>
      <c r="L28" s="294"/>
      <c r="M28" s="294"/>
      <c r="N28" s="294"/>
      <c r="O28" s="294"/>
      <c r="P28" s="295"/>
      <c r="Q28" s="295"/>
      <c r="R28" s="295"/>
      <c r="S28" s="295"/>
      <c r="T28" s="295"/>
      <c r="U28" s="295"/>
      <c r="V28" s="295"/>
      <c r="W28" s="295"/>
      <c r="X28" s="296"/>
      <c r="Y28" s="297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288">
        <v>23</v>
      </c>
      <c r="B29" s="289">
        <v>44182</v>
      </c>
      <c r="C29" s="290" t="s">
        <v>116</v>
      </c>
      <c r="D29" s="291" t="s">
        <v>622</v>
      </c>
      <c r="E29" s="292" t="s">
        <v>623</v>
      </c>
      <c r="F29" s="288" t="s">
        <v>13</v>
      </c>
      <c r="G29" s="293"/>
      <c r="H29" s="294"/>
      <c r="I29" s="294"/>
      <c r="J29" s="294"/>
      <c r="K29" s="294"/>
      <c r="L29" s="294"/>
      <c r="M29" s="294"/>
      <c r="N29" s="294"/>
      <c r="O29" s="294"/>
      <c r="P29" s="295"/>
      <c r="Q29" s="295"/>
      <c r="R29" s="295"/>
      <c r="S29" s="295"/>
      <c r="T29" s="295"/>
      <c r="U29" s="295"/>
      <c r="V29" s="295"/>
      <c r="W29" s="295"/>
      <c r="X29" s="296"/>
      <c r="Y29" s="297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288">
        <v>24</v>
      </c>
      <c r="B30" s="289">
        <v>44183</v>
      </c>
      <c r="C30" s="290" t="s">
        <v>116</v>
      </c>
      <c r="D30" s="291" t="s">
        <v>624</v>
      </c>
      <c r="E30" s="292" t="s">
        <v>625</v>
      </c>
      <c r="F30" s="288" t="s">
        <v>14</v>
      </c>
      <c r="G30" s="293"/>
      <c r="H30" s="294"/>
      <c r="I30" s="294"/>
      <c r="J30" s="294"/>
      <c r="K30" s="294"/>
      <c r="L30" s="294"/>
      <c r="M30" s="294"/>
      <c r="N30" s="294"/>
      <c r="O30" s="294"/>
      <c r="P30" s="295"/>
      <c r="Q30" s="295"/>
      <c r="R30" s="295"/>
      <c r="S30" s="295"/>
      <c r="T30" s="295"/>
      <c r="U30" s="295"/>
      <c r="V30" s="295"/>
      <c r="W30" s="295"/>
      <c r="X30" s="296"/>
      <c r="Y30" s="297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298">
        <v>25</v>
      </c>
      <c r="B31" s="299">
        <v>44184</v>
      </c>
      <c r="C31" s="322" t="s">
        <v>116</v>
      </c>
      <c r="D31" s="323" t="s">
        <v>626</v>
      </c>
      <c r="E31" s="324" t="s">
        <v>627</v>
      </c>
      <c r="F31" s="298" t="s">
        <v>15</v>
      </c>
      <c r="G31" s="325"/>
      <c r="H31" s="326"/>
      <c r="I31" s="326"/>
      <c r="J31" s="326"/>
      <c r="K31" s="326"/>
      <c r="L31" s="326"/>
      <c r="M31" s="326"/>
      <c r="N31" s="326"/>
      <c r="O31" s="326"/>
      <c r="P31" s="327"/>
      <c r="Q31" s="327"/>
      <c r="R31" s="327"/>
      <c r="S31" s="327"/>
      <c r="T31" s="327"/>
      <c r="U31" s="327"/>
      <c r="V31" s="327"/>
      <c r="W31" s="327"/>
      <c r="X31" s="328"/>
      <c r="Y31" s="307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78">
        <v>26</v>
      </c>
      <c r="B32" s="279">
        <v>44185</v>
      </c>
      <c r="C32" s="280" t="s">
        <v>116</v>
      </c>
      <c r="D32" s="281" t="s">
        <v>628</v>
      </c>
      <c r="E32" s="282" t="s">
        <v>629</v>
      </c>
      <c r="F32" s="283" t="s">
        <v>16</v>
      </c>
      <c r="G32" s="284"/>
      <c r="H32" s="285"/>
      <c r="I32" s="285"/>
      <c r="J32" s="285"/>
      <c r="K32" s="285"/>
      <c r="L32" s="309"/>
      <c r="M32" s="309"/>
      <c r="N32" s="309"/>
      <c r="O32" s="309"/>
      <c r="P32" s="286"/>
      <c r="Q32" s="286"/>
      <c r="R32" s="286"/>
      <c r="S32" s="286"/>
      <c r="T32" s="286"/>
      <c r="U32" s="286"/>
      <c r="V32" s="286"/>
      <c r="W32" s="286"/>
      <c r="X32" s="285"/>
      <c r="Y32" s="287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288">
        <v>27</v>
      </c>
      <c r="B33" s="289">
        <v>44186</v>
      </c>
      <c r="C33" s="290" t="s">
        <v>116</v>
      </c>
      <c r="D33" s="291" t="s">
        <v>630</v>
      </c>
      <c r="E33" s="292" t="s">
        <v>631</v>
      </c>
      <c r="F33" s="288" t="s">
        <v>17</v>
      </c>
      <c r="G33" s="293"/>
      <c r="H33" s="294"/>
      <c r="I33" s="294"/>
      <c r="J33" s="294"/>
      <c r="K33" s="294"/>
      <c r="L33" s="294"/>
      <c r="M33" s="294"/>
      <c r="N33" s="294"/>
      <c r="O33" s="294"/>
      <c r="P33" s="295"/>
      <c r="Q33" s="295"/>
      <c r="R33" s="295"/>
      <c r="S33" s="295"/>
      <c r="T33" s="295"/>
      <c r="U33" s="295"/>
      <c r="V33" s="295"/>
      <c r="W33" s="295"/>
      <c r="X33" s="296"/>
      <c r="Y33" s="297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5.95" customHeight="1" x14ac:dyDescent="0.5">
      <c r="A34" s="288">
        <v>28</v>
      </c>
      <c r="B34" s="289">
        <v>44187</v>
      </c>
      <c r="C34" s="290" t="s">
        <v>116</v>
      </c>
      <c r="D34" s="291" t="s">
        <v>632</v>
      </c>
      <c r="E34" s="292" t="s">
        <v>633</v>
      </c>
      <c r="F34" s="288" t="s">
        <v>13</v>
      </c>
      <c r="G34" s="293"/>
      <c r="H34" s="294"/>
      <c r="I34" s="294"/>
      <c r="J34" s="294"/>
      <c r="K34" s="294"/>
      <c r="L34" s="294"/>
      <c r="M34" s="294"/>
      <c r="N34" s="294"/>
      <c r="O34" s="294"/>
      <c r="P34" s="295"/>
      <c r="Q34" s="295"/>
      <c r="R34" s="295"/>
      <c r="S34" s="295"/>
      <c r="T34" s="295"/>
      <c r="U34" s="295"/>
      <c r="V34" s="295"/>
      <c r="W34" s="295"/>
      <c r="X34" s="296"/>
      <c r="Y34" s="297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288">
        <v>29</v>
      </c>
      <c r="B35" s="289">
        <v>44188</v>
      </c>
      <c r="C35" s="290" t="s">
        <v>116</v>
      </c>
      <c r="D35" s="291" t="s">
        <v>634</v>
      </c>
      <c r="E35" s="292" t="s">
        <v>635</v>
      </c>
      <c r="F35" s="288" t="s">
        <v>14</v>
      </c>
      <c r="G35" s="293"/>
      <c r="H35" s="294"/>
      <c r="I35" s="294"/>
      <c r="J35" s="294"/>
      <c r="K35" s="294"/>
      <c r="L35" s="294"/>
      <c r="M35" s="294"/>
      <c r="N35" s="294"/>
      <c r="O35" s="294"/>
      <c r="P35" s="295"/>
      <c r="Q35" s="295"/>
      <c r="R35" s="295"/>
      <c r="S35" s="295"/>
      <c r="T35" s="295"/>
      <c r="U35" s="295"/>
      <c r="V35" s="295"/>
      <c r="W35" s="295"/>
      <c r="X35" s="296"/>
      <c r="Y35" s="297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298">
        <v>30</v>
      </c>
      <c r="B36" s="299">
        <v>44189</v>
      </c>
      <c r="C36" s="300" t="s">
        <v>116</v>
      </c>
      <c r="D36" s="301" t="s">
        <v>636</v>
      </c>
      <c r="E36" s="302" t="s">
        <v>637</v>
      </c>
      <c r="F36" s="298" t="s">
        <v>15</v>
      </c>
      <c r="G36" s="303"/>
      <c r="H36" s="304"/>
      <c r="I36" s="304"/>
      <c r="J36" s="304"/>
      <c r="K36" s="304"/>
      <c r="L36" s="304"/>
      <c r="M36" s="304"/>
      <c r="N36" s="304"/>
      <c r="O36" s="304"/>
      <c r="P36" s="305"/>
      <c r="Q36" s="305"/>
      <c r="R36" s="305"/>
      <c r="S36" s="305"/>
      <c r="T36" s="305"/>
      <c r="U36" s="305"/>
      <c r="V36" s="305"/>
      <c r="W36" s="305"/>
      <c r="X36" s="306"/>
      <c r="Y36" s="307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78">
        <v>31</v>
      </c>
      <c r="B37" s="279">
        <v>44190</v>
      </c>
      <c r="C37" s="315" t="s">
        <v>116</v>
      </c>
      <c r="D37" s="316" t="s">
        <v>638</v>
      </c>
      <c r="E37" s="317" t="s">
        <v>639</v>
      </c>
      <c r="F37" s="329" t="s">
        <v>16</v>
      </c>
      <c r="G37" s="330"/>
      <c r="H37" s="320"/>
      <c r="I37" s="320"/>
      <c r="J37" s="320"/>
      <c r="K37" s="320"/>
      <c r="L37" s="320"/>
      <c r="M37" s="320"/>
      <c r="N37" s="320"/>
      <c r="O37" s="320"/>
      <c r="P37" s="321"/>
      <c r="Q37" s="321"/>
      <c r="R37" s="321"/>
      <c r="S37" s="321"/>
      <c r="T37" s="321"/>
      <c r="U37" s="321"/>
      <c r="V37" s="321"/>
      <c r="W37" s="321"/>
      <c r="X37" s="319"/>
      <c r="Y37" s="287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288">
        <v>32</v>
      </c>
      <c r="B38" s="289">
        <v>44191</v>
      </c>
      <c r="C38" s="290" t="s">
        <v>116</v>
      </c>
      <c r="D38" s="291" t="s">
        <v>640</v>
      </c>
      <c r="E38" s="292" t="s">
        <v>641</v>
      </c>
      <c r="F38" s="288" t="s">
        <v>17</v>
      </c>
      <c r="G38" s="293"/>
      <c r="H38" s="294"/>
      <c r="I38" s="294"/>
      <c r="J38" s="294"/>
      <c r="K38" s="294"/>
      <c r="L38" s="294"/>
      <c r="M38" s="294"/>
      <c r="N38" s="294"/>
      <c r="O38" s="294"/>
      <c r="P38" s="295"/>
      <c r="Q38" s="295"/>
      <c r="R38" s="295"/>
      <c r="S38" s="295"/>
      <c r="T38" s="295"/>
      <c r="U38" s="295"/>
      <c r="V38" s="295"/>
      <c r="W38" s="295"/>
      <c r="X38" s="296"/>
      <c r="Y38" s="297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5.95" customHeight="1" x14ac:dyDescent="0.5">
      <c r="A39" s="288">
        <v>33</v>
      </c>
      <c r="B39" s="289">
        <v>44192</v>
      </c>
      <c r="C39" s="290" t="s">
        <v>116</v>
      </c>
      <c r="D39" s="291" t="s">
        <v>642</v>
      </c>
      <c r="E39" s="292" t="s">
        <v>643</v>
      </c>
      <c r="F39" s="288" t="s">
        <v>13</v>
      </c>
      <c r="G39" s="293"/>
      <c r="H39" s="294"/>
      <c r="I39" s="294"/>
      <c r="J39" s="294"/>
      <c r="K39" s="294"/>
      <c r="L39" s="294"/>
      <c r="M39" s="294"/>
      <c r="N39" s="294"/>
      <c r="O39" s="294"/>
      <c r="P39" s="295"/>
      <c r="Q39" s="295"/>
      <c r="R39" s="295"/>
      <c r="S39" s="295"/>
      <c r="T39" s="295"/>
      <c r="U39" s="295"/>
      <c r="V39" s="295"/>
      <c r="W39" s="295"/>
      <c r="X39" s="296"/>
      <c r="Y39" s="297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288">
        <v>34</v>
      </c>
      <c r="B40" s="289">
        <v>44193</v>
      </c>
      <c r="C40" s="290" t="s">
        <v>116</v>
      </c>
      <c r="D40" s="291" t="s">
        <v>644</v>
      </c>
      <c r="E40" s="292" t="s">
        <v>645</v>
      </c>
      <c r="F40" s="288" t="s">
        <v>14</v>
      </c>
      <c r="G40" s="293"/>
      <c r="H40" s="294"/>
      <c r="I40" s="294"/>
      <c r="J40" s="294"/>
      <c r="K40" s="294"/>
      <c r="L40" s="294"/>
      <c r="M40" s="294"/>
      <c r="N40" s="294"/>
      <c r="O40" s="294"/>
      <c r="P40" s="295"/>
      <c r="Q40" s="295"/>
      <c r="R40" s="295"/>
      <c r="S40" s="295"/>
      <c r="T40" s="295"/>
      <c r="U40" s="295"/>
      <c r="V40" s="295"/>
      <c r="W40" s="295"/>
      <c r="X40" s="296"/>
      <c r="Y40" s="297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298">
        <v>35</v>
      </c>
      <c r="B41" s="299">
        <v>44194</v>
      </c>
      <c r="C41" s="331" t="s">
        <v>116</v>
      </c>
      <c r="D41" s="323" t="s">
        <v>646</v>
      </c>
      <c r="E41" s="324" t="s">
        <v>647</v>
      </c>
      <c r="F41" s="332" t="s">
        <v>15</v>
      </c>
      <c r="G41" s="325"/>
      <c r="H41" s="326"/>
      <c r="I41" s="326"/>
      <c r="J41" s="326"/>
      <c r="K41" s="326"/>
      <c r="L41" s="326"/>
      <c r="M41" s="326"/>
      <c r="N41" s="326"/>
      <c r="O41" s="326"/>
      <c r="P41" s="327"/>
      <c r="Q41" s="327"/>
      <c r="R41" s="327"/>
      <c r="S41" s="327"/>
      <c r="T41" s="327"/>
      <c r="U41" s="327"/>
      <c r="V41" s="327"/>
      <c r="W41" s="327"/>
      <c r="X41" s="328"/>
      <c r="Y41" s="307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78">
        <v>36</v>
      </c>
      <c r="B42" s="279">
        <v>44195</v>
      </c>
      <c r="C42" s="280" t="s">
        <v>116</v>
      </c>
      <c r="D42" s="281" t="s">
        <v>648</v>
      </c>
      <c r="E42" s="282" t="s">
        <v>649</v>
      </c>
      <c r="F42" s="278" t="s">
        <v>16</v>
      </c>
      <c r="G42" s="333"/>
      <c r="H42" s="309"/>
      <c r="I42" s="309"/>
      <c r="J42" s="309"/>
      <c r="K42" s="309"/>
      <c r="L42" s="309"/>
      <c r="M42" s="309"/>
      <c r="N42" s="309"/>
      <c r="O42" s="309"/>
      <c r="P42" s="286"/>
      <c r="Q42" s="286"/>
      <c r="R42" s="286"/>
      <c r="S42" s="286"/>
      <c r="T42" s="286"/>
      <c r="U42" s="286"/>
      <c r="V42" s="286"/>
      <c r="W42" s="286"/>
      <c r="X42" s="285"/>
      <c r="Y42" s="287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288">
        <v>37</v>
      </c>
      <c r="B43" s="289">
        <v>44196</v>
      </c>
      <c r="C43" s="290" t="s">
        <v>116</v>
      </c>
      <c r="D43" s="291" t="s">
        <v>650</v>
      </c>
      <c r="E43" s="292" t="s">
        <v>651</v>
      </c>
      <c r="F43" s="288" t="s">
        <v>17</v>
      </c>
      <c r="G43" s="293"/>
      <c r="H43" s="294"/>
      <c r="I43" s="294"/>
      <c r="J43" s="294"/>
      <c r="K43" s="294"/>
      <c r="L43" s="294"/>
      <c r="M43" s="294"/>
      <c r="N43" s="294"/>
      <c r="O43" s="294"/>
      <c r="P43" s="295"/>
      <c r="Q43" s="295"/>
      <c r="R43" s="295"/>
      <c r="S43" s="295"/>
      <c r="T43" s="295"/>
      <c r="U43" s="295"/>
      <c r="V43" s="295"/>
      <c r="W43" s="295"/>
      <c r="X43" s="296"/>
      <c r="Y43" s="297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5.95" customHeight="1" x14ac:dyDescent="0.5">
      <c r="A44" s="288">
        <v>38</v>
      </c>
      <c r="B44" s="289">
        <v>44197</v>
      </c>
      <c r="C44" s="290" t="s">
        <v>116</v>
      </c>
      <c r="D44" s="291" t="s">
        <v>652</v>
      </c>
      <c r="E44" s="292" t="s">
        <v>653</v>
      </c>
      <c r="F44" s="288" t="s">
        <v>13</v>
      </c>
      <c r="G44" s="293"/>
      <c r="H44" s="294"/>
      <c r="I44" s="294"/>
      <c r="J44" s="294"/>
      <c r="K44" s="294"/>
      <c r="L44" s="294"/>
      <c r="M44" s="294"/>
      <c r="N44" s="294"/>
      <c r="O44" s="294"/>
      <c r="P44" s="295"/>
      <c r="Q44" s="295"/>
      <c r="R44" s="295"/>
      <c r="S44" s="295"/>
      <c r="T44" s="295"/>
      <c r="U44" s="295"/>
      <c r="V44" s="295"/>
      <c r="W44" s="295"/>
      <c r="X44" s="296"/>
      <c r="Y44" s="297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288">
        <v>39</v>
      </c>
      <c r="B45" s="289">
        <v>44198</v>
      </c>
      <c r="C45" s="290" t="s">
        <v>116</v>
      </c>
      <c r="D45" s="291" t="s">
        <v>654</v>
      </c>
      <c r="E45" s="292" t="s">
        <v>655</v>
      </c>
      <c r="F45" s="334" t="s">
        <v>14</v>
      </c>
      <c r="G45" s="335"/>
      <c r="H45" s="296"/>
      <c r="I45" s="296"/>
      <c r="J45" s="296"/>
      <c r="K45" s="296"/>
      <c r="L45" s="296"/>
      <c r="M45" s="296"/>
      <c r="N45" s="296"/>
      <c r="O45" s="296"/>
      <c r="P45" s="295"/>
      <c r="Q45" s="295"/>
      <c r="R45" s="295"/>
      <c r="S45" s="295"/>
      <c r="T45" s="295"/>
      <c r="U45" s="295"/>
      <c r="V45" s="295"/>
      <c r="W45" s="295"/>
      <c r="X45" s="296"/>
      <c r="Y45" s="297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298">
        <v>40</v>
      </c>
      <c r="B46" s="299">
        <v>44199</v>
      </c>
      <c r="C46" s="300" t="s">
        <v>116</v>
      </c>
      <c r="D46" s="301" t="s">
        <v>656</v>
      </c>
      <c r="E46" s="302" t="s">
        <v>657</v>
      </c>
      <c r="F46" s="298" t="s">
        <v>15</v>
      </c>
      <c r="G46" s="303"/>
      <c r="H46" s="304"/>
      <c r="I46" s="304"/>
      <c r="J46" s="304"/>
      <c r="K46" s="304"/>
      <c r="L46" s="304"/>
      <c r="M46" s="304"/>
      <c r="N46" s="304"/>
      <c r="O46" s="304"/>
      <c r="P46" s="305"/>
      <c r="Q46" s="305"/>
      <c r="R46" s="305"/>
      <c r="S46" s="305"/>
      <c r="T46" s="305"/>
      <c r="U46" s="305"/>
      <c r="V46" s="305"/>
      <c r="W46" s="305"/>
      <c r="X46" s="306"/>
      <c r="Y46" s="336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3.75" customHeight="1" x14ac:dyDescent="0.5">
      <c r="A47" s="337"/>
      <c r="B47" s="338"/>
      <c r="C47" s="339"/>
      <c r="D47" s="340"/>
      <c r="E47" s="341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41"/>
      <c r="Q47" s="341"/>
      <c r="R47" s="341"/>
      <c r="S47" s="341"/>
      <c r="T47" s="341"/>
      <c r="U47" s="341"/>
      <c r="V47" s="341"/>
      <c r="W47" s="341"/>
      <c r="X47" s="342"/>
      <c r="Y47" s="343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344"/>
      <c r="B48" s="345" t="s">
        <v>24</v>
      </c>
      <c r="C48" s="346"/>
      <c r="E48" s="346">
        <f>I48+O48</f>
        <v>40</v>
      </c>
      <c r="F48" s="340" t="s">
        <v>6</v>
      </c>
      <c r="G48" s="347" t="s">
        <v>11</v>
      </c>
      <c r="H48" s="347"/>
      <c r="I48" s="339">
        <f>COUNTIF($C$7:$C$46,"ช")</f>
        <v>16</v>
      </c>
      <c r="J48" s="348"/>
      <c r="K48" s="349" t="s">
        <v>8</v>
      </c>
      <c r="L48" s="347"/>
      <c r="M48" s="350" t="s">
        <v>7</v>
      </c>
      <c r="N48" s="350"/>
      <c r="O48" s="339">
        <f>COUNTIF($C$7:$C$46,"ญ")</f>
        <v>24</v>
      </c>
      <c r="P48" s="348"/>
      <c r="Q48" s="349" t="s">
        <v>8</v>
      </c>
      <c r="X48" s="344"/>
      <c r="Y48" s="351"/>
    </row>
    <row r="49" spans="1:47" s="14" customFormat="1" ht="17.100000000000001" hidden="1" customHeight="1" x14ac:dyDescent="0.5">
      <c r="A49" s="352"/>
      <c r="B49" s="352"/>
      <c r="C49" s="352"/>
      <c r="D49" s="352"/>
      <c r="E49" s="352"/>
      <c r="F49" s="352"/>
      <c r="G49" s="352"/>
      <c r="H49" s="352"/>
      <c r="I49" s="352"/>
      <c r="J49" s="352"/>
      <c r="K49" s="352"/>
      <c r="L49" s="353"/>
      <c r="M49" s="353"/>
      <c r="N49" s="353"/>
      <c r="O49" s="353"/>
      <c r="P49" s="353"/>
      <c r="Q49" s="353"/>
      <c r="R49" s="353"/>
      <c r="S49" s="354"/>
      <c r="T49" s="354"/>
      <c r="U49" s="354"/>
      <c r="V49" s="354"/>
      <c r="W49" s="354"/>
      <c r="X49" s="354"/>
      <c r="Y49" s="353"/>
    </row>
    <row r="50" spans="1:47" ht="15" hidden="1" customHeight="1" x14ac:dyDescent="0.5">
      <c r="A50" s="353"/>
      <c r="B50" s="355"/>
      <c r="C50" s="353"/>
      <c r="D50" s="356" t="s">
        <v>13</v>
      </c>
      <c r="E50" s="356">
        <f>COUNTIF($F$7:$F$46,"แดง")</f>
        <v>8</v>
      </c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3"/>
    </row>
    <row r="51" spans="1:47" ht="15" hidden="1" customHeight="1" x14ac:dyDescent="0.5">
      <c r="A51" s="353"/>
      <c r="B51" s="355"/>
      <c r="C51" s="353"/>
      <c r="D51" s="357" t="s">
        <v>14</v>
      </c>
      <c r="E51" s="356">
        <f>COUNTIF($F$7:$F$46,"เหลือง")</f>
        <v>8</v>
      </c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3"/>
    </row>
    <row r="52" spans="1:47" ht="15" hidden="1" customHeight="1" x14ac:dyDescent="0.5">
      <c r="A52" s="353"/>
      <c r="B52" s="355"/>
      <c r="C52" s="353"/>
      <c r="D52" s="357" t="s">
        <v>15</v>
      </c>
      <c r="E52" s="356">
        <f>COUNTIF($F$7:$F$46,"น้ำเงิน")</f>
        <v>8</v>
      </c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</row>
    <row r="53" spans="1:47" ht="15" hidden="1" customHeight="1" x14ac:dyDescent="0.5">
      <c r="A53" s="353"/>
      <c r="B53" s="355"/>
      <c r="C53" s="353"/>
      <c r="D53" s="357" t="s">
        <v>16</v>
      </c>
      <c r="E53" s="356">
        <f>COUNTIF($F$7:$F$46,"ม่วง")</f>
        <v>8</v>
      </c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</row>
    <row r="54" spans="1:47" ht="15" hidden="1" customHeight="1" x14ac:dyDescent="0.5">
      <c r="A54" s="353"/>
      <c r="B54" s="355"/>
      <c r="C54" s="353"/>
      <c r="D54" s="357" t="s">
        <v>17</v>
      </c>
      <c r="E54" s="356">
        <f>COUNTIF($F$7:$F$46,"ฟ้า")</f>
        <v>8</v>
      </c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3"/>
    </row>
    <row r="55" spans="1:47" ht="15" hidden="1" customHeight="1" x14ac:dyDescent="0.5">
      <c r="A55" s="353"/>
      <c r="B55" s="355"/>
      <c r="C55" s="353"/>
      <c r="D55" s="357" t="s">
        <v>5</v>
      </c>
      <c r="E55" s="356">
        <f>SUM(E50:E54)</f>
        <v>40</v>
      </c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ht="15" hidden="1" customHeight="1" x14ac:dyDescent="0.5">
      <c r="D56" s="359"/>
      <c r="E56" s="359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ht="15" customHeight="1" x14ac:dyDescent="0.5"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15" customHeight="1" x14ac:dyDescent="0.5">
      <c r="C58" s="9"/>
      <c r="D58" s="10"/>
      <c r="E58" s="10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58"/>
  <sheetViews>
    <sheetView topLeftCell="A40" zoomScale="120" zoomScaleNormal="120" workbookViewId="0">
      <selection activeCell="F62" sqref="F6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37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ม.2'!B20</f>
        <v>นายนิวุฒิ  แตงทอง</v>
      </c>
    </row>
    <row r="2" spans="1:37" s="22" customFormat="1" ht="18" customHeight="1" x14ac:dyDescent="0.5">
      <c r="B2" s="138" t="s">
        <v>44</v>
      </c>
      <c r="C2" s="135"/>
      <c r="D2" s="136"/>
      <c r="E2" s="137" t="s">
        <v>58</v>
      </c>
      <c r="M2" s="22" t="s">
        <v>45</v>
      </c>
      <c r="R2" s="22" t="str">
        <f>'ยอด ม.2'!B21</f>
        <v>...............-...................</v>
      </c>
    </row>
    <row r="3" spans="1:37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37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ม.2'!F20</f>
        <v>161</v>
      </c>
      <c r="X4" s="393"/>
      <c r="Y4" s="22"/>
    </row>
    <row r="5" spans="1:37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37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37" s="2" customFormat="1" ht="15.75" customHeight="1" x14ac:dyDescent="0.5">
      <c r="A7" s="29">
        <v>1</v>
      </c>
      <c r="B7" s="30">
        <v>44200</v>
      </c>
      <c r="C7" s="360" t="s">
        <v>81</v>
      </c>
      <c r="D7" s="361" t="s">
        <v>658</v>
      </c>
      <c r="E7" s="362" t="s">
        <v>659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</row>
    <row r="8" spans="1:37" s="2" customFormat="1" ht="16.149999999999999" customHeight="1" x14ac:dyDescent="0.5">
      <c r="A8" s="39">
        <v>2</v>
      </c>
      <c r="B8" s="40">
        <v>44201</v>
      </c>
      <c r="C8" s="69" t="s">
        <v>81</v>
      </c>
      <c r="D8" s="70" t="s">
        <v>660</v>
      </c>
      <c r="E8" s="71" t="s">
        <v>661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</row>
    <row r="9" spans="1:37" s="2" customFormat="1" ht="16.149999999999999" customHeight="1" x14ac:dyDescent="0.5">
      <c r="A9" s="39">
        <v>3</v>
      </c>
      <c r="B9" s="40">
        <v>44202</v>
      </c>
      <c r="C9" s="69" t="s">
        <v>81</v>
      </c>
      <c r="D9" s="70" t="s">
        <v>86</v>
      </c>
      <c r="E9" s="71" t="s">
        <v>662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s="2" customFormat="1" ht="16.149999999999999" customHeight="1" x14ac:dyDescent="0.5">
      <c r="A10" s="39">
        <v>4</v>
      </c>
      <c r="B10" s="40">
        <v>44203</v>
      </c>
      <c r="C10" s="69" t="s">
        <v>81</v>
      </c>
      <c r="D10" s="70" t="s">
        <v>587</v>
      </c>
      <c r="E10" s="71" t="s">
        <v>663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5"/>
      <c r="AB10" s="5"/>
      <c r="AC10" s="5"/>
      <c r="AD10" s="5"/>
      <c r="AE10" s="5"/>
      <c r="AF10" s="18"/>
      <c r="AG10" s="5"/>
      <c r="AH10" s="18"/>
      <c r="AI10" s="4"/>
      <c r="AJ10" s="5"/>
      <c r="AK10" s="5"/>
    </row>
    <row r="11" spans="1:37" s="2" customFormat="1" ht="16.149999999999999" customHeight="1" x14ac:dyDescent="0.5">
      <c r="A11" s="49">
        <v>5</v>
      </c>
      <c r="B11" s="50">
        <v>44204</v>
      </c>
      <c r="C11" s="363" t="s">
        <v>81</v>
      </c>
      <c r="D11" s="364" t="s">
        <v>664</v>
      </c>
      <c r="E11" s="365" t="s">
        <v>665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5"/>
      <c r="AB11" s="5"/>
      <c r="AC11" s="5"/>
      <c r="AD11" s="5"/>
      <c r="AE11" s="5"/>
      <c r="AF11" s="18"/>
      <c r="AG11" s="5"/>
      <c r="AH11" s="18"/>
      <c r="AI11" s="4"/>
      <c r="AJ11" s="5"/>
      <c r="AK11" s="5"/>
    </row>
    <row r="12" spans="1:37" s="2" customFormat="1" ht="16.149999999999999" customHeight="1" x14ac:dyDescent="0.5">
      <c r="A12" s="29">
        <v>6</v>
      </c>
      <c r="B12" s="30">
        <v>44205</v>
      </c>
      <c r="C12" s="360" t="s">
        <v>81</v>
      </c>
      <c r="D12" s="361" t="s">
        <v>666</v>
      </c>
      <c r="E12" s="362" t="s">
        <v>667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5"/>
      <c r="AB12" s="5"/>
      <c r="AC12" s="5"/>
      <c r="AD12" s="5"/>
      <c r="AE12" s="5"/>
      <c r="AF12" s="18"/>
      <c r="AG12" s="5"/>
      <c r="AH12" s="18"/>
      <c r="AI12" s="4"/>
      <c r="AJ12" s="5"/>
      <c r="AK12" s="5"/>
    </row>
    <row r="13" spans="1:37" s="2" customFormat="1" ht="16.149999999999999" customHeight="1" x14ac:dyDescent="0.5">
      <c r="A13" s="39">
        <v>7</v>
      </c>
      <c r="B13" s="40">
        <v>44206</v>
      </c>
      <c r="C13" s="69" t="s">
        <v>81</v>
      </c>
      <c r="D13" s="70" t="s">
        <v>668</v>
      </c>
      <c r="E13" s="71" t="s">
        <v>669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5"/>
      <c r="AB13" s="5"/>
      <c r="AC13" s="5"/>
      <c r="AD13" s="5"/>
      <c r="AE13" s="5"/>
      <c r="AF13" s="18"/>
      <c r="AG13" s="5"/>
      <c r="AH13" s="18"/>
      <c r="AI13" s="4"/>
      <c r="AJ13" s="5"/>
      <c r="AK13" s="5"/>
    </row>
    <row r="14" spans="1:37" s="2" customFormat="1" ht="16.149999999999999" customHeight="1" x14ac:dyDescent="0.5">
      <c r="A14" s="39">
        <v>8</v>
      </c>
      <c r="B14" s="40">
        <v>44207</v>
      </c>
      <c r="C14" s="69" t="s">
        <v>81</v>
      </c>
      <c r="D14" s="70" t="s">
        <v>154</v>
      </c>
      <c r="E14" s="71" t="s">
        <v>670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5"/>
      <c r="AB14" s="5"/>
      <c r="AC14" s="5"/>
      <c r="AD14" s="5"/>
      <c r="AE14" s="5"/>
      <c r="AF14" s="18"/>
      <c r="AG14" s="5"/>
      <c r="AH14" s="18"/>
      <c r="AI14" s="4"/>
      <c r="AJ14" s="5"/>
      <c r="AK14" s="5"/>
    </row>
    <row r="15" spans="1:37" s="2" customFormat="1" ht="16.149999999999999" customHeight="1" x14ac:dyDescent="0.5">
      <c r="A15" s="39">
        <v>9</v>
      </c>
      <c r="B15" s="40">
        <v>44208</v>
      </c>
      <c r="C15" s="69" t="s">
        <v>81</v>
      </c>
      <c r="D15" s="70" t="s">
        <v>671</v>
      </c>
      <c r="E15" s="71" t="s">
        <v>672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5"/>
      <c r="AB15" s="5"/>
      <c r="AC15" s="5"/>
      <c r="AD15" s="5"/>
      <c r="AE15" s="5"/>
      <c r="AF15" s="18"/>
      <c r="AG15" s="5"/>
      <c r="AH15" s="18"/>
      <c r="AI15" s="4"/>
      <c r="AJ15" s="5"/>
      <c r="AK15" s="5"/>
    </row>
    <row r="16" spans="1:37" s="2" customFormat="1" ht="16.149999999999999" customHeight="1" x14ac:dyDescent="0.5">
      <c r="A16" s="49">
        <v>10</v>
      </c>
      <c r="B16" s="50">
        <v>44209</v>
      </c>
      <c r="C16" s="363" t="s">
        <v>81</v>
      </c>
      <c r="D16" s="364" t="s">
        <v>673</v>
      </c>
      <c r="E16" s="365" t="s">
        <v>674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5"/>
      <c r="AB16" s="5"/>
      <c r="AC16" s="5"/>
      <c r="AD16" s="5"/>
      <c r="AE16" s="5"/>
      <c r="AF16" s="18"/>
      <c r="AG16" s="5"/>
      <c r="AH16" s="18"/>
      <c r="AI16" s="4"/>
      <c r="AJ16" s="5"/>
      <c r="AK16" s="5"/>
    </row>
    <row r="17" spans="1:37" s="2" customFormat="1" ht="16.149999999999999" customHeight="1" x14ac:dyDescent="0.5">
      <c r="A17" s="29">
        <v>11</v>
      </c>
      <c r="B17" s="30">
        <v>44210</v>
      </c>
      <c r="C17" s="360" t="s">
        <v>81</v>
      </c>
      <c r="D17" s="361" t="s">
        <v>441</v>
      </c>
      <c r="E17" s="362" t="s">
        <v>675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5"/>
      <c r="AB17" s="5"/>
      <c r="AC17" s="5"/>
      <c r="AD17" s="5"/>
      <c r="AE17" s="5"/>
      <c r="AF17" s="18"/>
      <c r="AG17" s="5"/>
      <c r="AH17" s="18"/>
      <c r="AI17" s="4"/>
      <c r="AJ17" s="5"/>
      <c r="AK17" s="5"/>
    </row>
    <row r="18" spans="1:37" s="2" customFormat="1" ht="16.149999999999999" customHeight="1" x14ac:dyDescent="0.5">
      <c r="A18" s="39">
        <v>12</v>
      </c>
      <c r="B18" s="40">
        <v>44211</v>
      </c>
      <c r="C18" s="366" t="s">
        <v>81</v>
      </c>
      <c r="D18" s="70" t="s">
        <v>676</v>
      </c>
      <c r="E18" s="71" t="s">
        <v>677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5"/>
      <c r="AB18" s="5"/>
      <c r="AC18" s="5"/>
      <c r="AD18" s="5"/>
      <c r="AE18" s="5"/>
      <c r="AF18" s="18"/>
      <c r="AG18" s="5"/>
      <c r="AH18" s="18"/>
      <c r="AI18" s="4"/>
      <c r="AJ18" s="5"/>
      <c r="AK18" s="5"/>
    </row>
    <row r="19" spans="1:37" s="2" customFormat="1" ht="16.149999999999999" customHeight="1" x14ac:dyDescent="0.5">
      <c r="A19" s="39">
        <v>13</v>
      </c>
      <c r="B19" s="40">
        <v>44212</v>
      </c>
      <c r="C19" s="69" t="s">
        <v>81</v>
      </c>
      <c r="D19" s="367" t="s">
        <v>678</v>
      </c>
      <c r="E19" s="368" t="s">
        <v>397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5"/>
      <c r="AB19" s="5"/>
      <c r="AC19" s="5"/>
      <c r="AD19" s="5"/>
      <c r="AE19" s="5"/>
      <c r="AF19" s="18"/>
      <c r="AG19" s="5"/>
      <c r="AH19" s="18"/>
      <c r="AI19" s="4"/>
      <c r="AJ19" s="5"/>
      <c r="AK19" s="5"/>
    </row>
    <row r="20" spans="1:37" s="2" customFormat="1" ht="16.149999999999999" customHeight="1" x14ac:dyDescent="0.5">
      <c r="A20" s="39">
        <v>14</v>
      </c>
      <c r="B20" s="40">
        <v>44213</v>
      </c>
      <c r="C20" s="69" t="s">
        <v>81</v>
      </c>
      <c r="D20" s="70" t="s">
        <v>679</v>
      </c>
      <c r="E20" s="71" t="s">
        <v>680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5"/>
      <c r="AB20" s="5"/>
      <c r="AC20" s="5"/>
      <c r="AD20" s="5"/>
      <c r="AE20" s="5"/>
      <c r="AF20" s="18"/>
      <c r="AG20" s="5"/>
      <c r="AH20" s="18"/>
      <c r="AI20" s="4"/>
      <c r="AJ20" s="5"/>
      <c r="AK20" s="5"/>
    </row>
    <row r="21" spans="1:37" s="2" customFormat="1" ht="16.149999999999999" customHeight="1" x14ac:dyDescent="0.5">
      <c r="A21" s="49">
        <v>15</v>
      </c>
      <c r="B21" s="50">
        <v>44214</v>
      </c>
      <c r="C21" s="363" t="s">
        <v>81</v>
      </c>
      <c r="D21" s="364" t="s">
        <v>681</v>
      </c>
      <c r="E21" s="365" t="s">
        <v>682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5"/>
      <c r="AB21" s="5"/>
      <c r="AC21" s="5"/>
      <c r="AD21" s="5"/>
      <c r="AE21" s="5"/>
      <c r="AF21" s="18"/>
      <c r="AG21" s="5"/>
      <c r="AH21" s="18"/>
      <c r="AI21" s="4"/>
      <c r="AJ21" s="5"/>
      <c r="AK21" s="5"/>
    </row>
    <row r="22" spans="1:37" s="2" customFormat="1" ht="16.149999999999999" customHeight="1" x14ac:dyDescent="0.5">
      <c r="A22" s="29">
        <v>16</v>
      </c>
      <c r="B22" s="30">
        <v>44215</v>
      </c>
      <c r="C22" s="360" t="s">
        <v>81</v>
      </c>
      <c r="D22" s="361" t="s">
        <v>683</v>
      </c>
      <c r="E22" s="362" t="s">
        <v>684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5"/>
      <c r="AB22" s="5"/>
      <c r="AC22" s="5"/>
      <c r="AD22" s="5"/>
      <c r="AE22" s="5"/>
      <c r="AF22" s="18"/>
      <c r="AG22" s="5"/>
      <c r="AH22" s="18"/>
      <c r="AI22" s="4"/>
      <c r="AJ22" s="5"/>
      <c r="AK22" s="5"/>
    </row>
    <row r="23" spans="1:37" s="2" customFormat="1" ht="16.149999999999999" customHeight="1" x14ac:dyDescent="0.5">
      <c r="A23" s="39">
        <v>17</v>
      </c>
      <c r="B23" s="40">
        <v>44216</v>
      </c>
      <c r="C23" s="69" t="s">
        <v>81</v>
      </c>
      <c r="D23" s="70" t="s">
        <v>685</v>
      </c>
      <c r="E23" s="71" t="s">
        <v>686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5"/>
      <c r="AB23" s="5"/>
      <c r="AC23" s="5"/>
      <c r="AD23" s="5"/>
      <c r="AE23" s="5"/>
      <c r="AF23" s="18"/>
      <c r="AG23" s="5"/>
      <c r="AH23" s="18"/>
      <c r="AI23" s="4"/>
      <c r="AJ23" s="5"/>
      <c r="AK23" s="5"/>
    </row>
    <row r="24" spans="1:37" s="2" customFormat="1" ht="16.149999999999999" customHeight="1" x14ac:dyDescent="0.5">
      <c r="A24" s="39">
        <v>18</v>
      </c>
      <c r="B24" s="40">
        <v>44217</v>
      </c>
      <c r="C24" s="69" t="s">
        <v>81</v>
      </c>
      <c r="D24" s="70" t="s">
        <v>687</v>
      </c>
      <c r="E24" s="71" t="s">
        <v>688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5"/>
      <c r="AB24" s="5"/>
      <c r="AC24" s="5"/>
      <c r="AD24" s="5"/>
      <c r="AE24" s="5"/>
      <c r="AF24" s="18"/>
      <c r="AG24" s="5"/>
      <c r="AH24" s="18"/>
      <c r="AI24" s="4"/>
      <c r="AJ24" s="5"/>
      <c r="AK24" s="5"/>
    </row>
    <row r="25" spans="1:37" s="2" customFormat="1" ht="15.95" customHeight="1" x14ac:dyDescent="0.5">
      <c r="A25" s="39">
        <v>19</v>
      </c>
      <c r="B25" s="40">
        <v>44218</v>
      </c>
      <c r="C25" s="69" t="s">
        <v>81</v>
      </c>
      <c r="D25" s="70" t="s">
        <v>689</v>
      </c>
      <c r="E25" s="71" t="s">
        <v>690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5"/>
      <c r="AB25" s="5"/>
      <c r="AC25" s="5"/>
      <c r="AD25" s="5"/>
      <c r="AE25" s="5"/>
      <c r="AF25" s="18"/>
      <c r="AG25" s="5"/>
      <c r="AH25" s="18"/>
      <c r="AI25" s="4"/>
      <c r="AJ25" s="5"/>
      <c r="AK25" s="5"/>
    </row>
    <row r="26" spans="1:37" s="2" customFormat="1" ht="17.100000000000001" customHeight="1" x14ac:dyDescent="0.5">
      <c r="A26" s="49">
        <v>20</v>
      </c>
      <c r="B26" s="369">
        <v>44219</v>
      </c>
      <c r="C26" s="363" t="s">
        <v>116</v>
      </c>
      <c r="D26" s="364" t="s">
        <v>691</v>
      </c>
      <c r="E26" s="365" t="s">
        <v>692</v>
      </c>
      <c r="F26" s="49" t="s">
        <v>15</v>
      </c>
      <c r="G26" s="370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5"/>
      <c r="AB26" s="5"/>
      <c r="AC26" s="5"/>
      <c r="AD26" s="5"/>
      <c r="AE26" s="5"/>
      <c r="AF26" s="18"/>
      <c r="AG26" s="5"/>
      <c r="AH26" s="18"/>
      <c r="AI26" s="4"/>
      <c r="AJ26" s="5"/>
      <c r="AK26" s="5"/>
    </row>
    <row r="27" spans="1:37" s="2" customFormat="1" ht="16.149999999999999" customHeight="1" x14ac:dyDescent="0.5">
      <c r="A27" s="29">
        <v>21</v>
      </c>
      <c r="B27" s="30">
        <v>44220</v>
      </c>
      <c r="C27" s="210" t="s">
        <v>116</v>
      </c>
      <c r="D27" s="64" t="s">
        <v>693</v>
      </c>
      <c r="E27" s="65" t="s">
        <v>694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5"/>
      <c r="AB27" s="5"/>
      <c r="AC27" s="5"/>
      <c r="AD27" s="5"/>
      <c r="AE27" s="5"/>
      <c r="AF27" s="18"/>
      <c r="AG27" s="5"/>
      <c r="AH27" s="18"/>
      <c r="AI27" s="4"/>
      <c r="AJ27" s="5"/>
      <c r="AK27" s="5"/>
    </row>
    <row r="28" spans="1:37" s="2" customFormat="1" ht="16.149999999999999" customHeight="1" x14ac:dyDescent="0.5">
      <c r="A28" s="39">
        <v>22</v>
      </c>
      <c r="B28" s="40">
        <v>44221</v>
      </c>
      <c r="C28" s="69" t="s">
        <v>116</v>
      </c>
      <c r="D28" s="70" t="s">
        <v>695</v>
      </c>
      <c r="E28" s="71" t="s">
        <v>696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s="2" customFormat="1" ht="15.95" customHeight="1" x14ac:dyDescent="0.5">
      <c r="A29" s="39">
        <v>23</v>
      </c>
      <c r="B29" s="40">
        <v>44222</v>
      </c>
      <c r="C29" s="69" t="s">
        <v>116</v>
      </c>
      <c r="D29" s="70" t="s">
        <v>697</v>
      </c>
      <c r="E29" s="71" t="s">
        <v>698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s="2" customFormat="1" ht="16.149999999999999" customHeight="1" x14ac:dyDescent="0.5">
      <c r="A30" s="39">
        <v>24</v>
      </c>
      <c r="B30" s="40">
        <v>44223</v>
      </c>
      <c r="C30" s="69" t="s">
        <v>116</v>
      </c>
      <c r="D30" s="70" t="s">
        <v>699</v>
      </c>
      <c r="E30" s="71" t="s">
        <v>700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5"/>
      <c r="AB30" s="5"/>
      <c r="AC30" s="5"/>
      <c r="AD30" s="5"/>
      <c r="AE30" s="5"/>
      <c r="AF30" s="18"/>
      <c r="AG30" s="5"/>
      <c r="AH30" s="18"/>
      <c r="AI30" s="4"/>
      <c r="AJ30" s="5"/>
      <c r="AK30" s="5"/>
    </row>
    <row r="31" spans="1:37" s="2" customFormat="1" ht="16.149999999999999" customHeight="1" x14ac:dyDescent="0.5">
      <c r="A31" s="49">
        <v>25</v>
      </c>
      <c r="B31" s="50">
        <v>44224</v>
      </c>
      <c r="C31" s="371" t="s">
        <v>116</v>
      </c>
      <c r="D31" s="372" t="s">
        <v>387</v>
      </c>
      <c r="E31" s="373" t="s">
        <v>701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5"/>
      <c r="AB31" s="5"/>
      <c r="AC31" s="5"/>
      <c r="AD31" s="5"/>
      <c r="AE31" s="5"/>
      <c r="AF31" s="18"/>
      <c r="AG31" s="5"/>
      <c r="AH31" s="18"/>
      <c r="AI31" s="4"/>
      <c r="AJ31" s="5"/>
      <c r="AK31" s="5"/>
    </row>
    <row r="32" spans="1:37" s="2" customFormat="1" ht="16.149999999999999" customHeight="1" x14ac:dyDescent="0.5">
      <c r="A32" s="29">
        <v>26</v>
      </c>
      <c r="B32" s="30">
        <v>44225</v>
      </c>
      <c r="C32" s="360" t="s">
        <v>116</v>
      </c>
      <c r="D32" s="361" t="s">
        <v>702</v>
      </c>
      <c r="E32" s="362" t="s">
        <v>703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5"/>
      <c r="AB32" s="5"/>
      <c r="AC32" s="5"/>
      <c r="AD32" s="5"/>
      <c r="AE32" s="5"/>
      <c r="AF32" s="18"/>
      <c r="AG32" s="5"/>
      <c r="AH32" s="18"/>
      <c r="AI32" s="4"/>
      <c r="AJ32" s="5"/>
      <c r="AK32" s="5"/>
    </row>
    <row r="33" spans="1:37" s="2" customFormat="1" ht="16.149999999999999" customHeight="1" x14ac:dyDescent="0.5">
      <c r="A33" s="39">
        <v>27</v>
      </c>
      <c r="B33" s="40">
        <v>44226</v>
      </c>
      <c r="C33" s="69" t="s">
        <v>116</v>
      </c>
      <c r="D33" s="70" t="s">
        <v>704</v>
      </c>
      <c r="E33" s="71" t="s">
        <v>705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5"/>
      <c r="AB33" s="5"/>
      <c r="AC33" s="5"/>
      <c r="AD33" s="5"/>
      <c r="AE33" s="5"/>
      <c r="AF33" s="18"/>
      <c r="AG33" s="5"/>
      <c r="AH33" s="18"/>
      <c r="AI33" s="4"/>
      <c r="AJ33" s="5"/>
      <c r="AK33" s="5"/>
    </row>
    <row r="34" spans="1:37" s="2" customFormat="1" ht="16.149999999999999" customHeight="1" x14ac:dyDescent="0.5">
      <c r="A34" s="39">
        <v>28</v>
      </c>
      <c r="B34" s="40">
        <v>44227</v>
      </c>
      <c r="C34" s="69" t="s">
        <v>116</v>
      </c>
      <c r="D34" s="70" t="s">
        <v>626</v>
      </c>
      <c r="E34" s="71" t="s">
        <v>706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5"/>
      <c r="AB34" s="5"/>
      <c r="AC34" s="5"/>
      <c r="AD34" s="5"/>
      <c r="AE34" s="5"/>
      <c r="AF34" s="18"/>
      <c r="AG34" s="5"/>
      <c r="AH34" s="18"/>
      <c r="AI34" s="4"/>
      <c r="AJ34" s="5"/>
      <c r="AK34" s="5"/>
    </row>
    <row r="35" spans="1:37" s="2" customFormat="1" ht="16.149999999999999" customHeight="1" x14ac:dyDescent="0.5">
      <c r="A35" s="39">
        <v>29</v>
      </c>
      <c r="B35" s="40">
        <v>44228</v>
      </c>
      <c r="C35" s="69" t="s">
        <v>116</v>
      </c>
      <c r="D35" s="70" t="s">
        <v>707</v>
      </c>
      <c r="E35" s="71" t="s">
        <v>708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5"/>
      <c r="AB35" s="5"/>
      <c r="AC35" s="5"/>
      <c r="AD35" s="5"/>
      <c r="AE35" s="5"/>
      <c r="AF35" s="18"/>
      <c r="AG35" s="5"/>
      <c r="AH35" s="18"/>
      <c r="AI35" s="4"/>
      <c r="AJ35" s="5"/>
      <c r="AK35" s="5"/>
    </row>
    <row r="36" spans="1:37" s="2" customFormat="1" ht="16.350000000000001" customHeight="1" x14ac:dyDescent="0.5">
      <c r="A36" s="49">
        <v>30</v>
      </c>
      <c r="B36" s="50">
        <v>44229</v>
      </c>
      <c r="C36" s="363" t="s">
        <v>116</v>
      </c>
      <c r="D36" s="364" t="s">
        <v>709</v>
      </c>
      <c r="E36" s="365" t="s">
        <v>710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5"/>
      <c r="AB36" s="5"/>
      <c r="AC36" s="5"/>
      <c r="AD36" s="5"/>
      <c r="AE36" s="5"/>
      <c r="AF36" s="18"/>
      <c r="AG36" s="5"/>
      <c r="AH36" s="18"/>
      <c r="AI36" s="4"/>
      <c r="AJ36" s="5"/>
      <c r="AK36" s="5"/>
    </row>
    <row r="37" spans="1:37" s="2" customFormat="1" ht="16.149999999999999" customHeight="1" x14ac:dyDescent="0.5">
      <c r="A37" s="29">
        <v>31</v>
      </c>
      <c r="B37" s="30">
        <v>44230</v>
      </c>
      <c r="C37" s="210" t="s">
        <v>116</v>
      </c>
      <c r="D37" s="64" t="s">
        <v>711</v>
      </c>
      <c r="E37" s="65" t="s">
        <v>712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 s="2" customFormat="1" ht="15.95" customHeight="1" x14ac:dyDescent="0.5">
      <c r="A38" s="39">
        <v>32</v>
      </c>
      <c r="B38" s="40">
        <v>44231</v>
      </c>
      <c r="C38" s="69" t="s">
        <v>116</v>
      </c>
      <c r="D38" s="70" t="s">
        <v>713</v>
      </c>
      <c r="E38" s="71" t="s">
        <v>714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 s="2" customFormat="1" ht="16.149999999999999" customHeight="1" x14ac:dyDescent="0.5">
      <c r="A39" s="39">
        <v>33</v>
      </c>
      <c r="B39" s="40">
        <v>44232</v>
      </c>
      <c r="C39" s="69" t="s">
        <v>116</v>
      </c>
      <c r="D39" s="70" t="s">
        <v>715</v>
      </c>
      <c r="E39" s="71" t="s">
        <v>716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5"/>
      <c r="AB39" s="5"/>
      <c r="AC39" s="5"/>
      <c r="AD39" s="5"/>
      <c r="AE39" s="5"/>
      <c r="AF39" s="18"/>
      <c r="AG39" s="5"/>
      <c r="AH39" s="18"/>
      <c r="AI39" s="4"/>
      <c r="AJ39" s="5"/>
      <c r="AK39" s="5"/>
    </row>
    <row r="40" spans="1:37" s="2" customFormat="1" ht="16.149999999999999" customHeight="1" x14ac:dyDescent="0.5">
      <c r="A40" s="39">
        <v>34</v>
      </c>
      <c r="B40" s="40">
        <v>44233</v>
      </c>
      <c r="C40" s="69" t="s">
        <v>116</v>
      </c>
      <c r="D40" s="70" t="s">
        <v>717</v>
      </c>
      <c r="E40" s="71" t="s">
        <v>718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5"/>
      <c r="AB40" s="5"/>
      <c r="AC40" s="5"/>
      <c r="AD40" s="5"/>
      <c r="AE40" s="5"/>
      <c r="AF40" s="18"/>
      <c r="AG40" s="5"/>
      <c r="AH40" s="18"/>
      <c r="AI40" s="4"/>
      <c r="AJ40" s="5"/>
      <c r="AK40" s="5"/>
    </row>
    <row r="41" spans="1:37" s="2" customFormat="1" ht="16.5" customHeight="1" x14ac:dyDescent="0.5">
      <c r="A41" s="49">
        <v>35</v>
      </c>
      <c r="B41" s="50">
        <v>44234</v>
      </c>
      <c r="C41" s="374" t="s">
        <v>116</v>
      </c>
      <c r="D41" s="372" t="s">
        <v>719</v>
      </c>
      <c r="E41" s="373" t="s">
        <v>720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5"/>
      <c r="AB41" s="5"/>
      <c r="AC41" s="5"/>
      <c r="AD41" s="5"/>
      <c r="AE41" s="5"/>
      <c r="AF41" s="18"/>
      <c r="AG41" s="5"/>
      <c r="AH41" s="18"/>
      <c r="AI41" s="4"/>
      <c r="AJ41" s="5"/>
      <c r="AK41" s="5"/>
    </row>
    <row r="42" spans="1:37" s="2" customFormat="1" ht="16.149999999999999" customHeight="1" x14ac:dyDescent="0.5">
      <c r="A42" s="29">
        <v>36</v>
      </c>
      <c r="B42" s="30">
        <v>44235</v>
      </c>
      <c r="C42" s="360" t="s">
        <v>116</v>
      </c>
      <c r="D42" s="361" t="s">
        <v>721</v>
      </c>
      <c r="E42" s="362" t="s">
        <v>722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5"/>
      <c r="AB42" s="5"/>
      <c r="AC42" s="5"/>
      <c r="AD42" s="5"/>
      <c r="AE42" s="5"/>
      <c r="AF42" s="18"/>
      <c r="AG42" s="5"/>
      <c r="AH42" s="18"/>
      <c r="AI42" s="4"/>
      <c r="AJ42" s="5"/>
      <c r="AK42" s="5"/>
    </row>
    <row r="43" spans="1:37" s="2" customFormat="1" ht="15.95" customHeight="1" x14ac:dyDescent="0.5">
      <c r="A43" s="39">
        <v>37</v>
      </c>
      <c r="B43" s="40">
        <v>44236</v>
      </c>
      <c r="C43" s="69" t="s">
        <v>116</v>
      </c>
      <c r="D43" s="70" t="s">
        <v>723</v>
      </c>
      <c r="E43" s="71" t="s">
        <v>724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5"/>
      <c r="AB43" s="5"/>
      <c r="AC43" s="5"/>
      <c r="AD43" s="5"/>
      <c r="AE43" s="5"/>
      <c r="AF43" s="18"/>
      <c r="AG43" s="5"/>
      <c r="AH43" s="18"/>
      <c r="AI43" s="4"/>
      <c r="AJ43" s="5"/>
      <c r="AK43" s="5"/>
    </row>
    <row r="44" spans="1:37" s="2" customFormat="1" ht="16.149999999999999" customHeight="1" x14ac:dyDescent="0.5">
      <c r="A44" s="39">
        <v>38</v>
      </c>
      <c r="B44" s="40">
        <v>44237</v>
      </c>
      <c r="C44" s="69" t="s">
        <v>116</v>
      </c>
      <c r="D44" s="70" t="s">
        <v>135</v>
      </c>
      <c r="E44" s="71" t="s">
        <v>725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5"/>
      <c r="AB44" s="5"/>
      <c r="AC44" s="5"/>
      <c r="AD44" s="5"/>
      <c r="AE44" s="5"/>
      <c r="AF44" s="18"/>
      <c r="AG44" s="5"/>
      <c r="AH44" s="18"/>
      <c r="AI44" s="4"/>
      <c r="AJ44" s="5"/>
      <c r="AK44" s="5"/>
    </row>
    <row r="45" spans="1:37" s="2" customFormat="1" ht="16.149999999999999" customHeight="1" x14ac:dyDescent="0.5">
      <c r="A45" s="39">
        <v>39</v>
      </c>
      <c r="B45" s="40">
        <v>44238</v>
      </c>
      <c r="C45" s="69" t="s">
        <v>116</v>
      </c>
      <c r="D45" s="70" t="s">
        <v>726</v>
      </c>
      <c r="E45" s="71" t="s">
        <v>727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5"/>
      <c r="AB45" s="5"/>
      <c r="AC45" s="5"/>
      <c r="AD45" s="5"/>
      <c r="AE45" s="5"/>
      <c r="AF45" s="18"/>
      <c r="AG45" s="5"/>
      <c r="AH45" s="18"/>
      <c r="AI45" s="4"/>
      <c r="AJ45" s="5"/>
      <c r="AK45" s="5"/>
    </row>
    <row r="46" spans="1:37" s="2" customFormat="1" ht="16.149999999999999" customHeight="1" x14ac:dyDescent="0.5">
      <c r="A46" s="49">
        <v>40</v>
      </c>
      <c r="B46" s="369">
        <v>44239</v>
      </c>
      <c r="C46" s="363" t="s">
        <v>116</v>
      </c>
      <c r="D46" s="364" t="s">
        <v>728</v>
      </c>
      <c r="E46" s="365" t="s">
        <v>729</v>
      </c>
      <c r="F46" s="49" t="s">
        <v>15</v>
      </c>
      <c r="G46" s="370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5"/>
      <c r="AB46" s="5"/>
      <c r="AC46" s="5"/>
      <c r="AD46" s="5"/>
      <c r="AE46" s="5"/>
      <c r="AF46" s="18"/>
      <c r="AG46" s="5"/>
      <c r="AH46" s="18"/>
      <c r="AI46" s="4"/>
      <c r="AJ46" s="5"/>
      <c r="AK46" s="5"/>
    </row>
    <row r="47" spans="1:37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5"/>
      <c r="AB47" s="5"/>
      <c r="AC47" s="5"/>
      <c r="AD47" s="5"/>
      <c r="AE47" s="5"/>
      <c r="AF47" s="18"/>
      <c r="AG47" s="5"/>
      <c r="AH47" s="18"/>
      <c r="AI47" s="4"/>
      <c r="AJ47" s="5"/>
      <c r="AK47" s="5"/>
    </row>
    <row r="48" spans="1:37" s="14" customFormat="1" ht="16.149999999999999" customHeight="1" x14ac:dyDescent="0.5">
      <c r="A48" s="86"/>
      <c r="B48" s="91" t="s">
        <v>24</v>
      </c>
      <c r="C48" s="87"/>
      <c r="E48" s="170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19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21</v>
      </c>
      <c r="P48" s="168"/>
      <c r="Q48" s="89" t="s">
        <v>8</v>
      </c>
      <c r="S48" s="172"/>
      <c r="T48" s="172"/>
      <c r="U48" s="172"/>
      <c r="X48" s="86"/>
      <c r="Y48" s="90"/>
    </row>
    <row r="49" spans="1:42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2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</row>
    <row r="51" spans="1:42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</row>
    <row r="52" spans="1:42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</row>
    <row r="53" spans="1:42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</row>
    <row r="54" spans="1:42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</row>
    <row r="55" spans="1:42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</row>
    <row r="56" spans="1:42" ht="15" hidden="1" customHeight="1" x14ac:dyDescent="0.5">
      <c r="A56" s="118"/>
      <c r="B56" s="120"/>
      <c r="C56" s="121"/>
      <c r="D56" s="134"/>
      <c r="E56" s="134"/>
      <c r="F56" s="109"/>
      <c r="G56" s="118"/>
      <c r="H56" s="118"/>
      <c r="I56" s="118"/>
      <c r="J56" s="118"/>
      <c r="K56" s="118"/>
      <c r="L56" s="118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ht="15" customHeight="1" x14ac:dyDescent="0.5">
      <c r="A57" s="118"/>
      <c r="B57" s="120"/>
      <c r="C57" s="121"/>
      <c r="D57" s="122"/>
      <c r="E57" s="122"/>
      <c r="F57" s="118"/>
      <c r="G57" s="118"/>
      <c r="H57" s="118"/>
      <c r="I57" s="118"/>
      <c r="J57" s="118"/>
      <c r="K57" s="118"/>
      <c r="L57" s="118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ht="15" customHeight="1" x14ac:dyDescent="0.5">
      <c r="C58" s="15"/>
      <c r="D58" s="17"/>
      <c r="E58" s="1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 </vt:lpstr>
      <vt:lpstr>2-13</vt:lpstr>
      <vt:lpstr>2-14</vt:lpstr>
      <vt:lpstr>ยอด ม.2</vt:lpstr>
      <vt:lpstr>'2-1'!Print_Area</vt:lpstr>
      <vt:lpstr>'2-10'!Print_Area</vt:lpstr>
      <vt:lpstr>'2-11'!Print_Area</vt:lpstr>
      <vt:lpstr>'2-12 '!Print_Area</vt:lpstr>
      <vt:lpstr>'2-13'!Print_Area</vt:lpstr>
      <vt:lpstr>'2-14'!Print_Area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2025-05-11T05:42:49Z</cp:lastPrinted>
  <dcterms:created xsi:type="dcterms:W3CDTF">2002-05-20T03:15:00Z</dcterms:created>
  <dcterms:modified xsi:type="dcterms:W3CDTF">2025-10-21T02:55:02Z</dcterms:modified>
</cp:coreProperties>
</file>