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ทะเบียน วัดผล\งานทะเบียน\รายชื่อนักเรียน ส.ธ\2568\2-2568\"/>
    </mc:Choice>
  </mc:AlternateContent>
  <xr:revisionPtr revIDLastSave="0" documentId="13_ncr:1_{35B9542C-9C39-49C9-A388-F0DCD92F51F8}" xr6:coauthVersionLast="47" xr6:coauthVersionMax="47" xr10:uidLastSave="{00000000-0000-0000-0000-000000000000}"/>
  <bookViews>
    <workbookView xWindow="-120" yWindow="-120" windowWidth="29040" windowHeight="15720" activeTab="14" xr2:uid="{00000000-000D-0000-FFFF-FFFF00000000}"/>
  </bookViews>
  <sheets>
    <sheet name="1-1" sheetId="56" r:id="rId1"/>
    <sheet name="1-2" sheetId="54" r:id="rId2"/>
    <sheet name="1-3" sheetId="47" r:id="rId3"/>
    <sheet name="1-4" sheetId="48" r:id="rId4"/>
    <sheet name="1-5" sheetId="49" r:id="rId5"/>
    <sheet name="1-6" sheetId="50" r:id="rId6"/>
    <sheet name="1-7" sheetId="51" r:id="rId7"/>
    <sheet name="1-8" sheetId="52" r:id="rId8"/>
    <sheet name="1-9" sheetId="53" r:id="rId9"/>
    <sheet name="1-10" sheetId="42" r:id="rId10"/>
    <sheet name="1-11" sheetId="43" r:id="rId11"/>
    <sheet name="1-12" sheetId="44" r:id="rId12"/>
    <sheet name="1-13" sheetId="59" r:id="rId13"/>
    <sheet name="1-14" sheetId="57" r:id="rId14"/>
    <sheet name="ยอด ม.1" sheetId="34" r:id="rId15"/>
  </sheets>
  <definedNames>
    <definedName name="_xlnm._FilterDatabase" localSheetId="0" hidden="1">'1-1'!$A$7:$Y$38</definedName>
    <definedName name="_xlnm._FilterDatabase" localSheetId="9" hidden="1">'1-10'!$A$1:$Y$48</definedName>
    <definedName name="_xlnm._FilterDatabase" localSheetId="10" hidden="1">'1-11'!$A$1:$Y$48</definedName>
    <definedName name="_xlnm._FilterDatabase" localSheetId="11" hidden="1">'1-12'!$A$1:$Y$38</definedName>
    <definedName name="_xlnm._FilterDatabase" localSheetId="12" hidden="1">'1-13'!$A$1:$Y$48</definedName>
    <definedName name="_xlnm._FilterDatabase" localSheetId="13" hidden="1">'1-14'!$A$1:$AL$38</definedName>
    <definedName name="_xlnm._FilterDatabase" localSheetId="1" hidden="1">'1-2'!$A$1:$Y$44</definedName>
    <definedName name="_xlnm._FilterDatabase" localSheetId="2" hidden="1">'1-3'!$A$1:$Y$44</definedName>
    <definedName name="_xlnm._FilterDatabase" localSheetId="3" hidden="1">'1-4'!$A$1:$Y$44</definedName>
    <definedName name="_xlnm._FilterDatabase" localSheetId="4" hidden="1">'1-5'!$A$1:$Y$48</definedName>
    <definedName name="_xlnm._FilterDatabase" localSheetId="5" hidden="1">'1-6'!$A$1:$Y$48</definedName>
    <definedName name="_xlnm._FilterDatabase" localSheetId="6" hidden="1">'1-7'!$A$1:$Y$48</definedName>
    <definedName name="_xlnm._FilterDatabase" localSheetId="7" hidden="1">'1-8'!$A$1:$Y$48</definedName>
    <definedName name="_xlnm._FilterDatabase" localSheetId="8" hidden="1">'1-9'!$A$1:$Y$48</definedName>
    <definedName name="_xlnm.Print_Area" localSheetId="0">'1-1'!$A$1:$Y$38</definedName>
    <definedName name="_xlnm.Print_Area" localSheetId="9">'1-10'!$A$1:$Y$48</definedName>
    <definedName name="_xlnm.Print_Area" localSheetId="10">'1-11'!$A$1:$Y$48</definedName>
    <definedName name="_xlnm.Print_Area" localSheetId="11">'1-12'!$A$1:$Y$38</definedName>
    <definedName name="_xlnm.Print_Area" localSheetId="12">'1-13'!$A$1:$Y$48</definedName>
    <definedName name="_xlnm.Print_Area" localSheetId="13">'1-14'!$A$1:$Y$38</definedName>
    <definedName name="_xlnm.Print_Area" localSheetId="1">'1-2'!$A$1:$Y$44</definedName>
    <definedName name="_xlnm.Print_Area" localSheetId="2">'1-3'!$A$1:$Y$44</definedName>
    <definedName name="_xlnm.Print_Area" localSheetId="3">'1-4'!$A$1:$Y$44</definedName>
    <definedName name="_xlnm.Print_Area" localSheetId="4">'1-5'!$A$1:$Y$48</definedName>
    <definedName name="_xlnm.Print_Area" localSheetId="5">'1-6'!$A$1:$Y$48</definedName>
    <definedName name="_xlnm.Print_Area" localSheetId="6">'1-7'!$A$1:$Y$48</definedName>
    <definedName name="_xlnm.Print_Area" localSheetId="7">'1-8'!$A$1:$Y$48</definedName>
    <definedName name="_xlnm.Print_Area" localSheetId="8">'1-9'!$A$1:$Y$48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8" i="34" l="1"/>
  <c r="N18" i="34"/>
  <c r="M18" i="34"/>
  <c r="L18" i="34"/>
  <c r="O17" i="34"/>
  <c r="N17" i="34"/>
  <c r="M17" i="34"/>
  <c r="L17" i="34"/>
  <c r="O16" i="34"/>
  <c r="N16" i="34"/>
  <c r="M16" i="34"/>
  <c r="L16" i="34"/>
  <c r="O15" i="34"/>
  <c r="N15" i="34"/>
  <c r="M15" i="34"/>
  <c r="L15" i="34"/>
  <c r="O14" i="34"/>
  <c r="N14" i="34"/>
  <c r="M14" i="34"/>
  <c r="L14" i="34"/>
  <c r="O13" i="34"/>
  <c r="N13" i="34"/>
  <c r="M13" i="34"/>
  <c r="L13" i="34"/>
  <c r="O12" i="34"/>
  <c r="N12" i="34"/>
  <c r="M12" i="34"/>
  <c r="L12" i="34"/>
  <c r="L11" i="34"/>
  <c r="O10" i="34"/>
  <c r="N10" i="34"/>
  <c r="M10" i="34"/>
  <c r="L10" i="34"/>
  <c r="O9" i="34"/>
  <c r="N9" i="34"/>
  <c r="M9" i="34"/>
  <c r="L9" i="34"/>
  <c r="O8" i="34"/>
  <c r="N8" i="34"/>
  <c r="M8" i="34"/>
  <c r="L8" i="34"/>
  <c r="O7" i="34"/>
  <c r="N7" i="34"/>
  <c r="M7" i="34"/>
  <c r="L7" i="34"/>
  <c r="O6" i="34"/>
  <c r="N6" i="34"/>
  <c r="M6" i="34"/>
  <c r="L6" i="34"/>
  <c r="O5" i="34"/>
  <c r="N5" i="34"/>
  <c r="M5" i="34"/>
  <c r="L5" i="34"/>
  <c r="D6" i="34" l="1"/>
  <c r="C6" i="34"/>
  <c r="W4" i="59"/>
  <c r="G48" i="34" l="1"/>
  <c r="F48" i="34"/>
  <c r="A48" i="34"/>
  <c r="F47" i="34"/>
  <c r="A47" i="34"/>
  <c r="R2" i="57"/>
  <c r="R1" i="57"/>
  <c r="R2" i="59"/>
  <c r="R1" i="59"/>
  <c r="E54" i="59"/>
  <c r="E53" i="59"/>
  <c r="E52" i="59"/>
  <c r="E51" i="59"/>
  <c r="E50" i="59"/>
  <c r="O48" i="59"/>
  <c r="D47" i="34" s="1"/>
  <c r="D28" i="34" s="1"/>
  <c r="I48" i="59"/>
  <c r="C47" i="34" s="1"/>
  <c r="C28" i="34" s="1"/>
  <c r="E1" i="59"/>
  <c r="E44" i="57"/>
  <c r="E43" i="57"/>
  <c r="E42" i="57"/>
  <c r="E41" i="57"/>
  <c r="E40" i="57"/>
  <c r="O38" i="57"/>
  <c r="D48" i="34" s="1"/>
  <c r="D30" i="34" s="1"/>
  <c r="H38" i="57"/>
  <c r="C48" i="34" s="1"/>
  <c r="C30" i="34" s="1"/>
  <c r="E1" i="57"/>
  <c r="I38" i="56"/>
  <c r="E48" i="59" l="1"/>
  <c r="E47" i="34" s="1"/>
  <c r="D38" i="57"/>
  <c r="E48" i="34" s="1"/>
  <c r="E28" i="34"/>
  <c r="E55" i="59"/>
  <c r="E45" i="57"/>
  <c r="F36" i="34"/>
  <c r="F37" i="34"/>
  <c r="F38" i="34"/>
  <c r="F39" i="34"/>
  <c r="F40" i="34"/>
  <c r="F41" i="34"/>
  <c r="F42" i="34"/>
  <c r="F43" i="34"/>
  <c r="F44" i="34"/>
  <c r="F45" i="34"/>
  <c r="F46" i="34"/>
  <c r="F35" i="34"/>
  <c r="A35" i="34"/>
  <c r="A49" i="34"/>
  <c r="A46" i="34"/>
  <c r="A45" i="34"/>
  <c r="A44" i="34"/>
  <c r="A43" i="34"/>
  <c r="A42" i="34"/>
  <c r="A41" i="34"/>
  <c r="A40" i="34"/>
  <c r="A39" i="34"/>
  <c r="A38" i="34"/>
  <c r="A37" i="34"/>
  <c r="A36" i="34"/>
  <c r="E30" i="34" l="1"/>
  <c r="R2" i="51"/>
  <c r="E1" i="44"/>
  <c r="E1" i="43"/>
  <c r="E1" i="42"/>
  <c r="E1" i="53"/>
  <c r="E1" i="52"/>
  <c r="E1" i="51"/>
  <c r="E1" i="48"/>
  <c r="R1" i="47" l="1"/>
  <c r="R2" i="47"/>
  <c r="D1" i="34" l="1"/>
  <c r="R2" i="44"/>
  <c r="R1" i="44"/>
  <c r="W4" i="44"/>
  <c r="W4" i="43"/>
  <c r="R2" i="43"/>
  <c r="R1" i="43"/>
  <c r="R2" i="42"/>
  <c r="R1" i="42"/>
  <c r="W4" i="42"/>
  <c r="W4" i="52"/>
  <c r="W4" i="53"/>
  <c r="R2" i="53"/>
  <c r="R1" i="53"/>
  <c r="R2" i="52"/>
  <c r="R1" i="52"/>
  <c r="W4" i="51"/>
  <c r="E1" i="50"/>
  <c r="R1" i="51"/>
  <c r="W4" i="50"/>
  <c r="R2" i="50"/>
  <c r="R1" i="50"/>
  <c r="E1" i="49"/>
  <c r="R1" i="49"/>
  <c r="R2" i="49"/>
  <c r="W4" i="49"/>
  <c r="W4" i="56"/>
  <c r="W4" i="54"/>
  <c r="W4" i="48"/>
  <c r="W4" i="47"/>
  <c r="E1" i="47"/>
  <c r="E1" i="54"/>
  <c r="R2" i="54"/>
  <c r="R1" i="54"/>
  <c r="R2" i="56"/>
  <c r="R1" i="56"/>
  <c r="O38" i="56" l="1"/>
  <c r="C4" i="34"/>
  <c r="E44" i="56"/>
  <c r="E43" i="56"/>
  <c r="E42" i="56"/>
  <c r="E41" i="56"/>
  <c r="E40" i="56"/>
  <c r="D4" i="34" l="1"/>
  <c r="E38" i="56"/>
  <c r="C35" i="34"/>
  <c r="E45" i="56"/>
  <c r="D35" i="34" l="1"/>
  <c r="E50" i="54"/>
  <c r="E49" i="54"/>
  <c r="E48" i="54"/>
  <c r="E47" i="54"/>
  <c r="E46" i="54"/>
  <c r="O44" i="54"/>
  <c r="D36" i="34" s="1"/>
  <c r="I44" i="54"/>
  <c r="C36" i="34" l="1"/>
  <c r="E44" i="54"/>
  <c r="E51" i="54"/>
  <c r="E44" i="44"/>
  <c r="E43" i="44"/>
  <c r="E42" i="44"/>
  <c r="E41" i="44"/>
  <c r="E40" i="44"/>
  <c r="E54" i="43"/>
  <c r="E53" i="43"/>
  <c r="E52" i="43"/>
  <c r="E51" i="43"/>
  <c r="E50" i="43"/>
  <c r="E54" i="42"/>
  <c r="E53" i="42"/>
  <c r="E52" i="42"/>
  <c r="E51" i="42"/>
  <c r="E50" i="42"/>
  <c r="E54" i="53"/>
  <c r="E53" i="53"/>
  <c r="E52" i="53"/>
  <c r="E51" i="53"/>
  <c r="E50" i="53"/>
  <c r="E54" i="52"/>
  <c r="E53" i="52"/>
  <c r="E52" i="52"/>
  <c r="E51" i="52"/>
  <c r="E50" i="52"/>
  <c r="E54" i="51"/>
  <c r="E53" i="51"/>
  <c r="E52" i="51"/>
  <c r="E51" i="51"/>
  <c r="E50" i="51"/>
  <c r="E54" i="50"/>
  <c r="E53" i="50"/>
  <c r="E52" i="50"/>
  <c r="E51" i="50"/>
  <c r="E50" i="50"/>
  <c r="E54" i="49"/>
  <c r="E53" i="49"/>
  <c r="E52" i="49"/>
  <c r="E51" i="49"/>
  <c r="E50" i="49"/>
  <c r="E50" i="48"/>
  <c r="E49" i="48"/>
  <c r="E48" i="48"/>
  <c r="E47" i="48"/>
  <c r="E46" i="48"/>
  <c r="E50" i="47"/>
  <c r="E49" i="47"/>
  <c r="E48" i="47"/>
  <c r="E47" i="47"/>
  <c r="E46" i="47"/>
  <c r="H6" i="34" l="1"/>
  <c r="H10" i="34"/>
  <c r="H4" i="34"/>
  <c r="H12" i="34"/>
  <c r="H8" i="34"/>
  <c r="E51" i="48"/>
  <c r="E55" i="52"/>
  <c r="E55" i="49"/>
  <c r="E55" i="51"/>
  <c r="E55" i="53"/>
  <c r="E55" i="43"/>
  <c r="E45" i="44"/>
  <c r="E55" i="42"/>
  <c r="E55" i="50"/>
  <c r="E51" i="47"/>
  <c r="O38" i="44"/>
  <c r="D26" i="34" s="1"/>
  <c r="D46" i="34" s="1"/>
  <c r="I38" i="44"/>
  <c r="C26" i="34" s="1"/>
  <c r="C46" i="34" s="1"/>
  <c r="O48" i="43"/>
  <c r="D24" i="34" s="1"/>
  <c r="D45" i="34" s="1"/>
  <c r="I48" i="43"/>
  <c r="O48" i="42"/>
  <c r="D22" i="34" s="1"/>
  <c r="D44" i="34" s="1"/>
  <c r="I48" i="42"/>
  <c r="C22" i="34" s="1"/>
  <c r="C44" i="34" s="1"/>
  <c r="O48" i="53"/>
  <c r="D20" i="34" s="1"/>
  <c r="D43" i="34" s="1"/>
  <c r="I48" i="53"/>
  <c r="C20" i="34" s="1"/>
  <c r="C43" i="34" s="1"/>
  <c r="O48" i="52"/>
  <c r="D18" i="34" s="1"/>
  <c r="D42" i="34" s="1"/>
  <c r="I48" i="52"/>
  <c r="C18" i="34" s="1"/>
  <c r="C42" i="34" s="1"/>
  <c r="O48" i="51"/>
  <c r="D16" i="34" s="1"/>
  <c r="I48" i="51"/>
  <c r="O48" i="50"/>
  <c r="D14" i="34" s="1"/>
  <c r="D40" i="34" s="1"/>
  <c r="I48" i="50"/>
  <c r="C14" i="34" s="1"/>
  <c r="C40" i="34" s="1"/>
  <c r="O48" i="49"/>
  <c r="D12" i="34" s="1"/>
  <c r="D39" i="34" s="1"/>
  <c r="I48" i="49"/>
  <c r="O44" i="48"/>
  <c r="D10" i="34" s="1"/>
  <c r="D38" i="34" s="1"/>
  <c r="I44" i="48"/>
  <c r="C10" i="34" s="1"/>
  <c r="C38" i="34" s="1"/>
  <c r="O44" i="47"/>
  <c r="D8" i="34" s="1"/>
  <c r="I44" i="47"/>
  <c r="C8" i="34" s="1"/>
  <c r="R2" i="48"/>
  <c r="R1" i="48"/>
  <c r="D41" i="34" l="1"/>
  <c r="N11" i="34"/>
  <c r="C37" i="34"/>
  <c r="D37" i="34"/>
  <c r="D32" i="34"/>
  <c r="D49" i="34" s="1"/>
  <c r="E20" i="34"/>
  <c r="E43" i="34" s="1"/>
  <c r="E48" i="43"/>
  <c r="E48" i="51"/>
  <c r="E48" i="50"/>
  <c r="E44" i="47"/>
  <c r="E48" i="42"/>
  <c r="E48" i="53"/>
  <c r="E48" i="49"/>
  <c r="E48" i="52"/>
  <c r="E38" i="44"/>
  <c r="C16" i="34"/>
  <c r="C24" i="34"/>
  <c r="C45" i="34" s="1"/>
  <c r="E44" i="48"/>
  <c r="C12" i="34"/>
  <c r="C39" i="34" s="1"/>
  <c r="E22" i="34"/>
  <c r="E44" i="34" s="1"/>
  <c r="E18" i="34"/>
  <c r="E42" i="34" s="1"/>
  <c r="C41" i="34" l="1"/>
  <c r="M11" i="34"/>
  <c r="C32" i="34"/>
  <c r="E24" i="34"/>
  <c r="E45" i="34" s="1"/>
  <c r="H14" i="34"/>
  <c r="E16" i="34"/>
  <c r="E26" i="34"/>
  <c r="E46" i="34" s="1"/>
  <c r="E6" i="34"/>
  <c r="E36" i="34" s="1"/>
  <c r="E12" i="34"/>
  <c r="E39" i="34" s="1"/>
  <c r="E10" i="34"/>
  <c r="E38" i="34" s="1"/>
  <c r="E41" i="34" l="1"/>
  <c r="O11" i="34"/>
  <c r="E4" i="34"/>
  <c r="C49" i="34"/>
  <c r="E14" i="34"/>
  <c r="E40" i="34" s="1"/>
  <c r="E8" i="34"/>
  <c r="E37" i="34" s="1"/>
  <c r="E35" i="34" l="1"/>
  <c r="E32" i="34"/>
  <c r="E49" i="34" s="1"/>
</calcChain>
</file>

<file path=xl/sharedStrings.xml><?xml version="1.0" encoding="utf-8"?>
<sst xmlns="http://schemas.openxmlformats.org/spreadsheetml/2006/main" count="3027" uniqueCount="1128">
  <si>
    <t>เลขที่</t>
  </si>
  <si>
    <t>เลขประจำตัว</t>
  </si>
  <si>
    <t>เพศ</t>
  </si>
  <si>
    <t>สี</t>
  </si>
  <si>
    <t>นามสกุล</t>
  </si>
  <si>
    <t>รวม</t>
  </si>
  <si>
    <t>คน</t>
  </si>
  <si>
    <t>หญิง</t>
  </si>
  <si>
    <t xml:space="preserve"> คน</t>
  </si>
  <si>
    <t xml:space="preserve">          ชื่อ -</t>
  </si>
  <si>
    <t>ห้อง</t>
  </si>
  <si>
    <t>ชาย</t>
  </si>
  <si>
    <t xml:space="preserve">หญิง </t>
  </si>
  <si>
    <t>ม.1/1</t>
  </si>
  <si>
    <t>ม.1/2</t>
  </si>
  <si>
    <t>ม.1/3</t>
  </si>
  <si>
    <t>ม.1/4</t>
  </si>
  <si>
    <t>ม.1/5</t>
  </si>
  <si>
    <t>ม.1/6</t>
  </si>
  <si>
    <t>ม.1/7</t>
  </si>
  <si>
    <t>ม.1/8</t>
  </si>
  <si>
    <t>แดง</t>
  </si>
  <si>
    <t>เหลือง</t>
  </si>
  <si>
    <t>น้ำเงิน</t>
  </si>
  <si>
    <t>ม่วง</t>
  </si>
  <si>
    <t>ฟ้า</t>
  </si>
  <si>
    <t>คณะสี</t>
  </si>
  <si>
    <t>ครูที่ปรึกษา</t>
  </si>
  <si>
    <t>นักเรียน</t>
  </si>
  <si>
    <t>รวมทั้งหมด</t>
  </si>
  <si>
    <t>ห้องเรียน</t>
  </si>
  <si>
    <t>ข้อมูล ณ  วันที่</t>
  </si>
  <si>
    <t>รวมนักเรียนทั้งหมด</t>
  </si>
  <si>
    <t>ม.1/9</t>
  </si>
  <si>
    <t>ม.1/10</t>
  </si>
  <si>
    <t>ม.1/11</t>
  </si>
  <si>
    <t>ม.1/12</t>
  </si>
  <si>
    <t xml:space="preserve">ครูที่ปรึกษาคนที่ 1 </t>
  </si>
  <si>
    <t>โครงการส่งเสริมความสามารถด้านคณิตศาสตร์ วิทยาศาสตร์ ภาษาอังกฤษและเทคโนโลยี (MSET)</t>
  </si>
  <si>
    <t>โครงการห้องเรียนทั่วไป</t>
  </si>
  <si>
    <t xml:space="preserve">จำนวนนักเรียนชั้น ม.1  </t>
  </si>
  <si>
    <t>นางปริญดา  มาเอียด</t>
  </si>
  <si>
    <t>หัวหน้าระดับ</t>
  </si>
  <si>
    <t>นายณัฐวุฒิ  พุทธบัว</t>
  </si>
  <si>
    <t>ครูที่ปรึกษาคนที่ 2</t>
  </si>
  <si>
    <t xml:space="preserve">   (SURATTHANI  SCHOOL)</t>
  </si>
  <si>
    <t>รหัสวิชา..........................ชื่อวิชา.............................................................................หน่วยกิต................</t>
  </si>
  <si>
    <t>หมายเลขห้อง</t>
  </si>
  <si>
    <t>นางชุติมา นามตาปี</t>
  </si>
  <si>
    <t>นางสาวณัฐกานต์  พลรักษา</t>
  </si>
  <si>
    <t xml:space="preserve">      ชั้นมัธยมศึกษาปีที่ 1/1    </t>
  </si>
  <si>
    <t xml:space="preserve">      ชั้นมัธยมศึกษาปีที่ 1/2    </t>
  </si>
  <si>
    <t xml:space="preserve">      ชั้นมัธยมศึกษาปีที่ 1/3    </t>
  </si>
  <si>
    <t xml:space="preserve">      ชั้นมัธยมศึกษาปีที่ 1/4    </t>
  </si>
  <si>
    <t xml:space="preserve">      ชั้นมัธยมศึกษาปีที่ 1/5    </t>
  </si>
  <si>
    <t xml:space="preserve">      ชั้นมัธยมศึกษาปีที่ 1/6    </t>
  </si>
  <si>
    <t xml:space="preserve">      ชั้นมัธยมศึกษาปีที่ 1/7    </t>
  </si>
  <si>
    <t xml:space="preserve">      ชั้นมัธยมศึกษาปีที่ 1/8    </t>
  </si>
  <si>
    <t xml:space="preserve">    ชั้นมัธยมศึกษาปีที่ 1/9    </t>
  </si>
  <si>
    <t xml:space="preserve">      ชั้นมัธยมศึกษาปีที่ 1/10    </t>
  </si>
  <si>
    <t xml:space="preserve">      ชั้นมัธยมศึกษาปีที่ 1/11    </t>
  </si>
  <si>
    <t xml:space="preserve">       ชั้นมัธยมศึกษาปีที่ 1/12    </t>
  </si>
  <si>
    <t xml:space="preserve">    โรงเรียนสุราษฎร์ธานี</t>
  </si>
  <si>
    <t>นายธาริต  อ่าวเจริญ</t>
  </si>
  <si>
    <t>รองหัวหน้าระดับฝ่ายกิจการ</t>
  </si>
  <si>
    <t>ช</t>
  </si>
  <si>
    <t>ญ</t>
  </si>
  <si>
    <t>จอย</t>
  </si>
  <si>
    <t>มานิตานุเคราะห์</t>
  </si>
  <si>
    <t>ธิดาแม่พระ</t>
  </si>
  <si>
    <t>อนุบาลสุราษฎร์ธานี</t>
  </si>
  <si>
    <t>อุ่นรัก 2 ภาษา</t>
  </si>
  <si>
    <t>นางสาววิภารัตน์  พุฒดำ</t>
  </si>
  <si>
    <t>…...........-..............</t>
  </si>
  <si>
    <t>อนุบาลนวพร</t>
  </si>
  <si>
    <t>เลขประชาชน</t>
  </si>
  <si>
    <t>คำนำหน้า</t>
  </si>
  <si>
    <t>ชื่อ-สกุล</t>
  </si>
  <si>
    <t>สถานศึกษา</t>
  </si>
  <si>
    <t>เทพมิตรศึกษา</t>
  </si>
  <si>
    <t>สารสาสน์วิเทศสุราษฎร์ธานี</t>
  </si>
  <si>
    <t>อนุบาลคณาพร</t>
  </si>
  <si>
    <t>ภูบดินทร์พิทยาลัย</t>
  </si>
  <si>
    <t>อนุบาลเปี่ยมรัก</t>
  </si>
  <si>
    <t>กฤษิกร เอี่ยมสร้อง</t>
  </si>
  <si>
    <t>ณฐวัฒน์ ภัทรปรัชญากุล</t>
  </si>
  <si>
    <t>ทวิร์ธัมม์ ธรรมนิยม</t>
  </si>
  <si>
    <t>นานาชาติสุราษฎร์ธานี</t>
  </si>
  <si>
    <t>ธนาธิป พัฒนนิกร</t>
  </si>
  <si>
    <t>ธีรภัทร เสือปาน</t>
  </si>
  <si>
    <t>บุณยกร นิสภกุล</t>
  </si>
  <si>
    <t>ปรัตถกร หนูสุข</t>
  </si>
  <si>
    <t>ปราณประชา เหมือนประสาท</t>
  </si>
  <si>
    <t>ปิยนัยน์ วงษ์ประยูร</t>
  </si>
  <si>
    <t>องค์การบริหารส่วนจังหวัดสุราษฎร์ธานี ๒ (บ้านดอนเกลี้ยง)</t>
  </si>
  <si>
    <t>พัฒนเดช นุ่มทอง</t>
  </si>
  <si>
    <t>พิสิษฐ์ ลิ้มเวชศิลป์</t>
  </si>
  <si>
    <t>พุฒิพงศ์ เวชเตง</t>
  </si>
  <si>
    <t>ภูวิช ณพัทลุง</t>
  </si>
  <si>
    <t>ยศพงศ์ สำราญกิจณัฐ</t>
  </si>
  <si>
    <t>สหรรษวรรษ ต้นชู</t>
  </si>
  <si>
    <t>เอกพล คูณสม</t>
  </si>
  <si>
    <t>จิตณัฐดา อินทสุวรรณโณ</t>
  </si>
  <si>
    <t>จุฬารัตน์ ใจกว้าง</t>
  </si>
  <si>
    <t>ชนัญชิดา ชัยสวัสดิ์</t>
  </si>
  <si>
    <t>ณิชนันทน์ พันธุ์สถิตย์วงศ์</t>
  </si>
  <si>
    <t>ธนพร บุญชัย</t>
  </si>
  <si>
    <t>สมถวิลวิเทศศึกษา ห้วยมงคล</t>
  </si>
  <si>
    <t>ธันยกานต์ คงชาตรี</t>
  </si>
  <si>
    <t>อนุบาลชนะพร</t>
  </si>
  <si>
    <t>ปานชีวา สุวรรณดี</t>
  </si>
  <si>
    <t>ปุณณดา เสรีรัตน</t>
  </si>
  <si>
    <t>เมณิศา คงทอง</t>
  </si>
  <si>
    <t>ร่มฉัตร บุณยนพพงศ์</t>
  </si>
  <si>
    <t>รมิตาฉัตร์ พัฒนสุวรนันท์</t>
  </si>
  <si>
    <t>ลลิตา สุขรมย์</t>
  </si>
  <si>
    <t>อิงฟ้า มณีกาญจน์</t>
  </si>
  <si>
    <t>โครงการส่งเสริมความสามารถด้านคณิตศาสตร์และวิทยาศาสตร์ มัธยมศึกษาตอนต้น</t>
  </si>
  <si>
    <t xml:space="preserve">โครงการจัดการเรียนการสอนตามหลักสูตรกระทรวงศึกษาธิการเป็นภาษาอังกฤษ (English Program : EP)   </t>
  </si>
  <si>
    <t>ประภัทรสร ไมทอง</t>
  </si>
  <si>
    <t>นักเรียนลาพักการเรียน</t>
  </si>
  <si>
    <t>.....</t>
  </si>
  <si>
    <t>ม.1/13</t>
  </si>
  <si>
    <t>พักการเรียน</t>
  </si>
  <si>
    <t xml:space="preserve">      ชั้นมัธยมศึกษาปีที่ 1/13    </t>
  </si>
  <si>
    <t>ม.1/14</t>
  </si>
  <si>
    <t xml:space="preserve">       ชั้นมัธยมศึกษาปีที่ 1/14   </t>
  </si>
  <si>
    <t>โครงการห้องเรียนวิทยาศาสตร์พลังสิบ</t>
  </si>
  <si>
    <t xml:space="preserve">นางสาวมนันญา   บัวแก้ว </t>
  </si>
  <si>
    <t>นางสุวณี  สุวรรณพัฒน์</t>
  </si>
  <si>
    <t>นางอุราพร   สุวรรณบุตร</t>
  </si>
  <si>
    <t>นางสาวชุติมา  แซ่ตั้ง</t>
  </si>
  <si>
    <t>มนัชญา</t>
  </si>
  <si>
    <t>สิงห์สนิท</t>
  </si>
  <si>
    <t>ลาออก ณ วันที่ 12 พฤษภาคม 2566</t>
  </si>
  <si>
    <t>นายธาริต อ่าวเจริญ</t>
  </si>
  <si>
    <t>.............-..............</t>
  </si>
  <si>
    <t>นางสาวอรอนงค์ เวชจันทร์</t>
  </si>
  <si>
    <t>นางสาวสรัญพร สุขเวช</t>
  </si>
  <si>
    <t>นางสาวภัทราวดี สุวรรณจันทร์</t>
  </si>
  <si>
    <t>นางดวงเดือน จุ้ยเริก</t>
  </si>
  <si>
    <t>นายจักรพันธ์ สมาธิ</t>
  </si>
  <si>
    <t>นายจิรศักดิ์ แดงเอียด</t>
  </si>
  <si>
    <t>โครงการห้องเรียนพิเศษวิทยาศาสตร์ คณิตศาสตร์  เทคโนโลยีและสิ่งแวดล้อม(SMTE)</t>
  </si>
  <si>
    <t>นางสาววีรญา   วังหิน</t>
  </si>
  <si>
    <t>นายมัชฌิม  บุญคง</t>
  </si>
  <si>
    <t xml:space="preserve">นางสาวณัฐติยา  ผาสุข </t>
  </si>
  <si>
    <t>นายลือฤทธิ์  สุขยิ่ง</t>
  </si>
  <si>
    <t>กฤชนนท์</t>
  </si>
  <si>
    <t>พรหมอักษร</t>
  </si>
  <si>
    <t>กวินธร</t>
  </si>
  <si>
    <t>หอวัฒนานันท์</t>
  </si>
  <si>
    <t>แก่นธัมม์</t>
  </si>
  <si>
    <t>เมืองจีน</t>
  </si>
  <si>
    <t>ฐิติพงศ์</t>
  </si>
  <si>
    <t>ชฎาธร</t>
  </si>
  <si>
    <t>ณภัทร</t>
  </si>
  <si>
    <t>วโรดมวิจิตร</t>
  </si>
  <si>
    <t>ณัฐกฤต</t>
  </si>
  <si>
    <t>เดชะ</t>
  </si>
  <si>
    <t>ณัฐนัทธ์</t>
  </si>
  <si>
    <t>วิริยะวารี</t>
  </si>
  <si>
    <t>ติณณ์</t>
  </si>
  <si>
    <t>ศรีภิญโญ</t>
  </si>
  <si>
    <t>ออมทรัพย์สิน</t>
  </si>
  <si>
    <t>ธนพงค์</t>
  </si>
  <si>
    <t>ฤทธิ์หมุน</t>
  </si>
  <si>
    <t>ธนเวทย์</t>
  </si>
  <si>
    <t>เหล่านาค</t>
  </si>
  <si>
    <t>ธัชกร</t>
  </si>
  <si>
    <t>จันทร์ถมยา</t>
  </si>
  <si>
    <t>นาวา</t>
  </si>
  <si>
    <t>สริขา</t>
  </si>
  <si>
    <t>ปณิธิ</t>
  </si>
  <si>
    <t>พลายชุม</t>
  </si>
  <si>
    <t>ปุณณพัฒน์</t>
  </si>
  <si>
    <t>เทศมาตย์</t>
  </si>
  <si>
    <t>พชร</t>
  </si>
  <si>
    <t>เพียรประดิษฐกุล</t>
  </si>
  <si>
    <t>ภูมิพัฒน์</t>
  </si>
  <si>
    <t>บุญเต็ม</t>
  </si>
  <si>
    <t>ภูมิวิชย์</t>
  </si>
  <si>
    <t>โกสิยพันธ์</t>
  </si>
  <si>
    <t>ภูรินท์</t>
  </si>
  <si>
    <t>สังขะวิชัย</t>
  </si>
  <si>
    <t>วิญญ์</t>
  </si>
  <si>
    <t>ตั่นเผ่าพงษ์</t>
  </si>
  <si>
    <t>ศุภวิชญ์</t>
  </si>
  <si>
    <t>รักสวัสดิ์</t>
  </si>
  <si>
    <t>สิรวิชญ์</t>
  </si>
  <si>
    <t>เชิญรัตนรักษ์</t>
  </si>
  <si>
    <t>ชินณฎา</t>
  </si>
  <si>
    <t>สุวรรณทิพย์</t>
  </si>
  <si>
    <t>ณัชชา</t>
  </si>
  <si>
    <t>อารีรอบ</t>
  </si>
  <si>
    <t>ณัฐภัทร</t>
  </si>
  <si>
    <t>ภู่วัฒนา</t>
  </si>
  <si>
    <t>ปภาว​รินทร์​</t>
  </si>
  <si>
    <t>เกษม​สิทธิ​พร​</t>
  </si>
  <si>
    <t>แพรทิวา</t>
  </si>
  <si>
    <t>ทองแก้ว</t>
  </si>
  <si>
    <t>ภคพร</t>
  </si>
  <si>
    <t>สุทธิวรานันท์</t>
  </si>
  <si>
    <t>ศุภาพิชญ์</t>
  </si>
  <si>
    <t>จินดำ</t>
  </si>
  <si>
    <t>อลิชา</t>
  </si>
  <si>
    <t>เทียมสุวรรณ</t>
  </si>
  <si>
    <t>เลขที่นั่งสอบ</t>
  </si>
  <si>
    <t>เลขประจำตัวประชาชน</t>
  </si>
  <si>
    <t>พุทธยาศรม</t>
  </si>
  <si>
    <t>อนุบาลหนูน้อย</t>
  </si>
  <si>
    <t>วัดบ้านส้อง</t>
  </si>
  <si>
    <t>อนุบาล​สุราษฎร์​ธานี​</t>
  </si>
  <si>
    <t>เยาวเรศวิทยา</t>
  </si>
  <si>
    <t>กรวิชญ์</t>
  </si>
  <si>
    <t>ศิริอนันตภัทร์</t>
  </si>
  <si>
    <t>กฤตัชญ์</t>
  </si>
  <si>
    <t>ตั้งวงศ์</t>
  </si>
  <si>
    <t>กวินฐ์</t>
  </si>
  <si>
    <t>ศรีสุวรรณ</t>
  </si>
  <si>
    <t>กานติพันธุ์</t>
  </si>
  <si>
    <t>สุวรรณรัตน์</t>
  </si>
  <si>
    <t>กิตติพิชญ์</t>
  </si>
  <si>
    <t>สมุยเจริญสิน</t>
  </si>
  <si>
    <t>โชติกวินทร์</t>
  </si>
  <si>
    <t>โชติเวทย์ศิลป์</t>
  </si>
  <si>
    <t>ณฐภัทร</t>
  </si>
  <si>
    <t>สุวรรณเมฆ</t>
  </si>
  <si>
    <t>ณัฏฐ์</t>
  </si>
  <si>
    <t>วงศ์วรวิทย์</t>
  </si>
  <si>
    <t>ธนโชติ</t>
  </si>
  <si>
    <t>ไชยคง</t>
  </si>
  <si>
    <t>ธนภัทร</t>
  </si>
  <si>
    <t>มณีนิล</t>
  </si>
  <si>
    <t>สุวรรณมณี</t>
  </si>
  <si>
    <t>ธรรมวัฒน์</t>
  </si>
  <si>
    <t>สุขชาติ</t>
  </si>
  <si>
    <t>ธีรัตม์</t>
  </si>
  <si>
    <t>บำรุง</t>
  </si>
  <si>
    <t>ปฤณ</t>
  </si>
  <si>
    <t>กระจ่างแจ้ง</t>
  </si>
  <si>
    <t>ปัณณวิชญ์</t>
  </si>
  <si>
    <t>ทิพย์วงศ์</t>
  </si>
  <si>
    <t>สลิลปราโมทย์</t>
  </si>
  <si>
    <t>พณิชพล</t>
  </si>
  <si>
    <t>จักรางกูร</t>
  </si>
  <si>
    <t>พัชรพล</t>
  </si>
  <si>
    <t>พวงสว่าง</t>
  </si>
  <si>
    <t>ภัคศรัณย์</t>
  </si>
  <si>
    <t>สุขกล่ำ</t>
  </si>
  <si>
    <t>ยุติวิชญ์</t>
  </si>
  <si>
    <t>เพ็ชรมีศรี</t>
  </si>
  <si>
    <t>วฤทธิ์</t>
  </si>
  <si>
    <t>เพชรมั่ง</t>
  </si>
  <si>
    <t>ศิวัช</t>
  </si>
  <si>
    <t>แซ่โอ้ว</t>
  </si>
  <si>
    <t>สังข์เพชร</t>
  </si>
  <si>
    <t>สุรวิช</t>
  </si>
  <si>
    <t>รักใหม่</t>
  </si>
  <si>
    <t>อติวิชญ์</t>
  </si>
  <si>
    <t>หนูจีนจิตร</t>
  </si>
  <si>
    <t>อธิเบศร์</t>
  </si>
  <si>
    <t>ศิริรุ่งวัฒนา</t>
  </si>
  <si>
    <t>จิณณพัต</t>
  </si>
  <si>
    <t>รักประทุม</t>
  </si>
  <si>
    <t>ชุติกาญจน์</t>
  </si>
  <si>
    <t>ทองเกิด</t>
  </si>
  <si>
    <t>ณัฏฐณิชา</t>
  </si>
  <si>
    <t>สุขอุ่น</t>
  </si>
  <si>
    <t>ณิชมน</t>
  </si>
  <si>
    <t>ภูษิต</t>
  </si>
  <si>
    <t>บุญธรักษา</t>
  </si>
  <si>
    <t>ศิริพงษ์</t>
  </si>
  <si>
    <t>ปวริศา</t>
  </si>
  <si>
    <t>สุระกิจ</t>
  </si>
  <si>
    <t>เพ็ญพิชา</t>
  </si>
  <si>
    <t>โรจนพิทยากร</t>
  </si>
  <si>
    <t>ฟาเดีย</t>
  </si>
  <si>
    <t>มุติชุน</t>
  </si>
  <si>
    <t>ภูริชญา</t>
  </si>
  <si>
    <t>ฤกษ์วัลย์</t>
  </si>
  <si>
    <t>ศศิชา</t>
  </si>
  <si>
    <t>ปานเกลี้ยง</t>
  </si>
  <si>
    <t>ศูนย์การเรียนรู้ยุวชนสร้างสุข</t>
  </si>
  <si>
    <t>ดรุโณทัยพุนพิน</t>
  </si>
  <si>
    <t>อนุบาลชุลีกร</t>
  </si>
  <si>
    <t>วัดอินทราวาส</t>
  </si>
  <si>
    <t>กมล</t>
  </si>
  <si>
    <t>กมลภิวงศ์</t>
  </si>
  <si>
    <t>กฤติน</t>
  </si>
  <si>
    <t>โสมวิภาต</t>
  </si>
  <si>
    <t>กัณฑ์อเนก</t>
  </si>
  <si>
    <t>สุทธินุ่น</t>
  </si>
  <si>
    <t>ทยาทร</t>
  </si>
  <si>
    <t>ประเสริฐยศ</t>
  </si>
  <si>
    <t>ธนกร</t>
  </si>
  <si>
    <t>พิทักษ์โกศล</t>
  </si>
  <si>
    <t>ธนดล</t>
  </si>
  <si>
    <t>คล้ายเจริญ</t>
  </si>
  <si>
    <t>ศรีจันทร์</t>
  </si>
  <si>
    <t>ธรรม์คุณ</t>
  </si>
  <si>
    <t>ด้วงนุ่ม</t>
  </si>
  <si>
    <t>ธฤษณุ</t>
  </si>
  <si>
    <t>ธนฐานสกุล</t>
  </si>
  <si>
    <t>ปัณณ์</t>
  </si>
  <si>
    <t>พร้อมประเสริฐ</t>
  </si>
  <si>
    <t>ปัณณทัต</t>
  </si>
  <si>
    <t>แก้วประจุ</t>
  </si>
  <si>
    <t>ปุริม</t>
  </si>
  <si>
    <t>ไชยบุญ</t>
  </si>
  <si>
    <t>เกื้อก่อแก้ว</t>
  </si>
  <si>
    <t>พิชญุตม์</t>
  </si>
  <si>
    <t>โต๊ะยะเล</t>
  </si>
  <si>
    <t>พีรณัฐ</t>
  </si>
  <si>
    <t>สุทธิวิชัยพร</t>
  </si>
  <si>
    <t>พุทธิรักษ์</t>
  </si>
  <si>
    <t>ไชยวิก</t>
  </si>
  <si>
    <t>ภัทรวรรธน์</t>
  </si>
  <si>
    <t>เสมียนเพชร</t>
  </si>
  <si>
    <t>ภาคิน</t>
  </si>
  <si>
    <t>สุวรรณรักษา</t>
  </si>
  <si>
    <t>ภูริภักดิ์</t>
  </si>
  <si>
    <t>ภู่สัน</t>
  </si>
  <si>
    <t>ภูวรินทร์</t>
  </si>
  <si>
    <t>แก้วไทย</t>
  </si>
  <si>
    <t>เมธัส</t>
  </si>
  <si>
    <t>รจนา</t>
  </si>
  <si>
    <t>ศิวกร</t>
  </si>
  <si>
    <t>วิชัยดิษฐ</t>
  </si>
  <si>
    <t>สุรัชชานนท์</t>
  </si>
  <si>
    <t>จันทรุจานนท์</t>
  </si>
  <si>
    <t>กานต์สิริ</t>
  </si>
  <si>
    <t>ปานแป้น</t>
  </si>
  <si>
    <t>เจณิสสา</t>
  </si>
  <si>
    <t>วราชัย</t>
  </si>
  <si>
    <t>นันทิกร</t>
  </si>
  <si>
    <t>โชคชัยกวิน</t>
  </si>
  <si>
    <t>พชรมน</t>
  </si>
  <si>
    <t>นาคสวัสดิ์</t>
  </si>
  <si>
    <t>พิชชาภา</t>
  </si>
  <si>
    <t>วุฒิพงศ์</t>
  </si>
  <si>
    <t>ภัททิยา</t>
  </si>
  <si>
    <t>หอยแก้ว</t>
  </si>
  <si>
    <t>ภัทรนันท์</t>
  </si>
  <si>
    <t>บุญชู</t>
  </si>
  <si>
    <t>รวิญาดา</t>
  </si>
  <si>
    <t>สุขแก้ว</t>
  </si>
  <si>
    <t>วริศรา</t>
  </si>
  <si>
    <t>เจ้ยยา</t>
  </si>
  <si>
    <t>วันทิตา</t>
  </si>
  <si>
    <t>สีเปี้ยว</t>
  </si>
  <si>
    <t>สาริกันต์</t>
  </si>
  <si>
    <t>บานเย็น</t>
  </si>
  <si>
    <t>อมลรดา</t>
  </si>
  <si>
    <t>ธาระปราบ</t>
  </si>
  <si>
    <t>อริญรดา</t>
  </si>
  <si>
    <t>ศรีขวาชัย</t>
  </si>
  <si>
    <t>บ้านหัวสะพานมิตรภาพที่ 217</t>
  </si>
  <si>
    <t>สารสาสน์</t>
  </si>
  <si>
    <t>อนุบาลวริศสา</t>
  </si>
  <si>
    <t>วัดชยาราม</t>
  </si>
  <si>
    <t>วัดรัตนาราม (ธรรมรักขิตประชานุกูล)</t>
  </si>
  <si>
    <t>อนุบาลบ้านเด็ก</t>
  </si>
  <si>
    <t>วัดประทุมทายการาม</t>
  </si>
  <si>
    <t>กฤติพงศ์</t>
  </si>
  <si>
    <t>เจริญรูป</t>
  </si>
  <si>
    <t>จิรภัทร</t>
  </si>
  <si>
    <t>พลดี</t>
  </si>
  <si>
    <t>ชัยพรหม</t>
  </si>
  <si>
    <t>ชนะทัพ</t>
  </si>
  <si>
    <t>ณคุณ</t>
  </si>
  <si>
    <t>นาเจริญ</t>
  </si>
  <si>
    <t>ณดลย์</t>
  </si>
  <si>
    <t>ชะนะราช</t>
  </si>
  <si>
    <t>ณัฐภัท</t>
  </si>
  <si>
    <t>ปริพิทักษ์</t>
  </si>
  <si>
    <t>ไตรเทพ</t>
  </si>
  <si>
    <t>เต็มบางงอน</t>
  </si>
  <si>
    <t>ทัพพ์</t>
  </si>
  <si>
    <t>ลวณะสกล</t>
  </si>
  <si>
    <t>หงษ์ทอง</t>
  </si>
  <si>
    <t>ธัญญ</t>
  </si>
  <si>
    <t>วิโนทกะ</t>
  </si>
  <si>
    <t>ธีธัช</t>
  </si>
  <si>
    <t>ศักดา</t>
  </si>
  <si>
    <t>ปริชญ์</t>
  </si>
  <si>
    <t>อินริสพงค์</t>
  </si>
  <si>
    <t>ปุณศิษฐ์</t>
  </si>
  <si>
    <t>จรูญธนาวรวัฒน์</t>
  </si>
  <si>
    <t>พสุ</t>
  </si>
  <si>
    <t>สุขเจริญ</t>
  </si>
  <si>
    <t>ภูพิรัญญ์</t>
  </si>
  <si>
    <t>ธนพัตสิริยกุล</t>
  </si>
  <si>
    <t>ภูริพิชช์</t>
  </si>
  <si>
    <t>พัฒนรักษ์</t>
  </si>
  <si>
    <t>วชิรวิชญ์</t>
  </si>
  <si>
    <t>สมุทรเก่า</t>
  </si>
  <si>
    <t>วสุวี</t>
  </si>
  <si>
    <t>พิมลศิริ</t>
  </si>
  <si>
    <t>ทองชิต</t>
  </si>
  <si>
    <t>เศรษฐพัส</t>
  </si>
  <si>
    <t>เชาวน์วุฒิพันธ์</t>
  </si>
  <si>
    <t>เศรษฐ์วริศ</t>
  </si>
  <si>
    <t>พัฒนเชียร</t>
  </si>
  <si>
    <t>สวพล</t>
  </si>
  <si>
    <t>สมเศรษฐ์</t>
  </si>
  <si>
    <t>สุวิจักขณ์</t>
  </si>
  <si>
    <t>บุญเกตุ</t>
  </si>
  <si>
    <t>อชิรวิชญ์</t>
  </si>
  <si>
    <t>แก้วศรี</t>
  </si>
  <si>
    <t>กรสิริ</t>
  </si>
  <si>
    <t>ไสยรินทร์</t>
  </si>
  <si>
    <t>กัญญาวีฐ์</t>
  </si>
  <si>
    <t>ว่องโชคธนาฒย์</t>
  </si>
  <si>
    <t>คณิสสร</t>
  </si>
  <si>
    <t>รอดเจริญ</t>
  </si>
  <si>
    <t>ณิชนันทน์</t>
  </si>
  <si>
    <t>เทพทุ่งหลวง</t>
  </si>
  <si>
    <t>ทีฆภาคย์วิศิษฎ์</t>
  </si>
  <si>
    <t>นววรรณ</t>
  </si>
  <si>
    <t>ใจรังษี</t>
  </si>
  <si>
    <t>นันทกานต์</t>
  </si>
  <si>
    <t>นาราชา</t>
  </si>
  <si>
    <t>พัดชู</t>
  </si>
  <si>
    <t>พัฒน์ชญา</t>
  </si>
  <si>
    <t>จันทร์ศรี</t>
  </si>
  <si>
    <t>เพริณ</t>
  </si>
  <si>
    <t>ริญญาภัทร์</t>
  </si>
  <si>
    <t>โชติธนากรไพศาล</t>
  </si>
  <si>
    <t>สมัชญา</t>
  </si>
  <si>
    <t>ขจรธีรสกุล</t>
  </si>
  <si>
    <t>กฤษฎ์</t>
  </si>
  <si>
    <t>จินายิ้ม</t>
  </si>
  <si>
    <t>กวี</t>
  </si>
  <si>
    <t>สุภัทรกุล</t>
  </si>
  <si>
    <t>กิตติธัช</t>
  </si>
  <si>
    <t>เชิดชม</t>
  </si>
  <si>
    <t>เจตนิพัทธ์</t>
  </si>
  <si>
    <t>เพชรทอง</t>
  </si>
  <si>
    <t>ณฐกร</t>
  </si>
  <si>
    <t>โพธิ์เพชร</t>
  </si>
  <si>
    <t>ตุลยวัต</t>
  </si>
  <si>
    <t>นวลคง</t>
  </si>
  <si>
    <t>ยืนนาน</t>
  </si>
  <si>
    <t>ธนากร</t>
  </si>
  <si>
    <t>พรหมมาศ</t>
  </si>
  <si>
    <t>ปัณณวัฒน์</t>
  </si>
  <si>
    <t>อติชาติ</t>
  </si>
  <si>
    <t>ปาลวิศว์</t>
  </si>
  <si>
    <t>เกียรติกุลพงศ์</t>
  </si>
  <si>
    <t>พาทิศ</t>
  </si>
  <si>
    <t>ฤทธิ์ธาทร</t>
  </si>
  <si>
    <t>เพชรพชร</t>
  </si>
  <si>
    <t>เพ็ชรบูรณ์</t>
  </si>
  <si>
    <t>ภาสกร</t>
  </si>
  <si>
    <t>จุ้ยสวี</t>
  </si>
  <si>
    <t>ร่างใหญ่</t>
  </si>
  <si>
    <t>ภูมิภัทร</t>
  </si>
  <si>
    <t>จันทบูรณ์</t>
  </si>
  <si>
    <t>เมธปกรณ์</t>
  </si>
  <si>
    <t>โสภา</t>
  </si>
  <si>
    <t>กัญญภัสส์</t>
  </si>
  <si>
    <t>ทองร้อยชั่ง</t>
  </si>
  <si>
    <t>ณัฐกฤตา</t>
  </si>
  <si>
    <t>ขาวจิตร</t>
  </si>
  <si>
    <t>ณัฐภัสสร</t>
  </si>
  <si>
    <t>สุดสาย</t>
  </si>
  <si>
    <t>ณิชกุล</t>
  </si>
  <si>
    <t>คงกุลทอง</t>
  </si>
  <si>
    <t>ณิชาภัทร</t>
  </si>
  <si>
    <t>บุตรดาวงค์</t>
  </si>
  <si>
    <t>ธีริศรา</t>
  </si>
  <si>
    <t>ธนมิตรามณี</t>
  </si>
  <si>
    <t>นงนภัส</t>
  </si>
  <si>
    <t>เล่นทัศน์</t>
  </si>
  <si>
    <t>นนทมน</t>
  </si>
  <si>
    <t>ชัยจำ</t>
  </si>
  <si>
    <t>นภาลักษณ์</t>
  </si>
  <si>
    <t>เจ้ยแก้ว</t>
  </si>
  <si>
    <t>นิศานาถ</t>
  </si>
  <si>
    <t>เหล่าพราหมณ์</t>
  </si>
  <si>
    <t>บุณฑริกา</t>
  </si>
  <si>
    <t>ใจหาญ</t>
  </si>
  <si>
    <t>ปริญรดา</t>
  </si>
  <si>
    <t>สุบรรณ</t>
  </si>
  <si>
    <t>ปัณฑิตา</t>
  </si>
  <si>
    <t>วิชัยดิษฐ์</t>
  </si>
  <si>
    <t>ปิ่นมุก</t>
  </si>
  <si>
    <t>มณีโชติ</t>
  </si>
  <si>
    <t>ปิยาพัชร</t>
  </si>
  <si>
    <t>อาษากิจ</t>
  </si>
  <si>
    <t>ปุณณดา</t>
  </si>
  <si>
    <t>พัฒณถลาง</t>
  </si>
  <si>
    <t>พิชชา</t>
  </si>
  <si>
    <t>เพชรสุวรรณ</t>
  </si>
  <si>
    <t>พิชญาภัค</t>
  </si>
  <si>
    <t>คงเทพ</t>
  </si>
  <si>
    <t>พิมญดา</t>
  </si>
  <si>
    <t>รัชณิชชา</t>
  </si>
  <si>
    <t>เจนพิชัย</t>
  </si>
  <si>
    <t>ลัลล์ลลิล</t>
  </si>
  <si>
    <t>ตั้งสัจจะธรรม</t>
  </si>
  <si>
    <t>สาริสา</t>
  </si>
  <si>
    <t>ไชยสิทธิ์</t>
  </si>
  <si>
    <t>สิตาพัชญ์</t>
  </si>
  <si>
    <t>อันติมานนท์</t>
  </si>
  <si>
    <t>อมลณัฐ</t>
  </si>
  <si>
    <t>ก้าวอนันตกุล</t>
  </si>
  <si>
    <t>บ้านมะเดื่่อหวาน</t>
  </si>
  <si>
    <t>เอื้ออำพน</t>
  </si>
  <si>
    <t>สารสาสน์วิเทศสายไหม</t>
  </si>
  <si>
    <t>วัดสังขประดิษฐ์</t>
  </si>
  <si>
    <t>บ้านควนสูง</t>
  </si>
  <si>
    <t>เพชรผดุงเวียงไชย</t>
  </si>
  <si>
    <t>ธีราศรมสุราษฎร์</t>
  </si>
  <si>
    <t>กฤชนพัต</t>
  </si>
  <si>
    <t>ภิญโญ</t>
  </si>
  <si>
    <t>กฤตภาส</t>
  </si>
  <si>
    <t>ทองสอน</t>
  </si>
  <si>
    <t>กัณฐณัฏฐ์</t>
  </si>
  <si>
    <t>ก้องสุวรรณคีรี</t>
  </si>
  <si>
    <t>ชนกนันท์</t>
  </si>
  <si>
    <t>คงเกิด</t>
  </si>
  <si>
    <t>ณณฐ</t>
  </si>
  <si>
    <t>โสตยิ้ม</t>
  </si>
  <si>
    <t>ณัฏฐชัย</t>
  </si>
  <si>
    <t>ปานเดช</t>
  </si>
  <si>
    <t>นพธภัทร์</t>
  </si>
  <si>
    <t>สุภัทรนิยพงศ์</t>
  </si>
  <si>
    <t>นันทเชน</t>
  </si>
  <si>
    <t>ช่วยเลื่อม</t>
  </si>
  <si>
    <t>ปวรุตม์</t>
  </si>
  <si>
    <t>พรมสวาสดิ์</t>
  </si>
  <si>
    <t>เพ็ชรภูผา</t>
  </si>
  <si>
    <t>พึ่งรอด</t>
  </si>
  <si>
    <t>ภัสส์กุญช์</t>
  </si>
  <si>
    <t>ชูบัว</t>
  </si>
  <si>
    <t>ฤชายุส์</t>
  </si>
  <si>
    <t>เชตวรรณ</t>
  </si>
  <si>
    <t>วีรภัทร</t>
  </si>
  <si>
    <t>สุดใจ</t>
  </si>
  <si>
    <t>เฉลิมมิตร</t>
  </si>
  <si>
    <t>ทองนา</t>
  </si>
  <si>
    <t>อัลริส</t>
  </si>
  <si>
    <t>ตนยะแหละ</t>
  </si>
  <si>
    <t>กวินธิดา</t>
  </si>
  <si>
    <t>ทองคำ</t>
  </si>
  <si>
    <t>เกสรา</t>
  </si>
  <si>
    <t>สาลี</t>
  </si>
  <si>
    <t>เขมิสรา</t>
  </si>
  <si>
    <t>มั่นวงค์วิโรจน์</t>
  </si>
  <si>
    <t>ชนาภัทร</t>
  </si>
  <si>
    <t>ภัยนิคม</t>
  </si>
  <si>
    <t>ญาณิกา</t>
  </si>
  <si>
    <t>เจริญพร</t>
  </si>
  <si>
    <t>ณฐวลัญช์</t>
  </si>
  <si>
    <t>รักกะเปา</t>
  </si>
  <si>
    <t>ณปภัสร</t>
  </si>
  <si>
    <t>หาญณรงค์</t>
  </si>
  <si>
    <t>ณัฏฐวฤนท์</t>
  </si>
  <si>
    <t>ผาสุข</t>
  </si>
  <si>
    <t>ทองพันธ์</t>
  </si>
  <si>
    <t>ดลศิริ</t>
  </si>
  <si>
    <t>สวัสดิเวทิน</t>
  </si>
  <si>
    <t>ธณิกร์ณัน</t>
  </si>
  <si>
    <t>มนต์ชัยชูพงษ์</t>
  </si>
  <si>
    <t>ธนัชชา</t>
  </si>
  <si>
    <t>แซ่เฉียน</t>
  </si>
  <si>
    <t>ธันยากานต์</t>
  </si>
  <si>
    <t>ทิพย์เภตรา</t>
  </si>
  <si>
    <t>นันท์นภัสร์</t>
  </si>
  <si>
    <t>นมรักษ์</t>
  </si>
  <si>
    <t>บุญญาพร</t>
  </si>
  <si>
    <t>เฮ่าหนู</t>
  </si>
  <si>
    <t>ปุณยาพร</t>
  </si>
  <si>
    <t>เพ็ชรทอง</t>
  </si>
  <si>
    <t>พัทธ์ธีรา</t>
  </si>
  <si>
    <t>หนูน้อย</t>
  </si>
  <si>
    <t>พัสวี</t>
  </si>
  <si>
    <t>นาคพิน</t>
  </si>
  <si>
    <t>พิชญาภา</t>
  </si>
  <si>
    <t>ว่องเจริญรักษ์</t>
  </si>
  <si>
    <t>ภูษณิศา</t>
  </si>
  <si>
    <t>ลีนะธรรม</t>
  </si>
  <si>
    <t>รมย์ธีรา</t>
  </si>
  <si>
    <t>ศรทอง</t>
  </si>
  <si>
    <t>รินรดา</t>
  </si>
  <si>
    <t>ทิวแพ</t>
  </si>
  <si>
    <t>ลิจิง</t>
  </si>
  <si>
    <t>ตู้บรรเทิง</t>
  </si>
  <si>
    <t>วลัณรัตน์</t>
  </si>
  <si>
    <t>น้อยแนม</t>
  </si>
  <si>
    <t>วัดรัตนาราม</t>
  </si>
  <si>
    <t>วัดศรีสุวรรณ</t>
  </si>
  <si>
    <t>เซนต์โยเซฟเกาะสมุย</t>
  </si>
  <si>
    <t>วัดกงตาก</t>
  </si>
  <si>
    <t>หลังสวนเทศบาลอุปถัมภ์</t>
  </si>
  <si>
    <t>กวินท์</t>
  </si>
  <si>
    <t>แซ่ลิ้ม</t>
  </si>
  <si>
    <t>กันติพัส</t>
  </si>
  <si>
    <t>สองเมือง</t>
  </si>
  <si>
    <t>เกียรติภูมิ</t>
  </si>
  <si>
    <t>หนูแก้ว</t>
  </si>
  <si>
    <t>คุณานนต์</t>
  </si>
  <si>
    <t>ศรีพงษ์พันธุ์กุล</t>
  </si>
  <si>
    <t>จารุตน์</t>
  </si>
  <si>
    <t>วงศ์สุบรรณ</t>
  </si>
  <si>
    <t>ชินณพัฒน์</t>
  </si>
  <si>
    <t>ชูวารี</t>
  </si>
  <si>
    <t>ณดนย์</t>
  </si>
  <si>
    <t>พงษ์นิลละอาภรณ์</t>
  </si>
  <si>
    <t>ฤกษ์อ่อน</t>
  </si>
  <si>
    <t>จิตต์ธรรม</t>
  </si>
  <si>
    <t>ธนกฤต</t>
  </si>
  <si>
    <t>จิตรัตน์</t>
  </si>
  <si>
    <t>อนุจันทร์</t>
  </si>
  <si>
    <t>ธนัท</t>
  </si>
  <si>
    <t>ขวัญทอง</t>
  </si>
  <si>
    <t>ธนิน</t>
  </si>
  <si>
    <t>ใจเพชร</t>
  </si>
  <si>
    <t>นภวิชญ์</t>
  </si>
  <si>
    <t>เพ็ชรรักษ์</t>
  </si>
  <si>
    <t>ปภาวินท์</t>
  </si>
  <si>
    <t>พิริยสถิต</t>
  </si>
  <si>
    <t>ภูวเดช</t>
  </si>
  <si>
    <t>ศิรพัชร์</t>
  </si>
  <si>
    <t>บุญพัชรนันท์</t>
  </si>
  <si>
    <t>สฤษฎิ์พงษ์</t>
  </si>
  <si>
    <t>จาตุรัตน์</t>
  </si>
  <si>
    <t>คงบุญทอง</t>
  </si>
  <si>
    <t>อติคุณ</t>
  </si>
  <si>
    <t>วิริยะนันทวงศ์</t>
  </si>
  <si>
    <t>กานต์กนิษฐ์</t>
  </si>
  <si>
    <t>สว่างฟ้า</t>
  </si>
  <si>
    <t>คณัสมน</t>
  </si>
  <si>
    <t>ไทยเกิด</t>
  </si>
  <si>
    <t>ฉันทิศา</t>
  </si>
  <si>
    <t>ทองดี</t>
  </si>
  <si>
    <t>ชนันธร</t>
  </si>
  <si>
    <t>วงศ์สกุล</t>
  </si>
  <si>
    <t>ณัฎฐณิชา</t>
  </si>
  <si>
    <t>จินดารัตน์</t>
  </si>
  <si>
    <t>ธนิษฐา</t>
  </si>
  <si>
    <t>เบญญาภา</t>
  </si>
  <si>
    <t>ภักดีพันธ์</t>
  </si>
  <si>
    <t>ปฤณณดา</t>
  </si>
  <si>
    <t>อภิชนังกูร</t>
  </si>
  <si>
    <t>ปัญญภัทร</t>
  </si>
  <si>
    <t>รักษ์เมือง</t>
  </si>
  <si>
    <t>ปิยธิดา</t>
  </si>
  <si>
    <t>กลับช่วย</t>
  </si>
  <si>
    <t>ปุญญิศา</t>
  </si>
  <si>
    <t>หนูคง</t>
  </si>
  <si>
    <t>พรนัชชา</t>
  </si>
  <si>
    <t>ตันติวิชา</t>
  </si>
  <si>
    <t>รติพัฒน์</t>
  </si>
  <si>
    <t>จารึกเสรีสกุล</t>
  </si>
  <si>
    <t>วิมลิน</t>
  </si>
  <si>
    <t>คงเหล่า</t>
  </si>
  <si>
    <t>ศิรภัสสร</t>
  </si>
  <si>
    <t>เกลี้ยงมุณี</t>
  </si>
  <si>
    <t>ศิรัสวยา</t>
  </si>
  <si>
    <t>ถาวรสุข</t>
  </si>
  <si>
    <t>ศุภัคชญา</t>
  </si>
  <si>
    <t>ศรีรักษา</t>
  </si>
  <si>
    <t>อริสา</t>
  </si>
  <si>
    <t>ชุมทองโด</t>
  </si>
  <si>
    <t>อังขมล</t>
  </si>
  <si>
    <t>นาคพี่น้อง</t>
  </si>
  <si>
    <t>อุปถัมภ์วิทยาพนม</t>
  </si>
  <si>
    <t>วัดรัษฎาราม</t>
  </si>
  <si>
    <t>ปัญญาทิพย์</t>
  </si>
  <si>
    <t>บ้านท่าขนอน</t>
  </si>
  <si>
    <t>เทศบาล ๕ เทศบาลนครสุราษฎร์ธานี</t>
  </si>
  <si>
    <t>วัดปากคู</t>
  </si>
  <si>
    <t>ชุมชนบ้านช่องม้าเหลียว</t>
  </si>
  <si>
    <t>อนุบาลปิยะพัฒน์</t>
  </si>
  <si>
    <t>ยุวศึกษา</t>
  </si>
  <si>
    <t>กวิน</t>
  </si>
  <si>
    <t>ฐิตวัฒนกุล</t>
  </si>
  <si>
    <t>ณพรรณพ</t>
  </si>
  <si>
    <t>ชุมบ้านยาง</t>
  </si>
  <si>
    <t>ณัชช์</t>
  </si>
  <si>
    <t>สัจจาเฉลียว</t>
  </si>
  <si>
    <t>ธนกฤษ</t>
  </si>
  <si>
    <t>รอดเกลี้ยง</t>
  </si>
  <si>
    <t>ธันยบูรณ์</t>
  </si>
  <si>
    <t>หวังหิรัญกุล</t>
  </si>
  <si>
    <t>ปุณยวีร์</t>
  </si>
  <si>
    <t>หีตหมื่น</t>
  </si>
  <si>
    <t>นุ่นชื่น</t>
  </si>
  <si>
    <t>เรืองเกิด</t>
  </si>
  <si>
    <t>พิสิษฐ์</t>
  </si>
  <si>
    <t>ชนะ</t>
  </si>
  <si>
    <t>ภู่ทองคำ</t>
  </si>
  <si>
    <t>ภวรรธ</t>
  </si>
  <si>
    <t>เมฆาสุวรรณดำรง</t>
  </si>
  <si>
    <t>ภูดิส</t>
  </si>
  <si>
    <t>อนันตมาศ</t>
  </si>
  <si>
    <t>ภูริณัฐ</t>
  </si>
  <si>
    <t>ดิลกรัตนพิจิตร</t>
  </si>
  <si>
    <t>ยศวริศ</t>
  </si>
  <si>
    <t>จินดากร</t>
  </si>
  <si>
    <t>รัฐภูมิ</t>
  </si>
  <si>
    <t>โสตทิพย์</t>
  </si>
  <si>
    <t>วัชรศักดิ์</t>
  </si>
  <si>
    <t>สุชัจจ์</t>
  </si>
  <si>
    <t>ทาบสุวรรณ</t>
  </si>
  <si>
    <t>สุทธิภัทร</t>
  </si>
  <si>
    <t>ฉัตรเกษมสกุล</t>
  </si>
  <si>
    <t>จิตต์มาตร</t>
  </si>
  <si>
    <t>สุขเทพ</t>
  </si>
  <si>
    <t>กัญญาณัฐ</t>
  </si>
  <si>
    <t>คงชาตรี</t>
  </si>
  <si>
    <t>กัลยรัตน์</t>
  </si>
  <si>
    <t>แสงสว่าง</t>
  </si>
  <si>
    <t>ชัชชนันท์</t>
  </si>
  <si>
    <t>ชัญญานุช</t>
  </si>
  <si>
    <t>ละม้าย</t>
  </si>
  <si>
    <t>ญาณิศา</t>
  </si>
  <si>
    <t>สุขมาลัย</t>
  </si>
  <si>
    <t>ญาดา</t>
  </si>
  <si>
    <t>กาญจนามัย</t>
  </si>
  <si>
    <t>ฐรินดา</t>
  </si>
  <si>
    <t>เศรษฐเชื้อ</t>
  </si>
  <si>
    <t>ณัฐวสาภัฏฐ์</t>
  </si>
  <si>
    <t>ไชยเพชร</t>
  </si>
  <si>
    <t>ธัญญามาศ</t>
  </si>
  <si>
    <t>ระวิวงศ์</t>
  </si>
  <si>
    <t>ธัญวรัตน์</t>
  </si>
  <si>
    <t>สุระพร</t>
  </si>
  <si>
    <t>ปอรภา</t>
  </si>
  <si>
    <t>มูลลักษณ์</t>
  </si>
  <si>
    <t>ปุณญาพร</t>
  </si>
  <si>
    <t>แป้นแก้ว</t>
  </si>
  <si>
    <t>อุไรโรจน์</t>
  </si>
  <si>
    <t>พุธิตา</t>
  </si>
  <si>
    <t>ฉายประทีป</t>
  </si>
  <si>
    <t>รวิฐา</t>
  </si>
  <si>
    <t>มณี</t>
  </si>
  <si>
    <t>วรกมล</t>
  </si>
  <si>
    <t>ชัยพินิจ</t>
  </si>
  <si>
    <t>สรินพรรณ</t>
  </si>
  <si>
    <t>ครุครรชิต</t>
  </si>
  <si>
    <t>สุริย์วิภา</t>
  </si>
  <si>
    <t>บัวแก้ว</t>
  </si>
  <si>
    <t>อาดิสา</t>
  </si>
  <si>
    <t>เจริญแพทย์</t>
  </si>
  <si>
    <t>อิสรีย์</t>
  </si>
  <si>
    <t>พรมจันทร์</t>
  </si>
  <si>
    <t>กันต์ณภัทร</t>
  </si>
  <si>
    <t>กิตติทัช</t>
  </si>
  <si>
    <t>อินทวงค์</t>
  </si>
  <si>
    <t>คชินทร์</t>
  </si>
  <si>
    <t>คชเวช</t>
  </si>
  <si>
    <t>จิณณฤต</t>
  </si>
  <si>
    <t>ศรีสุขใส</t>
  </si>
  <si>
    <t>ชยพล</t>
  </si>
  <si>
    <t>สิทธิโอน</t>
  </si>
  <si>
    <t>ณัฐฐ์ฐนนท์</t>
  </si>
  <si>
    <t>อิทธาภิชัย</t>
  </si>
  <si>
    <t>ติณภัทร</t>
  </si>
  <si>
    <t>สุบรรณ์</t>
  </si>
  <si>
    <t>ติณห์ภัทร</t>
  </si>
  <si>
    <t>สารเกียรติ์</t>
  </si>
  <si>
    <t>ปนวัฒน์</t>
  </si>
  <si>
    <t>ขาวทอง</t>
  </si>
  <si>
    <t>ปรเมศร์</t>
  </si>
  <si>
    <t>สร้อยสังวาลย์</t>
  </si>
  <si>
    <t>ปาณัสม์</t>
  </si>
  <si>
    <t>เช่นพรหม</t>
  </si>
  <si>
    <t>พัทธนันท์</t>
  </si>
  <si>
    <t>อุ๋ยหมุน</t>
  </si>
  <si>
    <t>ภูผา</t>
  </si>
  <si>
    <t>เขียวอ่อน</t>
  </si>
  <si>
    <t>ยุทธวีร์</t>
  </si>
  <si>
    <t>สุวรรณวงศ์</t>
  </si>
  <si>
    <t>วรพิสิษฐ์</t>
  </si>
  <si>
    <t>เถื่อนชื่น</t>
  </si>
  <si>
    <t>วรากร</t>
  </si>
  <si>
    <t>เข่าสกุล</t>
  </si>
  <si>
    <t>วีริศ</t>
  </si>
  <si>
    <t>สุขเนาวรัตน์</t>
  </si>
  <si>
    <t>ศุภกฤต</t>
  </si>
  <si>
    <t>อินทร์แก้ว</t>
  </si>
  <si>
    <t>สุทธิรัก</t>
  </si>
  <si>
    <t>ครุฑแก้ว</t>
  </si>
  <si>
    <t>กนกลดา</t>
  </si>
  <si>
    <t>แก้วทองเมือง</t>
  </si>
  <si>
    <t>กรวรรณ</t>
  </si>
  <si>
    <t>ฑูรย์ภานุประพันธ์</t>
  </si>
  <si>
    <t>กัญญภัสสร์</t>
  </si>
  <si>
    <t>สุจีรพันธ์</t>
  </si>
  <si>
    <t>กันตนาถ</t>
  </si>
  <si>
    <t>มิตรเมือง</t>
  </si>
  <si>
    <t>น่าชม</t>
  </si>
  <si>
    <t>ชุติมา</t>
  </si>
  <si>
    <t>เรืองเสวียด</t>
  </si>
  <si>
    <t>ณัฐณิชา</t>
  </si>
  <si>
    <t>ช่วยสถิตย์</t>
  </si>
  <si>
    <t>ณัฐธิดา</t>
  </si>
  <si>
    <t>คงระเรื่อย</t>
  </si>
  <si>
    <t>ณัฐปภัสร์</t>
  </si>
  <si>
    <t>เพชรประสิทธิ์</t>
  </si>
  <si>
    <t>ขาวสนิท</t>
  </si>
  <si>
    <t>ธัญรดี</t>
  </si>
  <si>
    <t>คงท่าฉาง</t>
  </si>
  <si>
    <t>นันท์นภัส</t>
  </si>
  <si>
    <t>ลิ้มวิชิต</t>
  </si>
  <si>
    <t>นันทิญา</t>
  </si>
  <si>
    <t>ขวัญแก้ว</t>
  </si>
  <si>
    <t>นีนนารา</t>
  </si>
  <si>
    <t>ทิพยฤกษ์</t>
  </si>
  <si>
    <t>ปิยะพัชร</t>
  </si>
  <si>
    <t>จันทรชิต</t>
  </si>
  <si>
    <t>พิชญ์สินี</t>
  </si>
  <si>
    <t>คงมะลวน</t>
  </si>
  <si>
    <t>รวินท์นิภา</t>
  </si>
  <si>
    <t>ทีปะปาล</t>
  </si>
  <si>
    <t>วิชยาฎา</t>
  </si>
  <si>
    <t>สมเกียรติกุล</t>
  </si>
  <si>
    <t>ศุภพิชญ์</t>
  </si>
  <si>
    <t>รัตนราช</t>
  </si>
  <si>
    <t>อรอุมา</t>
  </si>
  <si>
    <t>จันทร์เเสงกุล</t>
  </si>
  <si>
    <t>ไอรดา</t>
  </si>
  <si>
    <t>จีระพันธุ์</t>
  </si>
  <si>
    <t>วัดราษฎร์เจริญ</t>
  </si>
  <si>
    <t>วมินทร์วิทยา (ฮัวเหมิง)</t>
  </si>
  <si>
    <t>ธีราศรมพุนพิน</t>
  </si>
  <si>
    <t>วัดเพ็งประดิษฐาราม</t>
  </si>
  <si>
    <t>วัดสิงขร</t>
  </si>
  <si>
    <t>บ้านต้นยวน</t>
  </si>
  <si>
    <t>กฤตัฎฬ</t>
  </si>
  <si>
    <t>วารีวนิช</t>
  </si>
  <si>
    <t>กษิดิ์เดช</t>
  </si>
  <si>
    <t>แช่ม</t>
  </si>
  <si>
    <t>ชนกานต์</t>
  </si>
  <si>
    <t>ช่วยแก้ว</t>
  </si>
  <si>
    <t>ณฐพงศ</t>
  </si>
  <si>
    <t>พัฒนแช่ม</t>
  </si>
  <si>
    <t>ณัฐ​นาถ​</t>
  </si>
  <si>
    <t>งามสง่า</t>
  </si>
  <si>
    <t>ดลพินิจ</t>
  </si>
  <si>
    <t>เอี่ยมสอาด</t>
  </si>
  <si>
    <t>ธนบดี</t>
  </si>
  <si>
    <t>โรจนเมฆา</t>
  </si>
  <si>
    <t>เพชรศร</t>
  </si>
  <si>
    <t>ธรณินทร์</t>
  </si>
  <si>
    <t>เพียรสวัสดิ์</t>
  </si>
  <si>
    <t>ธราเทพ</t>
  </si>
  <si>
    <t>มณีน้อย</t>
  </si>
  <si>
    <t>นิพิฐพนธ์</t>
  </si>
  <si>
    <t>ใยฤทธิ์</t>
  </si>
  <si>
    <t>ปกรณ์</t>
  </si>
  <si>
    <t>หนูเขียว</t>
  </si>
  <si>
    <t>ปัญจพัชช์</t>
  </si>
  <si>
    <t>ทองสหธรรม</t>
  </si>
  <si>
    <t>ปีติกร</t>
  </si>
  <si>
    <t>กังวาฬ</t>
  </si>
  <si>
    <t>พงศภัค</t>
  </si>
  <si>
    <t>ฤกษ์ดี</t>
  </si>
  <si>
    <t>เพียวภูมินทร์</t>
  </si>
  <si>
    <t>พิชญะอนันต์กุล</t>
  </si>
  <si>
    <t>ชอบผล</t>
  </si>
  <si>
    <t>อนาวิน</t>
  </si>
  <si>
    <t>เพชรรอด</t>
  </si>
  <si>
    <t>เอกนัทธ์</t>
  </si>
  <si>
    <t>แป้นจันทร์</t>
  </si>
  <si>
    <t>โอบบุญ</t>
  </si>
  <si>
    <t>เลิศวราภรณ์พงศ์</t>
  </si>
  <si>
    <t>ชญานิศ</t>
  </si>
  <si>
    <t>ไชยรักษ์</t>
  </si>
  <si>
    <t>ชนิกานต์</t>
  </si>
  <si>
    <t>พิชัยฤกษ์</t>
  </si>
  <si>
    <t>ญุมาฎา</t>
  </si>
  <si>
    <t>มู่เก็ม</t>
  </si>
  <si>
    <t>ณพสร</t>
  </si>
  <si>
    <t>สัมฤทธิ์</t>
  </si>
  <si>
    <t>ณฤดี</t>
  </si>
  <si>
    <t>พูนพนัง</t>
  </si>
  <si>
    <t>ณัฐวรา</t>
  </si>
  <si>
    <t>หนูเนียม</t>
  </si>
  <si>
    <t>คงปาน</t>
  </si>
  <si>
    <t>ธัญชนก</t>
  </si>
  <si>
    <t>มีมาก</t>
  </si>
  <si>
    <t>ธัญนันท์</t>
  </si>
  <si>
    <t>โพธิ์เจริญ</t>
  </si>
  <si>
    <t>บัณฑิตา</t>
  </si>
  <si>
    <t>สุขคุ้ม</t>
  </si>
  <si>
    <t>เบญญพัฒน์</t>
  </si>
  <si>
    <t>ตั้งฐานานุศักดิ์</t>
  </si>
  <si>
    <t>ปาณิศรา</t>
  </si>
  <si>
    <t>เกตุเผือก</t>
  </si>
  <si>
    <t>พัชรพร</t>
  </si>
  <si>
    <t>คงยืน</t>
  </si>
  <si>
    <t>พัณณิตา</t>
  </si>
  <si>
    <t>บุญทิพย์</t>
  </si>
  <si>
    <t>แพรนภา</t>
  </si>
  <si>
    <t>จันทร์ประดิษฐ์</t>
  </si>
  <si>
    <t>ภวินตา</t>
  </si>
  <si>
    <t>โต๊ะอีสอ</t>
  </si>
  <si>
    <t>ภัทรมล</t>
  </si>
  <si>
    <t>แก้วศรีมล</t>
  </si>
  <si>
    <t>สริตา</t>
  </si>
  <si>
    <t>ผกามาศ</t>
  </si>
  <si>
    <t>สุภาวิตา</t>
  </si>
  <si>
    <t>กลั่นสุวรรณ</t>
  </si>
  <si>
    <t>อภิชญา</t>
  </si>
  <si>
    <t>เสาร์ใส</t>
  </si>
  <si>
    <t>องค์การบริหารส่วนจังหวัดสุราษฎร์ธานี ๓ (บ้านนา)</t>
  </si>
  <si>
    <t>​ธิดา​แม่พระ</t>
  </si>
  <si>
    <t>บ้านบางใหญ่</t>
  </si>
  <si>
    <t>วัดจันทร์ประดิษฐาราม</t>
  </si>
  <si>
    <t>บ้านบางพระ</t>
  </si>
  <si>
    <t>วัดปิยะวัฒนาราม</t>
  </si>
  <si>
    <t>กฤตนัย</t>
  </si>
  <si>
    <t>แซ่ตี๋</t>
  </si>
  <si>
    <t>ศรีน้อย</t>
  </si>
  <si>
    <t>กิจติพัชญ์</t>
  </si>
  <si>
    <t>นาไร</t>
  </si>
  <si>
    <t>จิรภัทร์</t>
  </si>
  <si>
    <t>เผ่าพงษ์</t>
  </si>
  <si>
    <t>ชยุต</t>
  </si>
  <si>
    <t>วรรณศรี</t>
  </si>
  <si>
    <t>ชัชพิมุข</t>
  </si>
  <si>
    <t>แพรกทอง</t>
  </si>
  <si>
    <t>ติณณภพ</t>
  </si>
  <si>
    <t>บุญสนอง</t>
  </si>
  <si>
    <t>สกุลพันธุ์</t>
  </si>
  <si>
    <t>เธียรวิชญ์</t>
  </si>
  <si>
    <t>เกื้อกาญจน์</t>
  </si>
  <si>
    <t>นพคุณ</t>
  </si>
  <si>
    <t>บัวนา</t>
  </si>
  <si>
    <t>พลวิภาต</t>
  </si>
  <si>
    <t>พูลสุข</t>
  </si>
  <si>
    <t>โล้สุวรรณ</t>
  </si>
  <si>
    <t>พัสกร</t>
  </si>
  <si>
    <t>จันทรัมพร</t>
  </si>
  <si>
    <t>พุทธภูมิ</t>
  </si>
  <si>
    <t>เมฆสงค์</t>
  </si>
  <si>
    <t>ภคิน</t>
  </si>
  <si>
    <t>เพ็งหีต</t>
  </si>
  <si>
    <t>ภาม</t>
  </si>
  <si>
    <t>ล้อชัยเวช</t>
  </si>
  <si>
    <t>ภูริวัฒน์</t>
  </si>
  <si>
    <t>ศรีนิล</t>
  </si>
  <si>
    <t>เมธาวิทย์</t>
  </si>
  <si>
    <t>เครือพัฒน์</t>
  </si>
  <si>
    <t>เมธาสิทธิ์</t>
  </si>
  <si>
    <t>บุญเผย</t>
  </si>
  <si>
    <t>กัญญ์ณพัชญ์</t>
  </si>
  <si>
    <t>กัญญาพัชร</t>
  </si>
  <si>
    <t>จิรัชยา</t>
  </si>
  <si>
    <t>โกละกะ</t>
  </si>
  <si>
    <t>ศรีรักษ์</t>
  </si>
  <si>
    <t>ณปภัช</t>
  </si>
  <si>
    <t>แก้วมณี</t>
  </si>
  <si>
    <t>รัชชะ</t>
  </si>
  <si>
    <t>ณิชาภา</t>
  </si>
  <si>
    <t>อินทรเทพ</t>
  </si>
  <si>
    <t>ธัญญลักษณ์</t>
  </si>
  <si>
    <t>รามรงค์</t>
  </si>
  <si>
    <t>ธัญสินี</t>
  </si>
  <si>
    <t>จันทร์ภุชงค์</t>
  </si>
  <si>
    <t>นวรัตน์</t>
  </si>
  <si>
    <t>รัตนวิจิตร</t>
  </si>
  <si>
    <t>นันท์ลิณี</t>
  </si>
  <si>
    <t>พฤติประสงค์</t>
  </si>
  <si>
    <t>ปาณิษา</t>
  </si>
  <si>
    <t>ชัญจุกรณ์</t>
  </si>
  <si>
    <t>ปุญญพัฒน์</t>
  </si>
  <si>
    <t>สุวรรณฤทธิ์</t>
  </si>
  <si>
    <t>กาญจนดิฐ</t>
  </si>
  <si>
    <t>ปุญญิสา</t>
  </si>
  <si>
    <t>ศรีตั้งวงศ์</t>
  </si>
  <si>
    <t>จันทิพย์นา</t>
  </si>
  <si>
    <t>ปุณณานันท์</t>
  </si>
  <si>
    <t>ขวัญกุล</t>
  </si>
  <si>
    <t>พัชญ์ชญา</t>
  </si>
  <si>
    <t>ไชยถาวร</t>
  </si>
  <si>
    <t>ภิญญดา</t>
  </si>
  <si>
    <t>มายะการ</t>
  </si>
  <si>
    <t>อังศุมาลิน</t>
  </si>
  <si>
    <t>สิทธิวัง</t>
  </si>
  <si>
    <t>วัดหน้าเขา</t>
  </si>
  <si>
    <t>เทศบาลวัดศาลามีชัย</t>
  </si>
  <si>
    <t>กอบโชค</t>
  </si>
  <si>
    <t>กิตติ์บดินทร์</t>
  </si>
  <si>
    <t>นวลแก้ว</t>
  </si>
  <si>
    <t>ชัชชน</t>
  </si>
  <si>
    <t>ประหารภาพ</t>
  </si>
  <si>
    <t>ปานมณี</t>
  </si>
  <si>
    <t>ณัฐกรณ์</t>
  </si>
  <si>
    <t>แสงรอด</t>
  </si>
  <si>
    <t>ธนบดินทร์</t>
  </si>
  <si>
    <t>จักรวาลธนารักษ์</t>
  </si>
  <si>
    <t>ธนศักดิ์</t>
  </si>
  <si>
    <t>เสาวกาญจน์เนติกุล</t>
  </si>
  <si>
    <t>ธรณ์เทพ</t>
  </si>
  <si>
    <t>เสริฐจันทึก</t>
  </si>
  <si>
    <t>พชรกฤต</t>
  </si>
  <si>
    <t>เฟื่องสง่า</t>
  </si>
  <si>
    <t>พัทธดนย์</t>
  </si>
  <si>
    <t>ศฤงฆารทวี</t>
  </si>
  <si>
    <t>พันธุ์ธนะ</t>
  </si>
  <si>
    <t>ปิยะพันธ์</t>
  </si>
  <si>
    <t>พีรัชชัย</t>
  </si>
  <si>
    <t>ชุมทอง</t>
  </si>
  <si>
    <t>สมบูรณ์</t>
  </si>
  <si>
    <t>กัณฐ์ณพัชร</t>
  </si>
  <si>
    <t>อัจจิมาพร</t>
  </si>
  <si>
    <t>เกศสุพิชญ์</t>
  </si>
  <si>
    <t>โมรา</t>
  </si>
  <si>
    <t>ชนากาน</t>
  </si>
  <si>
    <t>ทองสาลี</t>
  </si>
  <si>
    <t>ชนิดาภา</t>
  </si>
  <si>
    <t>เวชโกสิทธิ์</t>
  </si>
  <si>
    <t>ณฐมน</t>
  </si>
  <si>
    <t>นาภรณ์</t>
  </si>
  <si>
    <t>ณฐสร</t>
  </si>
  <si>
    <t>แสงทวี</t>
  </si>
  <si>
    <t>นริศรา</t>
  </si>
  <si>
    <t>น้ำฟ้า</t>
  </si>
  <si>
    <t>พลสุวรรณ</t>
  </si>
  <si>
    <t>นีร</t>
  </si>
  <si>
    <t>ธิติวรณะ</t>
  </si>
  <si>
    <t>บุญสิตา</t>
  </si>
  <si>
    <t>ประสมแก้ว</t>
  </si>
  <si>
    <t>ปรียาภัทร</t>
  </si>
  <si>
    <t>ภัทรนรางกูร</t>
  </si>
  <si>
    <t>ปานไพลิน</t>
  </si>
  <si>
    <t>พิศาล</t>
  </si>
  <si>
    <t>พราวพัณณ์</t>
  </si>
  <si>
    <t>ศุภกิจรัตนากุล</t>
  </si>
  <si>
    <t>พริสา</t>
  </si>
  <si>
    <t>มีเนตร</t>
  </si>
  <si>
    <t>พลอยนวภัสร์</t>
  </si>
  <si>
    <t>ไทยเอียด</t>
  </si>
  <si>
    <t>สิริกร</t>
  </si>
  <si>
    <t>บรรจง</t>
  </si>
  <si>
    <t>นานาชาติบาลานซ์</t>
  </si>
  <si>
    <t>ภูมิสมิทธ์</t>
  </si>
  <si>
    <t>กฤติเดช</t>
  </si>
  <si>
    <t>เภตราใหญ่</t>
  </si>
  <si>
    <t>กฤษณุพงศ์</t>
  </si>
  <si>
    <t>แสงกุล</t>
  </si>
  <si>
    <t>กิตินันท์</t>
  </si>
  <si>
    <t>หนูนวล</t>
  </si>
  <si>
    <t>จักพงษ์</t>
  </si>
  <si>
    <t>กาญจนะภาชนะ</t>
  </si>
  <si>
    <t>ฐัณติวรา</t>
  </si>
  <si>
    <t>ผลพฤกษา</t>
  </si>
  <si>
    <t>ณัฐนนท์</t>
  </si>
  <si>
    <t>ไชยชำนิ</t>
  </si>
  <si>
    <t>คำหวาน</t>
  </si>
  <si>
    <t>ปภาวิน</t>
  </si>
  <si>
    <t>เต็งศิริ</t>
  </si>
  <si>
    <t>พงศ์ปณต</t>
  </si>
  <si>
    <t>เพชรหนู</t>
  </si>
  <si>
    <t>พริษฐ์</t>
  </si>
  <si>
    <t>ตั้งนรกุล</t>
  </si>
  <si>
    <t>พลวรรษ</t>
  </si>
  <si>
    <t>ใจซื่อ</t>
  </si>
  <si>
    <t>โภควินท์</t>
  </si>
  <si>
    <t>ทุ่มแก้ว</t>
  </si>
  <si>
    <t>รัชพล</t>
  </si>
  <si>
    <t>วชิรวิทย์</t>
  </si>
  <si>
    <t>มะโนธรรม</t>
  </si>
  <si>
    <t>วีรวิชญ์</t>
  </si>
  <si>
    <t>อเนกศุภพล</t>
  </si>
  <si>
    <t>ศตคุณ</t>
  </si>
  <si>
    <t>คำดา</t>
  </si>
  <si>
    <t>เอกภาคิน</t>
  </si>
  <si>
    <t>พนาอภิชน</t>
  </si>
  <si>
    <t>กชพร</t>
  </si>
  <si>
    <t>จินาอินทร์</t>
  </si>
  <si>
    <t>กัญญ์ณัชชา</t>
  </si>
  <si>
    <t>ทรฤทธิ์</t>
  </si>
  <si>
    <t>เมืองนิล</t>
  </si>
  <si>
    <t>รัตนจิตต์</t>
  </si>
  <si>
    <t>คัมภิรดา</t>
  </si>
  <si>
    <t>ยาบ้านแป้ง</t>
  </si>
  <si>
    <t>ณภาภัช</t>
  </si>
  <si>
    <t>สุทธมุสิก</t>
  </si>
  <si>
    <t>อินทเรือง</t>
  </si>
  <si>
    <t>ณัฐนันท์</t>
  </si>
  <si>
    <t>คงศรีรัตน์</t>
  </si>
  <si>
    <t>ดริณทร์รัฎ</t>
  </si>
  <si>
    <t>ธนอดิโรจน์</t>
  </si>
  <si>
    <t>ถิ่นชาญ</t>
  </si>
  <si>
    <t>นภสร</t>
  </si>
  <si>
    <t>ชูรีย์</t>
  </si>
  <si>
    <t>นัทธมน</t>
  </si>
  <si>
    <t>อุ่นเจริญ</t>
  </si>
  <si>
    <t>ปริยากร</t>
  </si>
  <si>
    <t>เกิดแก้ว</t>
  </si>
  <si>
    <t>เปมิกา</t>
  </si>
  <si>
    <t>ทองพบ</t>
  </si>
  <si>
    <t>เปรม​ป​วี​ณ์​</t>
  </si>
  <si>
    <t>ศรี​เชื้อ​</t>
  </si>
  <si>
    <t>ฝันรตี</t>
  </si>
  <si>
    <t>เลี่ยนศิริ</t>
  </si>
  <si>
    <t>ธนวนิชนาม</t>
  </si>
  <si>
    <t>พิมลนาฎ</t>
  </si>
  <si>
    <t>ทองรักแย้ม</t>
  </si>
  <si>
    <t>มนสิชา</t>
  </si>
  <si>
    <t>นวลวัฒน์</t>
  </si>
  <si>
    <t>เมธิยาพร</t>
  </si>
  <si>
    <t>พรหมแก้ว</t>
  </si>
  <si>
    <t>รวิสุดา</t>
  </si>
  <si>
    <t>ทองสวัสดิ์</t>
  </si>
  <si>
    <t>รัชชาดา</t>
  </si>
  <si>
    <t>จินตรานันท์</t>
  </si>
  <si>
    <t>อัญชิตา</t>
  </si>
  <si>
    <t>นาคขำ</t>
  </si>
  <si>
    <t>เทศบาลตำบลเกาะพะงัน</t>
  </si>
  <si>
    <t>เทศบาล ๑ (แตงอ่อนเผดิมวิทยา)</t>
  </si>
  <si>
    <t>วัดพนม</t>
  </si>
  <si>
    <t>อนุบาลบ้านคุณหนู</t>
  </si>
  <si>
    <t>เพชรสงค์</t>
  </si>
  <si>
    <t>เพชรประพันธ์</t>
  </si>
  <si>
    <t>ภาคภูมิ</t>
  </si>
  <si>
    <t xml:space="preserve">      ภาคเรียนที่ 2  ปีการศึกษา 2568</t>
  </si>
  <si>
    <t>ระดับ</t>
  </si>
  <si>
    <t>วชิรพร</t>
  </si>
  <si>
    <t>ไชยามาตย์</t>
  </si>
  <si>
    <t>นายธนภูมิ ยี่โถ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</si>
</sst>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[$-101041E]d\ mmmm\ yyyy;@"/>
    <numFmt numFmtId="188" formatCode="[$-107041E]d\ mmmm\ yyyy;@"/>
    <numFmt numFmtId="189" formatCode="0_ ;[Red]\-0\ "/>
  </numFmts>
  <fonts count="60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UPC"/>
      <family val="2"/>
      <charset val="222"/>
    </font>
    <font>
      <sz val="11"/>
      <name val="CordiaUPC"/>
      <family val="2"/>
      <charset val="222"/>
    </font>
    <font>
      <sz val="8"/>
      <name val="Cordia New"/>
      <family val="2"/>
    </font>
    <font>
      <sz val="11"/>
      <color indexed="10"/>
      <name val="CordiaUPC"/>
      <family val="2"/>
      <charset val="222"/>
    </font>
    <font>
      <sz val="12"/>
      <color indexed="8"/>
      <name val="CordiaUPC"/>
      <family val="2"/>
      <charset val="222"/>
    </font>
    <font>
      <sz val="14"/>
      <name val="TH Sarabun New"/>
      <family val="2"/>
    </font>
    <font>
      <sz val="12"/>
      <name val="TH Sarabun New"/>
      <family val="2"/>
    </font>
    <font>
      <b/>
      <sz val="14"/>
      <name val="TH Sarabun New"/>
      <family val="2"/>
    </font>
    <font>
      <b/>
      <sz val="12"/>
      <name val="TH Sarabun New"/>
      <family val="2"/>
    </font>
    <font>
      <b/>
      <sz val="12"/>
      <color indexed="8"/>
      <name val="TH Sarabun New"/>
      <family val="2"/>
    </font>
    <font>
      <sz val="12"/>
      <color indexed="8"/>
      <name val="TH Sarabun New"/>
      <family val="2"/>
    </font>
    <font>
      <i/>
      <sz val="12"/>
      <name val="TH Sarabun New"/>
      <family val="2"/>
    </font>
    <font>
      <i/>
      <sz val="12"/>
      <color indexed="8"/>
      <name val="TH Sarabun New"/>
      <family val="2"/>
    </font>
    <font>
      <b/>
      <i/>
      <sz val="12"/>
      <name val="TH Sarabun New"/>
      <family val="2"/>
    </font>
    <font>
      <sz val="12"/>
      <color theme="0"/>
      <name val="CordiaUPC"/>
      <family val="2"/>
      <charset val="222"/>
    </font>
    <font>
      <sz val="12"/>
      <color rgb="FFFF0000"/>
      <name val="TH Sarabun New"/>
      <family val="2"/>
      <charset val="222"/>
    </font>
    <font>
      <sz val="14"/>
      <color rgb="FFFF0000"/>
      <name val="CordiaUPC"/>
      <family val="2"/>
      <charset val="222"/>
    </font>
    <font>
      <sz val="12"/>
      <color rgb="FFFF0000"/>
      <name val="CordiaUPC"/>
      <family val="2"/>
      <charset val="222"/>
    </font>
    <font>
      <sz val="11"/>
      <color rgb="FFFF0000"/>
      <name val="CordiaUPC"/>
      <family val="2"/>
      <charset val="222"/>
    </font>
    <font>
      <sz val="14"/>
      <color theme="1"/>
      <name val="CordiaUPC"/>
      <family val="2"/>
      <charset val="222"/>
    </font>
    <font>
      <sz val="12"/>
      <color theme="1"/>
      <name val="CordiaUPC"/>
      <family val="2"/>
      <charset val="222"/>
    </font>
    <font>
      <sz val="11"/>
      <color theme="1"/>
      <name val="CordiaUPC"/>
      <family val="2"/>
      <charset val="222"/>
    </font>
    <font>
      <sz val="14"/>
      <color theme="1"/>
      <name val="TH Sarabun New"/>
      <family val="2"/>
    </font>
    <font>
      <sz val="11"/>
      <name val="TH Sarabun New"/>
      <family val="2"/>
    </font>
    <font>
      <b/>
      <sz val="14"/>
      <color indexed="8"/>
      <name val="TH Sarabun New"/>
      <family val="2"/>
    </font>
    <font>
      <b/>
      <sz val="14"/>
      <color theme="1"/>
      <name val="TH Sarabun New"/>
      <family val="2"/>
    </font>
    <font>
      <b/>
      <sz val="13"/>
      <color theme="1"/>
      <name val="TH Sarabun New"/>
      <family val="2"/>
    </font>
    <font>
      <b/>
      <sz val="11"/>
      <color indexed="8"/>
      <name val="TH Sarabun New"/>
      <family val="2"/>
    </font>
    <font>
      <sz val="24"/>
      <name val="TH SarabunPSK"/>
      <family val="2"/>
    </font>
    <font>
      <b/>
      <sz val="18"/>
      <name val="TH SarabunPSK"/>
      <family val="2"/>
    </font>
    <font>
      <sz val="20"/>
      <name val="TH SarabunPSK"/>
      <family val="2"/>
    </font>
    <font>
      <sz val="17"/>
      <name val="TH SarabunPSK"/>
      <family val="2"/>
    </font>
    <font>
      <b/>
      <sz val="20"/>
      <name val="TH SarabunPSK"/>
      <family val="2"/>
    </font>
    <font>
      <i/>
      <sz val="12"/>
      <color theme="1"/>
      <name val="TH Sarabun New"/>
      <family val="2"/>
    </font>
    <font>
      <sz val="14"/>
      <color theme="0"/>
      <name val="CordiaUPC"/>
      <family val="2"/>
      <charset val="222"/>
    </font>
    <font>
      <sz val="11"/>
      <color theme="0"/>
      <name val="CordiaUPC"/>
      <family val="2"/>
      <charset val="222"/>
    </font>
    <font>
      <sz val="22"/>
      <name val="TH SarabunPSK"/>
      <family val="2"/>
    </font>
    <font>
      <sz val="12"/>
      <color rgb="FFFF0000"/>
      <name val="TH Sarabun New"/>
      <family val="2"/>
    </font>
    <font>
      <sz val="14"/>
      <color rgb="FFFF0000"/>
      <name val="TH Sarabun New"/>
      <family val="2"/>
    </font>
    <font>
      <sz val="11"/>
      <color rgb="FFFF0000"/>
      <name val="TH Sarabun New"/>
      <family val="2"/>
    </font>
    <font>
      <sz val="14"/>
      <color rgb="FFFF0000"/>
      <name val="TH Sarabun New"/>
      <family val="2"/>
      <charset val="222"/>
    </font>
    <font>
      <sz val="11"/>
      <color rgb="FFFF0000"/>
      <name val="TH Sarabun New"/>
      <family val="2"/>
      <charset val="222"/>
    </font>
    <font>
      <i/>
      <sz val="12"/>
      <name val="TH Sarabun New"/>
      <family val="2"/>
      <charset val="222"/>
    </font>
    <font>
      <i/>
      <sz val="11"/>
      <name val="CordiaUPC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  <font>
      <b/>
      <sz val="17"/>
      <name val="TH SarabunPSK"/>
      <family val="2"/>
    </font>
    <font>
      <sz val="18"/>
      <color rgb="FFFF0000"/>
      <name val="TH SarabunPSK"/>
      <family val="2"/>
    </font>
    <font>
      <b/>
      <sz val="16"/>
      <color rgb="FF0000CC"/>
      <name val="TH SarabunPSK"/>
      <family val="2"/>
    </font>
    <font>
      <sz val="12"/>
      <name val="CordiaUPC"/>
      <family val="2"/>
      <charset val="222"/>
    </font>
    <font>
      <i/>
      <sz val="12"/>
      <color rgb="FFFF0000"/>
      <name val="TH Sarabun New"/>
      <family val="2"/>
    </font>
    <font>
      <b/>
      <sz val="12"/>
      <name val="CordiaUPC"/>
      <family val="2"/>
      <charset val="222"/>
    </font>
    <font>
      <sz val="14"/>
      <name val="TH SarabunPSK"/>
      <family val="2"/>
    </font>
    <font>
      <b/>
      <sz val="11"/>
      <name val="TH Sarabun New"/>
      <family val="2"/>
    </font>
    <font>
      <b/>
      <sz val="11"/>
      <color rgb="FF0000FF"/>
      <name val="CordiaUPC"/>
      <family val="2"/>
    </font>
    <font>
      <sz val="18"/>
      <name val="TH SarabunPSK"/>
      <family val="2"/>
    </font>
    <font>
      <b/>
      <sz val="20"/>
      <color rgb="FFFF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shrinkToFit="1"/>
    </xf>
    <xf numFmtId="49" fontId="2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21" xfId="0" applyFont="1" applyBorder="1" applyAlignment="1">
      <alignment vertical="center" shrinkToFit="1"/>
    </xf>
    <xf numFmtId="0" fontId="10" fillId="0" borderId="21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 shrinkToFit="1"/>
    </xf>
    <xf numFmtId="0" fontId="10" fillId="0" borderId="23" xfId="0" applyFont="1" applyBorder="1" applyAlignment="1">
      <alignment vertical="center" shrinkToFit="1"/>
    </xf>
    <xf numFmtId="0" fontId="10" fillId="0" borderId="23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 shrinkToFit="1"/>
    </xf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4" fillId="0" borderId="6" xfId="0" applyFont="1" applyBorder="1" applyAlignment="1">
      <alignment vertical="center" shrinkToFit="1"/>
    </xf>
    <xf numFmtId="0" fontId="14" fillId="0" borderId="7" xfId="0" applyFont="1" applyBorder="1" applyAlignment="1">
      <alignment vertical="center" shrinkToFit="1"/>
    </xf>
    <xf numFmtId="2" fontId="13" fillId="0" borderId="1" xfId="0" applyNumberFormat="1" applyFont="1" applyBorder="1" applyAlignment="1">
      <alignment horizontal="center" vertical="center"/>
    </xf>
    <xf numFmtId="2" fontId="13" fillId="0" borderId="25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4" fillId="0" borderId="8" xfId="0" applyFont="1" applyBorder="1" applyAlignment="1">
      <alignment vertical="center" shrinkToFit="1"/>
    </xf>
    <xf numFmtId="0" fontId="14" fillId="0" borderId="9" xfId="0" applyFont="1" applyBorder="1" applyAlignment="1">
      <alignment vertical="center" shrinkToFit="1"/>
    </xf>
    <xf numFmtId="0" fontId="13" fillId="0" borderId="27" xfId="0" applyFont="1" applyBorder="1" applyAlignment="1">
      <alignment horizontal="center" vertical="center"/>
    </xf>
    <xf numFmtId="0" fontId="13" fillId="0" borderId="27" xfId="0" applyFont="1" applyBorder="1" applyAlignment="1">
      <alignment vertical="center"/>
    </xf>
    <xf numFmtId="2" fontId="13" fillId="0" borderId="27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14" fillId="0" borderId="10" xfId="0" applyFont="1" applyBorder="1" applyAlignment="1">
      <alignment vertical="center" shrinkToFit="1"/>
    </xf>
    <xf numFmtId="0" fontId="14" fillId="0" borderId="11" xfId="0" applyFont="1" applyBorder="1" applyAlignment="1">
      <alignment vertical="center" shrinkToFit="1"/>
    </xf>
    <xf numFmtId="0" fontId="13" fillId="0" borderId="30" xfId="0" applyFont="1" applyBorder="1" applyAlignment="1">
      <alignment horizontal="center" vertical="center"/>
    </xf>
    <xf numFmtId="0" fontId="13" fillId="0" borderId="30" xfId="0" applyFont="1" applyBorder="1" applyAlignment="1">
      <alignment vertical="center"/>
    </xf>
    <xf numFmtId="2" fontId="13" fillId="0" borderId="30" xfId="0" applyNumberFormat="1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 shrinkToFit="1"/>
    </xf>
    <xf numFmtId="0" fontId="13" fillId="0" borderId="25" xfId="0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 shrinkToFit="1"/>
    </xf>
    <xf numFmtId="0" fontId="14" fillId="0" borderId="5" xfId="0" applyFont="1" applyBorder="1" applyAlignment="1">
      <alignment horizontal="center" vertical="center" shrinkToFit="1"/>
    </xf>
    <xf numFmtId="0" fontId="13" fillId="0" borderId="12" xfId="0" applyFont="1" applyBorder="1" applyAlignment="1">
      <alignment vertical="center" shrinkToFit="1"/>
    </xf>
    <xf numFmtId="0" fontId="13" fillId="0" borderId="13" xfId="0" applyFont="1" applyBorder="1" applyAlignment="1">
      <alignment vertical="center" shrinkToFit="1"/>
    </xf>
    <xf numFmtId="0" fontId="13" fillId="0" borderId="33" xfId="0" applyFont="1" applyBorder="1" applyAlignment="1">
      <alignment horizontal="center" vertical="center"/>
    </xf>
    <xf numFmtId="0" fontId="13" fillId="0" borderId="33" xfId="0" applyFont="1" applyBorder="1" applyAlignment="1">
      <alignment vertical="center"/>
    </xf>
    <xf numFmtId="2" fontId="13" fillId="0" borderId="3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shrinkToFit="1"/>
    </xf>
    <xf numFmtId="0" fontId="13" fillId="0" borderId="8" xfId="0" applyFont="1" applyBorder="1" applyAlignment="1">
      <alignment vertical="center" shrinkToFit="1"/>
    </xf>
    <xf numFmtId="0" fontId="13" fillId="0" borderId="9" xfId="0" applyFont="1" applyBorder="1" applyAlignment="1">
      <alignment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14" xfId="0" applyFont="1" applyBorder="1" applyAlignment="1">
      <alignment vertical="center" shrinkToFit="1"/>
    </xf>
    <xf numFmtId="0" fontId="14" fillId="0" borderId="15" xfId="0" applyFont="1" applyBorder="1" applyAlignment="1">
      <alignment vertical="center" shrinkToFit="1"/>
    </xf>
    <xf numFmtId="0" fontId="13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vertical="center"/>
    </xf>
    <xf numFmtId="2" fontId="13" fillId="0" borderId="35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vertical="center" shrinkToFit="1"/>
    </xf>
    <xf numFmtId="0" fontId="14" fillId="0" borderId="13" xfId="0" applyFont="1" applyBorder="1" applyAlignment="1">
      <alignment vertical="center" shrinkToFit="1"/>
    </xf>
    <xf numFmtId="0" fontId="13" fillId="0" borderId="31" xfId="0" applyFont="1" applyBorder="1" applyAlignment="1">
      <alignment horizontal="center" vertical="center" shrinkToFi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0" fillId="0" borderId="20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2" fontId="13" fillId="0" borderId="24" xfId="0" applyNumberFormat="1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27" xfId="0" applyFont="1" applyBorder="1" applyAlignment="1">
      <alignment horizontal="left" vertical="center"/>
    </xf>
    <xf numFmtId="2" fontId="13" fillId="0" borderId="32" xfId="0" applyNumberFormat="1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2" fontId="13" fillId="0" borderId="26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horizontal="left" vertical="center"/>
    </xf>
    <xf numFmtId="0" fontId="17" fillId="0" borderId="0" xfId="0" applyFont="1" applyAlignment="1">
      <alignment vertical="center"/>
    </xf>
    <xf numFmtId="49" fontId="18" fillId="0" borderId="0" xfId="0" applyNumberFormat="1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49" fontId="27" fillId="0" borderId="0" xfId="0" applyNumberFormat="1" applyFont="1" applyAlignment="1">
      <alignment horizontal="left" vertical="center"/>
    </xf>
    <xf numFmtId="49" fontId="28" fillId="0" borderId="0" xfId="0" applyNumberFormat="1" applyFont="1" applyAlignment="1">
      <alignment horizontal="left" vertical="center"/>
    </xf>
    <xf numFmtId="0" fontId="10" fillId="0" borderId="38" xfId="0" applyFont="1" applyBorder="1" applyAlignment="1">
      <alignment horizontal="left" vertical="center" shrinkToFit="1"/>
    </xf>
    <xf numFmtId="0" fontId="10" fillId="0" borderId="39" xfId="0" applyFont="1" applyBorder="1" applyAlignment="1">
      <alignment horizontal="left" vertical="center" shrinkToFit="1"/>
    </xf>
    <xf numFmtId="2" fontId="13" fillId="0" borderId="37" xfId="0" applyNumberFormat="1" applyFont="1" applyBorder="1" applyAlignment="1">
      <alignment horizontal="center" vertical="center"/>
    </xf>
    <xf numFmtId="2" fontId="13" fillId="0" borderId="28" xfId="0" applyNumberFormat="1" applyFont="1" applyBorder="1" applyAlignment="1">
      <alignment horizontal="center" vertical="center"/>
    </xf>
    <xf numFmtId="2" fontId="13" fillId="0" borderId="31" xfId="0" applyNumberFormat="1" applyFont="1" applyBorder="1" applyAlignment="1">
      <alignment horizontal="center" vertical="center"/>
    </xf>
    <xf numFmtId="2" fontId="13" fillId="0" borderId="80" xfId="0" applyNumberFormat="1" applyFont="1" applyBorder="1" applyAlignment="1">
      <alignment horizontal="center" vertical="center"/>
    </xf>
    <xf numFmtId="2" fontId="13" fillId="0" borderId="36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49" fontId="13" fillId="0" borderId="0" xfId="0" quotePrefix="1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2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30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13" fillId="0" borderId="2" xfId="0" quotePrefix="1" applyFont="1" applyBorder="1" applyAlignment="1">
      <alignment horizontal="center" vertical="center" shrinkToFit="1"/>
    </xf>
    <xf numFmtId="0" fontId="13" fillId="0" borderId="4" xfId="0" quotePrefix="1" applyFont="1" applyBorder="1" applyAlignment="1">
      <alignment horizontal="center" vertical="center" shrinkToFit="1"/>
    </xf>
    <xf numFmtId="0" fontId="13" fillId="0" borderId="1" xfId="0" quotePrefix="1" applyFont="1" applyBorder="1" applyAlignment="1">
      <alignment horizontal="center" vertical="center" shrinkToFit="1"/>
    </xf>
    <xf numFmtId="49" fontId="13" fillId="0" borderId="0" xfId="0" quotePrefix="1" applyNumberFormat="1" applyFont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13" fillId="0" borderId="0" xfId="0" quotePrefix="1" applyFont="1" applyAlignment="1">
      <alignment horizontal="center" vertical="center" shrinkToFit="1"/>
    </xf>
    <xf numFmtId="0" fontId="35" fillId="0" borderId="1" xfId="0" applyFont="1" applyBorder="1" applyAlignment="1">
      <alignment horizontal="center" vertical="center" shrinkToFit="1"/>
    </xf>
    <xf numFmtId="0" fontId="35" fillId="0" borderId="6" xfId="0" applyFont="1" applyBorder="1" applyAlignment="1">
      <alignment vertical="center" shrinkToFit="1"/>
    </xf>
    <xf numFmtId="0" fontId="35" fillId="0" borderId="7" xfId="0" applyFont="1" applyBorder="1" applyAlignment="1">
      <alignment vertical="center" shrinkToFit="1"/>
    </xf>
    <xf numFmtId="0" fontId="35" fillId="0" borderId="2" xfId="0" applyFont="1" applyBorder="1" applyAlignment="1">
      <alignment horizontal="center" vertical="center" shrinkToFit="1"/>
    </xf>
    <xf numFmtId="0" fontId="35" fillId="0" borderId="8" xfId="0" applyFont="1" applyBorder="1" applyAlignment="1">
      <alignment vertical="center" shrinkToFit="1"/>
    </xf>
    <xf numFmtId="0" fontId="35" fillId="0" borderId="9" xfId="0" applyFont="1" applyBorder="1" applyAlignment="1">
      <alignment vertical="center" shrinkToFit="1"/>
    </xf>
    <xf numFmtId="0" fontId="35" fillId="0" borderId="4" xfId="0" applyFont="1" applyBorder="1" applyAlignment="1">
      <alignment horizontal="center" vertical="center" shrinkToFit="1"/>
    </xf>
    <xf numFmtId="0" fontId="35" fillId="0" borderId="10" xfId="0" applyFont="1" applyBorder="1" applyAlignment="1">
      <alignment vertical="center" shrinkToFit="1"/>
    </xf>
    <xf numFmtId="0" fontId="35" fillId="0" borderId="11" xfId="0" applyFont="1" applyBorder="1" applyAlignment="1">
      <alignment vertical="center" shrinkToFit="1"/>
    </xf>
    <xf numFmtId="0" fontId="35" fillId="0" borderId="5" xfId="0" applyFont="1" applyBorder="1" applyAlignment="1">
      <alignment horizontal="center" vertical="center" shrinkToFit="1"/>
    </xf>
    <xf numFmtId="0" fontId="35" fillId="0" borderId="12" xfId="0" applyFont="1" applyBorder="1" applyAlignment="1">
      <alignment vertical="center" shrinkToFit="1"/>
    </xf>
    <xf numFmtId="0" fontId="35" fillId="0" borderId="13" xfId="0" applyFont="1" applyBorder="1" applyAlignment="1">
      <alignment vertical="center" shrinkToFit="1"/>
    </xf>
    <xf numFmtId="0" fontId="35" fillId="0" borderId="3" xfId="0" applyFont="1" applyBorder="1" applyAlignment="1">
      <alignment horizontal="center" vertical="center" shrinkToFit="1"/>
    </xf>
    <xf numFmtId="0" fontId="35" fillId="0" borderId="14" xfId="0" applyFont="1" applyBorder="1" applyAlignment="1">
      <alignment vertical="center" shrinkToFit="1"/>
    </xf>
    <xf numFmtId="0" fontId="35" fillId="0" borderId="15" xfId="0" applyFont="1" applyBorder="1" applyAlignment="1">
      <alignment vertical="center" shrinkToFit="1"/>
    </xf>
    <xf numFmtId="0" fontId="13" fillId="0" borderId="11" xfId="0" applyFont="1" applyBorder="1" applyAlignment="1">
      <alignment vertical="center" shrinkToFit="1"/>
    </xf>
    <xf numFmtId="2" fontId="13" fillId="0" borderId="29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left" vertical="center"/>
    </xf>
    <xf numFmtId="0" fontId="13" fillId="0" borderId="6" xfId="0" applyFont="1" applyBorder="1" applyAlignment="1">
      <alignment vertical="center" shrinkToFit="1"/>
    </xf>
    <xf numFmtId="0" fontId="13" fillId="0" borderId="10" xfId="0" applyFont="1" applyBorder="1" applyAlignment="1">
      <alignment vertical="center" shrinkToFit="1"/>
    </xf>
    <xf numFmtId="0" fontId="13" fillId="0" borderId="7" xfId="0" applyFont="1" applyBorder="1" applyAlignment="1">
      <alignment vertical="center" shrinkToFit="1"/>
    </xf>
    <xf numFmtId="0" fontId="13" fillId="0" borderId="8" xfId="0" applyFont="1" applyBorder="1" applyAlignment="1">
      <alignment horizontal="left" vertical="center" shrinkToFit="1"/>
    </xf>
    <xf numFmtId="0" fontId="13" fillId="0" borderId="14" xfId="0" applyFont="1" applyBorder="1" applyAlignment="1">
      <alignment vertical="center" shrinkToFit="1"/>
    </xf>
    <xf numFmtId="0" fontId="13" fillId="0" borderId="15" xfId="0" applyFont="1" applyBorder="1" applyAlignment="1">
      <alignment vertical="center" shrinkToFit="1"/>
    </xf>
    <xf numFmtId="0" fontId="36" fillId="0" borderId="0" xfId="0" applyFont="1" applyAlignment="1">
      <alignment vertical="center"/>
    </xf>
    <xf numFmtId="49" fontId="36" fillId="0" borderId="0" xfId="0" applyNumberFormat="1" applyFont="1" applyAlignment="1">
      <alignment horizontal="left" vertical="center"/>
    </xf>
    <xf numFmtId="0" fontId="16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left" vertical="center" shrinkToFit="1"/>
    </xf>
    <xf numFmtId="0" fontId="1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0" fontId="39" fillId="0" borderId="0" xfId="0" applyFont="1" applyAlignment="1">
      <alignment vertical="center"/>
    </xf>
    <xf numFmtId="49" fontId="39" fillId="0" borderId="0" xfId="0" applyNumberFormat="1" applyFont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49" fontId="40" fillId="0" borderId="0" xfId="0" applyNumberFormat="1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horizontal="center" vertical="center"/>
    </xf>
    <xf numFmtId="0" fontId="42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1" fontId="41" fillId="0" borderId="0" xfId="0" applyNumberFormat="1" applyFont="1" applyAlignment="1">
      <alignment horizontal="center" vertical="center"/>
    </xf>
    <xf numFmtId="0" fontId="44" fillId="2" borderId="4" xfId="0" applyFont="1" applyFill="1" applyBorder="1" applyAlignment="1">
      <alignment horizontal="center" vertical="center" shrinkToFit="1"/>
    </xf>
    <xf numFmtId="0" fontId="44" fillId="2" borderId="10" xfId="0" applyFont="1" applyFill="1" applyBorder="1" applyAlignment="1">
      <alignment vertical="center" shrinkToFit="1"/>
    </xf>
    <xf numFmtId="0" fontId="44" fillId="2" borderId="11" xfId="0" applyFont="1" applyFill="1" applyBorder="1" applyAlignment="1">
      <alignment vertical="center" shrinkToFit="1"/>
    </xf>
    <xf numFmtId="0" fontId="44" fillId="2" borderId="29" xfId="0" applyFont="1" applyFill="1" applyBorder="1" applyAlignment="1">
      <alignment horizontal="center" vertical="center"/>
    </xf>
    <xf numFmtId="0" fontId="44" fillId="2" borderId="30" xfId="0" applyFont="1" applyFill="1" applyBorder="1" applyAlignment="1">
      <alignment horizontal="center" vertical="center"/>
    </xf>
    <xf numFmtId="0" fontId="44" fillId="2" borderId="30" xfId="0" applyFont="1" applyFill="1" applyBorder="1" applyAlignment="1">
      <alignment vertical="center"/>
    </xf>
    <xf numFmtId="2" fontId="44" fillId="2" borderId="30" xfId="0" applyNumberFormat="1" applyFont="1" applyFill="1" applyBorder="1" applyAlignment="1">
      <alignment horizontal="center" vertical="center"/>
    </xf>
    <xf numFmtId="0" fontId="44" fillId="2" borderId="31" xfId="0" applyFont="1" applyFill="1" applyBorder="1" applyAlignment="1">
      <alignment horizontal="center" vertical="center" shrinkToFit="1"/>
    </xf>
    <xf numFmtId="2" fontId="13" fillId="0" borderId="2" xfId="0" applyNumberFormat="1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47" fillId="0" borderId="0" xfId="0" applyFont="1" applyAlignment="1">
      <alignment vertical="center"/>
    </xf>
    <xf numFmtId="0" fontId="47" fillId="0" borderId="0" xfId="0" applyFont="1" applyAlignment="1">
      <alignment horizontal="left" vertical="center"/>
    </xf>
    <xf numFmtId="0" fontId="49" fillId="0" borderId="40" xfId="0" applyFont="1" applyBorder="1" applyAlignment="1">
      <alignment horizontal="center" vertical="center"/>
    </xf>
    <xf numFmtId="0" fontId="49" fillId="0" borderId="47" xfId="0" applyFont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31" fillId="0" borderId="78" xfId="0" applyFont="1" applyBorder="1" applyAlignment="1">
      <alignment horizontal="center" vertical="center"/>
    </xf>
    <xf numFmtId="0" fontId="31" fillId="0" borderId="75" xfId="0" applyFont="1" applyBorder="1" applyAlignment="1">
      <alignment horizontal="center" vertical="center"/>
    </xf>
    <xf numFmtId="0" fontId="31" fillId="0" borderId="71" xfId="0" applyFont="1" applyBorder="1" applyAlignment="1">
      <alignment horizontal="center" vertical="center"/>
    </xf>
    <xf numFmtId="0" fontId="31" fillId="0" borderId="79" xfId="0" applyFont="1" applyBorder="1" applyAlignment="1">
      <alignment horizontal="center" vertical="center" shrinkToFit="1"/>
    </xf>
    <xf numFmtId="0" fontId="52" fillId="0" borderId="0" xfId="0" applyFont="1" applyAlignment="1">
      <alignment vertical="center"/>
    </xf>
    <xf numFmtId="0" fontId="5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3" fillId="0" borderId="81" xfId="0" applyFont="1" applyBorder="1" applyAlignment="1">
      <alignment horizontal="center" vertical="center"/>
    </xf>
    <xf numFmtId="0" fontId="14" fillId="0" borderId="81" xfId="0" applyFont="1" applyBorder="1" applyAlignment="1">
      <alignment horizontal="center" vertical="center" shrinkToFit="1"/>
    </xf>
    <xf numFmtId="0" fontId="14" fillId="0" borderId="82" xfId="0" applyFont="1" applyBorder="1" applyAlignment="1">
      <alignment vertical="center" shrinkToFit="1"/>
    </xf>
    <xf numFmtId="0" fontId="14" fillId="0" borderId="83" xfId="0" applyFont="1" applyBorder="1" applyAlignment="1">
      <alignment vertical="center" shrinkToFit="1"/>
    </xf>
    <xf numFmtId="2" fontId="13" fillId="0" borderId="81" xfId="0" applyNumberFormat="1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/>
    </xf>
    <xf numFmtId="0" fontId="13" fillId="0" borderId="85" xfId="0" applyFont="1" applyBorder="1" applyAlignment="1">
      <alignment horizontal="center" vertical="center"/>
    </xf>
    <xf numFmtId="0" fontId="13" fillId="0" borderId="85" xfId="0" applyFont="1" applyBorder="1" applyAlignment="1">
      <alignment vertical="center"/>
    </xf>
    <xf numFmtId="2" fontId="13" fillId="0" borderId="85" xfId="0" applyNumberFormat="1" applyFont="1" applyBorder="1" applyAlignment="1">
      <alignment horizontal="center" vertical="center"/>
    </xf>
    <xf numFmtId="2" fontId="13" fillId="0" borderId="86" xfId="0" applyNumberFormat="1" applyFont="1" applyBorder="1" applyAlignment="1">
      <alignment horizontal="center" vertical="center"/>
    </xf>
    <xf numFmtId="0" fontId="38" fillId="0" borderId="0" xfId="0" applyFont="1" applyAlignment="1">
      <alignment horizontal="center" vertical="center" shrinkToFit="1"/>
    </xf>
    <xf numFmtId="2" fontId="13" fillId="0" borderId="4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4" fillId="0" borderId="6" xfId="0" applyFont="1" applyBorder="1" applyAlignment="1">
      <alignment horizontal="left" vertical="center" shrinkToFit="1"/>
    </xf>
    <xf numFmtId="0" fontId="13" fillId="0" borderId="30" xfId="0" applyFont="1" applyBorder="1" applyAlignment="1">
      <alignment horizontal="left" vertical="center"/>
    </xf>
    <xf numFmtId="0" fontId="35" fillId="0" borderId="6" xfId="0" applyFont="1" applyBorder="1" applyAlignment="1">
      <alignment horizontal="left" vertical="center" shrinkToFit="1"/>
    </xf>
    <xf numFmtId="2" fontId="13" fillId="0" borderId="34" xfId="0" applyNumberFormat="1" applyFont="1" applyBorder="1" applyAlignment="1">
      <alignment horizontal="center" vertical="center"/>
    </xf>
    <xf numFmtId="0" fontId="53" fillId="0" borderId="0" xfId="0" applyFont="1" applyBorder="1" applyAlignment="1">
      <alignment horizontal="left" vertical="center"/>
    </xf>
    <xf numFmtId="0" fontId="53" fillId="0" borderId="0" xfId="0" applyFont="1" applyBorder="1" applyAlignment="1">
      <alignment horizontal="center" vertical="center"/>
    </xf>
    <xf numFmtId="0" fontId="53" fillId="0" borderId="0" xfId="0" quotePrefix="1" applyFont="1" applyBorder="1" applyAlignment="1">
      <alignment horizontal="center" vertical="center" shrinkToFit="1"/>
    </xf>
    <xf numFmtId="0" fontId="53" fillId="0" borderId="0" xfId="0" applyFont="1" applyBorder="1" applyAlignment="1">
      <alignment horizontal="center" vertical="center" shrinkToFit="1"/>
    </xf>
    <xf numFmtId="0" fontId="53" fillId="0" borderId="0" xfId="0" applyFont="1" applyBorder="1" applyAlignment="1">
      <alignment vertical="center" shrinkToFit="1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shrinkToFit="1"/>
    </xf>
    <xf numFmtId="0" fontId="44" fillId="0" borderId="4" xfId="0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 shrinkToFit="1"/>
    </xf>
    <xf numFmtId="0" fontId="44" fillId="0" borderId="14" xfId="0" applyFont="1" applyBorder="1" applyAlignment="1">
      <alignment vertical="center" shrinkToFit="1"/>
    </xf>
    <xf numFmtId="0" fontId="44" fillId="0" borderId="15" xfId="0" applyFont="1" applyBorder="1" applyAlignment="1">
      <alignment vertical="center" shrinkToFit="1"/>
    </xf>
    <xf numFmtId="0" fontId="44" fillId="0" borderId="34" xfId="0" applyFont="1" applyBorder="1" applyAlignment="1">
      <alignment horizontal="left" vertical="center"/>
    </xf>
    <xf numFmtId="0" fontId="44" fillId="0" borderId="35" xfId="0" applyFont="1" applyBorder="1" applyAlignment="1">
      <alignment horizontal="center" vertical="center"/>
    </xf>
    <xf numFmtId="0" fontId="44" fillId="0" borderId="35" xfId="0" applyFont="1" applyBorder="1" applyAlignment="1">
      <alignment vertical="center"/>
    </xf>
    <xf numFmtId="2" fontId="44" fillId="0" borderId="35" xfId="0" applyNumberFormat="1" applyFont="1" applyBorder="1" applyAlignment="1">
      <alignment horizontal="center" vertical="center"/>
    </xf>
    <xf numFmtId="0" fontId="44" fillId="0" borderId="36" xfId="0" applyFont="1" applyBorder="1" applyAlignment="1">
      <alignment horizontal="center" vertical="center" shrinkToFit="1"/>
    </xf>
    <xf numFmtId="0" fontId="13" fillId="0" borderId="81" xfId="0" quotePrefix="1" applyFont="1" applyBorder="1" applyAlignment="1">
      <alignment horizontal="center" vertical="center" shrinkToFit="1"/>
    </xf>
    <xf numFmtId="0" fontId="19" fillId="0" borderId="0" xfId="0" applyFont="1" applyFill="1" applyAlignment="1">
      <alignment horizontal="left" vertical="center"/>
    </xf>
    <xf numFmtId="0" fontId="18" fillId="0" borderId="0" xfId="0" applyFont="1" applyFill="1" applyAlignment="1">
      <alignment vertical="center"/>
    </xf>
    <xf numFmtId="49" fontId="18" fillId="0" borderId="0" xfId="0" applyNumberFormat="1" applyFont="1" applyFill="1" applyAlignment="1">
      <alignment horizontal="left"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44" fillId="0" borderId="2" xfId="0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horizontal="center" vertical="center" shrinkToFit="1"/>
    </xf>
    <xf numFmtId="0" fontId="44" fillId="0" borderId="8" xfId="0" applyFont="1" applyFill="1" applyBorder="1" applyAlignment="1">
      <alignment vertical="center" shrinkToFit="1"/>
    </xf>
    <xf numFmtId="0" fontId="44" fillId="0" borderId="9" xfId="0" applyFont="1" applyFill="1" applyBorder="1" applyAlignment="1">
      <alignment vertical="center" shrinkToFit="1"/>
    </xf>
    <xf numFmtId="0" fontId="44" fillId="0" borderId="26" xfId="0" applyFont="1" applyFill="1" applyBorder="1" applyAlignment="1">
      <alignment horizontal="center" vertical="center"/>
    </xf>
    <xf numFmtId="0" fontId="44" fillId="0" borderId="27" xfId="0" applyFont="1" applyFill="1" applyBorder="1" applyAlignment="1">
      <alignment horizontal="center" vertical="center"/>
    </xf>
    <xf numFmtId="0" fontId="44" fillId="0" borderId="27" xfId="0" applyFont="1" applyFill="1" applyBorder="1" applyAlignment="1">
      <alignment vertical="center"/>
    </xf>
    <xf numFmtId="2" fontId="44" fillId="0" borderId="27" xfId="0" applyNumberFormat="1" applyFont="1" applyFill="1" applyBorder="1" applyAlignment="1">
      <alignment horizontal="center" vertical="center"/>
    </xf>
    <xf numFmtId="0" fontId="44" fillId="0" borderId="28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vertical="center"/>
    </xf>
    <xf numFmtId="0" fontId="54" fillId="0" borderId="0" xfId="0" applyFont="1" applyFill="1" applyAlignment="1">
      <alignment vertical="center"/>
    </xf>
    <xf numFmtId="0" fontId="55" fillId="0" borderId="54" xfId="0" applyFont="1" applyBorder="1" applyAlignment="1">
      <alignment horizontal="left" vertical="center"/>
    </xf>
    <xf numFmtId="0" fontId="55" fillId="0" borderId="42" xfId="0" applyFont="1" applyBorder="1" applyAlignment="1">
      <alignment horizontal="left" vertical="center"/>
    </xf>
    <xf numFmtId="0" fontId="55" fillId="0" borderId="50" xfId="0" applyFont="1" applyBorder="1" applyAlignment="1">
      <alignment horizontal="left" vertical="center"/>
    </xf>
    <xf numFmtId="0" fontId="55" fillId="0" borderId="57" xfId="0" applyFont="1" applyBorder="1" applyAlignment="1">
      <alignment horizontal="left" vertical="center"/>
    </xf>
    <xf numFmtId="0" fontId="55" fillId="0" borderId="50" xfId="0" applyFont="1" applyBorder="1" applyAlignment="1">
      <alignment vertical="center"/>
    </xf>
    <xf numFmtId="0" fontId="55" fillId="0" borderId="61" xfId="0" applyFont="1" applyBorder="1" applyAlignment="1">
      <alignment horizontal="left" vertical="center"/>
    </xf>
    <xf numFmtId="0" fontId="55" fillId="0" borderId="61" xfId="0" applyFont="1" applyBorder="1" applyAlignment="1">
      <alignment vertical="center"/>
    </xf>
    <xf numFmtId="0" fontId="55" fillId="0" borderId="71" xfId="0" applyFont="1" applyBorder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1" fontId="5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89" fontId="7" fillId="0" borderId="0" xfId="0" applyNumberFormat="1" applyFont="1" applyAlignment="1">
      <alignment horizontal="center" vertical="center"/>
    </xf>
    <xf numFmtId="189" fontId="25" fillId="0" borderId="0" xfId="0" applyNumberFormat="1" applyFont="1" applyAlignment="1">
      <alignment horizontal="center" vertical="center"/>
    </xf>
    <xf numFmtId="189" fontId="56" fillId="0" borderId="0" xfId="0" applyNumberFormat="1" applyFont="1" applyAlignment="1">
      <alignment horizontal="center" vertical="center"/>
    </xf>
    <xf numFmtId="189" fontId="3" fillId="0" borderId="0" xfId="0" applyNumberFormat="1" applyFont="1" applyAlignment="1">
      <alignment horizontal="center" vertical="center"/>
    </xf>
    <xf numFmtId="189" fontId="20" fillId="0" borderId="0" xfId="0" applyNumberFormat="1" applyFont="1" applyAlignment="1">
      <alignment horizontal="center" vertical="center"/>
    </xf>
    <xf numFmtId="189" fontId="18" fillId="0" borderId="0" xfId="0" applyNumberFormat="1" applyFont="1" applyAlignment="1">
      <alignment horizontal="center" vertical="center"/>
    </xf>
    <xf numFmtId="189" fontId="2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1" fontId="40" fillId="0" borderId="0" xfId="0" applyNumberFormat="1" applyFont="1" applyAlignment="1">
      <alignment horizontal="center" vertical="center"/>
    </xf>
    <xf numFmtId="2" fontId="53" fillId="0" borderId="32" xfId="0" applyNumberFormat="1" applyFont="1" applyBorder="1" applyAlignment="1">
      <alignment horizontal="center" vertical="center"/>
    </xf>
    <xf numFmtId="2" fontId="53" fillId="0" borderId="33" xfId="0" applyNumberFormat="1" applyFont="1" applyBorder="1" applyAlignment="1">
      <alignment horizontal="center" vertical="center"/>
    </xf>
    <xf numFmtId="0" fontId="53" fillId="0" borderId="33" xfId="0" applyFont="1" applyBorder="1" applyAlignment="1">
      <alignment horizontal="center" vertical="center"/>
    </xf>
    <xf numFmtId="0" fontId="53" fillId="0" borderId="33" xfId="0" applyFont="1" applyBorder="1" applyAlignment="1">
      <alignment vertical="center"/>
    </xf>
    <xf numFmtId="0" fontId="53" fillId="0" borderId="37" xfId="0" applyFont="1" applyBorder="1" applyAlignment="1">
      <alignment horizontal="center" vertical="center" shrinkToFit="1"/>
    </xf>
    <xf numFmtId="0" fontId="57" fillId="0" borderId="0" xfId="0" applyFont="1" applyAlignment="1">
      <alignment vertical="center"/>
    </xf>
    <xf numFmtId="0" fontId="13" fillId="0" borderId="5" xfId="0" applyFont="1" applyBorder="1" applyAlignment="1">
      <alignment horizontal="center" vertical="center" shrinkToFit="1"/>
    </xf>
    <xf numFmtId="0" fontId="30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1" fillId="3" borderId="81" xfId="0" applyFont="1" applyFill="1" applyBorder="1" applyAlignment="1">
      <alignment horizontal="center" vertical="center"/>
    </xf>
    <xf numFmtId="0" fontId="49" fillId="3" borderId="81" xfId="0" applyFont="1" applyFill="1" applyBorder="1" applyAlignment="1">
      <alignment horizontal="center" vertical="center"/>
    </xf>
    <xf numFmtId="0" fontId="33" fillId="4" borderId="81" xfId="0" applyFont="1" applyFill="1" applyBorder="1" applyAlignment="1">
      <alignment horizontal="center" vertical="center"/>
    </xf>
    <xf numFmtId="0" fontId="33" fillId="5" borderId="81" xfId="0" applyFont="1" applyFill="1" applyBorder="1" applyAlignment="1">
      <alignment horizontal="center" vertical="center"/>
    </xf>
    <xf numFmtId="0" fontId="49" fillId="6" borderId="81" xfId="0" applyFont="1" applyFill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8" fillId="0" borderId="0" xfId="0" applyFont="1" applyAlignment="1">
      <alignment vertical="center"/>
    </xf>
    <xf numFmtId="188" fontId="59" fillId="0" borderId="0" xfId="0" applyNumberFormat="1" applyFont="1" applyAlignment="1">
      <alignment horizontal="center" vertical="center"/>
    </xf>
    <xf numFmtId="188" fontId="59" fillId="0" borderId="0" xfId="0" applyNumberFormat="1" applyFont="1" applyAlignment="1">
      <alignment vertical="center"/>
    </xf>
    <xf numFmtId="0" fontId="9" fillId="0" borderId="16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1" fontId="9" fillId="0" borderId="19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shrinkToFit="1"/>
    </xf>
    <xf numFmtId="0" fontId="29" fillId="0" borderId="16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11" fillId="0" borderId="52" xfId="0" applyFont="1" applyBorder="1" applyAlignment="1">
      <alignment horizontal="left" vertical="center"/>
    </xf>
    <xf numFmtId="0" fontId="11" fillId="0" borderId="58" xfId="0" applyFont="1" applyBorder="1" applyAlignment="1">
      <alignment horizontal="left" vertical="center"/>
    </xf>
    <xf numFmtId="0" fontId="11" fillId="0" borderId="60" xfId="0" applyFont="1" applyBorder="1" applyAlignment="1">
      <alignment horizontal="left" vertical="center"/>
    </xf>
    <xf numFmtId="0" fontId="11" fillId="0" borderId="59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188" fontId="48" fillId="0" borderId="57" xfId="0" applyNumberFormat="1" applyFont="1" applyBorder="1" applyAlignment="1">
      <alignment horizontal="center" vertical="center"/>
    </xf>
    <xf numFmtId="188" fontId="48" fillId="0" borderId="0" xfId="0" applyNumberFormat="1" applyFont="1" applyAlignment="1">
      <alignment horizontal="center" vertical="center"/>
    </xf>
    <xf numFmtId="188" fontId="48" fillId="0" borderId="43" xfId="0" applyNumberFormat="1" applyFont="1" applyBorder="1" applyAlignment="1">
      <alignment horizontal="center" vertical="center"/>
    </xf>
    <xf numFmtId="0" fontId="46" fillId="0" borderId="50" xfId="0" applyFont="1" applyBorder="1" applyAlignment="1">
      <alignment horizontal="center" vertical="center"/>
    </xf>
    <xf numFmtId="0" fontId="46" fillId="0" borderId="68" xfId="0" applyFont="1" applyBorder="1" applyAlignment="1">
      <alignment horizontal="center" vertical="center"/>
    </xf>
    <xf numFmtId="0" fontId="47" fillId="0" borderId="76" xfId="0" applyFont="1" applyBorder="1" applyAlignment="1">
      <alignment horizontal="center" vertical="center" shrinkToFit="1"/>
    </xf>
    <xf numFmtId="0" fontId="47" fillId="0" borderId="40" xfId="0" applyFont="1" applyBorder="1" applyAlignment="1">
      <alignment horizontal="center" vertical="center" shrinkToFit="1"/>
    </xf>
    <xf numFmtId="0" fontId="47" fillId="0" borderId="77" xfId="0" applyFont="1" applyBorder="1" applyAlignment="1">
      <alignment horizontal="center" vertical="center" shrinkToFit="1"/>
    </xf>
    <xf numFmtId="0" fontId="47" fillId="0" borderId="62" xfId="0" applyFont="1" applyBorder="1" applyAlignment="1">
      <alignment horizontal="center" vertical="center" shrinkToFit="1"/>
    </xf>
    <xf numFmtId="0" fontId="46" fillId="0" borderId="61" xfId="0" applyFont="1" applyBorder="1" applyAlignment="1">
      <alignment horizontal="center" vertical="center" shrinkToFit="1"/>
    </xf>
    <xf numFmtId="0" fontId="46" fillId="0" borderId="71" xfId="0" applyFont="1" applyBorder="1" applyAlignment="1">
      <alignment horizontal="center" vertical="center" shrinkToFit="1"/>
    </xf>
    <xf numFmtId="0" fontId="46" fillId="0" borderId="53" xfId="0" applyFont="1" applyBorder="1" applyAlignment="1">
      <alignment horizontal="center" vertical="center" shrinkToFit="1"/>
    </xf>
    <xf numFmtId="0" fontId="46" fillId="0" borderId="44" xfId="0" applyFont="1" applyBorder="1" applyAlignment="1">
      <alignment horizontal="center" vertical="center" shrinkToFit="1"/>
    </xf>
    <xf numFmtId="0" fontId="46" fillId="0" borderId="41" xfId="0" applyFont="1" applyBorder="1" applyAlignment="1">
      <alignment horizontal="center" vertical="center" shrinkToFit="1"/>
    </xf>
    <xf numFmtId="0" fontId="46" fillId="0" borderId="51" xfId="0" applyFont="1" applyBorder="1" applyAlignment="1">
      <alignment horizontal="center" vertical="center"/>
    </xf>
    <xf numFmtId="0" fontId="46" fillId="0" borderId="69" xfId="0" applyFont="1" applyBorder="1" applyAlignment="1">
      <alignment horizontal="center" vertical="center"/>
    </xf>
    <xf numFmtId="0" fontId="46" fillId="0" borderId="73" xfId="0" applyFont="1" applyBorder="1" applyAlignment="1">
      <alignment horizontal="center" vertical="center"/>
    </xf>
    <xf numFmtId="0" fontId="47" fillId="0" borderId="53" xfId="0" applyFont="1" applyBorder="1" applyAlignment="1">
      <alignment horizontal="center" vertical="center"/>
    </xf>
    <xf numFmtId="0" fontId="47" fillId="0" borderId="70" xfId="0" applyFont="1" applyBorder="1" applyAlignment="1">
      <alignment horizontal="center" vertical="center"/>
    </xf>
    <xf numFmtId="0" fontId="47" fillId="0" borderId="52" xfId="0" applyFont="1" applyBorder="1" applyAlignment="1">
      <alignment horizontal="right" vertical="center"/>
    </xf>
    <xf numFmtId="0" fontId="47" fillId="0" borderId="64" xfId="0" applyFont="1" applyBorder="1" applyAlignment="1">
      <alignment horizontal="right" vertical="center"/>
    </xf>
    <xf numFmtId="0" fontId="47" fillId="0" borderId="74" xfId="0" applyFont="1" applyBorder="1" applyAlignment="1">
      <alignment horizontal="right" vertical="center"/>
    </xf>
    <xf numFmtId="0" fontId="47" fillId="0" borderId="56" xfId="0" applyFont="1" applyBorder="1" applyAlignment="1">
      <alignment horizontal="center" vertical="center"/>
    </xf>
    <xf numFmtId="187" fontId="50" fillId="0" borderId="68" xfId="0" applyNumberFormat="1" applyFont="1" applyBorder="1" applyAlignment="1">
      <alignment horizontal="center"/>
    </xf>
    <xf numFmtId="187" fontId="50" fillId="0" borderId="46" xfId="0" applyNumberFormat="1" applyFont="1" applyBorder="1" applyAlignment="1">
      <alignment horizontal="center"/>
    </xf>
    <xf numFmtId="187" fontId="50" fillId="0" borderId="44" xfId="0" applyNumberFormat="1" applyFont="1" applyBorder="1" applyAlignment="1">
      <alignment horizontal="center"/>
    </xf>
    <xf numFmtId="0" fontId="46" fillId="0" borderId="70" xfId="0" applyFont="1" applyBorder="1" applyAlignment="1">
      <alignment horizontal="center" vertical="center" shrinkToFit="1"/>
    </xf>
    <xf numFmtId="0" fontId="46" fillId="0" borderId="54" xfId="0" applyFont="1" applyBorder="1" applyAlignment="1">
      <alignment horizontal="center"/>
    </xf>
    <xf numFmtId="0" fontId="46" fillId="0" borderId="55" xfId="0" applyFont="1" applyBorder="1" applyAlignment="1">
      <alignment horizontal="center"/>
    </xf>
    <xf numFmtId="0" fontId="46" fillId="0" borderId="56" xfId="0" applyFont="1" applyBorder="1" applyAlignment="1">
      <alignment horizontal="center"/>
    </xf>
    <xf numFmtId="0" fontId="46" fillId="0" borderId="57" xfId="0" applyFont="1" applyBorder="1" applyAlignment="1">
      <alignment horizontal="center"/>
    </xf>
    <xf numFmtId="0" fontId="46" fillId="0" borderId="0" xfId="0" applyFont="1" applyAlignment="1">
      <alignment horizontal="center"/>
    </xf>
    <xf numFmtId="0" fontId="46" fillId="0" borderId="43" xfId="0" applyFont="1" applyBorder="1" applyAlignment="1">
      <alignment horizontal="center"/>
    </xf>
    <xf numFmtId="0" fontId="51" fillId="0" borderId="57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1" fillId="0" borderId="43" xfId="0" applyFont="1" applyBorder="1" applyAlignment="1">
      <alignment horizontal="center" vertical="center"/>
    </xf>
    <xf numFmtId="0" fontId="48" fillId="0" borderId="57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8" fillId="0" borderId="43" xfId="0" applyFont="1" applyBorder="1" applyAlignment="1">
      <alignment horizontal="center" vertical="center"/>
    </xf>
    <xf numFmtId="0" fontId="46" fillId="0" borderId="52" xfId="0" applyFont="1" applyBorder="1" applyAlignment="1">
      <alignment horizontal="right" vertical="center"/>
    </xf>
    <xf numFmtId="0" fontId="46" fillId="0" borderId="75" xfId="0" applyFont="1" applyBorder="1" applyAlignment="1">
      <alignment horizontal="right" vertical="center"/>
    </xf>
    <xf numFmtId="0" fontId="46" fillId="0" borderId="53" xfId="0" applyFont="1" applyBorder="1" applyAlignment="1">
      <alignment horizontal="center" vertical="center"/>
    </xf>
    <xf numFmtId="0" fontId="46" fillId="0" borderId="44" xfId="0" applyFont="1" applyBorder="1" applyAlignment="1">
      <alignment horizontal="center" vertical="center"/>
    </xf>
    <xf numFmtId="0" fontId="31" fillId="0" borderId="68" xfId="0" applyFont="1" applyBorder="1" applyAlignment="1">
      <alignment horizontal="center" vertical="center"/>
    </xf>
    <xf numFmtId="0" fontId="31" fillId="0" borderId="46" xfId="0" applyFont="1" applyBorder="1" applyAlignment="1">
      <alignment horizontal="center" vertical="center"/>
    </xf>
    <xf numFmtId="0" fontId="49" fillId="0" borderId="49" xfId="0" applyFont="1" applyBorder="1" applyAlignment="1">
      <alignment horizontal="center" vertical="center"/>
    </xf>
    <xf numFmtId="0" fontId="49" fillId="0" borderId="63" xfId="0" applyFont="1" applyBorder="1" applyAlignment="1">
      <alignment horizontal="center" vertical="center"/>
    </xf>
    <xf numFmtId="0" fontId="49" fillId="0" borderId="45" xfId="0" applyFont="1" applyBorder="1" applyAlignment="1">
      <alignment horizontal="center" vertical="center"/>
    </xf>
    <xf numFmtId="0" fontId="49" fillId="0" borderId="40" xfId="0" applyFont="1" applyBorder="1" applyAlignment="1">
      <alignment horizontal="center" vertical="center"/>
    </xf>
    <xf numFmtId="0" fontId="49" fillId="0" borderId="48" xfId="0" applyFont="1" applyBorder="1" applyAlignment="1">
      <alignment horizontal="center" vertical="center"/>
    </xf>
    <xf numFmtId="0" fontId="46" fillId="0" borderId="42" xfId="0" applyFont="1" applyBorder="1" applyAlignment="1">
      <alignment horizontal="center" vertical="center"/>
    </xf>
    <xf numFmtId="0" fontId="47" fillId="0" borderId="65" xfId="0" applyFont="1" applyBorder="1" applyAlignment="1">
      <alignment horizontal="center" vertical="center" shrinkToFit="1"/>
    </xf>
    <xf numFmtId="0" fontId="47" fillId="0" borderId="45" xfId="0" applyFont="1" applyBorder="1" applyAlignment="1">
      <alignment horizontal="center" vertical="center" shrinkToFit="1"/>
    </xf>
    <xf numFmtId="0" fontId="34" fillId="0" borderId="46" xfId="0" applyFont="1" applyBorder="1" applyAlignment="1">
      <alignment horizontal="right" vertical="center"/>
    </xf>
    <xf numFmtId="0" fontId="46" fillId="0" borderId="57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6" fillId="0" borderId="43" xfId="0" applyFont="1" applyBorder="1" applyAlignment="1">
      <alignment horizontal="center" vertical="center"/>
    </xf>
    <xf numFmtId="0" fontId="51" fillId="0" borderId="68" xfId="0" applyFont="1" applyBorder="1" applyAlignment="1">
      <alignment horizontal="center" vertical="center"/>
    </xf>
    <xf numFmtId="0" fontId="51" fillId="0" borderId="46" xfId="0" applyFont="1" applyBorder="1" applyAlignment="1">
      <alignment horizontal="center" vertical="center"/>
    </xf>
    <xf numFmtId="0" fontId="51" fillId="0" borderId="44" xfId="0" applyFont="1" applyBorder="1" applyAlignment="1">
      <alignment horizontal="center" vertical="center"/>
    </xf>
    <xf numFmtId="0" fontId="49" fillId="0" borderId="66" xfId="0" applyFont="1" applyBorder="1" applyAlignment="1">
      <alignment horizontal="center" vertical="center"/>
    </xf>
    <xf numFmtId="0" fontId="49" fillId="0" borderId="65" xfId="0" applyFont="1" applyBorder="1" applyAlignment="1">
      <alignment horizontal="center" vertical="center"/>
    </xf>
    <xf numFmtId="0" fontId="49" fillId="0" borderId="67" xfId="0" applyFont="1" applyBorder="1" applyAlignment="1">
      <alignment horizontal="center" vertical="center"/>
    </xf>
    <xf numFmtId="0" fontId="49" fillId="0" borderId="62" xfId="0" applyFont="1" applyBorder="1" applyAlignment="1">
      <alignment horizontal="center" vertical="center"/>
    </xf>
    <xf numFmtId="0" fontId="49" fillId="0" borderId="54" xfId="0" applyFont="1" applyBorder="1" applyAlignment="1">
      <alignment horizontal="center" vertical="center" shrinkToFit="1"/>
    </xf>
    <xf numFmtId="0" fontId="49" fillId="0" borderId="68" xfId="0" applyFont="1" applyBorder="1" applyAlignment="1">
      <alignment horizontal="center" vertical="center" shrinkToFit="1"/>
    </xf>
    <xf numFmtId="0" fontId="46" fillId="0" borderId="54" xfId="0" applyFont="1" applyBorder="1" applyAlignment="1">
      <alignment horizontal="center" vertical="center"/>
    </xf>
    <xf numFmtId="0" fontId="46" fillId="0" borderId="72" xfId="0" applyFont="1" applyBorder="1" applyAlignment="1">
      <alignment horizontal="center" vertical="center" shrinkToFit="1"/>
    </xf>
  </cellXfs>
  <cellStyles count="2">
    <cellStyle name="ปกติ" xfId="0" builtinId="0"/>
    <cellStyle name="ปกติ 2" xfId="1" xr:uid="{7B1CAC58-5659-4B02-BCDA-53469BB8B76F}"/>
  </cellStyles>
  <dxfs count="0"/>
  <tableStyles count="0" defaultTableStyle="TableStyleMedium9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7938</xdr:rowOff>
    </xdr:from>
    <xdr:to>
      <xdr:col>1</xdr:col>
      <xdr:colOff>134938</xdr:colOff>
      <xdr:row>1</xdr:row>
      <xdr:rowOff>198437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38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15876</xdr:colOff>
      <xdr:row>0</xdr:row>
      <xdr:rowOff>55566</xdr:rowOff>
    </xdr:from>
    <xdr:to>
      <xdr:col>1</xdr:col>
      <xdr:colOff>150814</xdr:colOff>
      <xdr:row>1</xdr:row>
      <xdr:rowOff>204033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C7316F34-BDBD-4D9E-A786-4A1A4CA61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6" y="55566"/>
          <a:ext cx="373063" cy="378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15876</xdr:colOff>
      <xdr:row>0</xdr:row>
      <xdr:rowOff>47628</xdr:rowOff>
    </xdr:from>
    <xdr:to>
      <xdr:col>1</xdr:col>
      <xdr:colOff>150814</xdr:colOff>
      <xdr:row>1</xdr:row>
      <xdr:rowOff>196095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A063B1CD-A43D-455F-96DB-28EEA08A8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6" y="47628"/>
          <a:ext cx="373063" cy="378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23814</xdr:colOff>
      <xdr:row>0</xdr:row>
      <xdr:rowOff>47628</xdr:rowOff>
    </xdr:from>
    <xdr:to>
      <xdr:col>1</xdr:col>
      <xdr:colOff>158752</xdr:colOff>
      <xdr:row>1</xdr:row>
      <xdr:rowOff>196095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851777FF-D162-471E-A685-541269C2E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4" y="47628"/>
          <a:ext cx="373063" cy="378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15876</xdr:colOff>
      <xdr:row>0</xdr:row>
      <xdr:rowOff>47628</xdr:rowOff>
    </xdr:from>
    <xdr:to>
      <xdr:col>1</xdr:col>
      <xdr:colOff>150814</xdr:colOff>
      <xdr:row>1</xdr:row>
      <xdr:rowOff>196095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E1AC8A46-3C06-492F-B1AE-8057005DB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6" y="47628"/>
          <a:ext cx="355918" cy="377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23814</xdr:colOff>
      <xdr:row>0</xdr:row>
      <xdr:rowOff>47628</xdr:rowOff>
    </xdr:from>
    <xdr:to>
      <xdr:col>1</xdr:col>
      <xdr:colOff>158752</xdr:colOff>
      <xdr:row>1</xdr:row>
      <xdr:rowOff>196095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C3015DFD-B41D-4C97-A69E-176C193C1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4" y="47628"/>
          <a:ext cx="373063" cy="377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15876</xdr:colOff>
      <xdr:row>0</xdr:row>
      <xdr:rowOff>23814</xdr:rowOff>
    </xdr:from>
    <xdr:to>
      <xdr:col>1</xdr:col>
      <xdr:colOff>150814</xdr:colOff>
      <xdr:row>1</xdr:row>
      <xdr:rowOff>172281</xdr:rowOff>
    </xdr:to>
    <xdr:pic>
      <xdr:nvPicPr>
        <xdr:cNvPr id="6" name="Picture 1" descr="logoST_GROUP[1]">
          <a:extLst>
            <a:ext uri="{FF2B5EF4-FFF2-40B4-BE49-F238E27FC236}">
              <a16:creationId xmlns:a16="http://schemas.microsoft.com/office/drawing/2014/main" id="{1AC40FE2-0012-4066-AFA3-8BB034613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6" y="23814"/>
          <a:ext cx="373063" cy="378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23814</xdr:colOff>
      <xdr:row>0</xdr:row>
      <xdr:rowOff>15876</xdr:rowOff>
    </xdr:from>
    <xdr:to>
      <xdr:col>1</xdr:col>
      <xdr:colOff>158752</xdr:colOff>
      <xdr:row>1</xdr:row>
      <xdr:rowOff>164343</xdr:rowOff>
    </xdr:to>
    <xdr:pic>
      <xdr:nvPicPr>
        <xdr:cNvPr id="5" name="Picture 1" descr="logoST_GROUP[1]">
          <a:extLst>
            <a:ext uri="{FF2B5EF4-FFF2-40B4-BE49-F238E27FC236}">
              <a16:creationId xmlns:a16="http://schemas.microsoft.com/office/drawing/2014/main" id="{1218AB9C-006E-4744-AD96-7C31A7E39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4" y="15876"/>
          <a:ext cx="373063" cy="378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23814</xdr:colOff>
      <xdr:row>0</xdr:row>
      <xdr:rowOff>39690</xdr:rowOff>
    </xdr:from>
    <xdr:to>
      <xdr:col>1</xdr:col>
      <xdr:colOff>158752</xdr:colOff>
      <xdr:row>1</xdr:row>
      <xdr:rowOff>188157</xdr:rowOff>
    </xdr:to>
    <xdr:pic>
      <xdr:nvPicPr>
        <xdr:cNvPr id="4" name="Picture 1" descr="logoST_GROUP[1]">
          <a:extLst>
            <a:ext uri="{FF2B5EF4-FFF2-40B4-BE49-F238E27FC236}">
              <a16:creationId xmlns:a16="http://schemas.microsoft.com/office/drawing/2014/main" id="{1D2916F8-0729-4E82-828B-FC4F9493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4" y="39690"/>
          <a:ext cx="373063" cy="378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15876</xdr:colOff>
      <xdr:row>0</xdr:row>
      <xdr:rowOff>47628</xdr:rowOff>
    </xdr:from>
    <xdr:to>
      <xdr:col>1</xdr:col>
      <xdr:colOff>150814</xdr:colOff>
      <xdr:row>1</xdr:row>
      <xdr:rowOff>196095</xdr:rowOff>
    </xdr:to>
    <xdr:pic>
      <xdr:nvPicPr>
        <xdr:cNvPr id="4" name="Picture 1" descr="logoST_GROUP[1]">
          <a:extLst>
            <a:ext uri="{FF2B5EF4-FFF2-40B4-BE49-F238E27FC236}">
              <a16:creationId xmlns:a16="http://schemas.microsoft.com/office/drawing/2014/main" id="{1BADECA4-6BEE-4B49-9FB6-428B24BE1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6" y="47628"/>
          <a:ext cx="373063" cy="378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23814</xdr:colOff>
      <xdr:row>0</xdr:row>
      <xdr:rowOff>47628</xdr:rowOff>
    </xdr:from>
    <xdr:to>
      <xdr:col>1</xdr:col>
      <xdr:colOff>158752</xdr:colOff>
      <xdr:row>1</xdr:row>
      <xdr:rowOff>196095</xdr:rowOff>
    </xdr:to>
    <xdr:pic>
      <xdr:nvPicPr>
        <xdr:cNvPr id="4" name="Picture 1" descr="logoST_GROUP[1]">
          <a:extLst>
            <a:ext uri="{FF2B5EF4-FFF2-40B4-BE49-F238E27FC236}">
              <a16:creationId xmlns:a16="http://schemas.microsoft.com/office/drawing/2014/main" id="{65E21BFD-06AF-41CA-8DFA-8C9CA092C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4" y="47628"/>
          <a:ext cx="373063" cy="378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23814</xdr:colOff>
      <xdr:row>0</xdr:row>
      <xdr:rowOff>47628</xdr:rowOff>
    </xdr:from>
    <xdr:to>
      <xdr:col>1</xdr:col>
      <xdr:colOff>158752</xdr:colOff>
      <xdr:row>1</xdr:row>
      <xdr:rowOff>196095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53BD5E5F-E4C7-419B-A023-54818B394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4" y="47628"/>
          <a:ext cx="373063" cy="378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23814</xdr:colOff>
      <xdr:row>0</xdr:row>
      <xdr:rowOff>55566</xdr:rowOff>
    </xdr:from>
    <xdr:to>
      <xdr:col>1</xdr:col>
      <xdr:colOff>158752</xdr:colOff>
      <xdr:row>1</xdr:row>
      <xdr:rowOff>204033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31D57FF4-9936-467E-B085-D9E40407B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4" y="55566"/>
          <a:ext cx="373063" cy="378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15876</xdr:colOff>
      <xdr:row>0</xdr:row>
      <xdr:rowOff>55566</xdr:rowOff>
    </xdr:from>
    <xdr:to>
      <xdr:col>1</xdr:col>
      <xdr:colOff>150814</xdr:colOff>
      <xdr:row>1</xdr:row>
      <xdr:rowOff>204033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ACE21477-609E-4212-A3CA-A2E86DDC6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6" y="55566"/>
          <a:ext cx="373063" cy="378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9"/>
  <sheetViews>
    <sheetView zoomScale="130" zoomScaleNormal="130" workbookViewId="0">
      <selection activeCell="S8" sqref="S8"/>
    </sheetView>
  </sheetViews>
  <sheetFormatPr defaultColWidth="9.140625" defaultRowHeight="15" customHeight="1" x14ac:dyDescent="0.5"/>
  <cols>
    <col min="1" max="1" width="3.5703125" style="10" customWidth="1"/>
    <col min="2" max="2" width="9.7109375" style="100" customWidth="1"/>
    <col min="3" max="3" width="3.140625" style="20" customWidth="1"/>
    <col min="4" max="4" width="9.42578125" style="97" customWidth="1"/>
    <col min="5" max="5" width="11" style="97" customWidth="1"/>
    <col min="6" max="6" width="5.140625" style="10" customWidth="1"/>
    <col min="7" max="25" width="3" style="10" customWidth="1"/>
    <col min="26" max="26" width="0" style="10" hidden="1" customWidth="1"/>
    <col min="27" max="27" width="0" style="159" hidden="1" customWidth="1"/>
    <col min="28" max="28" width="18.28515625" style="267" hidden="1" customWidth="1"/>
    <col min="29" max="29" width="21.85546875" style="10" hidden="1" customWidth="1"/>
    <col min="30" max="16384" width="9.140625" style="10"/>
  </cols>
  <sheetData>
    <row r="1" spans="1:29" ht="18" customHeight="1" x14ac:dyDescent="0.5">
      <c r="B1" s="102" t="s">
        <v>62</v>
      </c>
      <c r="C1" s="95"/>
      <c r="D1" s="96"/>
      <c r="E1" s="101" t="s">
        <v>1123</v>
      </c>
      <c r="F1" s="13"/>
      <c r="M1" s="10" t="s">
        <v>37</v>
      </c>
      <c r="R1" s="10" t="str">
        <f>'ยอด ม.1'!B4</f>
        <v xml:space="preserve">นางสาวมนันญา   บัวแก้ว </v>
      </c>
    </row>
    <row r="2" spans="1:29" ht="18" customHeight="1" x14ac:dyDescent="0.5">
      <c r="B2" s="103" t="s">
        <v>45</v>
      </c>
      <c r="C2" s="95"/>
      <c r="D2" s="96"/>
      <c r="E2" s="101" t="s">
        <v>50</v>
      </c>
      <c r="M2" s="10" t="s">
        <v>44</v>
      </c>
      <c r="R2" s="10" t="str">
        <f>'ยอด ม.1'!B5</f>
        <v>.............-..............</v>
      </c>
    </row>
    <row r="3" spans="1:29" s="12" customFormat="1" ht="17.25" customHeight="1" x14ac:dyDescent="0.5">
      <c r="A3" s="13" t="s">
        <v>143</v>
      </c>
      <c r="B3" s="10"/>
      <c r="C3" s="10"/>
      <c r="D3" s="10"/>
      <c r="E3" s="10"/>
      <c r="F3" s="13"/>
      <c r="G3" s="13"/>
      <c r="H3" s="13"/>
      <c r="I3" s="13"/>
      <c r="J3" s="13"/>
      <c r="K3" s="13"/>
      <c r="L3" s="10"/>
      <c r="M3" s="10"/>
      <c r="N3" s="10"/>
      <c r="O3" s="13"/>
      <c r="T3" s="10"/>
      <c r="U3" s="10"/>
      <c r="V3" s="10"/>
      <c r="W3" s="10"/>
      <c r="X3" s="10"/>
      <c r="Y3" s="10"/>
      <c r="AA3" s="159"/>
      <c r="AB3" s="267"/>
    </row>
    <row r="4" spans="1:29" s="12" customFormat="1" ht="17.25" customHeight="1" x14ac:dyDescent="0.5">
      <c r="A4" s="10" t="s">
        <v>46</v>
      </c>
      <c r="B4" s="10"/>
      <c r="C4" s="10"/>
      <c r="D4" s="10"/>
      <c r="E4" s="10"/>
      <c r="F4" s="13"/>
      <c r="G4" s="13"/>
      <c r="H4" s="13"/>
      <c r="I4" s="13"/>
      <c r="J4" s="13"/>
      <c r="K4" s="13"/>
      <c r="L4" s="10"/>
      <c r="M4" s="10"/>
      <c r="N4" s="10"/>
      <c r="O4" s="13"/>
      <c r="T4" s="13"/>
      <c r="U4" s="10"/>
      <c r="V4" s="111" t="s">
        <v>47</v>
      </c>
      <c r="W4" s="312">
        <f>'ยอด ม.1'!F4</f>
        <v>633</v>
      </c>
      <c r="X4" s="312"/>
      <c r="Y4" s="10"/>
      <c r="AA4" s="159"/>
      <c r="AB4" s="267"/>
    </row>
    <row r="5" spans="1:29" s="98" customFormat="1" ht="18" customHeight="1" x14ac:dyDescent="0.5">
      <c r="A5" s="310" t="s">
        <v>0</v>
      </c>
      <c r="B5" s="308" t="s">
        <v>1</v>
      </c>
      <c r="C5" s="314" t="s">
        <v>2</v>
      </c>
      <c r="D5" s="316" t="s">
        <v>9</v>
      </c>
      <c r="E5" s="318" t="s">
        <v>4</v>
      </c>
      <c r="F5" s="310" t="s">
        <v>3</v>
      </c>
      <c r="G5" s="71"/>
      <c r="H5" s="72"/>
      <c r="I5" s="72"/>
      <c r="J5" s="72"/>
      <c r="K5" s="7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5"/>
      <c r="X5" s="16"/>
      <c r="Y5" s="104"/>
      <c r="AA5" s="99"/>
      <c r="AB5" s="164"/>
    </row>
    <row r="6" spans="1:29" s="98" customFormat="1" ht="18" customHeight="1" x14ac:dyDescent="0.5">
      <c r="A6" s="313"/>
      <c r="B6" s="309"/>
      <c r="C6" s="315"/>
      <c r="D6" s="317"/>
      <c r="E6" s="319"/>
      <c r="F6" s="311"/>
      <c r="G6" s="73"/>
      <c r="H6" s="74"/>
      <c r="I6" s="74"/>
      <c r="J6" s="74"/>
      <c r="K6" s="7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  <c r="X6" s="19"/>
      <c r="Y6" s="105"/>
      <c r="AA6" s="268" t="s">
        <v>207</v>
      </c>
      <c r="AB6" s="269" t="s">
        <v>208</v>
      </c>
      <c r="AC6" s="268" t="s">
        <v>78</v>
      </c>
    </row>
    <row r="7" spans="1:29" s="98" customFormat="1" ht="15.75" customHeight="1" x14ac:dyDescent="0.5">
      <c r="A7" s="21">
        <v>1</v>
      </c>
      <c r="B7" s="123">
        <v>44499</v>
      </c>
      <c r="C7" s="22" t="s">
        <v>65</v>
      </c>
      <c r="D7" s="23" t="s">
        <v>148</v>
      </c>
      <c r="E7" s="24" t="s">
        <v>149</v>
      </c>
      <c r="F7" s="25" t="s">
        <v>21</v>
      </c>
      <c r="G7" s="75"/>
      <c r="H7" s="26"/>
      <c r="I7" s="26"/>
      <c r="J7" s="26"/>
      <c r="K7" s="26"/>
      <c r="L7" s="26"/>
      <c r="M7" s="26"/>
      <c r="N7" s="26"/>
      <c r="O7" s="26"/>
      <c r="P7" s="27"/>
      <c r="Q7" s="27"/>
      <c r="R7" s="27"/>
      <c r="S7" s="27"/>
      <c r="T7" s="27"/>
      <c r="U7" s="27"/>
      <c r="V7" s="27"/>
      <c r="W7" s="27"/>
      <c r="X7" s="26"/>
      <c r="Y7" s="106"/>
      <c r="AA7" s="99">
        <v>11012</v>
      </c>
      <c r="AB7" s="164">
        <v>1849902381589</v>
      </c>
      <c r="AC7" s="98" t="s">
        <v>69</v>
      </c>
    </row>
    <row r="8" spans="1:29" s="98" customFormat="1" ht="16.149999999999999" customHeight="1" x14ac:dyDescent="0.5">
      <c r="A8" s="29">
        <v>2</v>
      </c>
      <c r="B8" s="121">
        <v>44500</v>
      </c>
      <c r="C8" s="30" t="s">
        <v>65</v>
      </c>
      <c r="D8" s="54" t="s">
        <v>150</v>
      </c>
      <c r="E8" s="55" t="s">
        <v>151</v>
      </c>
      <c r="F8" s="29" t="s">
        <v>22</v>
      </c>
      <c r="G8" s="76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107"/>
      <c r="AA8" s="99">
        <v>11034</v>
      </c>
      <c r="AB8" s="164">
        <v>1849902453563</v>
      </c>
      <c r="AC8" s="98" t="s">
        <v>71</v>
      </c>
    </row>
    <row r="9" spans="1:29" s="98" customFormat="1" ht="16.149999999999999" customHeight="1" x14ac:dyDescent="0.5">
      <c r="A9" s="29">
        <v>3</v>
      </c>
      <c r="B9" s="121">
        <v>44501</v>
      </c>
      <c r="C9" s="30" t="s">
        <v>65</v>
      </c>
      <c r="D9" s="31" t="s">
        <v>152</v>
      </c>
      <c r="E9" s="32" t="s">
        <v>153</v>
      </c>
      <c r="F9" s="29" t="s">
        <v>23</v>
      </c>
      <c r="G9" s="76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107"/>
      <c r="AA9" s="99">
        <v>11075</v>
      </c>
      <c r="AB9" s="164">
        <v>1849902469184</v>
      </c>
      <c r="AC9" s="98" t="s">
        <v>67</v>
      </c>
    </row>
    <row r="10" spans="1:29" s="98" customFormat="1" ht="16.149999999999999" customHeight="1" x14ac:dyDescent="0.5">
      <c r="A10" s="29">
        <v>4</v>
      </c>
      <c r="B10" s="121">
        <v>44502</v>
      </c>
      <c r="C10" s="30" t="s">
        <v>65</v>
      </c>
      <c r="D10" s="31" t="s">
        <v>154</v>
      </c>
      <c r="E10" s="32" t="s">
        <v>155</v>
      </c>
      <c r="F10" s="29" t="s">
        <v>24</v>
      </c>
      <c r="G10" s="76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107"/>
      <c r="AA10" s="99">
        <v>11148</v>
      </c>
      <c r="AB10" s="164">
        <v>1849902377026</v>
      </c>
      <c r="AC10" s="98" t="s">
        <v>69</v>
      </c>
    </row>
    <row r="11" spans="1:29" s="98" customFormat="1" ht="16.149999999999999" customHeight="1" x14ac:dyDescent="0.5">
      <c r="A11" s="37">
        <v>5</v>
      </c>
      <c r="B11" s="122">
        <v>44503</v>
      </c>
      <c r="C11" s="38" t="s">
        <v>65</v>
      </c>
      <c r="D11" s="39" t="s">
        <v>156</v>
      </c>
      <c r="E11" s="40" t="s">
        <v>157</v>
      </c>
      <c r="F11" s="37" t="s">
        <v>25</v>
      </c>
      <c r="G11" s="77"/>
      <c r="H11" s="41"/>
      <c r="I11" s="41"/>
      <c r="J11" s="41"/>
      <c r="K11" s="41"/>
      <c r="L11" s="41"/>
      <c r="M11" s="41"/>
      <c r="N11" s="41"/>
      <c r="O11" s="41"/>
      <c r="P11" s="42"/>
      <c r="Q11" s="42"/>
      <c r="R11" s="42"/>
      <c r="S11" s="42"/>
      <c r="T11" s="42"/>
      <c r="U11" s="42"/>
      <c r="V11" s="42"/>
      <c r="W11" s="42"/>
      <c r="X11" s="43"/>
      <c r="Y11" s="108"/>
      <c r="AA11" s="99">
        <v>11168</v>
      </c>
      <c r="AB11" s="164">
        <v>1909803891987</v>
      </c>
      <c r="AC11" s="98" t="s">
        <v>71</v>
      </c>
    </row>
    <row r="12" spans="1:29" s="98" customFormat="1" ht="16.149999999999999" customHeight="1" x14ac:dyDescent="0.5">
      <c r="A12" s="21">
        <v>6</v>
      </c>
      <c r="B12" s="123">
        <v>44504</v>
      </c>
      <c r="C12" s="22" t="s">
        <v>65</v>
      </c>
      <c r="D12" s="23" t="s">
        <v>158</v>
      </c>
      <c r="E12" s="24" t="s">
        <v>159</v>
      </c>
      <c r="F12" s="25" t="s">
        <v>21</v>
      </c>
      <c r="G12" s="82"/>
      <c r="H12" s="45"/>
      <c r="I12" s="45"/>
      <c r="J12" s="45"/>
      <c r="K12" s="45"/>
      <c r="L12" s="45"/>
      <c r="M12" s="45"/>
      <c r="N12" s="45"/>
      <c r="O12" s="45"/>
      <c r="P12" s="27"/>
      <c r="Q12" s="27"/>
      <c r="R12" s="27"/>
      <c r="S12" s="27"/>
      <c r="T12" s="27"/>
      <c r="U12" s="27"/>
      <c r="V12" s="27"/>
      <c r="W12" s="27"/>
      <c r="X12" s="26"/>
      <c r="Y12" s="106"/>
      <c r="AA12" s="99">
        <v>11187</v>
      </c>
      <c r="AB12" s="164">
        <v>1849902409131</v>
      </c>
      <c r="AC12" s="98" t="s">
        <v>209</v>
      </c>
    </row>
    <row r="13" spans="1:29" s="98" customFormat="1" ht="16.149999999999999" customHeight="1" x14ac:dyDescent="0.5">
      <c r="A13" s="29">
        <v>7</v>
      </c>
      <c r="B13" s="121">
        <v>44505</v>
      </c>
      <c r="C13" s="30" t="s">
        <v>65</v>
      </c>
      <c r="D13" s="31" t="s">
        <v>160</v>
      </c>
      <c r="E13" s="32" t="s">
        <v>161</v>
      </c>
      <c r="F13" s="29" t="s">
        <v>22</v>
      </c>
      <c r="G13" s="76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107"/>
      <c r="AA13" s="99">
        <v>11200</v>
      </c>
      <c r="AB13" s="164">
        <v>1849902423559</v>
      </c>
      <c r="AC13" s="98" t="s">
        <v>209</v>
      </c>
    </row>
    <row r="14" spans="1:29" s="98" customFormat="1" ht="16.149999999999999" customHeight="1" x14ac:dyDescent="0.5">
      <c r="A14" s="29">
        <v>8</v>
      </c>
      <c r="B14" s="121">
        <v>44506</v>
      </c>
      <c r="C14" s="30" t="s">
        <v>65</v>
      </c>
      <c r="D14" s="31" t="s">
        <v>162</v>
      </c>
      <c r="E14" s="32" t="s">
        <v>163</v>
      </c>
      <c r="F14" s="29" t="s">
        <v>23</v>
      </c>
      <c r="G14" s="83"/>
      <c r="H14" s="35"/>
      <c r="I14" s="35"/>
      <c r="J14" s="35"/>
      <c r="K14" s="35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107"/>
      <c r="AA14" s="99">
        <v>11231</v>
      </c>
      <c r="AB14" s="164">
        <v>1849902400427</v>
      </c>
      <c r="AC14" s="98" t="s">
        <v>67</v>
      </c>
    </row>
    <row r="15" spans="1:29" s="98" customFormat="1" ht="16.149999999999999" customHeight="1" x14ac:dyDescent="0.5">
      <c r="A15" s="29">
        <v>9</v>
      </c>
      <c r="B15" s="121">
        <v>44507</v>
      </c>
      <c r="C15" s="30" t="s">
        <v>65</v>
      </c>
      <c r="D15" s="31" t="s">
        <v>162</v>
      </c>
      <c r="E15" s="32" t="s">
        <v>164</v>
      </c>
      <c r="F15" s="29" t="s">
        <v>24</v>
      </c>
      <c r="G15" s="76"/>
      <c r="H15" s="33"/>
      <c r="I15" s="33"/>
      <c r="J15" s="33"/>
      <c r="K15" s="33"/>
      <c r="L15" s="33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107"/>
      <c r="AA15" s="99">
        <v>11232</v>
      </c>
      <c r="AB15" s="164">
        <v>1849902422013</v>
      </c>
      <c r="AC15" s="98" t="s">
        <v>210</v>
      </c>
    </row>
    <row r="16" spans="1:29" s="98" customFormat="1" ht="16.149999999999999" customHeight="1" x14ac:dyDescent="0.5">
      <c r="A16" s="37">
        <v>10</v>
      </c>
      <c r="B16" s="122">
        <v>44508</v>
      </c>
      <c r="C16" s="38" t="s">
        <v>65</v>
      </c>
      <c r="D16" s="39" t="s">
        <v>165</v>
      </c>
      <c r="E16" s="40" t="s">
        <v>166</v>
      </c>
      <c r="F16" s="37" t="s">
        <v>25</v>
      </c>
      <c r="G16" s="77"/>
      <c r="H16" s="41"/>
      <c r="I16" s="41"/>
      <c r="J16" s="41"/>
      <c r="K16" s="41"/>
      <c r="L16" s="41"/>
      <c r="M16" s="41"/>
      <c r="N16" s="41"/>
      <c r="O16" s="41"/>
      <c r="P16" s="42"/>
      <c r="Q16" s="42"/>
      <c r="R16" s="42"/>
      <c r="S16" s="42"/>
      <c r="T16" s="42"/>
      <c r="U16" s="42"/>
      <c r="V16" s="42"/>
      <c r="W16" s="42"/>
      <c r="X16" s="43"/>
      <c r="Y16" s="108"/>
      <c r="AA16" s="99">
        <v>11255</v>
      </c>
      <c r="AB16" s="164">
        <v>1849902414797</v>
      </c>
      <c r="AC16" s="98" t="s">
        <v>69</v>
      </c>
    </row>
    <row r="17" spans="1:29" s="98" customFormat="1" ht="16.149999999999999" customHeight="1" x14ac:dyDescent="0.5">
      <c r="A17" s="21">
        <v>11</v>
      </c>
      <c r="B17" s="123">
        <v>44509</v>
      </c>
      <c r="C17" s="22" t="s">
        <v>65</v>
      </c>
      <c r="D17" s="23" t="s">
        <v>167</v>
      </c>
      <c r="E17" s="24" t="s">
        <v>168</v>
      </c>
      <c r="F17" s="25" t="s">
        <v>21</v>
      </c>
      <c r="G17" s="82"/>
      <c r="H17" s="45"/>
      <c r="I17" s="45"/>
      <c r="J17" s="45"/>
      <c r="K17" s="45"/>
      <c r="L17" s="45"/>
      <c r="M17" s="45"/>
      <c r="N17" s="45"/>
      <c r="O17" s="45"/>
      <c r="P17" s="27"/>
      <c r="Q17" s="27"/>
      <c r="R17" s="27"/>
      <c r="S17" s="27"/>
      <c r="T17" s="27"/>
      <c r="U17" s="27"/>
      <c r="V17" s="27"/>
      <c r="W17" s="27"/>
      <c r="X17" s="26"/>
      <c r="Y17" s="106"/>
      <c r="AA17" s="99">
        <v>11264</v>
      </c>
      <c r="AB17" s="164">
        <v>1849902319042</v>
      </c>
      <c r="AC17" s="98" t="s">
        <v>67</v>
      </c>
    </row>
    <row r="18" spans="1:29" s="98" customFormat="1" ht="16.149999999999999" customHeight="1" x14ac:dyDescent="0.5">
      <c r="A18" s="29">
        <v>12</v>
      </c>
      <c r="B18" s="121">
        <v>44510</v>
      </c>
      <c r="C18" s="30" t="s">
        <v>65</v>
      </c>
      <c r="D18" s="31" t="s">
        <v>169</v>
      </c>
      <c r="E18" s="32" t="s">
        <v>170</v>
      </c>
      <c r="F18" s="29" t="s">
        <v>22</v>
      </c>
      <c r="G18" s="76"/>
      <c r="H18" s="33"/>
      <c r="I18" s="33"/>
      <c r="J18" s="33"/>
      <c r="K18" s="33"/>
      <c r="L18" s="33"/>
      <c r="M18" s="33"/>
      <c r="N18" s="33"/>
      <c r="O18" s="33"/>
      <c r="P18" s="34"/>
      <c r="Q18" s="34"/>
      <c r="R18" s="34"/>
      <c r="S18" s="34"/>
      <c r="T18" s="34"/>
      <c r="U18" s="34"/>
      <c r="V18" s="34"/>
      <c r="W18" s="34"/>
      <c r="X18" s="35"/>
      <c r="Y18" s="107"/>
      <c r="AA18" s="99">
        <v>11282</v>
      </c>
      <c r="AB18" s="164">
        <v>1849902454896</v>
      </c>
      <c r="AC18" s="98" t="s">
        <v>71</v>
      </c>
    </row>
    <row r="19" spans="1:29" s="98" customFormat="1" ht="16.149999999999999" customHeight="1" x14ac:dyDescent="0.5">
      <c r="A19" s="29">
        <v>13</v>
      </c>
      <c r="B19" s="121">
        <v>44511</v>
      </c>
      <c r="C19" s="30" t="s">
        <v>65</v>
      </c>
      <c r="D19" s="31" t="s">
        <v>171</v>
      </c>
      <c r="E19" s="32" t="s">
        <v>172</v>
      </c>
      <c r="F19" s="29" t="s">
        <v>23</v>
      </c>
      <c r="G19" s="76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107"/>
      <c r="AA19" s="99">
        <v>11338</v>
      </c>
      <c r="AB19" s="164">
        <v>1849902383085</v>
      </c>
      <c r="AC19" s="98" t="s">
        <v>70</v>
      </c>
    </row>
    <row r="20" spans="1:29" s="98" customFormat="1" ht="16.149999999999999" customHeight="1" x14ac:dyDescent="0.5">
      <c r="A20" s="29">
        <v>14</v>
      </c>
      <c r="B20" s="121">
        <v>44512</v>
      </c>
      <c r="C20" s="30" t="s">
        <v>65</v>
      </c>
      <c r="D20" s="31" t="s">
        <v>173</v>
      </c>
      <c r="E20" s="32" t="s">
        <v>174</v>
      </c>
      <c r="F20" s="29" t="s">
        <v>24</v>
      </c>
      <c r="G20" s="83"/>
      <c r="H20" s="35"/>
      <c r="I20" s="35"/>
      <c r="J20" s="35"/>
      <c r="K20" s="35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107"/>
      <c r="AA20" s="99">
        <v>11359</v>
      </c>
      <c r="AB20" s="164">
        <v>1849902381023</v>
      </c>
      <c r="AC20" s="98" t="s">
        <v>210</v>
      </c>
    </row>
    <row r="21" spans="1:29" s="98" customFormat="1" ht="16.149999999999999" customHeight="1" x14ac:dyDescent="0.5">
      <c r="A21" s="37">
        <v>15</v>
      </c>
      <c r="B21" s="122">
        <v>44513</v>
      </c>
      <c r="C21" s="38" t="s">
        <v>65</v>
      </c>
      <c r="D21" s="39" t="s">
        <v>175</v>
      </c>
      <c r="E21" s="40" t="s">
        <v>176</v>
      </c>
      <c r="F21" s="37" t="s">
        <v>25</v>
      </c>
      <c r="G21" s="77"/>
      <c r="H21" s="41"/>
      <c r="I21" s="41"/>
      <c r="J21" s="41"/>
      <c r="K21" s="41"/>
      <c r="L21" s="41"/>
      <c r="M21" s="41"/>
      <c r="N21" s="41"/>
      <c r="O21" s="41"/>
      <c r="P21" s="42"/>
      <c r="Q21" s="42"/>
      <c r="R21" s="42"/>
      <c r="S21" s="42"/>
      <c r="T21" s="42"/>
      <c r="U21" s="42"/>
      <c r="V21" s="42"/>
      <c r="W21" s="42"/>
      <c r="X21" s="43"/>
      <c r="Y21" s="108"/>
      <c r="AA21" s="99">
        <v>11417</v>
      </c>
      <c r="AB21" s="164">
        <v>1849902416382</v>
      </c>
      <c r="AC21" s="98" t="s">
        <v>71</v>
      </c>
    </row>
    <row r="22" spans="1:29" s="98" customFormat="1" ht="16.149999999999999" customHeight="1" x14ac:dyDescent="0.5">
      <c r="A22" s="21">
        <v>16</v>
      </c>
      <c r="B22" s="123">
        <v>44514</v>
      </c>
      <c r="C22" s="22" t="s">
        <v>65</v>
      </c>
      <c r="D22" s="23" t="s">
        <v>177</v>
      </c>
      <c r="E22" s="24" t="s">
        <v>178</v>
      </c>
      <c r="F22" s="25" t="s">
        <v>21</v>
      </c>
      <c r="G22" s="82"/>
      <c r="H22" s="45"/>
      <c r="I22" s="45"/>
      <c r="J22" s="45"/>
      <c r="K22" s="45"/>
      <c r="L22" s="45"/>
      <c r="M22" s="45"/>
      <c r="N22" s="45"/>
      <c r="O22" s="45"/>
      <c r="P22" s="27"/>
      <c r="Q22" s="27"/>
      <c r="R22" s="27"/>
      <c r="S22" s="27"/>
      <c r="T22" s="27"/>
      <c r="U22" s="27"/>
      <c r="V22" s="27"/>
      <c r="W22" s="27"/>
      <c r="X22" s="26"/>
      <c r="Y22" s="106"/>
      <c r="AA22" s="99">
        <v>11430</v>
      </c>
      <c r="AB22" s="164">
        <v>1849902420932</v>
      </c>
      <c r="AC22" s="98" t="s">
        <v>67</v>
      </c>
    </row>
    <row r="23" spans="1:29" s="98" customFormat="1" ht="16.149999999999999" customHeight="1" x14ac:dyDescent="0.5">
      <c r="A23" s="29">
        <v>17</v>
      </c>
      <c r="B23" s="121">
        <v>44515</v>
      </c>
      <c r="C23" s="30" t="s">
        <v>65</v>
      </c>
      <c r="D23" s="31" t="s">
        <v>179</v>
      </c>
      <c r="E23" s="32" t="s">
        <v>180</v>
      </c>
      <c r="F23" s="29" t="s">
        <v>22</v>
      </c>
      <c r="G23" s="76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107"/>
      <c r="AA23" s="99">
        <v>11528</v>
      </c>
      <c r="AB23" s="164">
        <v>1849902378464</v>
      </c>
      <c r="AC23" s="98" t="s">
        <v>211</v>
      </c>
    </row>
    <row r="24" spans="1:29" s="98" customFormat="1" ht="16.149999999999999" customHeight="1" x14ac:dyDescent="0.5">
      <c r="A24" s="29">
        <v>18</v>
      </c>
      <c r="B24" s="121">
        <v>44516</v>
      </c>
      <c r="C24" s="30" t="s">
        <v>65</v>
      </c>
      <c r="D24" s="31" t="s">
        <v>181</v>
      </c>
      <c r="E24" s="32" t="s">
        <v>182</v>
      </c>
      <c r="F24" s="29" t="s">
        <v>23</v>
      </c>
      <c r="G24" s="83"/>
      <c r="H24" s="35"/>
      <c r="I24" s="35"/>
      <c r="J24" s="35"/>
      <c r="K24" s="35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107"/>
      <c r="AA24" s="99">
        <v>11532</v>
      </c>
      <c r="AB24" s="164">
        <v>1849902435336</v>
      </c>
      <c r="AC24" s="98" t="s">
        <v>67</v>
      </c>
    </row>
    <row r="25" spans="1:29" s="98" customFormat="1" ht="16.149999999999999" customHeight="1" x14ac:dyDescent="0.5">
      <c r="A25" s="29">
        <v>19</v>
      </c>
      <c r="B25" s="121">
        <v>44517</v>
      </c>
      <c r="C25" s="30" t="s">
        <v>65</v>
      </c>
      <c r="D25" s="31" t="s">
        <v>183</v>
      </c>
      <c r="E25" s="32" t="s">
        <v>184</v>
      </c>
      <c r="F25" s="29" t="s">
        <v>24</v>
      </c>
      <c r="G25" s="76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107"/>
      <c r="AA25" s="99">
        <v>11535</v>
      </c>
      <c r="AB25" s="164">
        <v>1849902378821</v>
      </c>
      <c r="AC25" s="98" t="s">
        <v>69</v>
      </c>
    </row>
    <row r="26" spans="1:29" s="98" customFormat="1" ht="17.100000000000001" customHeight="1" x14ac:dyDescent="0.5">
      <c r="A26" s="37">
        <v>20</v>
      </c>
      <c r="B26" s="122">
        <v>44518</v>
      </c>
      <c r="C26" s="38" t="s">
        <v>65</v>
      </c>
      <c r="D26" s="39" t="s">
        <v>185</v>
      </c>
      <c r="E26" s="40" t="s">
        <v>186</v>
      </c>
      <c r="F26" s="37" t="s">
        <v>25</v>
      </c>
      <c r="G26" s="77"/>
      <c r="H26" s="41"/>
      <c r="I26" s="41"/>
      <c r="J26" s="41"/>
      <c r="K26" s="41"/>
      <c r="L26" s="41"/>
      <c r="M26" s="41"/>
      <c r="N26" s="41"/>
      <c r="O26" s="41"/>
      <c r="P26" s="42"/>
      <c r="Q26" s="42"/>
      <c r="R26" s="42"/>
      <c r="S26" s="42"/>
      <c r="T26" s="42"/>
      <c r="U26" s="42"/>
      <c r="V26" s="42"/>
      <c r="W26" s="42"/>
      <c r="X26" s="43"/>
      <c r="Y26" s="108"/>
      <c r="AA26" s="99">
        <v>11610</v>
      </c>
      <c r="AB26" s="164">
        <v>1849902412662</v>
      </c>
      <c r="AC26" s="98" t="s">
        <v>71</v>
      </c>
    </row>
    <row r="27" spans="1:29" s="98" customFormat="1" ht="16.149999999999999" customHeight="1" x14ac:dyDescent="0.5">
      <c r="A27" s="21">
        <v>21</v>
      </c>
      <c r="B27" s="123">
        <v>44519</v>
      </c>
      <c r="C27" s="22" t="s">
        <v>65</v>
      </c>
      <c r="D27" s="62" t="s">
        <v>187</v>
      </c>
      <c r="E27" s="63" t="s">
        <v>188</v>
      </c>
      <c r="F27" s="25" t="s">
        <v>21</v>
      </c>
      <c r="G27" s="81"/>
      <c r="H27" s="50"/>
      <c r="I27" s="50"/>
      <c r="J27" s="50"/>
      <c r="K27" s="50"/>
      <c r="L27" s="50"/>
      <c r="M27" s="50"/>
      <c r="N27" s="50"/>
      <c r="O27" s="50"/>
      <c r="P27" s="51"/>
      <c r="Q27" s="51"/>
      <c r="R27" s="51"/>
      <c r="S27" s="51"/>
      <c r="T27" s="51"/>
      <c r="U27" s="51"/>
      <c r="V27" s="51"/>
      <c r="W27" s="51"/>
      <c r="X27" s="52"/>
      <c r="Y27" s="109"/>
      <c r="AA27" s="99">
        <v>11629</v>
      </c>
      <c r="AB27" s="164">
        <v>1849902457101</v>
      </c>
      <c r="AC27" s="98" t="s">
        <v>210</v>
      </c>
    </row>
    <row r="28" spans="1:29" s="98" customFormat="1" ht="16.149999999999999" customHeight="1" x14ac:dyDescent="0.5">
      <c r="A28" s="29">
        <v>22</v>
      </c>
      <c r="B28" s="121">
        <v>44520</v>
      </c>
      <c r="C28" s="30" t="s">
        <v>65</v>
      </c>
      <c r="D28" s="31" t="s">
        <v>189</v>
      </c>
      <c r="E28" s="32" t="s">
        <v>190</v>
      </c>
      <c r="F28" s="29" t="s">
        <v>22</v>
      </c>
      <c r="G28" s="83"/>
      <c r="H28" s="35"/>
      <c r="I28" s="35"/>
      <c r="J28" s="35"/>
      <c r="K28" s="35"/>
      <c r="L28" s="35"/>
      <c r="M28" s="35"/>
      <c r="N28" s="35"/>
      <c r="O28" s="35"/>
      <c r="P28" s="34"/>
      <c r="Q28" s="34"/>
      <c r="R28" s="34"/>
      <c r="S28" s="34"/>
      <c r="T28" s="34"/>
      <c r="U28" s="34"/>
      <c r="V28" s="34"/>
      <c r="W28" s="34"/>
      <c r="X28" s="35"/>
      <c r="Y28" s="107"/>
      <c r="AA28" s="99">
        <v>11648</v>
      </c>
      <c r="AB28" s="164">
        <v>1800901540219</v>
      </c>
      <c r="AC28" s="98" t="s">
        <v>82</v>
      </c>
    </row>
    <row r="29" spans="1:29" s="98" customFormat="1" ht="16.350000000000001" customHeight="1" x14ac:dyDescent="0.5">
      <c r="A29" s="29">
        <v>23</v>
      </c>
      <c r="B29" s="121">
        <v>44521</v>
      </c>
      <c r="C29" s="30" t="s">
        <v>66</v>
      </c>
      <c r="D29" s="31" t="s">
        <v>191</v>
      </c>
      <c r="E29" s="32" t="s">
        <v>192</v>
      </c>
      <c r="F29" s="29" t="s">
        <v>23</v>
      </c>
      <c r="G29" s="76"/>
      <c r="H29" s="33"/>
      <c r="I29" s="33"/>
      <c r="J29" s="33"/>
      <c r="K29" s="33"/>
      <c r="L29" s="35"/>
      <c r="M29" s="35"/>
      <c r="N29" s="35"/>
      <c r="O29" s="35"/>
      <c r="P29" s="34"/>
      <c r="Q29" s="34"/>
      <c r="R29" s="34"/>
      <c r="S29" s="34"/>
      <c r="T29" s="34"/>
      <c r="U29" s="34"/>
      <c r="V29" s="34"/>
      <c r="W29" s="34"/>
      <c r="X29" s="35"/>
      <c r="Y29" s="107"/>
      <c r="AA29" s="99">
        <v>11130</v>
      </c>
      <c r="AB29" s="164">
        <v>1849902448098</v>
      </c>
      <c r="AC29" s="98" t="s">
        <v>67</v>
      </c>
    </row>
    <row r="30" spans="1:29" s="98" customFormat="1" ht="16.149999999999999" customHeight="1" x14ac:dyDescent="0.5">
      <c r="A30" s="29">
        <v>24</v>
      </c>
      <c r="B30" s="121">
        <v>44522</v>
      </c>
      <c r="C30" s="30" t="s">
        <v>66</v>
      </c>
      <c r="D30" s="54" t="s">
        <v>193</v>
      </c>
      <c r="E30" s="55" t="s">
        <v>194</v>
      </c>
      <c r="F30" s="29" t="s">
        <v>24</v>
      </c>
      <c r="G30" s="83"/>
      <c r="H30" s="35"/>
      <c r="I30" s="35"/>
      <c r="J30" s="35"/>
      <c r="K30" s="35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107"/>
      <c r="AA30" s="99">
        <v>11175</v>
      </c>
      <c r="AB30" s="164">
        <v>1819900884907</v>
      </c>
      <c r="AC30" s="98" t="s">
        <v>68</v>
      </c>
    </row>
    <row r="31" spans="1:29" s="98" customFormat="1" ht="16.149999999999999" customHeight="1" x14ac:dyDescent="0.5">
      <c r="A31" s="37">
        <v>25</v>
      </c>
      <c r="B31" s="122">
        <v>44523</v>
      </c>
      <c r="C31" s="38" t="s">
        <v>66</v>
      </c>
      <c r="D31" s="39" t="s">
        <v>195</v>
      </c>
      <c r="E31" s="40" t="s">
        <v>196</v>
      </c>
      <c r="F31" s="37" t="s">
        <v>25</v>
      </c>
      <c r="G31" s="77"/>
      <c r="H31" s="41"/>
      <c r="I31" s="41"/>
      <c r="J31" s="41"/>
      <c r="K31" s="41"/>
      <c r="L31" s="41"/>
      <c r="M31" s="41"/>
      <c r="N31" s="41"/>
      <c r="O31" s="41"/>
      <c r="P31" s="42"/>
      <c r="Q31" s="42"/>
      <c r="R31" s="42"/>
      <c r="S31" s="42"/>
      <c r="T31" s="42"/>
      <c r="U31" s="42"/>
      <c r="V31" s="42"/>
      <c r="W31" s="42"/>
      <c r="X31" s="43"/>
      <c r="Y31" s="108"/>
      <c r="AA31" s="99">
        <v>11208</v>
      </c>
      <c r="AB31" s="164">
        <v>1849902460551</v>
      </c>
      <c r="AC31" s="98" t="s">
        <v>74</v>
      </c>
    </row>
    <row r="32" spans="1:29" s="98" customFormat="1" ht="16.149999999999999" customHeight="1" x14ac:dyDescent="0.5">
      <c r="A32" s="21">
        <v>26</v>
      </c>
      <c r="B32" s="123">
        <v>44524</v>
      </c>
      <c r="C32" s="22" t="s">
        <v>66</v>
      </c>
      <c r="D32" s="23" t="s">
        <v>197</v>
      </c>
      <c r="E32" s="24" t="s">
        <v>198</v>
      </c>
      <c r="F32" s="25" t="s">
        <v>21</v>
      </c>
      <c r="G32" s="82"/>
      <c r="H32" s="45"/>
      <c r="I32" s="45"/>
      <c r="J32" s="45"/>
      <c r="K32" s="45"/>
      <c r="L32" s="45"/>
      <c r="M32" s="45"/>
      <c r="N32" s="45"/>
      <c r="O32" s="45"/>
      <c r="P32" s="27"/>
      <c r="Q32" s="27"/>
      <c r="R32" s="27"/>
      <c r="S32" s="27"/>
      <c r="T32" s="27"/>
      <c r="U32" s="27"/>
      <c r="V32" s="27"/>
      <c r="W32" s="27"/>
      <c r="X32" s="26"/>
      <c r="Y32" s="106"/>
      <c r="AA32" s="99">
        <v>11365</v>
      </c>
      <c r="AB32" s="164">
        <v>1849902419381</v>
      </c>
      <c r="AC32" s="98" t="s">
        <v>212</v>
      </c>
    </row>
    <row r="33" spans="1:29" s="98" customFormat="1" ht="16.350000000000001" customHeight="1" x14ac:dyDescent="0.5">
      <c r="A33" s="29">
        <v>27</v>
      </c>
      <c r="B33" s="121">
        <v>44525</v>
      </c>
      <c r="C33" s="30" t="s">
        <v>66</v>
      </c>
      <c r="D33" s="31" t="s">
        <v>199</v>
      </c>
      <c r="E33" s="32" t="s">
        <v>200</v>
      </c>
      <c r="F33" s="29" t="s">
        <v>22</v>
      </c>
      <c r="G33" s="76"/>
      <c r="H33" s="33"/>
      <c r="I33" s="33"/>
      <c r="J33" s="33"/>
      <c r="K33" s="33"/>
      <c r="L33" s="78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107"/>
      <c r="AA33" s="99">
        <v>11492</v>
      </c>
      <c r="AB33" s="164">
        <v>1849902425039</v>
      </c>
      <c r="AC33" s="98" t="s">
        <v>69</v>
      </c>
    </row>
    <row r="34" spans="1:29" s="98" customFormat="1" ht="16.149999999999999" customHeight="1" x14ac:dyDescent="0.5">
      <c r="A34" s="29">
        <v>28</v>
      </c>
      <c r="B34" s="121">
        <v>44526</v>
      </c>
      <c r="C34" s="30" t="s">
        <v>66</v>
      </c>
      <c r="D34" s="46" t="s">
        <v>201</v>
      </c>
      <c r="E34" s="32" t="s">
        <v>202</v>
      </c>
      <c r="F34" s="29" t="s">
        <v>23</v>
      </c>
      <c r="G34" s="76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107"/>
      <c r="AA34" s="99">
        <v>11497</v>
      </c>
      <c r="AB34" s="164">
        <v>1849902418229</v>
      </c>
      <c r="AC34" s="98" t="s">
        <v>213</v>
      </c>
    </row>
    <row r="35" spans="1:29" s="98" customFormat="1" ht="16.149999999999999" customHeight="1" x14ac:dyDescent="0.5">
      <c r="A35" s="29">
        <v>29</v>
      </c>
      <c r="B35" s="121">
        <v>44527</v>
      </c>
      <c r="C35" s="30" t="s">
        <v>66</v>
      </c>
      <c r="D35" s="31" t="s">
        <v>203</v>
      </c>
      <c r="E35" s="32" t="s">
        <v>204</v>
      </c>
      <c r="F35" s="29" t="s">
        <v>24</v>
      </c>
      <c r="G35" s="76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107"/>
      <c r="AA35" s="99">
        <v>11632</v>
      </c>
      <c r="AB35" s="164">
        <v>1849902443690</v>
      </c>
      <c r="AC35" s="98" t="s">
        <v>68</v>
      </c>
    </row>
    <row r="36" spans="1:29" s="98" customFormat="1" ht="16.350000000000001" customHeight="1" x14ac:dyDescent="0.5">
      <c r="A36" s="37">
        <v>30</v>
      </c>
      <c r="B36" s="122">
        <v>44528</v>
      </c>
      <c r="C36" s="38" t="s">
        <v>66</v>
      </c>
      <c r="D36" s="39" t="s">
        <v>205</v>
      </c>
      <c r="E36" s="40" t="s">
        <v>206</v>
      </c>
      <c r="F36" s="37" t="s">
        <v>25</v>
      </c>
      <c r="G36" s="77"/>
      <c r="H36" s="41"/>
      <c r="I36" s="41"/>
      <c r="J36" s="41"/>
      <c r="K36" s="41"/>
      <c r="L36" s="41"/>
      <c r="M36" s="41"/>
      <c r="N36" s="41"/>
      <c r="O36" s="41"/>
      <c r="P36" s="42"/>
      <c r="Q36" s="42"/>
      <c r="R36" s="42"/>
      <c r="S36" s="42"/>
      <c r="T36" s="42"/>
      <c r="U36" s="42"/>
      <c r="V36" s="42"/>
      <c r="W36" s="42"/>
      <c r="X36" s="43"/>
      <c r="Y36" s="108"/>
      <c r="AA36" s="99"/>
      <c r="AB36" s="164"/>
    </row>
    <row r="37" spans="1:29" s="98" customFormat="1" ht="6" customHeight="1" x14ac:dyDescent="0.5">
      <c r="A37" s="66"/>
      <c r="B37" s="124"/>
      <c r="C37" s="125"/>
      <c r="D37" s="126"/>
      <c r="E37" s="12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5"/>
      <c r="Q37" s="65"/>
      <c r="R37" s="65"/>
      <c r="S37" s="65"/>
      <c r="T37" s="65"/>
      <c r="U37" s="65"/>
      <c r="V37" s="65"/>
      <c r="W37" s="65"/>
      <c r="X37" s="116"/>
      <c r="Y37" s="116"/>
      <c r="AA37" s="99"/>
      <c r="AB37" s="164"/>
    </row>
    <row r="38" spans="1:29" s="98" customFormat="1" ht="16.149999999999999" customHeight="1" x14ac:dyDescent="0.5">
      <c r="A38" s="65"/>
      <c r="B38" s="69" t="s">
        <v>32</v>
      </c>
      <c r="C38" s="66"/>
      <c r="E38" s="66">
        <f>I38+O38</f>
        <v>30</v>
      </c>
      <c r="F38" s="67" t="s">
        <v>6</v>
      </c>
      <c r="G38" s="188" t="s">
        <v>11</v>
      </c>
      <c r="H38" s="69"/>
      <c r="I38" s="66">
        <f>COUNTIF($C$7:$C$36,"ช")</f>
        <v>22</v>
      </c>
      <c r="J38" s="65"/>
      <c r="K38" s="68" t="s">
        <v>8</v>
      </c>
      <c r="L38" s="69"/>
      <c r="M38" s="188" t="s">
        <v>7</v>
      </c>
      <c r="N38" s="188"/>
      <c r="O38" s="66">
        <f>COUNTIF($C$7:$C$36,"ญ")</f>
        <v>8</v>
      </c>
      <c r="P38" s="65"/>
      <c r="Q38" s="68" t="s">
        <v>8</v>
      </c>
      <c r="X38" s="65"/>
      <c r="Y38" s="65"/>
      <c r="AA38" s="99"/>
      <c r="AB38" s="164"/>
    </row>
    <row r="39" spans="1:29" s="98" customFormat="1" ht="17.100000000000001" hidden="1" customHeight="1" x14ac:dyDescent="0.5">
      <c r="A39" s="11"/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AA39" s="99"/>
      <c r="AB39" s="164"/>
    </row>
    <row r="40" spans="1:29" ht="15" hidden="1" customHeight="1" x14ac:dyDescent="0.5">
      <c r="A40" s="11"/>
      <c r="B40" s="165"/>
      <c r="C40" s="166"/>
      <c r="D40" s="167" t="s">
        <v>21</v>
      </c>
      <c r="E40" s="167">
        <f>COUNTIF($F$7:$F$36,"แดง")</f>
        <v>6</v>
      </c>
      <c r="F40" s="168"/>
      <c r="G40" s="168"/>
      <c r="H40" s="168"/>
      <c r="I40" s="168"/>
      <c r="J40" s="168"/>
      <c r="K40" s="168"/>
      <c r="L40" s="165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</row>
    <row r="41" spans="1:29" ht="15" hidden="1" customHeight="1" x14ac:dyDescent="0.5">
      <c r="A41" s="11"/>
      <c r="B41" s="165"/>
      <c r="C41" s="166"/>
      <c r="D41" s="167" t="s">
        <v>22</v>
      </c>
      <c r="E41" s="167">
        <f>COUNTIF($F$7:$F$36,"เหลือง")</f>
        <v>6</v>
      </c>
      <c r="F41" s="168"/>
      <c r="G41" s="168"/>
      <c r="H41" s="168"/>
      <c r="I41" s="168"/>
      <c r="J41" s="168"/>
      <c r="K41" s="168"/>
      <c r="L41" s="165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</row>
    <row r="42" spans="1:29" ht="15" hidden="1" customHeight="1" x14ac:dyDescent="0.5">
      <c r="A42" s="11"/>
      <c r="B42" s="165"/>
      <c r="C42" s="166"/>
      <c r="D42" s="167" t="s">
        <v>23</v>
      </c>
      <c r="E42" s="167">
        <f>COUNTIF($F$7:$F$36,"น้ำเงิน")</f>
        <v>6</v>
      </c>
      <c r="F42" s="168"/>
      <c r="G42" s="168"/>
      <c r="H42" s="168"/>
      <c r="I42" s="168"/>
      <c r="J42" s="168"/>
      <c r="K42" s="168"/>
      <c r="L42" s="165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</row>
    <row r="43" spans="1:29" ht="15" hidden="1" customHeight="1" x14ac:dyDescent="0.5">
      <c r="A43" s="11"/>
      <c r="B43" s="165"/>
      <c r="C43" s="166"/>
      <c r="D43" s="167" t="s">
        <v>24</v>
      </c>
      <c r="E43" s="167">
        <f>COUNTIF($F$7:$F$36,"ม่วง")</f>
        <v>6</v>
      </c>
      <c r="F43" s="168"/>
      <c r="G43" s="168"/>
      <c r="H43" s="168"/>
      <c r="I43" s="168"/>
      <c r="J43" s="168"/>
      <c r="K43" s="168"/>
      <c r="L43" s="165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</row>
    <row r="44" spans="1:29" ht="15" hidden="1" customHeight="1" x14ac:dyDescent="0.5">
      <c r="A44" s="11"/>
      <c r="B44" s="165"/>
      <c r="C44" s="166"/>
      <c r="D44" s="167" t="s">
        <v>25</v>
      </c>
      <c r="E44" s="167">
        <f>COUNTIF($F$7:$F$36,"ฟ้า")</f>
        <v>6</v>
      </c>
      <c r="F44" s="168"/>
      <c r="G44" s="168"/>
      <c r="H44" s="168"/>
      <c r="I44" s="168"/>
      <c r="J44" s="168"/>
      <c r="K44" s="168"/>
      <c r="L44" s="165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</row>
    <row r="45" spans="1:29" ht="15" hidden="1" customHeight="1" x14ac:dyDescent="0.5">
      <c r="A45" s="11"/>
      <c r="B45" s="165"/>
      <c r="C45" s="166"/>
      <c r="D45" s="167" t="s">
        <v>5</v>
      </c>
      <c r="E45" s="167">
        <f>SUM(E40:E44)</f>
        <v>30</v>
      </c>
      <c r="F45" s="168"/>
      <c r="G45" s="168"/>
      <c r="H45" s="168"/>
      <c r="I45" s="168"/>
      <c r="J45" s="168"/>
      <c r="K45" s="168"/>
      <c r="L45" s="165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</row>
    <row r="46" spans="1:29" ht="15" customHeight="1" x14ac:dyDescent="0.5">
      <c r="B46" s="169"/>
      <c r="C46" s="165"/>
      <c r="D46" s="170"/>
      <c r="E46" s="170"/>
      <c r="F46" s="168"/>
      <c r="G46" s="168"/>
      <c r="H46" s="168"/>
      <c r="I46" s="168"/>
      <c r="J46" s="168"/>
      <c r="K46" s="168"/>
      <c r="L46" s="168"/>
    </row>
    <row r="47" spans="1:29" ht="15" customHeight="1" x14ac:dyDescent="0.5">
      <c r="B47" s="169"/>
      <c r="C47" s="165"/>
      <c r="D47" s="170"/>
      <c r="E47" s="170"/>
      <c r="F47" s="168"/>
      <c r="G47" s="168"/>
      <c r="H47" s="168"/>
      <c r="I47" s="168"/>
      <c r="J47" s="168"/>
      <c r="K47" s="168"/>
      <c r="L47" s="168"/>
    </row>
    <row r="48" spans="1:29" ht="15" customHeight="1" x14ac:dyDescent="0.5">
      <c r="B48" s="169"/>
      <c r="C48" s="171"/>
      <c r="D48" s="172"/>
      <c r="E48" s="172"/>
      <c r="F48" s="168"/>
      <c r="G48" s="168"/>
      <c r="H48" s="168"/>
      <c r="I48" s="168"/>
      <c r="J48" s="168"/>
      <c r="K48" s="168"/>
      <c r="L48" s="168"/>
    </row>
    <row r="49" spans="2:12" ht="15" customHeight="1" x14ac:dyDescent="0.5">
      <c r="B49" s="169"/>
      <c r="C49" s="165"/>
      <c r="D49" s="170"/>
      <c r="E49" s="170"/>
      <c r="F49" s="168"/>
      <c r="G49" s="168"/>
      <c r="H49" s="168"/>
      <c r="I49" s="168"/>
      <c r="J49" s="168"/>
      <c r="K49" s="168"/>
      <c r="L49" s="168"/>
    </row>
  </sheetData>
  <mergeCells count="7">
    <mergeCell ref="B5:B6"/>
    <mergeCell ref="F5:F6"/>
    <mergeCell ref="W4:X4"/>
    <mergeCell ref="A5:A6"/>
    <mergeCell ref="C5:C6"/>
    <mergeCell ref="D5:D6"/>
    <mergeCell ref="E5:E6"/>
  </mergeCells>
  <phoneticPr fontId="4" type="noConversion"/>
  <pageMargins left="0.70866141732283472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65"/>
  <sheetViews>
    <sheetView topLeftCell="A37" zoomScale="130" zoomScaleNormal="130" workbookViewId="0">
      <selection activeCell="AJ10" sqref="AJ10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0" style="1" hidden="1" customWidth="1"/>
    <col min="27" max="27" width="9.7109375" style="271" hidden="1" customWidth="1"/>
    <col min="28" max="28" width="18.28515625" style="282" hidden="1" customWidth="1"/>
    <col min="29" max="29" width="33.28515625" style="1" hidden="1" customWidth="1"/>
    <col min="30" max="16384" width="9.140625" style="1"/>
  </cols>
  <sheetData>
    <row r="1" spans="1:29" s="10" customFormat="1" ht="18" customHeight="1" x14ac:dyDescent="0.5">
      <c r="B1" s="102" t="s">
        <v>62</v>
      </c>
      <c r="C1" s="95"/>
      <c r="D1" s="96"/>
      <c r="E1" s="101" t="str">
        <f>'1-1'!E1</f>
        <v xml:space="preserve">      ภาคเรียนที่ 2  ปีการศึกษา 2568</v>
      </c>
      <c r="F1" s="13"/>
      <c r="M1" s="10" t="s">
        <v>37</v>
      </c>
      <c r="R1" s="10" t="str">
        <f>'ยอด ม.1'!B22</f>
        <v>นางดวงเดือน จุ้ยเริก</v>
      </c>
      <c r="AA1" s="159"/>
      <c r="AB1" s="267"/>
    </row>
    <row r="2" spans="1:29" s="10" customFormat="1" ht="18" customHeight="1" x14ac:dyDescent="0.5">
      <c r="B2" s="103" t="s">
        <v>45</v>
      </c>
      <c r="C2" s="95"/>
      <c r="D2" s="96"/>
      <c r="E2" s="101" t="s">
        <v>59</v>
      </c>
      <c r="M2" s="10" t="s">
        <v>44</v>
      </c>
      <c r="R2" s="10" t="str">
        <f>'ยอด ม.1'!B23</f>
        <v>นายจักรพันธ์ สมาธิ</v>
      </c>
      <c r="AA2" s="159"/>
      <c r="AB2" s="267"/>
    </row>
    <row r="3" spans="1:29" s="12" customFormat="1" ht="17.25" customHeight="1" x14ac:dyDescent="0.5">
      <c r="A3" s="13" t="s">
        <v>39</v>
      </c>
      <c r="B3" s="10"/>
      <c r="C3" s="10"/>
      <c r="D3" s="10"/>
      <c r="E3" s="10"/>
      <c r="F3" s="13"/>
      <c r="G3" s="13"/>
      <c r="H3" s="13"/>
      <c r="I3" s="13"/>
      <c r="J3" s="13"/>
      <c r="K3" s="13"/>
      <c r="L3" s="10"/>
      <c r="M3" s="10"/>
      <c r="N3" s="10"/>
      <c r="O3" s="13"/>
      <c r="T3" s="10"/>
      <c r="U3" s="10"/>
      <c r="V3" s="10"/>
      <c r="W3" s="10"/>
      <c r="X3" s="10"/>
      <c r="Y3" s="10"/>
      <c r="AA3" s="159"/>
      <c r="AB3" s="267"/>
    </row>
    <row r="4" spans="1:29" s="12" customFormat="1" ht="17.25" customHeight="1" x14ac:dyDescent="0.5">
      <c r="A4" s="10" t="s">
        <v>46</v>
      </c>
      <c r="B4" s="10"/>
      <c r="C4" s="10"/>
      <c r="D4" s="10"/>
      <c r="E4" s="10"/>
      <c r="F4" s="13"/>
      <c r="G4" s="13"/>
      <c r="H4" s="13"/>
      <c r="I4" s="13"/>
      <c r="J4" s="13"/>
      <c r="K4" s="13"/>
      <c r="L4" s="10"/>
      <c r="M4" s="10"/>
      <c r="N4" s="10"/>
      <c r="O4" s="13"/>
      <c r="T4" s="13"/>
      <c r="U4" s="10"/>
      <c r="V4" s="111" t="s">
        <v>47</v>
      </c>
      <c r="W4" s="312">
        <f>'ยอด ม.1'!F22</f>
        <v>623</v>
      </c>
      <c r="X4" s="312"/>
      <c r="Y4" s="10"/>
      <c r="AA4" s="159"/>
      <c r="AB4" s="267"/>
    </row>
    <row r="5" spans="1:29" s="98" customFormat="1" ht="18" customHeight="1" x14ac:dyDescent="0.5">
      <c r="A5" s="310" t="s">
        <v>0</v>
      </c>
      <c r="B5" s="308" t="s">
        <v>1</v>
      </c>
      <c r="C5" s="314" t="s">
        <v>2</v>
      </c>
      <c r="D5" s="316" t="s">
        <v>9</v>
      </c>
      <c r="E5" s="318" t="s">
        <v>4</v>
      </c>
      <c r="F5" s="310" t="s">
        <v>3</v>
      </c>
      <c r="G5" s="71"/>
      <c r="H5" s="72"/>
      <c r="I5" s="72"/>
      <c r="J5" s="72"/>
      <c r="K5" s="7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5"/>
      <c r="X5" s="16"/>
      <c r="Y5" s="104"/>
      <c r="AA5" s="99"/>
      <c r="AB5" s="164"/>
    </row>
    <row r="6" spans="1:29" s="98" customFormat="1" ht="18" customHeight="1" x14ac:dyDescent="0.5">
      <c r="A6" s="313"/>
      <c r="B6" s="309"/>
      <c r="C6" s="315"/>
      <c r="D6" s="317"/>
      <c r="E6" s="319"/>
      <c r="F6" s="311"/>
      <c r="G6" s="73"/>
      <c r="H6" s="74"/>
      <c r="I6" s="74"/>
      <c r="J6" s="74"/>
      <c r="K6" s="7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  <c r="X6" s="19"/>
      <c r="Y6" s="105"/>
      <c r="AA6" s="268" t="s">
        <v>207</v>
      </c>
      <c r="AB6" s="269" t="s">
        <v>208</v>
      </c>
      <c r="AC6" s="268" t="s">
        <v>78</v>
      </c>
    </row>
    <row r="7" spans="1:29" s="2" customFormat="1" ht="15.75" customHeight="1" x14ac:dyDescent="0.5">
      <c r="A7" s="21">
        <v>1</v>
      </c>
      <c r="B7" s="123">
        <v>44837</v>
      </c>
      <c r="C7" s="22" t="s">
        <v>65</v>
      </c>
      <c r="D7" s="146" t="s">
        <v>833</v>
      </c>
      <c r="E7" s="148" t="s">
        <v>834</v>
      </c>
      <c r="F7" s="25" t="s">
        <v>24</v>
      </c>
      <c r="G7" s="75"/>
      <c r="H7" s="26"/>
      <c r="I7" s="26"/>
      <c r="J7" s="26"/>
      <c r="K7" s="26"/>
      <c r="L7" s="26"/>
      <c r="M7" s="26"/>
      <c r="N7" s="26"/>
      <c r="O7" s="26"/>
      <c r="P7" s="27"/>
      <c r="Q7" s="27"/>
      <c r="R7" s="27"/>
      <c r="S7" s="27"/>
      <c r="T7" s="27"/>
      <c r="U7" s="27"/>
      <c r="V7" s="27"/>
      <c r="W7" s="27"/>
      <c r="X7" s="26"/>
      <c r="Y7" s="28"/>
      <c r="AA7" s="9">
        <v>81029</v>
      </c>
      <c r="AB7" s="279">
        <v>1849902343512</v>
      </c>
      <c r="AC7" s="2" t="s">
        <v>68</v>
      </c>
    </row>
    <row r="8" spans="1:29" s="2" customFormat="1" ht="16.149999999999999" customHeight="1" x14ac:dyDescent="0.5">
      <c r="A8" s="29">
        <v>2</v>
      </c>
      <c r="B8" s="121">
        <v>44838</v>
      </c>
      <c r="C8" s="30" t="s">
        <v>65</v>
      </c>
      <c r="D8" s="54" t="s">
        <v>835</v>
      </c>
      <c r="E8" s="55" t="s">
        <v>836</v>
      </c>
      <c r="F8" s="29" t="s">
        <v>25</v>
      </c>
      <c r="G8" s="76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6"/>
      <c r="AA8" s="9">
        <v>81046</v>
      </c>
      <c r="AB8" s="279">
        <v>1800901552241</v>
      </c>
      <c r="AC8" s="2" t="s">
        <v>213</v>
      </c>
    </row>
    <row r="9" spans="1:29" s="2" customFormat="1" ht="16.149999999999999" customHeight="1" x14ac:dyDescent="0.5">
      <c r="A9" s="29">
        <v>3</v>
      </c>
      <c r="B9" s="121">
        <v>44839</v>
      </c>
      <c r="C9" s="30" t="s">
        <v>65</v>
      </c>
      <c r="D9" s="54" t="s">
        <v>837</v>
      </c>
      <c r="E9" s="55" t="s">
        <v>838</v>
      </c>
      <c r="F9" s="29" t="s">
        <v>21</v>
      </c>
      <c r="G9" s="76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6"/>
      <c r="AA9" s="9">
        <v>81142</v>
      </c>
      <c r="AB9" s="279">
        <v>1849902434470</v>
      </c>
      <c r="AC9" s="2" t="s">
        <v>910</v>
      </c>
    </row>
    <row r="10" spans="1:29" s="2" customFormat="1" ht="16.149999999999999" customHeight="1" x14ac:dyDescent="0.5">
      <c r="A10" s="29">
        <v>4</v>
      </c>
      <c r="B10" s="121">
        <v>44840</v>
      </c>
      <c r="C10" s="30" t="s">
        <v>65</v>
      </c>
      <c r="D10" s="54" t="s">
        <v>839</v>
      </c>
      <c r="E10" s="55" t="s">
        <v>840</v>
      </c>
      <c r="F10" s="29" t="s">
        <v>22</v>
      </c>
      <c r="G10" s="76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6"/>
      <c r="AA10" s="9">
        <v>81207</v>
      </c>
      <c r="AB10" s="279">
        <v>1849902413049</v>
      </c>
      <c r="AC10" s="2" t="s">
        <v>68</v>
      </c>
    </row>
    <row r="11" spans="1:29" s="2" customFormat="1" ht="16.149999999999999" customHeight="1" x14ac:dyDescent="0.5">
      <c r="A11" s="37">
        <v>5</v>
      </c>
      <c r="B11" s="122">
        <v>44841</v>
      </c>
      <c r="C11" s="38" t="s">
        <v>65</v>
      </c>
      <c r="D11" s="147" t="s">
        <v>841</v>
      </c>
      <c r="E11" s="143" t="s">
        <v>842</v>
      </c>
      <c r="F11" s="37" t="s">
        <v>23</v>
      </c>
      <c r="G11" s="77"/>
      <c r="H11" s="41"/>
      <c r="I11" s="41"/>
      <c r="J11" s="41"/>
      <c r="K11" s="41"/>
      <c r="L11" s="41"/>
      <c r="M11" s="41"/>
      <c r="N11" s="41"/>
      <c r="O11" s="41"/>
      <c r="P11" s="42"/>
      <c r="Q11" s="42"/>
      <c r="R11" s="42"/>
      <c r="S11" s="42"/>
      <c r="T11" s="42"/>
      <c r="U11" s="42"/>
      <c r="V11" s="42"/>
      <c r="W11" s="42"/>
      <c r="X11" s="43"/>
      <c r="Y11" s="44"/>
      <c r="AA11" s="9">
        <v>81248</v>
      </c>
      <c r="AB11" s="279">
        <v>1849902374639</v>
      </c>
      <c r="AC11" s="2" t="s">
        <v>911</v>
      </c>
    </row>
    <row r="12" spans="1:29" s="2" customFormat="1" ht="16.149999999999999" customHeight="1" x14ac:dyDescent="0.5">
      <c r="A12" s="21">
        <v>6</v>
      </c>
      <c r="B12" s="123">
        <v>44842</v>
      </c>
      <c r="C12" s="22" t="s">
        <v>65</v>
      </c>
      <c r="D12" s="146" t="s">
        <v>843</v>
      </c>
      <c r="E12" s="148" t="s">
        <v>844</v>
      </c>
      <c r="F12" s="25" t="s">
        <v>24</v>
      </c>
      <c r="G12" s="75"/>
      <c r="H12" s="26"/>
      <c r="I12" s="26"/>
      <c r="J12" s="26"/>
      <c r="K12" s="26"/>
      <c r="L12" s="26"/>
      <c r="M12" s="26"/>
      <c r="N12" s="26"/>
      <c r="O12" s="26"/>
      <c r="P12" s="27"/>
      <c r="Q12" s="27"/>
      <c r="R12" s="27"/>
      <c r="S12" s="27"/>
      <c r="T12" s="27"/>
      <c r="U12" s="27"/>
      <c r="V12" s="27"/>
      <c r="W12" s="27"/>
      <c r="X12" s="26"/>
      <c r="Y12" s="28"/>
      <c r="AA12" s="9">
        <v>81295</v>
      </c>
      <c r="AB12" s="279">
        <v>1849902389016</v>
      </c>
      <c r="AC12" s="2" t="s">
        <v>70</v>
      </c>
    </row>
    <row r="13" spans="1:29" s="2" customFormat="1" ht="16.149999999999999" customHeight="1" x14ac:dyDescent="0.5">
      <c r="A13" s="29">
        <v>7</v>
      </c>
      <c r="B13" s="121">
        <v>44843</v>
      </c>
      <c r="C13" s="30" t="s">
        <v>65</v>
      </c>
      <c r="D13" s="54" t="s">
        <v>845</v>
      </c>
      <c r="E13" s="55" t="s">
        <v>846</v>
      </c>
      <c r="F13" s="29" t="s">
        <v>25</v>
      </c>
      <c r="G13" s="76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6"/>
      <c r="AA13" s="9">
        <v>81338</v>
      </c>
      <c r="AB13" s="279">
        <v>1849902368043</v>
      </c>
      <c r="AC13" s="2" t="s">
        <v>67</v>
      </c>
    </row>
    <row r="14" spans="1:29" s="2" customFormat="1" ht="16.149999999999999" customHeight="1" x14ac:dyDescent="0.5">
      <c r="A14" s="29">
        <v>8</v>
      </c>
      <c r="B14" s="121">
        <v>44844</v>
      </c>
      <c r="C14" s="30" t="s">
        <v>65</v>
      </c>
      <c r="D14" s="54" t="s">
        <v>232</v>
      </c>
      <c r="E14" s="55" t="s">
        <v>847</v>
      </c>
      <c r="F14" s="29" t="s">
        <v>21</v>
      </c>
      <c r="G14" s="76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6"/>
      <c r="AA14" s="9">
        <v>81342</v>
      </c>
      <c r="AB14" s="279">
        <v>1849902444904</v>
      </c>
      <c r="AC14" s="2" t="s">
        <v>67</v>
      </c>
    </row>
    <row r="15" spans="1:29" s="2" customFormat="1" ht="16.149999999999999" customHeight="1" x14ac:dyDescent="0.5">
      <c r="A15" s="29">
        <v>9</v>
      </c>
      <c r="B15" s="121">
        <v>44845</v>
      </c>
      <c r="C15" s="30" t="s">
        <v>65</v>
      </c>
      <c r="D15" s="54" t="s">
        <v>848</v>
      </c>
      <c r="E15" s="55" t="s">
        <v>849</v>
      </c>
      <c r="F15" s="29" t="s">
        <v>22</v>
      </c>
      <c r="G15" s="76"/>
      <c r="H15" s="33"/>
      <c r="I15" s="33"/>
      <c r="J15" s="33"/>
      <c r="K15" s="33"/>
      <c r="L15" s="78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6"/>
      <c r="AA15" s="9">
        <v>81356</v>
      </c>
      <c r="AB15" s="279">
        <v>1849902418661</v>
      </c>
      <c r="AC15" s="2" t="s">
        <v>69</v>
      </c>
    </row>
    <row r="16" spans="1:29" s="2" customFormat="1" ht="16.149999999999999" customHeight="1" x14ac:dyDescent="0.5">
      <c r="A16" s="37">
        <v>10</v>
      </c>
      <c r="B16" s="122">
        <v>44846</v>
      </c>
      <c r="C16" s="38" t="s">
        <v>65</v>
      </c>
      <c r="D16" s="147" t="s">
        <v>850</v>
      </c>
      <c r="E16" s="143" t="s">
        <v>851</v>
      </c>
      <c r="F16" s="37" t="s">
        <v>23</v>
      </c>
      <c r="G16" s="77"/>
      <c r="H16" s="41"/>
      <c r="I16" s="41"/>
      <c r="J16" s="41"/>
      <c r="K16" s="41"/>
      <c r="L16" s="41"/>
      <c r="M16" s="41"/>
      <c r="N16" s="41"/>
      <c r="O16" s="41"/>
      <c r="P16" s="42"/>
      <c r="Q16" s="42"/>
      <c r="R16" s="42"/>
      <c r="S16" s="42"/>
      <c r="T16" s="42"/>
      <c r="U16" s="42"/>
      <c r="V16" s="42"/>
      <c r="W16" s="42"/>
      <c r="X16" s="43"/>
      <c r="Y16" s="44"/>
      <c r="AA16" s="9">
        <v>81358</v>
      </c>
      <c r="AB16" s="279">
        <v>1849902435379</v>
      </c>
      <c r="AC16" s="2" t="s">
        <v>68</v>
      </c>
    </row>
    <row r="17" spans="1:29" s="2" customFormat="1" ht="16.149999999999999" customHeight="1" x14ac:dyDescent="0.5">
      <c r="A17" s="21">
        <v>11</v>
      </c>
      <c r="B17" s="123">
        <v>44847</v>
      </c>
      <c r="C17" s="22" t="s">
        <v>65</v>
      </c>
      <c r="D17" s="146" t="s">
        <v>852</v>
      </c>
      <c r="E17" s="148" t="s">
        <v>853</v>
      </c>
      <c r="F17" s="25" t="s">
        <v>24</v>
      </c>
      <c r="G17" s="75"/>
      <c r="H17" s="26"/>
      <c r="I17" s="26"/>
      <c r="J17" s="26"/>
      <c r="K17" s="26"/>
      <c r="L17" s="45"/>
      <c r="M17" s="45"/>
      <c r="N17" s="45"/>
      <c r="O17" s="45"/>
      <c r="P17" s="27"/>
      <c r="Q17" s="27"/>
      <c r="R17" s="27"/>
      <c r="S17" s="27"/>
      <c r="T17" s="27"/>
      <c r="U17" s="27"/>
      <c r="V17" s="27"/>
      <c r="W17" s="27"/>
      <c r="X17" s="26"/>
      <c r="Y17" s="28"/>
      <c r="AA17" s="9">
        <v>81431</v>
      </c>
      <c r="AB17" s="279">
        <v>1849902391479</v>
      </c>
      <c r="AC17" s="2" t="s">
        <v>70</v>
      </c>
    </row>
    <row r="18" spans="1:29" s="2" customFormat="1" ht="16.149999999999999" customHeight="1" x14ac:dyDescent="0.5">
      <c r="A18" s="29">
        <v>12</v>
      </c>
      <c r="B18" s="121">
        <v>44848</v>
      </c>
      <c r="C18" s="30" t="s">
        <v>65</v>
      </c>
      <c r="D18" s="54" t="s">
        <v>854</v>
      </c>
      <c r="E18" s="55" t="s">
        <v>855</v>
      </c>
      <c r="F18" s="29" t="s">
        <v>25</v>
      </c>
      <c r="G18" s="76"/>
      <c r="H18" s="33"/>
      <c r="I18" s="33"/>
      <c r="J18" s="33"/>
      <c r="K18" s="33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5"/>
      <c r="Y18" s="36"/>
      <c r="AA18" s="9">
        <v>81448</v>
      </c>
      <c r="AB18" s="279">
        <v>1849902377450</v>
      </c>
      <c r="AC18" s="2" t="s">
        <v>69</v>
      </c>
    </row>
    <row r="19" spans="1:29" s="2" customFormat="1" ht="16.149999999999999" customHeight="1" x14ac:dyDescent="0.5">
      <c r="A19" s="29">
        <v>13</v>
      </c>
      <c r="B19" s="121">
        <v>44849</v>
      </c>
      <c r="C19" s="30" t="s">
        <v>65</v>
      </c>
      <c r="D19" s="54" t="s">
        <v>856</v>
      </c>
      <c r="E19" s="55" t="s">
        <v>857</v>
      </c>
      <c r="F19" s="29" t="s">
        <v>21</v>
      </c>
      <c r="G19" s="76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6"/>
      <c r="AA19" s="9">
        <v>81476</v>
      </c>
      <c r="AB19" s="279">
        <v>1849902343016</v>
      </c>
      <c r="AC19" s="2" t="s">
        <v>68</v>
      </c>
    </row>
    <row r="20" spans="1:29" s="257" customFormat="1" ht="16.149999999999999" customHeight="1" x14ac:dyDescent="0.5">
      <c r="A20" s="248">
        <v>14</v>
      </c>
      <c r="B20" s="121">
        <v>44850</v>
      </c>
      <c r="C20" s="249" t="s">
        <v>65</v>
      </c>
      <c r="D20" s="250" t="s">
        <v>858</v>
      </c>
      <c r="E20" s="251" t="s">
        <v>859</v>
      </c>
      <c r="F20" s="248" t="s">
        <v>22</v>
      </c>
      <c r="G20" s="252"/>
      <c r="H20" s="253"/>
      <c r="I20" s="253"/>
      <c r="J20" s="253"/>
      <c r="K20" s="253"/>
      <c r="L20" s="253"/>
      <c r="M20" s="253"/>
      <c r="N20" s="253"/>
      <c r="O20" s="253"/>
      <c r="P20" s="254"/>
      <c r="Q20" s="254"/>
      <c r="R20" s="254"/>
      <c r="S20" s="254"/>
      <c r="T20" s="254"/>
      <c r="U20" s="254"/>
      <c r="V20" s="254"/>
      <c r="W20" s="254"/>
      <c r="X20" s="255"/>
      <c r="Y20" s="256"/>
      <c r="Z20" s="258"/>
      <c r="AA20" s="283">
        <v>81502</v>
      </c>
      <c r="AB20" s="285">
        <v>1849902417176</v>
      </c>
      <c r="AC20" s="257" t="s">
        <v>80</v>
      </c>
    </row>
    <row r="21" spans="1:29" s="2" customFormat="1" ht="16.149999999999999" customHeight="1" x14ac:dyDescent="0.5">
      <c r="A21" s="37">
        <v>15</v>
      </c>
      <c r="B21" s="122">
        <v>44851</v>
      </c>
      <c r="C21" s="38" t="s">
        <v>65</v>
      </c>
      <c r="D21" s="147" t="s">
        <v>860</v>
      </c>
      <c r="E21" s="143" t="s">
        <v>861</v>
      </c>
      <c r="F21" s="37" t="s">
        <v>23</v>
      </c>
      <c r="G21" s="77"/>
      <c r="H21" s="41"/>
      <c r="I21" s="41"/>
      <c r="J21" s="41"/>
      <c r="K21" s="41"/>
      <c r="L21" s="41"/>
      <c r="M21" s="41"/>
      <c r="N21" s="41"/>
      <c r="O21" s="41"/>
      <c r="P21" s="42"/>
      <c r="Q21" s="42"/>
      <c r="R21" s="42"/>
      <c r="S21" s="42"/>
      <c r="T21" s="42"/>
      <c r="U21" s="42"/>
      <c r="V21" s="42"/>
      <c r="W21" s="42"/>
      <c r="X21" s="43"/>
      <c r="Y21" s="44"/>
      <c r="AA21" s="9">
        <v>81539</v>
      </c>
      <c r="AB21" s="279">
        <v>1849902372172</v>
      </c>
      <c r="AC21" s="2" t="s">
        <v>211</v>
      </c>
    </row>
    <row r="22" spans="1:29" s="2" customFormat="1" ht="16.149999999999999" customHeight="1" x14ac:dyDescent="0.5">
      <c r="A22" s="21">
        <v>16</v>
      </c>
      <c r="B22" s="123">
        <v>44852</v>
      </c>
      <c r="C22" s="22" t="s">
        <v>65</v>
      </c>
      <c r="D22" s="158" t="s">
        <v>862</v>
      </c>
      <c r="E22" s="148" t="s">
        <v>863</v>
      </c>
      <c r="F22" s="25" t="s">
        <v>24</v>
      </c>
      <c r="G22" s="75"/>
      <c r="H22" s="26"/>
      <c r="I22" s="26"/>
      <c r="J22" s="26"/>
      <c r="K22" s="26"/>
      <c r="L22" s="45"/>
      <c r="M22" s="45"/>
      <c r="N22" s="45"/>
      <c r="O22" s="45"/>
      <c r="P22" s="27"/>
      <c r="Q22" s="27"/>
      <c r="R22" s="27"/>
      <c r="S22" s="27"/>
      <c r="T22" s="27"/>
      <c r="U22" s="27"/>
      <c r="V22" s="27"/>
      <c r="W22" s="27"/>
      <c r="X22" s="26"/>
      <c r="Y22" s="28"/>
      <c r="AA22" s="9">
        <v>81611</v>
      </c>
      <c r="AB22" s="279">
        <v>1849902419144</v>
      </c>
      <c r="AC22" s="2" t="s">
        <v>69</v>
      </c>
    </row>
    <row r="23" spans="1:29" s="2" customFormat="1" ht="16.149999999999999" customHeight="1" x14ac:dyDescent="0.5">
      <c r="A23" s="29">
        <v>17</v>
      </c>
      <c r="B23" s="121">
        <v>44853</v>
      </c>
      <c r="C23" s="30" t="s">
        <v>65</v>
      </c>
      <c r="D23" s="54" t="s">
        <v>395</v>
      </c>
      <c r="E23" s="55" t="s">
        <v>864</v>
      </c>
      <c r="F23" s="29" t="s">
        <v>25</v>
      </c>
      <c r="G23" s="76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36"/>
      <c r="AA23" s="9">
        <v>81722</v>
      </c>
      <c r="AB23" s="279">
        <v>1849902426264</v>
      </c>
      <c r="AC23" s="2" t="s">
        <v>68</v>
      </c>
    </row>
    <row r="24" spans="1:29" s="2" customFormat="1" ht="16.149999999999999" customHeight="1" x14ac:dyDescent="0.5">
      <c r="A24" s="29">
        <v>18</v>
      </c>
      <c r="B24" s="121">
        <v>44854</v>
      </c>
      <c r="C24" s="30" t="s">
        <v>65</v>
      </c>
      <c r="D24" s="54" t="s">
        <v>865</v>
      </c>
      <c r="E24" s="55" t="s">
        <v>866</v>
      </c>
      <c r="F24" s="29" t="s">
        <v>21</v>
      </c>
      <c r="G24" s="76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6"/>
      <c r="AA24" s="9">
        <v>81840</v>
      </c>
      <c r="AB24" s="279">
        <v>1849902332138</v>
      </c>
      <c r="AC24" s="2" t="s">
        <v>912</v>
      </c>
    </row>
    <row r="25" spans="1:29" s="2" customFormat="1" ht="16.149999999999999" customHeight="1" x14ac:dyDescent="0.5">
      <c r="A25" s="29">
        <v>19</v>
      </c>
      <c r="B25" s="121">
        <v>44855</v>
      </c>
      <c r="C25" s="30" t="s">
        <v>65</v>
      </c>
      <c r="D25" s="54" t="s">
        <v>867</v>
      </c>
      <c r="E25" s="55" t="s">
        <v>868</v>
      </c>
      <c r="F25" s="29" t="s">
        <v>22</v>
      </c>
      <c r="G25" s="76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6"/>
      <c r="AA25" s="9">
        <v>81874</v>
      </c>
      <c r="AB25" s="279">
        <v>1849902451714</v>
      </c>
      <c r="AC25" s="2" t="s">
        <v>213</v>
      </c>
    </row>
    <row r="26" spans="1:29" s="2" customFormat="1" ht="16.350000000000001" customHeight="1" x14ac:dyDescent="0.5">
      <c r="A26" s="37">
        <v>20</v>
      </c>
      <c r="B26" s="122">
        <v>44856</v>
      </c>
      <c r="C26" s="38" t="s">
        <v>65</v>
      </c>
      <c r="D26" s="147" t="s">
        <v>869</v>
      </c>
      <c r="E26" s="143" t="s">
        <v>870</v>
      </c>
      <c r="F26" s="37" t="s">
        <v>23</v>
      </c>
      <c r="G26" s="77"/>
      <c r="H26" s="41"/>
      <c r="I26" s="41"/>
      <c r="J26" s="41"/>
      <c r="K26" s="41"/>
      <c r="L26" s="41"/>
      <c r="M26" s="41"/>
      <c r="N26" s="41"/>
      <c r="O26" s="41"/>
      <c r="P26" s="42"/>
      <c r="Q26" s="42"/>
      <c r="R26" s="42"/>
      <c r="S26" s="42"/>
      <c r="T26" s="42"/>
      <c r="U26" s="42"/>
      <c r="V26" s="42"/>
      <c r="W26" s="42"/>
      <c r="X26" s="43"/>
      <c r="Y26" s="44"/>
      <c r="AA26" s="9">
        <v>81878</v>
      </c>
      <c r="AB26" s="279">
        <v>1469900994242</v>
      </c>
      <c r="AC26" s="2" t="s">
        <v>592</v>
      </c>
    </row>
    <row r="27" spans="1:29" s="2" customFormat="1" ht="16.149999999999999" customHeight="1" x14ac:dyDescent="0.5">
      <c r="A27" s="21">
        <v>21</v>
      </c>
      <c r="B27" s="123">
        <v>44857</v>
      </c>
      <c r="C27" s="47" t="s">
        <v>66</v>
      </c>
      <c r="D27" s="48" t="s">
        <v>871</v>
      </c>
      <c r="E27" s="49" t="s">
        <v>872</v>
      </c>
      <c r="F27" s="25" t="s">
        <v>24</v>
      </c>
      <c r="G27" s="79"/>
      <c r="H27" s="52"/>
      <c r="I27" s="52"/>
      <c r="J27" s="52"/>
      <c r="K27" s="52"/>
      <c r="L27" s="50"/>
      <c r="M27" s="50"/>
      <c r="N27" s="50"/>
      <c r="O27" s="50"/>
      <c r="P27" s="51"/>
      <c r="Q27" s="51"/>
      <c r="R27" s="51"/>
      <c r="S27" s="51"/>
      <c r="T27" s="51"/>
      <c r="U27" s="51"/>
      <c r="V27" s="51"/>
      <c r="W27" s="51"/>
      <c r="X27" s="52"/>
      <c r="Y27" s="28"/>
      <c r="AA27" s="9">
        <v>81138</v>
      </c>
      <c r="AB27" s="279">
        <v>1849902461451</v>
      </c>
      <c r="AC27" s="2" t="s">
        <v>69</v>
      </c>
    </row>
    <row r="28" spans="1:29" s="2" customFormat="1" ht="16.149999999999999" customHeight="1" x14ac:dyDescent="0.5">
      <c r="A28" s="29">
        <v>22</v>
      </c>
      <c r="B28" s="121">
        <v>44858</v>
      </c>
      <c r="C28" s="30" t="s">
        <v>66</v>
      </c>
      <c r="D28" s="54" t="s">
        <v>873</v>
      </c>
      <c r="E28" s="55" t="s">
        <v>874</v>
      </c>
      <c r="F28" s="29" t="s">
        <v>25</v>
      </c>
      <c r="G28" s="76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6"/>
      <c r="AA28" s="9">
        <v>81154</v>
      </c>
      <c r="AB28" s="279">
        <v>1849902412816</v>
      </c>
      <c r="AC28" s="2" t="s">
        <v>68</v>
      </c>
    </row>
    <row r="29" spans="1:29" s="2" customFormat="1" ht="16.149999999999999" customHeight="1" x14ac:dyDescent="0.5">
      <c r="A29" s="29">
        <v>23</v>
      </c>
      <c r="B29" s="121">
        <v>44859</v>
      </c>
      <c r="C29" s="30" t="s">
        <v>66</v>
      </c>
      <c r="D29" s="54" t="s">
        <v>875</v>
      </c>
      <c r="E29" s="55" t="s">
        <v>876</v>
      </c>
      <c r="F29" s="29" t="s">
        <v>21</v>
      </c>
      <c r="G29" s="76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6"/>
      <c r="AA29" s="9">
        <v>81193</v>
      </c>
      <c r="AB29" s="279">
        <v>1909803870963</v>
      </c>
      <c r="AC29" s="2" t="s">
        <v>210</v>
      </c>
    </row>
    <row r="30" spans="1:29" s="2" customFormat="1" ht="16.149999999999999" customHeight="1" x14ac:dyDescent="0.5">
      <c r="A30" s="29">
        <v>24</v>
      </c>
      <c r="B30" s="121">
        <v>44860</v>
      </c>
      <c r="C30" s="30" t="s">
        <v>66</v>
      </c>
      <c r="D30" s="54" t="s">
        <v>877</v>
      </c>
      <c r="E30" s="55" t="s">
        <v>878</v>
      </c>
      <c r="F30" s="29" t="s">
        <v>22</v>
      </c>
      <c r="G30" s="76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6"/>
      <c r="AA30" s="9">
        <v>81220</v>
      </c>
      <c r="AB30" s="279">
        <v>1849902445676</v>
      </c>
      <c r="AC30" s="2" t="s">
        <v>69</v>
      </c>
    </row>
    <row r="31" spans="1:29" s="2" customFormat="1" ht="16.149999999999999" customHeight="1" x14ac:dyDescent="0.5">
      <c r="A31" s="37">
        <v>25</v>
      </c>
      <c r="B31" s="122">
        <v>44861</v>
      </c>
      <c r="C31" s="56" t="s">
        <v>66</v>
      </c>
      <c r="D31" s="150" t="s">
        <v>879</v>
      </c>
      <c r="E31" s="151" t="s">
        <v>880</v>
      </c>
      <c r="F31" s="37" t="s">
        <v>23</v>
      </c>
      <c r="G31" s="80"/>
      <c r="H31" s="59"/>
      <c r="I31" s="59"/>
      <c r="J31" s="59"/>
      <c r="K31" s="59"/>
      <c r="L31" s="59"/>
      <c r="M31" s="59"/>
      <c r="N31" s="59"/>
      <c r="O31" s="59"/>
      <c r="P31" s="60"/>
      <c r="Q31" s="60"/>
      <c r="R31" s="60"/>
      <c r="S31" s="60"/>
      <c r="T31" s="60"/>
      <c r="U31" s="60"/>
      <c r="V31" s="60"/>
      <c r="W31" s="60"/>
      <c r="X31" s="61"/>
      <c r="Y31" s="44"/>
      <c r="AA31" s="9">
        <v>81227</v>
      </c>
      <c r="AB31" s="279">
        <v>1849902398953</v>
      </c>
      <c r="AC31" s="2" t="s">
        <v>673</v>
      </c>
    </row>
    <row r="32" spans="1:29" s="2" customFormat="1" ht="16.149999999999999" customHeight="1" x14ac:dyDescent="0.5">
      <c r="A32" s="21">
        <v>26</v>
      </c>
      <c r="B32" s="123">
        <v>44862</v>
      </c>
      <c r="C32" s="157" t="s">
        <v>66</v>
      </c>
      <c r="D32" s="146" t="s">
        <v>881</v>
      </c>
      <c r="E32" s="148" t="s">
        <v>882</v>
      </c>
      <c r="F32" s="25" t="s">
        <v>24</v>
      </c>
      <c r="G32" s="75"/>
      <c r="H32" s="26"/>
      <c r="I32" s="26"/>
      <c r="J32" s="26"/>
      <c r="K32" s="26"/>
      <c r="L32" s="45"/>
      <c r="M32" s="45"/>
      <c r="N32" s="45"/>
      <c r="O32" s="45"/>
      <c r="P32" s="27"/>
      <c r="Q32" s="27"/>
      <c r="R32" s="27"/>
      <c r="S32" s="27"/>
      <c r="T32" s="27"/>
      <c r="U32" s="27"/>
      <c r="V32" s="27"/>
      <c r="W32" s="27"/>
      <c r="X32" s="26"/>
      <c r="Y32" s="28"/>
      <c r="AA32" s="9">
        <v>81279</v>
      </c>
      <c r="AB32" s="279">
        <v>1849902417681</v>
      </c>
      <c r="AC32" s="2" t="s">
        <v>211</v>
      </c>
    </row>
    <row r="33" spans="1:29" s="2" customFormat="1" ht="16.149999999999999" customHeight="1" x14ac:dyDescent="0.5">
      <c r="A33" s="29">
        <v>27</v>
      </c>
      <c r="B33" s="121">
        <v>44863</v>
      </c>
      <c r="C33" s="30" t="s">
        <v>66</v>
      </c>
      <c r="D33" s="54" t="s">
        <v>467</v>
      </c>
      <c r="E33" s="55" t="s">
        <v>883</v>
      </c>
      <c r="F33" s="29" t="s">
        <v>25</v>
      </c>
      <c r="G33" s="76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6"/>
      <c r="AA33" s="9">
        <v>81285</v>
      </c>
      <c r="AB33" s="279">
        <v>1849902406557</v>
      </c>
      <c r="AC33" s="2" t="s">
        <v>68</v>
      </c>
    </row>
    <row r="34" spans="1:29" s="2" customFormat="1" ht="16.149999999999999" customHeight="1" x14ac:dyDescent="0.5">
      <c r="A34" s="29">
        <v>28</v>
      </c>
      <c r="B34" s="121">
        <v>44864</v>
      </c>
      <c r="C34" s="30" t="s">
        <v>66</v>
      </c>
      <c r="D34" s="54" t="s">
        <v>884</v>
      </c>
      <c r="E34" s="55" t="s">
        <v>885</v>
      </c>
      <c r="F34" s="29" t="s">
        <v>21</v>
      </c>
      <c r="G34" s="76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6"/>
      <c r="AA34" s="9">
        <v>81368</v>
      </c>
      <c r="AB34" s="279">
        <v>1849902448063</v>
      </c>
      <c r="AC34" s="2" t="s">
        <v>68</v>
      </c>
    </row>
    <row r="35" spans="1:29" s="2" customFormat="1" ht="16.149999999999999" customHeight="1" x14ac:dyDescent="0.5">
      <c r="A35" s="29">
        <v>29</v>
      </c>
      <c r="B35" s="121">
        <v>44865</v>
      </c>
      <c r="C35" s="30" t="s">
        <v>66</v>
      </c>
      <c r="D35" s="54" t="s">
        <v>886</v>
      </c>
      <c r="E35" s="55" t="s">
        <v>887</v>
      </c>
      <c r="F35" s="29" t="s">
        <v>22</v>
      </c>
      <c r="G35" s="76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6"/>
      <c r="AA35" s="9">
        <v>81375</v>
      </c>
      <c r="AB35" s="279">
        <v>1841701185246</v>
      </c>
      <c r="AC35" s="2" t="s">
        <v>913</v>
      </c>
    </row>
    <row r="36" spans="1:29" s="2" customFormat="1" ht="16.350000000000001" customHeight="1" x14ac:dyDescent="0.5">
      <c r="A36" s="37">
        <v>30</v>
      </c>
      <c r="B36" s="122">
        <v>44866</v>
      </c>
      <c r="C36" s="38" t="s">
        <v>66</v>
      </c>
      <c r="D36" s="147" t="s">
        <v>888</v>
      </c>
      <c r="E36" s="143" t="s">
        <v>889</v>
      </c>
      <c r="F36" s="37" t="s">
        <v>23</v>
      </c>
      <c r="G36" s="77"/>
      <c r="H36" s="41"/>
      <c r="I36" s="41"/>
      <c r="J36" s="41"/>
      <c r="K36" s="41"/>
      <c r="L36" s="41"/>
      <c r="M36" s="41"/>
      <c r="N36" s="41"/>
      <c r="O36" s="41"/>
      <c r="P36" s="42"/>
      <c r="Q36" s="42"/>
      <c r="R36" s="42"/>
      <c r="S36" s="42"/>
      <c r="T36" s="42"/>
      <c r="U36" s="42"/>
      <c r="V36" s="42"/>
      <c r="W36" s="42"/>
      <c r="X36" s="43"/>
      <c r="Y36" s="44"/>
      <c r="AA36" s="9">
        <v>81438</v>
      </c>
      <c r="AB36" s="279">
        <v>1849902383115</v>
      </c>
      <c r="AC36" s="2" t="s">
        <v>914</v>
      </c>
    </row>
    <row r="37" spans="1:29" s="2" customFormat="1" ht="16.149999999999999" customHeight="1" x14ac:dyDescent="0.5">
      <c r="A37" s="21">
        <v>31</v>
      </c>
      <c r="B37" s="123">
        <v>44867</v>
      </c>
      <c r="C37" s="47" t="s">
        <v>66</v>
      </c>
      <c r="D37" s="48" t="s">
        <v>890</v>
      </c>
      <c r="E37" s="49" t="s">
        <v>891</v>
      </c>
      <c r="F37" s="25" t="s">
        <v>24</v>
      </c>
      <c r="G37" s="81"/>
      <c r="H37" s="50"/>
      <c r="I37" s="50"/>
      <c r="J37" s="50"/>
      <c r="K37" s="50"/>
      <c r="L37" s="50"/>
      <c r="M37" s="50"/>
      <c r="N37" s="50"/>
      <c r="O37" s="50"/>
      <c r="P37" s="51"/>
      <c r="Q37" s="51"/>
      <c r="R37" s="51"/>
      <c r="S37" s="51"/>
      <c r="T37" s="51"/>
      <c r="U37" s="51"/>
      <c r="V37" s="51"/>
      <c r="W37" s="51"/>
      <c r="X37" s="52"/>
      <c r="Y37" s="28"/>
      <c r="AA37" s="9">
        <v>81444</v>
      </c>
      <c r="AB37" s="279">
        <v>1849902408266</v>
      </c>
      <c r="AC37" s="2" t="s">
        <v>211</v>
      </c>
    </row>
    <row r="38" spans="1:29" s="2" customFormat="1" ht="16.149999999999999" customHeight="1" x14ac:dyDescent="0.5">
      <c r="A38" s="29">
        <v>32</v>
      </c>
      <c r="B38" s="121">
        <v>44868</v>
      </c>
      <c r="C38" s="30" t="s">
        <v>66</v>
      </c>
      <c r="D38" s="54" t="s">
        <v>892</v>
      </c>
      <c r="E38" s="55" t="s">
        <v>893</v>
      </c>
      <c r="F38" s="29" t="s">
        <v>25</v>
      </c>
      <c r="G38" s="76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6"/>
      <c r="AA38" s="9">
        <v>81493</v>
      </c>
      <c r="AB38" s="279">
        <v>1849902430822</v>
      </c>
      <c r="AC38" s="2" t="s">
        <v>69</v>
      </c>
    </row>
    <row r="39" spans="1:29" s="2" customFormat="1" ht="16.149999999999999" customHeight="1" x14ac:dyDescent="0.5">
      <c r="A39" s="29">
        <v>33</v>
      </c>
      <c r="B39" s="121">
        <v>44869</v>
      </c>
      <c r="C39" s="30" t="s">
        <v>66</v>
      </c>
      <c r="D39" s="54" t="s">
        <v>894</v>
      </c>
      <c r="E39" s="55" t="s">
        <v>895</v>
      </c>
      <c r="F39" s="29" t="s">
        <v>21</v>
      </c>
      <c r="G39" s="76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6"/>
      <c r="AA39" s="9">
        <v>81559</v>
      </c>
      <c r="AB39" s="279">
        <v>1849902367772</v>
      </c>
      <c r="AC39" s="2" t="s">
        <v>68</v>
      </c>
    </row>
    <row r="40" spans="1:29" s="2" customFormat="1" ht="16.149999999999999" customHeight="1" x14ac:dyDescent="0.5">
      <c r="A40" s="29">
        <v>34</v>
      </c>
      <c r="B40" s="121">
        <v>44870</v>
      </c>
      <c r="C40" s="30" t="s">
        <v>66</v>
      </c>
      <c r="D40" s="54" t="s">
        <v>896</v>
      </c>
      <c r="E40" s="55" t="s">
        <v>897</v>
      </c>
      <c r="F40" s="29" t="s">
        <v>22</v>
      </c>
      <c r="G40" s="76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6"/>
      <c r="AA40" s="9">
        <v>81566</v>
      </c>
      <c r="AB40" s="279">
        <v>1849902444084</v>
      </c>
      <c r="AC40" s="2" t="s">
        <v>69</v>
      </c>
    </row>
    <row r="41" spans="1:29" s="2" customFormat="1" ht="16.5" customHeight="1" x14ac:dyDescent="0.5">
      <c r="A41" s="228">
        <v>35</v>
      </c>
      <c r="B41" s="122">
        <v>44871</v>
      </c>
      <c r="C41" s="229" t="s">
        <v>66</v>
      </c>
      <c r="D41" s="230" t="s">
        <v>898</v>
      </c>
      <c r="E41" s="231" t="s">
        <v>899</v>
      </c>
      <c r="F41" s="37" t="s">
        <v>23</v>
      </c>
      <c r="G41" s="232"/>
      <c r="H41" s="233"/>
      <c r="I41" s="233"/>
      <c r="J41" s="233"/>
      <c r="K41" s="233"/>
      <c r="L41" s="233"/>
      <c r="M41" s="233"/>
      <c r="N41" s="233"/>
      <c r="O41" s="233"/>
      <c r="P41" s="234"/>
      <c r="Q41" s="234"/>
      <c r="R41" s="234"/>
      <c r="S41" s="234"/>
      <c r="T41" s="234"/>
      <c r="U41" s="234"/>
      <c r="V41" s="234"/>
      <c r="W41" s="234"/>
      <c r="X41" s="235"/>
      <c r="Y41" s="236"/>
      <c r="AA41" s="9">
        <v>81612</v>
      </c>
      <c r="AB41" s="279">
        <v>1849902362681</v>
      </c>
      <c r="AC41" s="2" t="s">
        <v>94</v>
      </c>
    </row>
    <row r="42" spans="1:29" s="2" customFormat="1" ht="16.149999999999999" customHeight="1" x14ac:dyDescent="0.5">
      <c r="A42" s="21">
        <v>36</v>
      </c>
      <c r="B42" s="123">
        <v>44872</v>
      </c>
      <c r="C42" s="22" t="s">
        <v>66</v>
      </c>
      <c r="D42" s="146" t="s">
        <v>900</v>
      </c>
      <c r="E42" s="148" t="s">
        <v>901</v>
      </c>
      <c r="F42" s="25" t="s">
        <v>24</v>
      </c>
      <c r="G42" s="82"/>
      <c r="H42" s="45"/>
      <c r="I42" s="45"/>
      <c r="J42" s="45"/>
      <c r="K42" s="45"/>
      <c r="L42" s="45"/>
      <c r="M42" s="45"/>
      <c r="N42" s="45"/>
      <c r="O42" s="45"/>
      <c r="P42" s="27"/>
      <c r="Q42" s="27"/>
      <c r="R42" s="27"/>
      <c r="S42" s="27"/>
      <c r="T42" s="27"/>
      <c r="U42" s="27"/>
      <c r="V42" s="27"/>
      <c r="W42" s="27"/>
      <c r="X42" s="26"/>
      <c r="Y42" s="28"/>
      <c r="AA42" s="9">
        <v>81619</v>
      </c>
      <c r="AB42" s="279">
        <v>1849902427805</v>
      </c>
      <c r="AC42" s="2" t="s">
        <v>70</v>
      </c>
    </row>
    <row r="43" spans="1:29" s="2" customFormat="1" ht="16.149999999999999" customHeight="1" x14ac:dyDescent="0.5">
      <c r="A43" s="29">
        <v>37</v>
      </c>
      <c r="B43" s="121">
        <v>44873</v>
      </c>
      <c r="C43" s="30" t="s">
        <v>66</v>
      </c>
      <c r="D43" s="54" t="s">
        <v>902</v>
      </c>
      <c r="E43" s="55" t="s">
        <v>903</v>
      </c>
      <c r="F43" s="29" t="s">
        <v>25</v>
      </c>
      <c r="G43" s="76"/>
      <c r="H43" s="33"/>
      <c r="I43" s="33"/>
      <c r="J43" s="33"/>
      <c r="K43" s="33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5"/>
      <c r="Y43" s="36"/>
      <c r="AA43" s="9">
        <v>81635</v>
      </c>
      <c r="AB43" s="279">
        <v>1849902365664</v>
      </c>
      <c r="AC43" s="2" t="s">
        <v>68</v>
      </c>
    </row>
    <row r="44" spans="1:29" s="2" customFormat="1" ht="16.149999999999999" customHeight="1" x14ac:dyDescent="0.5">
      <c r="A44" s="29">
        <v>38</v>
      </c>
      <c r="B44" s="121">
        <v>44874</v>
      </c>
      <c r="C44" s="30" t="s">
        <v>66</v>
      </c>
      <c r="D44" s="54" t="s">
        <v>904</v>
      </c>
      <c r="E44" s="55" t="s">
        <v>905</v>
      </c>
      <c r="F44" s="29" t="s">
        <v>21</v>
      </c>
      <c r="G44" s="76"/>
      <c r="H44" s="33"/>
      <c r="I44" s="33"/>
      <c r="J44" s="33"/>
      <c r="K44" s="33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5"/>
      <c r="Y44" s="36"/>
      <c r="AA44" s="9">
        <v>81787</v>
      </c>
      <c r="AB44" s="279">
        <v>1849902429921</v>
      </c>
      <c r="AC44" s="2" t="s">
        <v>81</v>
      </c>
    </row>
    <row r="45" spans="1:29" s="2" customFormat="1" ht="16.149999999999999" customHeight="1" x14ac:dyDescent="0.5">
      <c r="A45" s="29">
        <v>39</v>
      </c>
      <c r="B45" s="121">
        <v>44875</v>
      </c>
      <c r="C45" s="30" t="s">
        <v>66</v>
      </c>
      <c r="D45" s="54" t="s">
        <v>906</v>
      </c>
      <c r="E45" s="55" t="s">
        <v>907</v>
      </c>
      <c r="F45" s="29" t="s">
        <v>22</v>
      </c>
      <c r="G45" s="83"/>
      <c r="H45" s="35"/>
      <c r="I45" s="35"/>
      <c r="J45" s="35"/>
      <c r="K45" s="35"/>
      <c r="L45" s="35"/>
      <c r="M45" s="35"/>
      <c r="N45" s="35"/>
      <c r="O45" s="35"/>
      <c r="P45" s="34"/>
      <c r="Q45" s="34"/>
      <c r="R45" s="34"/>
      <c r="S45" s="34"/>
      <c r="T45" s="34"/>
      <c r="U45" s="34"/>
      <c r="V45" s="34"/>
      <c r="W45" s="34"/>
      <c r="X45" s="35"/>
      <c r="Y45" s="36"/>
      <c r="AA45" s="9">
        <v>81817</v>
      </c>
      <c r="AB45" s="279">
        <v>1800901542891</v>
      </c>
      <c r="AC45" s="2" t="s">
        <v>68</v>
      </c>
    </row>
    <row r="46" spans="1:29" s="2" customFormat="1" ht="15.75" customHeight="1" x14ac:dyDescent="0.5">
      <c r="A46" s="37">
        <v>40</v>
      </c>
      <c r="B46" s="122">
        <v>44876</v>
      </c>
      <c r="C46" s="38" t="s">
        <v>66</v>
      </c>
      <c r="D46" s="147" t="s">
        <v>908</v>
      </c>
      <c r="E46" s="143" t="s">
        <v>909</v>
      </c>
      <c r="F46" s="37" t="s">
        <v>23</v>
      </c>
      <c r="G46" s="77"/>
      <c r="H46" s="41"/>
      <c r="I46" s="41"/>
      <c r="J46" s="41"/>
      <c r="K46" s="41"/>
      <c r="L46" s="41"/>
      <c r="M46" s="41"/>
      <c r="N46" s="41"/>
      <c r="O46" s="41"/>
      <c r="P46" s="42"/>
      <c r="Q46" s="42"/>
      <c r="R46" s="42"/>
      <c r="S46" s="42"/>
      <c r="T46" s="42"/>
      <c r="U46" s="42"/>
      <c r="V46" s="42"/>
      <c r="W46" s="42"/>
      <c r="X46" s="43"/>
      <c r="Y46" s="64"/>
      <c r="AA46" s="9">
        <v>81843</v>
      </c>
      <c r="AB46" s="279">
        <v>1860401357229</v>
      </c>
      <c r="AC46" s="2" t="s">
        <v>915</v>
      </c>
    </row>
    <row r="47" spans="1:29" s="2" customFormat="1" ht="6" customHeight="1" x14ac:dyDescent="0.5">
      <c r="A47" s="66"/>
      <c r="B47" s="112"/>
      <c r="C47" s="113"/>
      <c r="D47" s="114"/>
      <c r="E47" s="115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5"/>
      <c r="Q47" s="65"/>
      <c r="R47" s="65"/>
      <c r="S47" s="65"/>
      <c r="T47" s="65"/>
      <c r="U47" s="65"/>
      <c r="V47" s="65"/>
      <c r="W47" s="65"/>
      <c r="X47" s="116"/>
      <c r="Y47" s="117"/>
      <c r="AA47" s="9"/>
      <c r="AB47" s="279"/>
    </row>
    <row r="48" spans="1:29" s="2" customFormat="1" ht="30" customHeight="1" x14ac:dyDescent="0.5">
      <c r="A48" s="65"/>
      <c r="B48" s="69" t="s">
        <v>32</v>
      </c>
      <c r="C48" s="66"/>
      <c r="E48" s="66">
        <f>I48+O48</f>
        <v>40</v>
      </c>
      <c r="F48" s="67" t="s">
        <v>6</v>
      </c>
      <c r="G48" s="69" t="s">
        <v>11</v>
      </c>
      <c r="H48" s="69"/>
      <c r="I48" s="66">
        <f>COUNTIF($C$7:$C$46,"ช")</f>
        <v>20</v>
      </c>
      <c r="J48" s="65"/>
      <c r="K48" s="68" t="s">
        <v>8</v>
      </c>
      <c r="L48" s="69"/>
      <c r="M48" s="188" t="s">
        <v>7</v>
      </c>
      <c r="N48" s="188"/>
      <c r="O48" s="66">
        <f>COUNTIF($C$7:$C$46,"ญ")</f>
        <v>20</v>
      </c>
      <c r="P48" s="65"/>
      <c r="Q48" s="68" t="s">
        <v>8</v>
      </c>
      <c r="X48" s="65"/>
      <c r="Y48" s="65"/>
      <c r="AA48" s="9"/>
      <c r="AB48" s="279"/>
    </row>
    <row r="49" spans="1:28" s="91" customFormat="1" ht="17.100000000000001" hidden="1" customHeight="1" x14ac:dyDescent="0.5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AA49" s="90"/>
      <c r="AB49" s="280"/>
    </row>
    <row r="50" spans="1:28" s="89" customFormat="1" ht="15" hidden="1" customHeight="1" x14ac:dyDescent="0.5">
      <c r="A50" s="85"/>
      <c r="B50" s="84"/>
      <c r="C50" s="85"/>
      <c r="D50" s="162" t="s">
        <v>21</v>
      </c>
      <c r="E50" s="162">
        <f>COUNTIF($F$7:$F$46,"แดง")</f>
        <v>8</v>
      </c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AA50" s="270"/>
      <c r="AB50" s="281"/>
    </row>
    <row r="51" spans="1:28" s="89" customFormat="1" ht="15" hidden="1" customHeight="1" x14ac:dyDescent="0.5">
      <c r="A51" s="85"/>
      <c r="B51" s="84"/>
      <c r="C51" s="85"/>
      <c r="D51" s="162" t="s">
        <v>22</v>
      </c>
      <c r="E51" s="162">
        <f>COUNTIF($F$7:$F$46,"เหลือง")</f>
        <v>8</v>
      </c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AA51" s="270"/>
      <c r="AB51" s="281"/>
    </row>
    <row r="52" spans="1:28" s="89" customFormat="1" ht="15" hidden="1" customHeight="1" x14ac:dyDescent="0.5">
      <c r="A52" s="85"/>
      <c r="B52" s="84"/>
      <c r="C52" s="85"/>
      <c r="D52" s="162" t="s">
        <v>23</v>
      </c>
      <c r="E52" s="162">
        <f>COUNTIF($F$7:$F$46,"น้ำเงิน")</f>
        <v>8</v>
      </c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AA52" s="270"/>
      <c r="AB52" s="281"/>
    </row>
    <row r="53" spans="1:28" s="89" customFormat="1" ht="15" hidden="1" customHeight="1" x14ac:dyDescent="0.5">
      <c r="A53" s="85"/>
      <c r="B53" s="84"/>
      <c r="C53" s="85"/>
      <c r="D53" s="162" t="s">
        <v>24</v>
      </c>
      <c r="E53" s="162">
        <f>COUNTIF($F$7:$F$46,"ม่วง")</f>
        <v>8</v>
      </c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AA53" s="270"/>
      <c r="AB53" s="281"/>
    </row>
    <row r="54" spans="1:28" s="89" customFormat="1" ht="15" hidden="1" customHeight="1" x14ac:dyDescent="0.5">
      <c r="A54" s="85"/>
      <c r="B54" s="84"/>
      <c r="C54" s="85"/>
      <c r="D54" s="162" t="s">
        <v>25</v>
      </c>
      <c r="E54" s="162">
        <f>COUNTIF($F$7:$F$46,"ฟ้า")</f>
        <v>8</v>
      </c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AA54" s="270"/>
      <c r="AB54" s="281"/>
    </row>
    <row r="55" spans="1:28" s="89" customFormat="1" ht="15" hidden="1" customHeight="1" x14ac:dyDescent="0.5">
      <c r="A55" s="85"/>
      <c r="B55" s="84"/>
      <c r="C55" s="85"/>
      <c r="D55" s="162" t="s">
        <v>5</v>
      </c>
      <c r="E55" s="162">
        <f>SUM(E50:E54)</f>
        <v>40</v>
      </c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AA55" s="270"/>
      <c r="AB55" s="281"/>
    </row>
    <row r="56" spans="1:28" s="89" customFormat="1" ht="13.5" hidden="1" customHeight="1" x14ac:dyDescent="0.5">
      <c r="B56" s="86"/>
      <c r="C56" s="87"/>
      <c r="D56" s="88"/>
      <c r="E56" s="88"/>
      <c r="AA56" s="270"/>
      <c r="AB56" s="281"/>
    </row>
    <row r="57" spans="1:28" s="214" customFormat="1" ht="14.25" hidden="1" customHeight="1" x14ac:dyDescent="0.5">
      <c r="A57" s="220"/>
      <c r="B57" s="221">
        <v>43643</v>
      </c>
      <c r="C57" s="222" t="s">
        <v>66</v>
      </c>
      <c r="D57" s="223" t="s">
        <v>132</v>
      </c>
      <c r="E57" s="223" t="s">
        <v>133</v>
      </c>
      <c r="F57" s="220" t="s">
        <v>23</v>
      </c>
      <c r="G57" s="219" t="s">
        <v>134</v>
      </c>
      <c r="H57" s="224"/>
      <c r="I57" s="224"/>
      <c r="J57" s="224"/>
      <c r="K57" s="224"/>
      <c r="L57" s="224"/>
      <c r="M57" s="224"/>
      <c r="N57" s="224"/>
      <c r="O57" s="224"/>
      <c r="P57" s="225"/>
      <c r="Q57" s="225"/>
      <c r="R57" s="225"/>
      <c r="S57" s="225"/>
      <c r="T57" s="225"/>
      <c r="U57" s="225"/>
      <c r="V57" s="225"/>
      <c r="W57" s="225"/>
      <c r="X57" s="226"/>
      <c r="Y57" s="227"/>
      <c r="AA57" s="284"/>
      <c r="AB57" s="286"/>
    </row>
    <row r="58" spans="1:28" s="89" customFormat="1" ht="15" hidden="1" customHeight="1" x14ac:dyDescent="0.5">
      <c r="A58" s="239"/>
      <c r="B58" s="240"/>
      <c r="C58" s="241"/>
      <c r="D58" s="242"/>
      <c r="E58" s="242"/>
      <c r="F58" s="239"/>
      <c r="G58" s="239"/>
      <c r="H58" s="239"/>
      <c r="I58" s="239"/>
      <c r="J58" s="239"/>
      <c r="K58" s="239"/>
      <c r="L58" s="239"/>
      <c r="M58" s="239"/>
      <c r="N58" s="239"/>
      <c r="O58" s="239"/>
      <c r="AA58" s="270"/>
      <c r="AB58" s="281"/>
    </row>
    <row r="59" spans="1:28" ht="15" hidden="1" customHeight="1" x14ac:dyDescent="0.5">
      <c r="A59" s="243"/>
      <c r="B59" s="240"/>
      <c r="C59" s="244"/>
      <c r="D59" s="238"/>
      <c r="E59" s="238"/>
      <c r="F59" s="239"/>
      <c r="G59" s="239"/>
      <c r="H59" s="239"/>
      <c r="I59" s="239"/>
      <c r="J59" s="239"/>
      <c r="K59" s="239"/>
      <c r="L59" s="239"/>
      <c r="M59" s="243"/>
      <c r="N59" s="243"/>
      <c r="O59" s="243"/>
    </row>
    <row r="60" spans="1:28" ht="15" hidden="1" customHeight="1" x14ac:dyDescent="0.5">
      <c r="A60" s="243"/>
      <c r="B60" s="240"/>
      <c r="C60" s="244"/>
      <c r="D60" s="238"/>
      <c r="E60" s="238"/>
      <c r="F60" s="239"/>
      <c r="G60" s="239"/>
      <c r="H60" s="239"/>
      <c r="I60" s="239"/>
      <c r="J60" s="239"/>
      <c r="K60" s="239"/>
      <c r="L60" s="239"/>
      <c r="M60" s="243"/>
      <c r="N60" s="243"/>
      <c r="O60" s="243"/>
    </row>
    <row r="61" spans="1:28" ht="15" customHeight="1" x14ac:dyDescent="0.5">
      <c r="A61" s="243"/>
      <c r="B61" s="240"/>
      <c r="C61" s="244"/>
      <c r="D61" s="238"/>
      <c r="E61" s="238"/>
      <c r="F61" s="239"/>
      <c r="G61" s="239"/>
      <c r="H61" s="239"/>
      <c r="I61" s="239"/>
      <c r="J61" s="239"/>
      <c r="K61" s="239"/>
      <c r="L61" s="239"/>
      <c r="M61" s="243"/>
      <c r="N61" s="243"/>
      <c r="O61" s="243"/>
    </row>
    <row r="62" spans="1:28" ht="15" customHeight="1" x14ac:dyDescent="0.5">
      <c r="A62" s="243"/>
      <c r="B62" s="240"/>
      <c r="C62" s="244"/>
      <c r="D62" s="238"/>
      <c r="E62" s="238"/>
      <c r="F62" s="239"/>
      <c r="G62" s="239"/>
      <c r="H62" s="239"/>
      <c r="I62" s="239"/>
      <c r="J62" s="239"/>
      <c r="K62" s="239"/>
      <c r="L62" s="239"/>
      <c r="M62" s="243"/>
      <c r="N62" s="243"/>
      <c r="O62" s="243"/>
    </row>
    <row r="63" spans="1:28" ht="15" customHeight="1" x14ac:dyDescent="0.5">
      <c r="A63" s="243"/>
      <c r="B63" s="240"/>
      <c r="C63" s="244"/>
      <c r="D63" s="238"/>
      <c r="E63" s="238"/>
      <c r="F63" s="239"/>
      <c r="G63" s="239"/>
      <c r="H63" s="239"/>
      <c r="I63" s="239"/>
      <c r="J63" s="239"/>
      <c r="K63" s="239"/>
      <c r="L63" s="239"/>
      <c r="M63" s="243"/>
      <c r="N63" s="243"/>
      <c r="O63" s="243"/>
    </row>
    <row r="64" spans="1:28" ht="15" customHeight="1" x14ac:dyDescent="0.5">
      <c r="A64" s="243"/>
      <c r="B64" s="240"/>
      <c r="C64" s="244"/>
      <c r="D64" s="238"/>
      <c r="E64" s="238"/>
      <c r="F64" s="239"/>
      <c r="G64" s="239"/>
      <c r="H64" s="239"/>
      <c r="I64" s="239"/>
      <c r="J64" s="239"/>
      <c r="K64" s="239"/>
      <c r="L64" s="239"/>
      <c r="M64" s="243"/>
      <c r="N64" s="243"/>
      <c r="O64" s="243"/>
    </row>
    <row r="65" spans="1:15" ht="15" customHeight="1" x14ac:dyDescent="0.5">
      <c r="A65" s="243"/>
      <c r="B65" s="245"/>
      <c r="C65" s="246"/>
      <c r="D65" s="247"/>
      <c r="E65" s="247"/>
      <c r="F65" s="243"/>
      <c r="G65" s="243"/>
      <c r="H65" s="243"/>
      <c r="I65" s="243"/>
      <c r="J65" s="243"/>
      <c r="K65" s="243"/>
      <c r="L65" s="243"/>
      <c r="M65" s="243"/>
      <c r="N65" s="243"/>
      <c r="O65" s="243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C58"/>
  <sheetViews>
    <sheetView topLeftCell="A40" zoomScale="130" zoomScaleNormal="130" workbookViewId="0">
      <selection activeCell="AJ10" sqref="AJ10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0" style="1" hidden="1" customWidth="1"/>
    <col min="27" max="27" width="9.7109375" style="271" hidden="1" customWidth="1"/>
    <col min="28" max="28" width="19.42578125" style="282" hidden="1" customWidth="1"/>
    <col min="29" max="29" width="25.140625" style="1" hidden="1" customWidth="1"/>
    <col min="30" max="16384" width="9.140625" style="1"/>
  </cols>
  <sheetData>
    <row r="1" spans="1:29" s="10" customFormat="1" ht="18" customHeight="1" x14ac:dyDescent="0.5">
      <c r="B1" s="102" t="s">
        <v>62</v>
      </c>
      <c r="C1" s="95"/>
      <c r="D1" s="96"/>
      <c r="E1" s="101" t="str">
        <f>'1-1'!E1</f>
        <v xml:space="preserve">      ภาคเรียนที่ 2  ปีการศึกษา 2568</v>
      </c>
      <c r="F1" s="13"/>
      <c r="M1" s="10" t="s">
        <v>37</v>
      </c>
      <c r="R1" s="10" t="str">
        <f>'ยอด ม.1'!B24</f>
        <v>นายมัชฌิม  บุญคง</v>
      </c>
      <c r="AA1" s="159"/>
      <c r="AB1" s="267"/>
    </row>
    <row r="2" spans="1:29" s="10" customFormat="1" ht="18" customHeight="1" x14ac:dyDescent="0.5">
      <c r="B2" s="103" t="s">
        <v>45</v>
      </c>
      <c r="C2" s="95"/>
      <c r="D2" s="96"/>
      <c r="E2" s="101" t="s">
        <v>60</v>
      </c>
      <c r="M2" s="10" t="s">
        <v>44</v>
      </c>
      <c r="R2" s="10" t="str">
        <f>'ยอด ม.1'!B25</f>
        <v xml:space="preserve">นางสาวณัฐติยา  ผาสุข </v>
      </c>
      <c r="AA2" s="159"/>
      <c r="AB2" s="267"/>
    </row>
    <row r="3" spans="1:29" s="12" customFormat="1" ht="17.25" customHeight="1" x14ac:dyDescent="0.5">
      <c r="A3" s="13" t="s">
        <v>39</v>
      </c>
      <c r="B3" s="10"/>
      <c r="C3" s="10"/>
      <c r="D3" s="10"/>
      <c r="E3" s="10"/>
      <c r="F3" s="13"/>
      <c r="G3" s="13"/>
      <c r="H3" s="13"/>
      <c r="I3" s="13"/>
      <c r="J3" s="13"/>
      <c r="K3" s="13"/>
      <c r="L3" s="10"/>
      <c r="M3" s="10"/>
      <c r="N3" s="10"/>
      <c r="O3" s="13"/>
      <c r="T3" s="10"/>
      <c r="U3" s="10"/>
      <c r="V3" s="10"/>
      <c r="W3" s="10"/>
      <c r="X3" s="10"/>
      <c r="Y3" s="10"/>
      <c r="AA3" s="159"/>
      <c r="AB3" s="267"/>
    </row>
    <row r="4" spans="1:29" s="12" customFormat="1" ht="17.25" customHeight="1" x14ac:dyDescent="0.5">
      <c r="A4" s="10" t="s">
        <v>46</v>
      </c>
      <c r="B4" s="10"/>
      <c r="C4" s="10"/>
      <c r="D4" s="10"/>
      <c r="E4" s="10"/>
      <c r="F4" s="13"/>
      <c r="G4" s="13"/>
      <c r="H4" s="13"/>
      <c r="I4" s="13"/>
      <c r="J4" s="13"/>
      <c r="K4" s="13"/>
      <c r="L4" s="10"/>
      <c r="M4" s="10"/>
      <c r="N4" s="10"/>
      <c r="O4" s="13"/>
      <c r="T4" s="13"/>
      <c r="U4" s="10"/>
      <c r="V4" s="111" t="s">
        <v>47</v>
      </c>
      <c r="W4" s="312">
        <f>'ยอด ม.1'!F24</f>
        <v>622</v>
      </c>
      <c r="X4" s="312"/>
      <c r="Y4" s="10"/>
      <c r="AA4" s="159"/>
      <c r="AB4" s="267"/>
    </row>
    <row r="5" spans="1:29" s="98" customFormat="1" ht="18" customHeight="1" x14ac:dyDescent="0.5">
      <c r="A5" s="310" t="s">
        <v>0</v>
      </c>
      <c r="B5" s="308" t="s">
        <v>1</v>
      </c>
      <c r="C5" s="314" t="s">
        <v>2</v>
      </c>
      <c r="D5" s="316" t="s">
        <v>9</v>
      </c>
      <c r="E5" s="318" t="s">
        <v>4</v>
      </c>
      <c r="F5" s="310" t="s">
        <v>3</v>
      </c>
      <c r="G5" s="71"/>
      <c r="H5" s="72"/>
      <c r="I5" s="72"/>
      <c r="J5" s="72"/>
      <c r="K5" s="7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5"/>
      <c r="X5" s="16"/>
      <c r="Y5" s="104"/>
      <c r="AA5" s="99"/>
      <c r="AB5" s="164"/>
    </row>
    <row r="6" spans="1:29" s="98" customFormat="1" ht="18" customHeight="1" x14ac:dyDescent="0.5">
      <c r="A6" s="313"/>
      <c r="B6" s="309"/>
      <c r="C6" s="315"/>
      <c r="D6" s="317"/>
      <c r="E6" s="319"/>
      <c r="F6" s="311"/>
      <c r="G6" s="73"/>
      <c r="H6" s="74"/>
      <c r="I6" s="74"/>
      <c r="J6" s="74"/>
      <c r="K6" s="7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  <c r="X6" s="19"/>
      <c r="Y6" s="105"/>
      <c r="AA6" s="268" t="s">
        <v>207</v>
      </c>
      <c r="AB6" s="269" t="s">
        <v>208</v>
      </c>
      <c r="AC6" s="268" t="s">
        <v>78</v>
      </c>
    </row>
    <row r="7" spans="1:29" s="2" customFormat="1" ht="15.75" customHeight="1" x14ac:dyDescent="0.5">
      <c r="A7" s="21">
        <v>1</v>
      </c>
      <c r="B7" s="123">
        <v>44877</v>
      </c>
      <c r="C7" s="22" t="s">
        <v>65</v>
      </c>
      <c r="D7" s="129" t="s">
        <v>916</v>
      </c>
      <c r="E7" s="24" t="s">
        <v>917</v>
      </c>
      <c r="F7" s="25" t="s">
        <v>24</v>
      </c>
      <c r="G7" s="75"/>
      <c r="H7" s="26"/>
      <c r="I7" s="26"/>
      <c r="J7" s="26"/>
      <c r="K7" s="26"/>
      <c r="L7" s="26"/>
      <c r="M7" s="26"/>
      <c r="N7" s="26"/>
      <c r="O7" s="26"/>
      <c r="P7" s="27"/>
      <c r="Q7" s="27"/>
      <c r="R7" s="27"/>
      <c r="S7" s="27"/>
      <c r="T7" s="27"/>
      <c r="U7" s="27"/>
      <c r="V7" s="27"/>
      <c r="W7" s="27"/>
      <c r="X7" s="26"/>
      <c r="Y7" s="28"/>
      <c r="AA7" s="9">
        <v>81025</v>
      </c>
      <c r="AB7" s="279">
        <v>1849902410465</v>
      </c>
      <c r="AC7" s="2" t="s">
        <v>69</v>
      </c>
    </row>
    <row r="8" spans="1:29" s="2" customFormat="1" ht="16.149999999999999" customHeight="1" x14ac:dyDescent="0.5">
      <c r="A8" s="29">
        <v>2</v>
      </c>
      <c r="B8" s="121">
        <v>44878</v>
      </c>
      <c r="C8" s="30" t="s">
        <v>65</v>
      </c>
      <c r="D8" s="31" t="s">
        <v>517</v>
      </c>
      <c r="E8" s="32" t="s">
        <v>918</v>
      </c>
      <c r="F8" s="29" t="s">
        <v>25</v>
      </c>
      <c r="G8" s="76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6"/>
      <c r="AA8" s="9">
        <v>81028</v>
      </c>
      <c r="AB8" s="279">
        <v>1849902366598</v>
      </c>
      <c r="AC8" s="2" t="s">
        <v>512</v>
      </c>
    </row>
    <row r="9" spans="1:29" s="2" customFormat="1" ht="16.149999999999999" customHeight="1" x14ac:dyDescent="0.5">
      <c r="A9" s="29">
        <v>3</v>
      </c>
      <c r="B9" s="121">
        <v>44879</v>
      </c>
      <c r="C9" s="30" t="s">
        <v>65</v>
      </c>
      <c r="D9" s="31" t="s">
        <v>919</v>
      </c>
      <c r="E9" s="32" t="s">
        <v>920</v>
      </c>
      <c r="F9" s="29" t="s">
        <v>21</v>
      </c>
      <c r="G9" s="76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6"/>
      <c r="AA9" s="9">
        <v>81080</v>
      </c>
      <c r="AB9" s="279">
        <v>1809902747290</v>
      </c>
      <c r="AC9" s="2" t="s">
        <v>74</v>
      </c>
    </row>
    <row r="10" spans="1:29" s="2" customFormat="1" ht="16.149999999999999" customHeight="1" x14ac:dyDescent="0.5">
      <c r="A10" s="29">
        <v>4</v>
      </c>
      <c r="B10" s="121">
        <v>44880</v>
      </c>
      <c r="C10" s="30" t="s">
        <v>65</v>
      </c>
      <c r="D10" s="31" t="s">
        <v>921</v>
      </c>
      <c r="E10" s="32" t="s">
        <v>922</v>
      </c>
      <c r="F10" s="29" t="s">
        <v>22</v>
      </c>
      <c r="G10" s="76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6"/>
      <c r="AA10" s="9">
        <v>81123</v>
      </c>
      <c r="AB10" s="279">
        <v>1849902447695</v>
      </c>
      <c r="AC10" s="2" t="s">
        <v>829</v>
      </c>
    </row>
    <row r="11" spans="1:29" s="2" customFormat="1" ht="16.149999999999999" customHeight="1" x14ac:dyDescent="0.5">
      <c r="A11" s="37">
        <v>5</v>
      </c>
      <c r="B11" s="122">
        <v>44881</v>
      </c>
      <c r="C11" s="38" t="s">
        <v>65</v>
      </c>
      <c r="D11" s="39" t="s">
        <v>923</v>
      </c>
      <c r="E11" s="40" t="s">
        <v>924</v>
      </c>
      <c r="F11" s="37" t="s">
        <v>23</v>
      </c>
      <c r="G11" s="77"/>
      <c r="H11" s="41"/>
      <c r="I11" s="41"/>
      <c r="J11" s="41"/>
      <c r="K11" s="41"/>
      <c r="L11" s="41"/>
      <c r="M11" s="41"/>
      <c r="N11" s="41"/>
      <c r="O11" s="41"/>
      <c r="P11" s="42"/>
      <c r="Q11" s="42"/>
      <c r="R11" s="42"/>
      <c r="S11" s="42"/>
      <c r="T11" s="42"/>
      <c r="U11" s="42"/>
      <c r="V11" s="42"/>
      <c r="W11" s="42"/>
      <c r="X11" s="43"/>
      <c r="Y11" s="44"/>
      <c r="AA11" s="9">
        <v>81162</v>
      </c>
      <c r="AB11" s="279">
        <v>1849902379771</v>
      </c>
      <c r="AC11" s="2" t="s">
        <v>69</v>
      </c>
    </row>
    <row r="12" spans="1:29" s="2" customFormat="1" ht="16.149999999999999" customHeight="1" x14ac:dyDescent="0.5">
      <c r="A12" s="21">
        <v>6</v>
      </c>
      <c r="B12" s="123">
        <v>44882</v>
      </c>
      <c r="C12" s="22" t="s">
        <v>65</v>
      </c>
      <c r="D12" s="23" t="s">
        <v>925</v>
      </c>
      <c r="E12" s="24" t="s">
        <v>926</v>
      </c>
      <c r="F12" s="25" t="s">
        <v>24</v>
      </c>
      <c r="G12" s="75"/>
      <c r="H12" s="26"/>
      <c r="I12" s="26"/>
      <c r="J12" s="26"/>
      <c r="K12" s="26"/>
      <c r="L12" s="26"/>
      <c r="M12" s="26"/>
      <c r="N12" s="26"/>
      <c r="O12" s="26"/>
      <c r="P12" s="27"/>
      <c r="Q12" s="27"/>
      <c r="R12" s="27"/>
      <c r="S12" s="27"/>
      <c r="T12" s="27"/>
      <c r="U12" s="27"/>
      <c r="V12" s="27"/>
      <c r="W12" s="27"/>
      <c r="X12" s="26"/>
      <c r="Y12" s="28"/>
      <c r="AA12" s="9">
        <v>81166</v>
      </c>
      <c r="AB12" s="279">
        <v>1849902386572</v>
      </c>
      <c r="AC12" s="2" t="s">
        <v>362</v>
      </c>
    </row>
    <row r="13" spans="1:29" s="2" customFormat="1" ht="16.149999999999999" customHeight="1" x14ac:dyDescent="0.5">
      <c r="A13" s="29">
        <v>7</v>
      </c>
      <c r="B13" s="121">
        <v>44883</v>
      </c>
      <c r="C13" s="30" t="s">
        <v>65</v>
      </c>
      <c r="D13" s="31" t="s">
        <v>927</v>
      </c>
      <c r="E13" s="32" t="s">
        <v>928</v>
      </c>
      <c r="F13" s="29" t="s">
        <v>25</v>
      </c>
      <c r="G13" s="76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6"/>
      <c r="AA13" s="9">
        <v>81299</v>
      </c>
      <c r="AB13" s="279">
        <v>1809902777431</v>
      </c>
      <c r="AC13" s="2" t="s">
        <v>68</v>
      </c>
    </row>
    <row r="14" spans="1:29" s="2" customFormat="1" ht="16.149999999999999" customHeight="1" x14ac:dyDescent="0.5">
      <c r="A14" s="29">
        <v>8</v>
      </c>
      <c r="B14" s="121">
        <v>44884</v>
      </c>
      <c r="C14" s="30" t="s">
        <v>65</v>
      </c>
      <c r="D14" s="31" t="s">
        <v>613</v>
      </c>
      <c r="E14" s="32" t="s">
        <v>929</v>
      </c>
      <c r="F14" s="29" t="s">
        <v>21</v>
      </c>
      <c r="G14" s="76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6"/>
      <c r="AA14" s="9">
        <v>81331</v>
      </c>
      <c r="AB14" s="279">
        <v>1849902392998</v>
      </c>
      <c r="AC14" s="2" t="s">
        <v>68</v>
      </c>
    </row>
    <row r="15" spans="1:29" s="2" customFormat="1" ht="16.149999999999999" customHeight="1" x14ac:dyDescent="0.5">
      <c r="A15" s="29">
        <v>9</v>
      </c>
      <c r="B15" s="121">
        <v>44885</v>
      </c>
      <c r="C15" s="30" t="s">
        <v>65</v>
      </c>
      <c r="D15" s="31" t="s">
        <v>930</v>
      </c>
      <c r="E15" s="32" t="s">
        <v>931</v>
      </c>
      <c r="F15" s="29" t="s">
        <v>22</v>
      </c>
      <c r="G15" s="76"/>
      <c r="H15" s="33"/>
      <c r="I15" s="33"/>
      <c r="J15" s="33"/>
      <c r="K15" s="33"/>
      <c r="L15" s="78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6"/>
      <c r="AA15" s="9">
        <v>81397</v>
      </c>
      <c r="AB15" s="279">
        <v>1909803885651</v>
      </c>
      <c r="AC15" s="2" t="s">
        <v>985</v>
      </c>
    </row>
    <row r="16" spans="1:29" s="2" customFormat="1" ht="16.149999999999999" customHeight="1" x14ac:dyDescent="0.5">
      <c r="A16" s="37">
        <v>10</v>
      </c>
      <c r="B16" s="122">
        <v>44886</v>
      </c>
      <c r="C16" s="38" t="s">
        <v>65</v>
      </c>
      <c r="D16" s="39" t="s">
        <v>932</v>
      </c>
      <c r="E16" s="40" t="s">
        <v>933</v>
      </c>
      <c r="F16" s="37" t="s">
        <v>23</v>
      </c>
      <c r="G16" s="77"/>
      <c r="H16" s="41"/>
      <c r="I16" s="41"/>
      <c r="J16" s="41"/>
      <c r="K16" s="41"/>
      <c r="L16" s="41"/>
      <c r="M16" s="41"/>
      <c r="N16" s="41"/>
      <c r="O16" s="41"/>
      <c r="P16" s="42"/>
      <c r="Q16" s="42"/>
      <c r="R16" s="42"/>
      <c r="S16" s="42"/>
      <c r="T16" s="42"/>
      <c r="U16" s="42"/>
      <c r="V16" s="42"/>
      <c r="W16" s="42"/>
      <c r="X16" s="43"/>
      <c r="Y16" s="44"/>
      <c r="AA16" s="9">
        <v>81405</v>
      </c>
      <c r="AB16" s="279">
        <v>1849902374868</v>
      </c>
      <c r="AC16" s="2" t="s">
        <v>83</v>
      </c>
    </row>
    <row r="17" spans="1:29" s="2" customFormat="1" ht="16.149999999999999" customHeight="1" x14ac:dyDescent="0.5">
      <c r="A17" s="21">
        <v>11</v>
      </c>
      <c r="B17" s="123">
        <v>44887</v>
      </c>
      <c r="C17" s="22" t="s">
        <v>65</v>
      </c>
      <c r="D17" s="23" t="s">
        <v>854</v>
      </c>
      <c r="E17" s="24" t="s">
        <v>934</v>
      </c>
      <c r="F17" s="25" t="s">
        <v>24</v>
      </c>
      <c r="G17" s="75"/>
      <c r="H17" s="26"/>
      <c r="I17" s="26"/>
      <c r="J17" s="26"/>
      <c r="K17" s="26"/>
      <c r="L17" s="45"/>
      <c r="M17" s="45"/>
      <c r="N17" s="45"/>
      <c r="O17" s="45"/>
      <c r="P17" s="27"/>
      <c r="Q17" s="27"/>
      <c r="R17" s="27"/>
      <c r="S17" s="27"/>
      <c r="T17" s="27"/>
      <c r="U17" s="27"/>
      <c r="V17" s="27"/>
      <c r="W17" s="27"/>
      <c r="X17" s="26"/>
      <c r="Y17" s="28"/>
      <c r="AA17" s="9">
        <v>81447</v>
      </c>
      <c r="AB17" s="279">
        <v>1139900726151</v>
      </c>
      <c r="AC17" s="2" t="s">
        <v>70</v>
      </c>
    </row>
    <row r="18" spans="1:29" s="2" customFormat="1" ht="16.149999999999999" customHeight="1" x14ac:dyDescent="0.5">
      <c r="A18" s="29">
        <v>12</v>
      </c>
      <c r="B18" s="121">
        <v>44888</v>
      </c>
      <c r="C18" s="30" t="s">
        <v>65</v>
      </c>
      <c r="D18" s="31" t="s">
        <v>385</v>
      </c>
      <c r="E18" s="32" t="s">
        <v>935</v>
      </c>
      <c r="F18" s="29" t="s">
        <v>25</v>
      </c>
      <c r="G18" s="76"/>
      <c r="H18" s="33"/>
      <c r="I18" s="33"/>
      <c r="J18" s="33"/>
      <c r="K18" s="33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5"/>
      <c r="Y18" s="36"/>
      <c r="AA18" s="9">
        <v>81462</v>
      </c>
      <c r="AB18" s="279">
        <v>1849902379622</v>
      </c>
      <c r="AC18" s="2" t="s">
        <v>68</v>
      </c>
    </row>
    <row r="19" spans="1:29" s="2" customFormat="1" ht="16.149999999999999" customHeight="1" x14ac:dyDescent="0.5">
      <c r="A19" s="29">
        <v>13</v>
      </c>
      <c r="B19" s="121">
        <v>44889</v>
      </c>
      <c r="C19" s="30" t="s">
        <v>65</v>
      </c>
      <c r="D19" s="46" t="s">
        <v>306</v>
      </c>
      <c r="E19" s="32" t="s">
        <v>936</v>
      </c>
      <c r="F19" s="29" t="s">
        <v>21</v>
      </c>
      <c r="G19" s="76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6"/>
      <c r="AA19" s="9">
        <v>81486</v>
      </c>
      <c r="AB19" s="279">
        <v>1849902417567</v>
      </c>
      <c r="AC19" s="2" t="s">
        <v>70</v>
      </c>
    </row>
    <row r="20" spans="1:29" s="2" customFormat="1" ht="16.149999999999999" customHeight="1" x14ac:dyDescent="0.5">
      <c r="A20" s="29">
        <v>14</v>
      </c>
      <c r="B20" s="121">
        <v>44890</v>
      </c>
      <c r="C20" s="30" t="s">
        <v>65</v>
      </c>
      <c r="D20" s="31" t="s">
        <v>937</v>
      </c>
      <c r="E20" s="32" t="s">
        <v>938</v>
      </c>
      <c r="F20" s="29" t="s">
        <v>22</v>
      </c>
      <c r="G20" s="76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6"/>
      <c r="AA20" s="9">
        <v>81571</v>
      </c>
      <c r="AB20" s="279">
        <v>1849300173937</v>
      </c>
      <c r="AC20" s="2" t="s">
        <v>594</v>
      </c>
    </row>
    <row r="21" spans="1:29" s="2" customFormat="1" ht="16.149999999999999" customHeight="1" x14ac:dyDescent="0.5">
      <c r="A21" s="37">
        <v>15</v>
      </c>
      <c r="B21" s="122">
        <v>44891</v>
      </c>
      <c r="C21" s="38" t="s">
        <v>65</v>
      </c>
      <c r="D21" s="39" t="s">
        <v>939</v>
      </c>
      <c r="E21" s="40" t="s">
        <v>940</v>
      </c>
      <c r="F21" s="37" t="s">
        <v>23</v>
      </c>
      <c r="G21" s="77"/>
      <c r="H21" s="41"/>
      <c r="I21" s="41"/>
      <c r="J21" s="41"/>
      <c r="K21" s="41"/>
      <c r="L21" s="41"/>
      <c r="M21" s="41"/>
      <c r="N21" s="41"/>
      <c r="O21" s="41"/>
      <c r="P21" s="42"/>
      <c r="Q21" s="42"/>
      <c r="R21" s="42"/>
      <c r="S21" s="42"/>
      <c r="T21" s="42"/>
      <c r="U21" s="42"/>
      <c r="V21" s="42"/>
      <c r="W21" s="42"/>
      <c r="X21" s="43"/>
      <c r="Y21" s="44"/>
      <c r="AA21" s="9">
        <v>81606</v>
      </c>
      <c r="AB21" s="279">
        <v>1849902448918</v>
      </c>
      <c r="AC21" s="2" t="s">
        <v>210</v>
      </c>
    </row>
    <row r="22" spans="1:29" s="2" customFormat="1" ht="16.149999999999999" customHeight="1" x14ac:dyDescent="0.5">
      <c r="A22" s="21">
        <v>16</v>
      </c>
      <c r="B22" s="123">
        <v>44892</v>
      </c>
      <c r="C22" s="22" t="s">
        <v>65</v>
      </c>
      <c r="D22" s="23" t="s">
        <v>941</v>
      </c>
      <c r="E22" s="24" t="s">
        <v>942</v>
      </c>
      <c r="F22" s="25" t="s">
        <v>24</v>
      </c>
      <c r="G22" s="75"/>
      <c r="H22" s="26"/>
      <c r="I22" s="26"/>
      <c r="J22" s="26"/>
      <c r="K22" s="26"/>
      <c r="L22" s="45"/>
      <c r="M22" s="45"/>
      <c r="N22" s="45"/>
      <c r="O22" s="45"/>
      <c r="P22" s="27"/>
      <c r="Q22" s="27"/>
      <c r="R22" s="27"/>
      <c r="S22" s="27"/>
      <c r="T22" s="27"/>
      <c r="U22" s="27"/>
      <c r="V22" s="27"/>
      <c r="W22" s="27"/>
      <c r="X22" s="26"/>
      <c r="Y22" s="28"/>
      <c r="AA22" s="9">
        <v>81616</v>
      </c>
      <c r="AB22" s="279">
        <v>1840701128870</v>
      </c>
      <c r="AC22" s="2" t="s">
        <v>593</v>
      </c>
    </row>
    <row r="23" spans="1:29" s="2" customFormat="1" ht="15.75" customHeight="1" x14ac:dyDescent="0.5">
      <c r="A23" s="29">
        <v>17</v>
      </c>
      <c r="B23" s="121">
        <v>44893</v>
      </c>
      <c r="C23" s="30" t="s">
        <v>65</v>
      </c>
      <c r="D23" s="31" t="s">
        <v>943</v>
      </c>
      <c r="E23" s="32" t="s">
        <v>944</v>
      </c>
      <c r="F23" s="29" t="s">
        <v>25</v>
      </c>
      <c r="G23" s="76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36"/>
      <c r="AA23" s="9">
        <v>81642</v>
      </c>
      <c r="AB23" s="279">
        <v>1849902428038</v>
      </c>
      <c r="AC23" s="2" t="s">
        <v>211</v>
      </c>
    </row>
    <row r="24" spans="1:29" s="2" customFormat="1" ht="16.149999999999999" customHeight="1" x14ac:dyDescent="0.5">
      <c r="A24" s="29">
        <v>18</v>
      </c>
      <c r="B24" s="121">
        <v>44894</v>
      </c>
      <c r="C24" s="30" t="s">
        <v>65</v>
      </c>
      <c r="D24" s="31" t="s">
        <v>945</v>
      </c>
      <c r="E24" s="32" t="s">
        <v>946</v>
      </c>
      <c r="F24" s="29" t="s">
        <v>21</v>
      </c>
      <c r="G24" s="76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6"/>
      <c r="AA24" s="9">
        <v>81662</v>
      </c>
      <c r="AB24" s="279">
        <v>1260401260972</v>
      </c>
      <c r="AC24" s="2" t="s">
        <v>69</v>
      </c>
    </row>
    <row r="25" spans="1:29" s="2" customFormat="1" ht="16.149999999999999" customHeight="1" x14ac:dyDescent="0.5">
      <c r="A25" s="29">
        <v>19</v>
      </c>
      <c r="B25" s="121">
        <v>44895</v>
      </c>
      <c r="C25" s="30" t="s">
        <v>65</v>
      </c>
      <c r="D25" s="31" t="s">
        <v>947</v>
      </c>
      <c r="E25" s="32" t="s">
        <v>948</v>
      </c>
      <c r="F25" s="29" t="s">
        <v>22</v>
      </c>
      <c r="G25" s="76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6"/>
      <c r="AA25" s="9">
        <v>81676</v>
      </c>
      <c r="AB25" s="279">
        <v>1849902379789</v>
      </c>
      <c r="AC25" s="2" t="s">
        <v>592</v>
      </c>
    </row>
    <row r="26" spans="1:29" s="2" customFormat="1" ht="17.100000000000001" customHeight="1" x14ac:dyDescent="0.5">
      <c r="A26" s="37">
        <v>20</v>
      </c>
      <c r="B26" s="122">
        <v>44896</v>
      </c>
      <c r="C26" s="38" t="s">
        <v>65</v>
      </c>
      <c r="D26" s="39" t="s">
        <v>949</v>
      </c>
      <c r="E26" s="40" t="s">
        <v>950</v>
      </c>
      <c r="F26" s="37" t="s">
        <v>23</v>
      </c>
      <c r="G26" s="77"/>
      <c r="H26" s="41"/>
      <c r="I26" s="41"/>
      <c r="J26" s="41"/>
      <c r="K26" s="41"/>
      <c r="L26" s="41"/>
      <c r="M26" s="41"/>
      <c r="N26" s="41"/>
      <c r="O26" s="41"/>
      <c r="P26" s="42"/>
      <c r="Q26" s="42"/>
      <c r="R26" s="42"/>
      <c r="S26" s="42"/>
      <c r="T26" s="42"/>
      <c r="U26" s="42"/>
      <c r="V26" s="42"/>
      <c r="W26" s="42"/>
      <c r="X26" s="43"/>
      <c r="Y26" s="44"/>
      <c r="AA26" s="9">
        <v>81679</v>
      </c>
      <c r="AB26" s="279">
        <v>1849902398015</v>
      </c>
      <c r="AC26" s="2" t="s">
        <v>68</v>
      </c>
    </row>
    <row r="27" spans="1:29" s="2" customFormat="1" ht="16.149999999999999" customHeight="1" x14ac:dyDescent="0.5">
      <c r="A27" s="21">
        <v>21</v>
      </c>
      <c r="B27" s="123">
        <v>44897</v>
      </c>
      <c r="C27" s="47" t="s">
        <v>66</v>
      </c>
      <c r="D27" s="62" t="s">
        <v>951</v>
      </c>
      <c r="E27" s="63" t="s">
        <v>458</v>
      </c>
      <c r="F27" s="25" t="s">
        <v>24</v>
      </c>
      <c r="G27" s="79"/>
      <c r="H27" s="52"/>
      <c r="I27" s="52"/>
      <c r="J27" s="52"/>
      <c r="K27" s="52"/>
      <c r="L27" s="50"/>
      <c r="M27" s="50"/>
      <c r="N27" s="50"/>
      <c r="O27" s="50"/>
      <c r="P27" s="51"/>
      <c r="Q27" s="51"/>
      <c r="R27" s="51"/>
      <c r="S27" s="51"/>
      <c r="T27" s="51"/>
      <c r="U27" s="51"/>
      <c r="V27" s="51"/>
      <c r="W27" s="51"/>
      <c r="X27" s="52"/>
      <c r="Y27" s="28"/>
      <c r="AA27" s="9">
        <v>81050</v>
      </c>
      <c r="AB27" s="279">
        <v>1809902741330</v>
      </c>
      <c r="AC27" s="2" t="s">
        <v>986</v>
      </c>
    </row>
    <row r="28" spans="1:29" s="2" customFormat="1" ht="16.149999999999999" customHeight="1" x14ac:dyDescent="0.5">
      <c r="A28" s="29">
        <v>22</v>
      </c>
      <c r="B28" s="121">
        <v>44898</v>
      </c>
      <c r="C28" s="30" t="s">
        <v>66</v>
      </c>
      <c r="D28" s="31" t="s">
        <v>952</v>
      </c>
      <c r="E28" s="32" t="s">
        <v>352</v>
      </c>
      <c r="F28" s="29" t="s">
        <v>25</v>
      </c>
      <c r="G28" s="76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6"/>
      <c r="AA28" s="9">
        <v>81061</v>
      </c>
      <c r="AB28" s="279">
        <v>1849902415289</v>
      </c>
      <c r="AC28" s="2" t="s">
        <v>69</v>
      </c>
    </row>
    <row r="29" spans="1:29" s="2" customFormat="1" ht="16.149999999999999" customHeight="1" x14ac:dyDescent="0.5">
      <c r="A29" s="29">
        <v>23</v>
      </c>
      <c r="B29" s="121">
        <v>44899</v>
      </c>
      <c r="C29" s="30" t="s">
        <v>66</v>
      </c>
      <c r="D29" s="54" t="s">
        <v>953</v>
      </c>
      <c r="E29" s="55" t="s">
        <v>954</v>
      </c>
      <c r="F29" s="29" t="s">
        <v>21</v>
      </c>
      <c r="G29" s="76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6"/>
      <c r="AA29" s="9">
        <v>81126</v>
      </c>
      <c r="AB29" s="279">
        <v>1849902437991</v>
      </c>
      <c r="AC29" s="2" t="s">
        <v>69</v>
      </c>
    </row>
    <row r="30" spans="1:29" s="2" customFormat="1" ht="16.149999999999999" customHeight="1" x14ac:dyDescent="0.5">
      <c r="A30" s="29">
        <v>24</v>
      </c>
      <c r="B30" s="121">
        <v>44900</v>
      </c>
      <c r="C30" s="53" t="s">
        <v>66</v>
      </c>
      <c r="D30" s="31" t="s">
        <v>721</v>
      </c>
      <c r="E30" s="32" t="s">
        <v>955</v>
      </c>
      <c r="F30" s="29" t="s">
        <v>22</v>
      </c>
      <c r="G30" s="76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6"/>
      <c r="AA30" s="9">
        <v>81190</v>
      </c>
      <c r="AB30" s="279">
        <v>1849902377794</v>
      </c>
      <c r="AC30" s="2" t="s">
        <v>69</v>
      </c>
    </row>
    <row r="31" spans="1:29" s="2" customFormat="1" ht="16.149999999999999" customHeight="1" x14ac:dyDescent="0.5">
      <c r="A31" s="37">
        <v>25</v>
      </c>
      <c r="B31" s="122">
        <v>44901</v>
      </c>
      <c r="C31" s="56" t="s">
        <v>66</v>
      </c>
      <c r="D31" s="150" t="s">
        <v>956</v>
      </c>
      <c r="E31" s="151" t="s">
        <v>957</v>
      </c>
      <c r="F31" s="37" t="s">
        <v>23</v>
      </c>
      <c r="G31" s="80"/>
      <c r="H31" s="59"/>
      <c r="I31" s="59"/>
      <c r="J31" s="59"/>
      <c r="K31" s="59"/>
      <c r="L31" s="59"/>
      <c r="M31" s="59"/>
      <c r="N31" s="59"/>
      <c r="O31" s="59"/>
      <c r="P31" s="60"/>
      <c r="Q31" s="60"/>
      <c r="R31" s="60"/>
      <c r="S31" s="60"/>
      <c r="T31" s="60"/>
      <c r="U31" s="60"/>
      <c r="V31" s="60"/>
      <c r="W31" s="60"/>
      <c r="X31" s="61"/>
      <c r="Y31" s="44"/>
      <c r="AA31" s="9">
        <v>81217</v>
      </c>
      <c r="AB31" s="279">
        <v>1849902444165</v>
      </c>
      <c r="AC31" s="2" t="s">
        <v>592</v>
      </c>
    </row>
    <row r="32" spans="1:29" s="2" customFormat="1" ht="16.149999999999999" customHeight="1" x14ac:dyDescent="0.5">
      <c r="A32" s="21">
        <v>26</v>
      </c>
      <c r="B32" s="123">
        <v>44902</v>
      </c>
      <c r="C32" s="22" t="s">
        <v>66</v>
      </c>
      <c r="D32" s="23" t="s">
        <v>193</v>
      </c>
      <c r="E32" s="24" t="s">
        <v>958</v>
      </c>
      <c r="F32" s="25" t="s">
        <v>24</v>
      </c>
      <c r="G32" s="75"/>
      <c r="H32" s="26"/>
      <c r="I32" s="26"/>
      <c r="J32" s="26"/>
      <c r="K32" s="26"/>
      <c r="L32" s="45"/>
      <c r="M32" s="45"/>
      <c r="N32" s="45"/>
      <c r="O32" s="45"/>
      <c r="P32" s="27"/>
      <c r="Q32" s="27"/>
      <c r="R32" s="27"/>
      <c r="S32" s="27"/>
      <c r="T32" s="27"/>
      <c r="U32" s="27"/>
      <c r="V32" s="27"/>
      <c r="W32" s="27"/>
      <c r="X32" s="26"/>
      <c r="Y32" s="28"/>
      <c r="AA32" s="9">
        <v>81233</v>
      </c>
      <c r="AB32" s="279">
        <v>1849902455744</v>
      </c>
      <c r="AC32" s="2" t="s">
        <v>70</v>
      </c>
    </row>
    <row r="33" spans="1:29" s="2" customFormat="1" ht="16.149999999999999" customHeight="1" x14ac:dyDescent="0.5">
      <c r="A33" s="29">
        <v>27</v>
      </c>
      <c r="B33" s="121">
        <v>44903</v>
      </c>
      <c r="C33" s="30" t="s">
        <v>66</v>
      </c>
      <c r="D33" s="132" t="s">
        <v>959</v>
      </c>
      <c r="E33" s="133" t="s">
        <v>960</v>
      </c>
      <c r="F33" s="29" t="s">
        <v>25</v>
      </c>
      <c r="G33" s="76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6"/>
      <c r="AA33" s="9">
        <v>81290</v>
      </c>
      <c r="AB33" s="279">
        <v>1849902466908</v>
      </c>
      <c r="AC33" s="2" t="s">
        <v>67</v>
      </c>
    </row>
    <row r="34" spans="1:29" s="2" customFormat="1" ht="16.149999999999999" customHeight="1" x14ac:dyDescent="0.5">
      <c r="A34" s="29">
        <v>28</v>
      </c>
      <c r="B34" s="121">
        <v>44904</v>
      </c>
      <c r="C34" s="30" t="s">
        <v>66</v>
      </c>
      <c r="D34" s="31" t="s">
        <v>961</v>
      </c>
      <c r="E34" s="32" t="s">
        <v>962</v>
      </c>
      <c r="F34" s="29" t="s">
        <v>21</v>
      </c>
      <c r="G34" s="76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6"/>
      <c r="AA34" s="9">
        <v>81370</v>
      </c>
      <c r="AB34" s="279">
        <v>1849902385622</v>
      </c>
      <c r="AC34" s="2" t="s">
        <v>68</v>
      </c>
    </row>
    <row r="35" spans="1:29" s="2" customFormat="1" ht="16.149999999999999" customHeight="1" x14ac:dyDescent="0.5">
      <c r="A35" s="29">
        <v>29</v>
      </c>
      <c r="B35" s="121">
        <v>44905</v>
      </c>
      <c r="C35" s="30" t="s">
        <v>66</v>
      </c>
      <c r="D35" s="31" t="s">
        <v>963</v>
      </c>
      <c r="E35" s="32" t="s">
        <v>964</v>
      </c>
      <c r="F35" s="29" t="s">
        <v>22</v>
      </c>
      <c r="G35" s="76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6"/>
      <c r="AA35" s="9">
        <v>81381</v>
      </c>
      <c r="AB35" s="279">
        <v>1849902391932</v>
      </c>
      <c r="AC35" s="2" t="s">
        <v>69</v>
      </c>
    </row>
    <row r="36" spans="1:29" s="2" customFormat="1" ht="16.149999999999999" customHeight="1" x14ac:dyDescent="0.5">
      <c r="A36" s="37">
        <v>30</v>
      </c>
      <c r="B36" s="122">
        <v>44906</v>
      </c>
      <c r="C36" s="38" t="s">
        <v>66</v>
      </c>
      <c r="D36" s="39" t="s">
        <v>965</v>
      </c>
      <c r="E36" s="40" t="s">
        <v>966</v>
      </c>
      <c r="F36" s="37" t="s">
        <v>23</v>
      </c>
      <c r="G36" s="77"/>
      <c r="H36" s="41"/>
      <c r="I36" s="41"/>
      <c r="J36" s="41"/>
      <c r="K36" s="41"/>
      <c r="L36" s="41"/>
      <c r="M36" s="41"/>
      <c r="N36" s="41"/>
      <c r="O36" s="41"/>
      <c r="P36" s="42"/>
      <c r="Q36" s="42"/>
      <c r="R36" s="42"/>
      <c r="S36" s="42"/>
      <c r="T36" s="42"/>
      <c r="U36" s="42"/>
      <c r="V36" s="42"/>
      <c r="W36" s="42"/>
      <c r="X36" s="43"/>
      <c r="Y36" s="64"/>
      <c r="AA36" s="9">
        <v>81417</v>
      </c>
      <c r="AB36" s="279">
        <v>1841401152288</v>
      </c>
      <c r="AC36" s="2" t="s">
        <v>68</v>
      </c>
    </row>
    <row r="37" spans="1:29" s="2" customFormat="1" ht="16.149999999999999" customHeight="1" x14ac:dyDescent="0.5">
      <c r="A37" s="21">
        <v>31</v>
      </c>
      <c r="B37" s="123">
        <v>44907</v>
      </c>
      <c r="C37" s="22" t="s">
        <v>66</v>
      </c>
      <c r="D37" s="23" t="s">
        <v>967</v>
      </c>
      <c r="E37" s="24" t="s">
        <v>968</v>
      </c>
      <c r="F37" s="25" t="s">
        <v>24</v>
      </c>
      <c r="G37" s="75"/>
      <c r="H37" s="26"/>
      <c r="I37" s="26"/>
      <c r="J37" s="26"/>
      <c r="K37" s="26"/>
      <c r="L37" s="45"/>
      <c r="M37" s="45"/>
      <c r="N37" s="45"/>
      <c r="O37" s="45"/>
      <c r="P37" s="27"/>
      <c r="Q37" s="27"/>
      <c r="R37" s="27"/>
      <c r="S37" s="27"/>
      <c r="T37" s="27"/>
      <c r="U37" s="27"/>
      <c r="V37" s="27"/>
      <c r="W37" s="27"/>
      <c r="X37" s="26"/>
      <c r="Y37" s="28"/>
      <c r="AA37" s="9">
        <v>81427</v>
      </c>
      <c r="AB37" s="279">
        <v>1849902406913</v>
      </c>
      <c r="AC37" s="2" t="s">
        <v>514</v>
      </c>
    </row>
    <row r="38" spans="1:29" s="2" customFormat="1" ht="16.149999999999999" customHeight="1" x14ac:dyDescent="0.5">
      <c r="A38" s="29">
        <v>32</v>
      </c>
      <c r="B38" s="121">
        <v>44908</v>
      </c>
      <c r="C38" s="30" t="s">
        <v>66</v>
      </c>
      <c r="D38" s="31" t="s">
        <v>969</v>
      </c>
      <c r="E38" s="32" t="s">
        <v>970</v>
      </c>
      <c r="F38" s="29" t="s">
        <v>25</v>
      </c>
      <c r="G38" s="76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6"/>
      <c r="AA38" s="9">
        <v>81494</v>
      </c>
      <c r="AB38" s="279">
        <v>1849902378871</v>
      </c>
      <c r="AC38" s="2" t="s">
        <v>80</v>
      </c>
    </row>
    <row r="39" spans="1:29" s="2" customFormat="1" ht="16.149999999999999" customHeight="1" x14ac:dyDescent="0.5">
      <c r="A39" s="29">
        <v>33</v>
      </c>
      <c r="B39" s="121">
        <v>44909</v>
      </c>
      <c r="C39" s="30" t="s">
        <v>66</v>
      </c>
      <c r="D39" s="31" t="s">
        <v>971</v>
      </c>
      <c r="E39" s="32" t="s">
        <v>972</v>
      </c>
      <c r="F39" s="29" t="s">
        <v>21</v>
      </c>
      <c r="G39" s="76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6"/>
      <c r="AA39" s="9">
        <v>81503</v>
      </c>
      <c r="AB39" s="279">
        <v>1819900875851</v>
      </c>
      <c r="AC39" s="2" t="s">
        <v>362</v>
      </c>
    </row>
    <row r="40" spans="1:29" s="2" customFormat="1" ht="16.149999999999999" customHeight="1" x14ac:dyDescent="0.5">
      <c r="A40" s="29">
        <v>34</v>
      </c>
      <c r="B40" s="121">
        <v>44910</v>
      </c>
      <c r="C40" s="30" t="s">
        <v>66</v>
      </c>
      <c r="D40" s="31" t="s">
        <v>651</v>
      </c>
      <c r="E40" s="32" t="s">
        <v>973</v>
      </c>
      <c r="F40" s="29" t="s">
        <v>22</v>
      </c>
      <c r="G40" s="76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6"/>
      <c r="AA40" s="9">
        <v>81505</v>
      </c>
      <c r="AB40" s="279">
        <v>1849902397272</v>
      </c>
      <c r="AC40" s="2" t="s">
        <v>209</v>
      </c>
    </row>
    <row r="41" spans="1:29" s="2" customFormat="1" ht="16.149999999999999" customHeight="1" x14ac:dyDescent="0.5">
      <c r="A41" s="37">
        <v>35</v>
      </c>
      <c r="B41" s="122">
        <v>44911</v>
      </c>
      <c r="C41" s="38" t="s">
        <v>66</v>
      </c>
      <c r="D41" s="39" t="s">
        <v>974</v>
      </c>
      <c r="E41" s="40" t="s">
        <v>975</v>
      </c>
      <c r="F41" s="37" t="s">
        <v>23</v>
      </c>
      <c r="G41" s="77"/>
      <c r="H41" s="41"/>
      <c r="I41" s="41"/>
      <c r="J41" s="41"/>
      <c r="K41" s="41"/>
      <c r="L41" s="41"/>
      <c r="M41" s="41"/>
      <c r="N41" s="41"/>
      <c r="O41" s="41"/>
      <c r="P41" s="42"/>
      <c r="Q41" s="42"/>
      <c r="R41" s="42"/>
      <c r="S41" s="42"/>
      <c r="T41" s="42"/>
      <c r="U41" s="42"/>
      <c r="V41" s="42"/>
      <c r="W41" s="42"/>
      <c r="X41" s="43"/>
      <c r="Y41" s="64"/>
      <c r="AA41" s="9">
        <v>81509</v>
      </c>
      <c r="AB41" s="279">
        <v>1849902372156</v>
      </c>
      <c r="AC41" s="2" t="s">
        <v>68</v>
      </c>
    </row>
    <row r="42" spans="1:29" s="2" customFormat="1" ht="16.149999999999999" customHeight="1" x14ac:dyDescent="0.5">
      <c r="A42" s="21">
        <v>36</v>
      </c>
      <c r="B42" s="123">
        <v>44912</v>
      </c>
      <c r="C42" s="22" t="s">
        <v>66</v>
      </c>
      <c r="D42" s="23" t="s">
        <v>491</v>
      </c>
      <c r="E42" s="24" t="s">
        <v>976</v>
      </c>
      <c r="F42" s="25" t="s">
        <v>24</v>
      </c>
      <c r="G42" s="75"/>
      <c r="H42" s="26"/>
      <c r="I42" s="26"/>
      <c r="J42" s="26"/>
      <c r="K42" s="26"/>
      <c r="L42" s="45"/>
      <c r="M42" s="45"/>
      <c r="N42" s="45"/>
      <c r="O42" s="45"/>
      <c r="P42" s="27"/>
      <c r="Q42" s="27"/>
      <c r="R42" s="27"/>
      <c r="S42" s="27"/>
      <c r="T42" s="27"/>
      <c r="U42" s="27"/>
      <c r="V42" s="27"/>
      <c r="W42" s="27"/>
      <c r="X42" s="26"/>
      <c r="Y42" s="28"/>
      <c r="AA42" s="9">
        <v>81514</v>
      </c>
      <c r="AB42" s="279">
        <v>1849902357696</v>
      </c>
      <c r="AC42" s="2" t="s">
        <v>83</v>
      </c>
    </row>
    <row r="43" spans="1:29" s="2" customFormat="1" ht="16.149999999999999" customHeight="1" x14ac:dyDescent="0.5">
      <c r="A43" s="29">
        <v>37</v>
      </c>
      <c r="B43" s="121">
        <v>44913</v>
      </c>
      <c r="C43" s="30" t="s">
        <v>66</v>
      </c>
      <c r="D43" s="31" t="s">
        <v>977</v>
      </c>
      <c r="E43" s="32" t="s">
        <v>978</v>
      </c>
      <c r="F43" s="29" t="s">
        <v>25</v>
      </c>
      <c r="G43" s="76"/>
      <c r="H43" s="33"/>
      <c r="I43" s="33"/>
      <c r="J43" s="33"/>
      <c r="K43" s="33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5"/>
      <c r="Y43" s="36"/>
      <c r="AA43" s="9">
        <v>81517</v>
      </c>
      <c r="AB43" s="279">
        <v>1849902393374</v>
      </c>
      <c r="AC43" s="2" t="s">
        <v>69</v>
      </c>
    </row>
    <row r="44" spans="1:29" s="2" customFormat="1" ht="16.149999999999999" customHeight="1" x14ac:dyDescent="0.5">
      <c r="A44" s="29">
        <v>38</v>
      </c>
      <c r="B44" s="121">
        <v>44914</v>
      </c>
      <c r="C44" s="30" t="s">
        <v>66</v>
      </c>
      <c r="D44" s="31" t="s">
        <v>979</v>
      </c>
      <c r="E44" s="32" t="s">
        <v>980</v>
      </c>
      <c r="F44" s="29" t="s">
        <v>21</v>
      </c>
      <c r="G44" s="76"/>
      <c r="H44" s="33"/>
      <c r="I44" s="33"/>
      <c r="J44" s="33"/>
      <c r="K44" s="33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5"/>
      <c r="Y44" s="36"/>
      <c r="AA44" s="9">
        <v>81558</v>
      </c>
      <c r="AB44" s="279">
        <v>1849902462180</v>
      </c>
      <c r="AC44" s="2" t="s">
        <v>69</v>
      </c>
    </row>
    <row r="45" spans="1:29" s="2" customFormat="1" ht="16.149999999999999" customHeight="1" x14ac:dyDescent="0.5">
      <c r="A45" s="29">
        <v>39</v>
      </c>
      <c r="B45" s="121">
        <v>44915</v>
      </c>
      <c r="C45" s="30" t="s">
        <v>66</v>
      </c>
      <c r="D45" s="31" t="s">
        <v>981</v>
      </c>
      <c r="E45" s="32" t="s">
        <v>982</v>
      </c>
      <c r="F45" s="29" t="s">
        <v>22</v>
      </c>
      <c r="G45" s="76"/>
      <c r="H45" s="33"/>
      <c r="I45" s="33"/>
      <c r="J45" s="33"/>
      <c r="K45" s="33"/>
      <c r="L45" s="33"/>
      <c r="M45" s="33"/>
      <c r="N45" s="33"/>
      <c r="O45" s="33"/>
      <c r="P45" s="34"/>
      <c r="Q45" s="34"/>
      <c r="R45" s="34"/>
      <c r="S45" s="34"/>
      <c r="T45" s="34"/>
      <c r="U45" s="34"/>
      <c r="V45" s="34"/>
      <c r="W45" s="34"/>
      <c r="X45" s="35"/>
      <c r="Y45" s="36"/>
      <c r="AA45" s="9">
        <v>81646</v>
      </c>
      <c r="AB45" s="279">
        <v>1849902446761</v>
      </c>
      <c r="AC45" s="2" t="s">
        <v>70</v>
      </c>
    </row>
    <row r="46" spans="1:29" s="2" customFormat="1" ht="16.149999999999999" customHeight="1" x14ac:dyDescent="0.5">
      <c r="A46" s="37">
        <v>40</v>
      </c>
      <c r="B46" s="122">
        <v>44916</v>
      </c>
      <c r="C46" s="178" t="s">
        <v>66</v>
      </c>
      <c r="D46" s="179" t="s">
        <v>983</v>
      </c>
      <c r="E46" s="180" t="s">
        <v>984</v>
      </c>
      <c r="F46" s="37" t="s">
        <v>23</v>
      </c>
      <c r="G46" s="181"/>
      <c r="H46" s="182"/>
      <c r="I46" s="182"/>
      <c r="J46" s="182"/>
      <c r="K46" s="182"/>
      <c r="L46" s="182"/>
      <c r="M46" s="182"/>
      <c r="N46" s="182"/>
      <c r="O46" s="182"/>
      <c r="P46" s="183"/>
      <c r="Q46" s="183"/>
      <c r="R46" s="183"/>
      <c r="S46" s="183"/>
      <c r="T46" s="183"/>
      <c r="U46" s="183"/>
      <c r="V46" s="183"/>
      <c r="W46" s="183"/>
      <c r="X46" s="184"/>
      <c r="Y46" s="185"/>
      <c r="AA46" s="9">
        <v>81859</v>
      </c>
      <c r="AB46" s="279">
        <v>1849902447687</v>
      </c>
      <c r="AC46" s="2" t="s">
        <v>593</v>
      </c>
    </row>
    <row r="47" spans="1:29" s="2" customFormat="1" ht="6" customHeight="1" x14ac:dyDescent="0.5">
      <c r="A47" s="66"/>
      <c r="B47" s="112"/>
      <c r="C47" s="113"/>
      <c r="D47" s="114"/>
      <c r="E47" s="115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5"/>
      <c r="Q47" s="65"/>
      <c r="R47" s="65"/>
      <c r="S47" s="65"/>
      <c r="T47" s="65"/>
      <c r="U47" s="65"/>
      <c r="V47" s="65"/>
      <c r="W47" s="65"/>
      <c r="X47" s="116"/>
      <c r="Y47" s="117"/>
      <c r="AA47" s="9"/>
      <c r="AB47" s="279"/>
    </row>
    <row r="48" spans="1:29" s="2" customFormat="1" ht="16.149999999999999" customHeight="1" x14ac:dyDescent="0.5">
      <c r="A48" s="65"/>
      <c r="B48" s="69" t="s">
        <v>32</v>
      </c>
      <c r="C48" s="66"/>
      <c r="E48" s="66">
        <f>I48+O48</f>
        <v>40</v>
      </c>
      <c r="F48" s="67" t="s">
        <v>6</v>
      </c>
      <c r="G48" s="69" t="s">
        <v>11</v>
      </c>
      <c r="H48" s="69"/>
      <c r="I48" s="66">
        <f>COUNTIF($C$7:$C$46,"ช")</f>
        <v>20</v>
      </c>
      <c r="J48" s="65"/>
      <c r="K48" s="68" t="s">
        <v>8</v>
      </c>
      <c r="L48" s="69"/>
      <c r="M48" s="188" t="s">
        <v>7</v>
      </c>
      <c r="N48" s="188"/>
      <c r="O48" s="66">
        <f>COUNTIF($C$7:$C$46,"ญ")</f>
        <v>20</v>
      </c>
      <c r="P48" s="65"/>
      <c r="Q48" s="68" t="s">
        <v>8</v>
      </c>
      <c r="X48" s="65"/>
      <c r="Y48" s="65"/>
      <c r="AA48" s="9"/>
      <c r="AB48" s="279"/>
    </row>
    <row r="49" spans="1:28" s="91" customFormat="1" ht="17.100000000000001" hidden="1" customHeight="1" x14ac:dyDescent="0.5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AA49" s="90"/>
      <c r="AB49" s="280"/>
    </row>
    <row r="50" spans="1:28" s="89" customFormat="1" ht="15" hidden="1" customHeight="1" x14ac:dyDescent="0.5">
      <c r="A50" s="85"/>
      <c r="B50" s="84"/>
      <c r="C50" s="85"/>
      <c r="D50" s="162" t="s">
        <v>21</v>
      </c>
      <c r="E50" s="162">
        <f>COUNTIF($F$7:$F$46,"แดง")</f>
        <v>8</v>
      </c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AA50" s="270"/>
      <c r="AB50" s="281"/>
    </row>
    <row r="51" spans="1:28" s="89" customFormat="1" ht="15" hidden="1" customHeight="1" x14ac:dyDescent="0.5">
      <c r="A51" s="85"/>
      <c r="B51" s="84"/>
      <c r="C51" s="85"/>
      <c r="D51" s="162" t="s">
        <v>22</v>
      </c>
      <c r="E51" s="162">
        <f>COUNTIF($F$7:$F$46,"เหลือง")</f>
        <v>8</v>
      </c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AA51" s="270"/>
      <c r="AB51" s="281"/>
    </row>
    <row r="52" spans="1:28" s="89" customFormat="1" ht="15" hidden="1" customHeight="1" x14ac:dyDescent="0.5">
      <c r="A52" s="85"/>
      <c r="B52" s="84"/>
      <c r="C52" s="85"/>
      <c r="D52" s="162" t="s">
        <v>23</v>
      </c>
      <c r="E52" s="162">
        <f>COUNTIF($F$7:$F$46,"น้ำเงิน")</f>
        <v>8</v>
      </c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AA52" s="270"/>
      <c r="AB52" s="281"/>
    </row>
    <row r="53" spans="1:28" s="89" customFormat="1" ht="15" hidden="1" customHeight="1" x14ac:dyDescent="0.5">
      <c r="A53" s="85"/>
      <c r="B53" s="84"/>
      <c r="C53" s="85"/>
      <c r="D53" s="162" t="s">
        <v>24</v>
      </c>
      <c r="E53" s="162">
        <f>COUNTIF($F$7:$F$46,"ม่วง")</f>
        <v>8</v>
      </c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AA53" s="270"/>
      <c r="AB53" s="281"/>
    </row>
    <row r="54" spans="1:28" s="89" customFormat="1" ht="15" hidden="1" customHeight="1" x14ac:dyDescent="0.5">
      <c r="A54" s="85"/>
      <c r="B54" s="84"/>
      <c r="C54" s="85"/>
      <c r="D54" s="162" t="s">
        <v>25</v>
      </c>
      <c r="E54" s="162">
        <f>COUNTIF($F$7:$F$46,"ฟ้า")</f>
        <v>8</v>
      </c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AA54" s="270"/>
      <c r="AB54" s="281"/>
    </row>
    <row r="55" spans="1:28" s="89" customFormat="1" ht="15" hidden="1" customHeight="1" x14ac:dyDescent="0.5">
      <c r="A55" s="85"/>
      <c r="B55" s="84"/>
      <c r="C55" s="85"/>
      <c r="D55" s="162" t="s">
        <v>5</v>
      </c>
      <c r="E55" s="162">
        <f>SUM(E50:E54)</f>
        <v>40</v>
      </c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AA55" s="270"/>
      <c r="AB55" s="281"/>
    </row>
    <row r="56" spans="1:28" s="89" customFormat="1" ht="15" customHeight="1" x14ac:dyDescent="0.5">
      <c r="B56" s="86"/>
      <c r="C56" s="87"/>
      <c r="D56" s="88"/>
      <c r="E56" s="88"/>
      <c r="AA56" s="270"/>
      <c r="AB56" s="281"/>
    </row>
    <row r="57" spans="1:28" s="89" customFormat="1" ht="15" customHeight="1" x14ac:dyDescent="0.5">
      <c r="B57" s="86"/>
      <c r="C57" s="87"/>
      <c r="D57" s="88"/>
      <c r="E57" s="88"/>
      <c r="AA57" s="270"/>
      <c r="AB57" s="281"/>
    </row>
    <row r="58" spans="1:28" ht="15" customHeight="1" x14ac:dyDescent="0.5">
      <c r="C58" s="7"/>
      <c r="D58" s="8"/>
      <c r="E58" s="8"/>
    </row>
  </sheetData>
  <sortState xmlns:xlrd2="http://schemas.microsoft.com/office/spreadsheetml/2017/richdata2" ref="C14:E15">
    <sortCondition ref="D14:D15"/>
    <sortCondition ref="E14:E15"/>
  </sortState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48"/>
  <sheetViews>
    <sheetView topLeftCell="A7" zoomScale="130" zoomScaleNormal="130" workbookViewId="0">
      <selection activeCell="B19" sqref="B19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0" style="1" hidden="1" customWidth="1"/>
    <col min="27" max="27" width="0" style="271" hidden="1" customWidth="1"/>
    <col min="28" max="28" width="17.7109375" style="282" hidden="1" customWidth="1"/>
    <col min="29" max="29" width="21" style="1" hidden="1" customWidth="1"/>
    <col min="30" max="16384" width="9.140625" style="1"/>
  </cols>
  <sheetData>
    <row r="1" spans="1:29" s="10" customFormat="1" ht="18" customHeight="1" x14ac:dyDescent="0.5">
      <c r="B1" s="102" t="s">
        <v>62</v>
      </c>
      <c r="C1" s="95"/>
      <c r="D1" s="96"/>
      <c r="E1" s="101" t="str">
        <f>'1-1'!E1</f>
        <v xml:space="preserve">      ภาคเรียนที่ 2  ปีการศึกษา 2568</v>
      </c>
      <c r="F1" s="13"/>
      <c r="M1" s="10" t="s">
        <v>37</v>
      </c>
      <c r="R1" s="10" t="str">
        <f>'ยอด ม.1'!B26</f>
        <v>นายจิรศักดิ์ แดงเอียด</v>
      </c>
      <c r="AA1" s="159"/>
      <c r="AB1" s="267"/>
    </row>
    <row r="2" spans="1:29" s="10" customFormat="1" ht="18" customHeight="1" x14ac:dyDescent="0.5">
      <c r="B2" s="103" t="s">
        <v>45</v>
      </c>
      <c r="C2" s="95"/>
      <c r="D2" s="96"/>
      <c r="E2" s="101" t="s">
        <v>61</v>
      </c>
      <c r="M2" s="10" t="s">
        <v>44</v>
      </c>
      <c r="R2" s="10" t="str">
        <f>'ยอด ม.1'!B27</f>
        <v>…...........-..............</v>
      </c>
      <c r="AA2" s="159"/>
      <c r="AB2" s="267"/>
    </row>
    <row r="3" spans="1:29" s="12" customFormat="1" ht="17.25" customHeight="1" x14ac:dyDescent="0.5">
      <c r="A3" s="13" t="s">
        <v>118</v>
      </c>
      <c r="B3" s="10"/>
      <c r="C3" s="10"/>
      <c r="D3" s="10"/>
      <c r="E3" s="10"/>
      <c r="F3" s="13"/>
      <c r="G3" s="13"/>
      <c r="H3" s="13"/>
      <c r="I3" s="13"/>
      <c r="J3" s="13"/>
      <c r="K3" s="13"/>
      <c r="L3" s="10"/>
      <c r="M3" s="10"/>
      <c r="N3" s="10"/>
      <c r="O3" s="13"/>
      <c r="T3" s="10"/>
      <c r="U3" s="10"/>
      <c r="V3" s="10"/>
      <c r="W3" s="10"/>
      <c r="X3" s="10"/>
      <c r="Y3" s="10"/>
      <c r="AA3" s="159"/>
      <c r="AB3" s="267"/>
    </row>
    <row r="4" spans="1:29" s="12" customFormat="1" ht="17.25" customHeight="1" x14ac:dyDescent="0.5">
      <c r="A4" s="10" t="s">
        <v>46</v>
      </c>
      <c r="B4" s="10"/>
      <c r="C4" s="10"/>
      <c r="D4" s="10"/>
      <c r="E4" s="10"/>
      <c r="F4" s="13"/>
      <c r="G4" s="13"/>
      <c r="H4" s="13"/>
      <c r="I4" s="13"/>
      <c r="J4" s="13"/>
      <c r="K4" s="13"/>
      <c r="L4" s="10"/>
      <c r="M4" s="10"/>
      <c r="N4" s="10"/>
      <c r="O4" s="13"/>
      <c r="T4" s="13"/>
      <c r="U4" s="10"/>
      <c r="V4" s="111" t="s">
        <v>47</v>
      </c>
      <c r="W4" s="312">
        <f>'ยอด ม.1'!F26</f>
        <v>523</v>
      </c>
      <c r="X4" s="312"/>
      <c r="Y4" s="10"/>
      <c r="AA4" s="159"/>
      <c r="AB4" s="267"/>
    </row>
    <row r="5" spans="1:29" s="98" customFormat="1" ht="18" customHeight="1" x14ac:dyDescent="0.5">
      <c r="A5" s="310" t="s">
        <v>0</v>
      </c>
      <c r="B5" s="308" t="s">
        <v>1</v>
      </c>
      <c r="C5" s="314" t="s">
        <v>2</v>
      </c>
      <c r="D5" s="316" t="s">
        <v>9</v>
      </c>
      <c r="E5" s="318" t="s">
        <v>4</v>
      </c>
      <c r="F5" s="310" t="s">
        <v>3</v>
      </c>
      <c r="G5" s="71"/>
      <c r="H5" s="72"/>
      <c r="I5" s="72"/>
      <c r="J5" s="72"/>
      <c r="K5" s="7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5"/>
      <c r="X5" s="16"/>
      <c r="Y5" s="104"/>
      <c r="AA5" s="99"/>
      <c r="AB5" s="164"/>
    </row>
    <row r="6" spans="1:29" s="98" customFormat="1" ht="18" customHeight="1" x14ac:dyDescent="0.5">
      <c r="A6" s="313"/>
      <c r="B6" s="309"/>
      <c r="C6" s="315"/>
      <c r="D6" s="317"/>
      <c r="E6" s="319"/>
      <c r="F6" s="311"/>
      <c r="G6" s="73"/>
      <c r="H6" s="74"/>
      <c r="I6" s="74"/>
      <c r="J6" s="74"/>
      <c r="K6" s="7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  <c r="X6" s="19"/>
      <c r="Y6" s="105"/>
      <c r="AA6" s="268" t="s">
        <v>207</v>
      </c>
      <c r="AB6" s="269" t="s">
        <v>208</v>
      </c>
      <c r="AC6" s="268" t="s">
        <v>78</v>
      </c>
    </row>
    <row r="7" spans="1:29" s="2" customFormat="1" ht="15.75" customHeight="1" x14ac:dyDescent="0.5">
      <c r="A7" s="21">
        <v>1</v>
      </c>
      <c r="B7" s="123">
        <v>44917</v>
      </c>
      <c r="C7" s="22" t="s">
        <v>65</v>
      </c>
      <c r="D7" s="146" t="s">
        <v>987</v>
      </c>
      <c r="E7" s="24" t="s">
        <v>496</v>
      </c>
      <c r="F7" s="21" t="s">
        <v>24</v>
      </c>
      <c r="G7" s="82"/>
      <c r="H7" s="45"/>
      <c r="I7" s="45"/>
      <c r="J7" s="45"/>
      <c r="K7" s="45"/>
      <c r="L7" s="45"/>
      <c r="M7" s="45"/>
      <c r="N7" s="45"/>
      <c r="O7" s="45"/>
      <c r="P7" s="27"/>
      <c r="Q7" s="27"/>
      <c r="R7" s="27"/>
      <c r="S7" s="27"/>
      <c r="T7" s="27"/>
      <c r="U7" s="27"/>
      <c r="V7" s="27"/>
      <c r="W7" s="27"/>
      <c r="X7" s="26"/>
      <c r="Y7" s="28"/>
      <c r="AA7" s="9">
        <v>12003</v>
      </c>
      <c r="AB7" s="279">
        <v>1849902449671</v>
      </c>
      <c r="AC7" s="2" t="s">
        <v>69</v>
      </c>
    </row>
    <row r="8" spans="1:29" s="2" customFormat="1" ht="16.149999999999999" customHeight="1" x14ac:dyDescent="0.5">
      <c r="A8" s="29">
        <v>2</v>
      </c>
      <c r="B8" s="121">
        <v>44918</v>
      </c>
      <c r="C8" s="30" t="s">
        <v>65</v>
      </c>
      <c r="D8" s="54" t="s">
        <v>988</v>
      </c>
      <c r="E8" s="55" t="s">
        <v>989</v>
      </c>
      <c r="F8" s="29" t="s">
        <v>25</v>
      </c>
      <c r="G8" s="76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6"/>
      <c r="AA8" s="9">
        <v>12009</v>
      </c>
      <c r="AB8" s="279">
        <v>1849902421327</v>
      </c>
      <c r="AC8" s="2" t="s">
        <v>69</v>
      </c>
    </row>
    <row r="9" spans="1:29" s="2" customFormat="1" ht="16.149999999999999" customHeight="1" x14ac:dyDescent="0.5">
      <c r="A9" s="29">
        <v>3</v>
      </c>
      <c r="B9" s="121">
        <v>44919</v>
      </c>
      <c r="C9" s="30" t="s">
        <v>65</v>
      </c>
      <c r="D9" s="54" t="s">
        <v>990</v>
      </c>
      <c r="E9" s="32" t="s">
        <v>991</v>
      </c>
      <c r="F9" s="29" t="s">
        <v>21</v>
      </c>
      <c r="G9" s="76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6"/>
      <c r="AA9" s="9">
        <v>12018</v>
      </c>
      <c r="AB9" s="279">
        <v>1129902372926</v>
      </c>
      <c r="AC9" s="2" t="s">
        <v>71</v>
      </c>
    </row>
    <row r="10" spans="1:29" s="2" customFormat="1" ht="16.149999999999999" customHeight="1" x14ac:dyDescent="0.5">
      <c r="A10" s="29">
        <v>4</v>
      </c>
      <c r="B10" s="121">
        <v>44920</v>
      </c>
      <c r="C10" s="30" t="s">
        <v>65</v>
      </c>
      <c r="D10" s="54" t="s">
        <v>439</v>
      </c>
      <c r="E10" s="32" t="s">
        <v>992</v>
      </c>
      <c r="F10" s="29" t="s">
        <v>22</v>
      </c>
      <c r="G10" s="76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6"/>
      <c r="AA10" s="9">
        <v>12024</v>
      </c>
      <c r="AB10" s="279">
        <v>1101700524922</v>
      </c>
      <c r="AC10" s="2" t="s">
        <v>513</v>
      </c>
    </row>
    <row r="11" spans="1:29" s="2" customFormat="1" ht="16.149999999999999" customHeight="1" x14ac:dyDescent="0.5">
      <c r="A11" s="37">
        <v>5</v>
      </c>
      <c r="B11" s="122">
        <v>44921</v>
      </c>
      <c r="C11" s="38" t="s">
        <v>65</v>
      </c>
      <c r="D11" s="147" t="s">
        <v>993</v>
      </c>
      <c r="E11" s="40" t="s">
        <v>994</v>
      </c>
      <c r="F11" s="37" t="s">
        <v>23</v>
      </c>
      <c r="G11" s="77"/>
      <c r="H11" s="41"/>
      <c r="I11" s="41"/>
      <c r="J11" s="41"/>
      <c r="K11" s="41"/>
      <c r="L11" s="41"/>
      <c r="M11" s="41"/>
      <c r="N11" s="41"/>
      <c r="O11" s="41"/>
      <c r="P11" s="42"/>
      <c r="Q11" s="42"/>
      <c r="R11" s="42"/>
      <c r="S11" s="42"/>
      <c r="T11" s="42"/>
      <c r="U11" s="42"/>
      <c r="V11" s="42"/>
      <c r="W11" s="42"/>
      <c r="X11" s="43"/>
      <c r="Y11" s="44"/>
      <c r="AA11" s="9">
        <v>12030</v>
      </c>
      <c r="AB11" s="279">
        <v>1849902437851</v>
      </c>
      <c r="AC11" s="2" t="s">
        <v>69</v>
      </c>
    </row>
    <row r="12" spans="1:29" s="2" customFormat="1" ht="16.149999999999999" customHeight="1" x14ac:dyDescent="0.5">
      <c r="A12" s="21">
        <v>6</v>
      </c>
      <c r="B12" s="123">
        <v>44922</v>
      </c>
      <c r="C12" s="22" t="s">
        <v>65</v>
      </c>
      <c r="D12" s="146" t="s">
        <v>995</v>
      </c>
      <c r="E12" s="24" t="s">
        <v>996</v>
      </c>
      <c r="F12" s="21" t="s">
        <v>24</v>
      </c>
      <c r="G12" s="82"/>
      <c r="H12" s="45"/>
      <c r="I12" s="45"/>
      <c r="J12" s="45"/>
      <c r="K12" s="45"/>
      <c r="L12" s="26"/>
      <c r="M12" s="26"/>
      <c r="N12" s="26"/>
      <c r="O12" s="26"/>
      <c r="P12" s="27"/>
      <c r="Q12" s="27"/>
      <c r="R12" s="27"/>
      <c r="S12" s="27"/>
      <c r="T12" s="27"/>
      <c r="U12" s="27"/>
      <c r="V12" s="27"/>
      <c r="W12" s="27"/>
      <c r="X12" s="26"/>
      <c r="Y12" s="28"/>
      <c r="AA12" s="9">
        <v>12041</v>
      </c>
      <c r="AB12" s="279">
        <v>1849902454411</v>
      </c>
      <c r="AC12" s="2" t="s">
        <v>87</v>
      </c>
    </row>
    <row r="13" spans="1:29" s="2" customFormat="1" ht="16.149999999999999" customHeight="1" x14ac:dyDescent="0.5">
      <c r="A13" s="29">
        <v>7</v>
      </c>
      <c r="B13" s="121">
        <v>44923</v>
      </c>
      <c r="C13" s="30" t="s">
        <v>65</v>
      </c>
      <c r="D13" s="54" t="s">
        <v>997</v>
      </c>
      <c r="E13" s="32" t="s">
        <v>998</v>
      </c>
      <c r="F13" s="29" t="s">
        <v>25</v>
      </c>
      <c r="G13" s="76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6"/>
      <c r="AA13" s="9">
        <v>12043</v>
      </c>
      <c r="AB13" s="279">
        <v>1909803882988</v>
      </c>
      <c r="AC13" s="2" t="s">
        <v>71</v>
      </c>
    </row>
    <row r="14" spans="1:29" s="2" customFormat="1" ht="16.149999999999999" customHeight="1" x14ac:dyDescent="0.5">
      <c r="A14" s="29">
        <v>8</v>
      </c>
      <c r="B14" s="121">
        <v>44924</v>
      </c>
      <c r="C14" s="30" t="s">
        <v>65</v>
      </c>
      <c r="D14" s="54" t="s">
        <v>999</v>
      </c>
      <c r="E14" s="32" t="s">
        <v>1000</v>
      </c>
      <c r="F14" s="29" t="s">
        <v>21</v>
      </c>
      <c r="G14" s="83"/>
      <c r="H14" s="35"/>
      <c r="I14" s="35"/>
      <c r="J14" s="35"/>
      <c r="K14" s="35"/>
      <c r="L14" s="35"/>
      <c r="M14" s="35"/>
      <c r="N14" s="35"/>
      <c r="O14" s="35"/>
      <c r="P14" s="34"/>
      <c r="Q14" s="34"/>
      <c r="R14" s="34"/>
      <c r="S14" s="34"/>
      <c r="T14" s="34"/>
      <c r="U14" s="34"/>
      <c r="V14" s="34"/>
      <c r="W14" s="34"/>
      <c r="X14" s="35"/>
      <c r="Y14" s="36"/>
      <c r="AA14" s="9">
        <v>12044</v>
      </c>
      <c r="AB14" s="279">
        <v>1849902409092</v>
      </c>
      <c r="AC14" s="2" t="s">
        <v>69</v>
      </c>
    </row>
    <row r="15" spans="1:29" s="2" customFormat="1" ht="16.149999999999999" customHeight="1" x14ac:dyDescent="0.5">
      <c r="A15" s="29">
        <v>9</v>
      </c>
      <c r="B15" s="121">
        <v>44925</v>
      </c>
      <c r="C15" s="30" t="s">
        <v>65</v>
      </c>
      <c r="D15" s="54" t="s">
        <v>1001</v>
      </c>
      <c r="E15" s="32" t="s">
        <v>1002</v>
      </c>
      <c r="F15" s="29" t="s">
        <v>22</v>
      </c>
      <c r="G15" s="76"/>
      <c r="H15" s="33"/>
      <c r="I15" s="33"/>
      <c r="J15" s="33"/>
      <c r="K15" s="33"/>
      <c r="L15" s="33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6"/>
      <c r="AA15" s="9">
        <v>12061</v>
      </c>
      <c r="AB15" s="279">
        <v>1849902359613</v>
      </c>
      <c r="AC15" s="2" t="s">
        <v>70</v>
      </c>
    </row>
    <row r="16" spans="1:29" s="2" customFormat="1" ht="16.149999999999999" customHeight="1" x14ac:dyDescent="0.5">
      <c r="A16" s="37">
        <v>10</v>
      </c>
      <c r="B16" s="122">
        <v>44926</v>
      </c>
      <c r="C16" s="134" t="s">
        <v>65</v>
      </c>
      <c r="D16" s="135" t="s">
        <v>1003</v>
      </c>
      <c r="E16" s="136" t="s">
        <v>1004</v>
      </c>
      <c r="F16" s="37" t="s">
        <v>23</v>
      </c>
      <c r="G16" s="144"/>
      <c r="H16" s="43"/>
      <c r="I16" s="43"/>
      <c r="J16" s="43"/>
      <c r="K16" s="43"/>
      <c r="L16" s="41"/>
      <c r="M16" s="41"/>
      <c r="N16" s="41"/>
      <c r="O16" s="41"/>
      <c r="P16" s="42"/>
      <c r="Q16" s="42"/>
      <c r="R16" s="42"/>
      <c r="S16" s="42"/>
      <c r="T16" s="42"/>
      <c r="U16" s="42"/>
      <c r="V16" s="42"/>
      <c r="W16" s="42"/>
      <c r="X16" s="43"/>
      <c r="Y16" s="44"/>
      <c r="AA16" s="9">
        <v>12068</v>
      </c>
      <c r="AB16" s="279">
        <v>1849902418636</v>
      </c>
      <c r="AC16" s="2" t="s">
        <v>69</v>
      </c>
    </row>
    <row r="17" spans="1:29" s="2" customFormat="1" ht="16.149999999999999" customHeight="1" x14ac:dyDescent="0.5">
      <c r="A17" s="21">
        <v>11</v>
      </c>
      <c r="B17" s="123">
        <v>44927</v>
      </c>
      <c r="C17" s="22" t="s">
        <v>65</v>
      </c>
      <c r="D17" s="146" t="s">
        <v>1005</v>
      </c>
      <c r="E17" s="24" t="s">
        <v>1006</v>
      </c>
      <c r="F17" s="21" t="s">
        <v>24</v>
      </c>
      <c r="G17" s="82"/>
      <c r="H17" s="45"/>
      <c r="I17" s="45"/>
      <c r="J17" s="45"/>
      <c r="K17" s="45"/>
      <c r="L17" s="45"/>
      <c r="M17" s="45"/>
      <c r="N17" s="45"/>
      <c r="O17" s="45"/>
      <c r="P17" s="27"/>
      <c r="Q17" s="27"/>
      <c r="R17" s="27"/>
      <c r="S17" s="27"/>
      <c r="T17" s="27"/>
      <c r="U17" s="27"/>
      <c r="V17" s="27"/>
      <c r="W17" s="27"/>
      <c r="X17" s="26"/>
      <c r="Y17" s="28"/>
      <c r="AA17" s="9">
        <v>12069</v>
      </c>
      <c r="AB17" s="279">
        <v>1103900346884</v>
      </c>
      <c r="AC17" s="2" t="s">
        <v>69</v>
      </c>
    </row>
    <row r="18" spans="1:29" s="2" customFormat="1" ht="16.149999999999999" customHeight="1" x14ac:dyDescent="0.5">
      <c r="A18" s="29">
        <v>12</v>
      </c>
      <c r="B18" s="121">
        <v>44928</v>
      </c>
      <c r="C18" s="30" t="s">
        <v>65</v>
      </c>
      <c r="D18" s="54" t="s">
        <v>1007</v>
      </c>
      <c r="E18" s="32" t="s">
        <v>1008</v>
      </c>
      <c r="F18" s="29" t="s">
        <v>25</v>
      </c>
      <c r="G18" s="76"/>
      <c r="H18" s="33"/>
      <c r="I18" s="33"/>
      <c r="J18" s="33"/>
      <c r="K18" s="33"/>
      <c r="L18" s="33"/>
      <c r="M18" s="33"/>
      <c r="N18" s="33"/>
      <c r="O18" s="33"/>
      <c r="P18" s="34"/>
      <c r="Q18" s="34"/>
      <c r="R18" s="34"/>
      <c r="S18" s="34"/>
      <c r="T18" s="34"/>
      <c r="U18" s="34"/>
      <c r="V18" s="34"/>
      <c r="W18" s="34"/>
      <c r="X18" s="35"/>
      <c r="Y18" s="36"/>
      <c r="AA18" s="9">
        <v>12071</v>
      </c>
      <c r="AB18" s="279">
        <v>1849902416510</v>
      </c>
      <c r="AC18" s="2" t="s">
        <v>357</v>
      </c>
    </row>
    <row r="19" spans="1:29" s="2" customFormat="1" ht="16.149999999999999" customHeight="1" x14ac:dyDescent="0.5">
      <c r="A19" s="29">
        <v>13</v>
      </c>
      <c r="B19" s="121">
        <v>44930</v>
      </c>
      <c r="C19" s="30" t="s">
        <v>66</v>
      </c>
      <c r="D19" s="54" t="s">
        <v>952</v>
      </c>
      <c r="E19" s="32" t="s">
        <v>1009</v>
      </c>
      <c r="F19" s="29" t="s">
        <v>22</v>
      </c>
      <c r="G19" s="83"/>
      <c r="H19" s="35"/>
      <c r="I19" s="35"/>
      <c r="J19" s="35"/>
      <c r="K19" s="35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6"/>
      <c r="AA19" s="9">
        <v>12001</v>
      </c>
      <c r="AB19" s="279">
        <v>1907500145110</v>
      </c>
      <c r="AC19" s="2" t="s">
        <v>1041</v>
      </c>
    </row>
    <row r="20" spans="1:29" s="2" customFormat="1" ht="16.149999999999999" customHeight="1" x14ac:dyDescent="0.5">
      <c r="A20" s="29">
        <v>14</v>
      </c>
      <c r="B20" s="121">
        <v>44931</v>
      </c>
      <c r="C20" s="30" t="s">
        <v>66</v>
      </c>
      <c r="D20" s="54" t="s">
        <v>1010</v>
      </c>
      <c r="E20" s="32" t="s">
        <v>1011</v>
      </c>
      <c r="F20" s="29" t="s">
        <v>23</v>
      </c>
      <c r="G20" s="76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6"/>
      <c r="AA20" s="9">
        <v>12004</v>
      </c>
      <c r="AB20" s="279">
        <v>1849902415459</v>
      </c>
      <c r="AC20" s="2" t="s">
        <v>70</v>
      </c>
    </row>
    <row r="21" spans="1:29" s="2" customFormat="1" ht="16.149999999999999" customHeight="1" x14ac:dyDescent="0.5">
      <c r="A21" s="37">
        <v>15</v>
      </c>
      <c r="B21" s="122">
        <v>44932</v>
      </c>
      <c r="C21" s="38" t="s">
        <v>66</v>
      </c>
      <c r="D21" s="147" t="s">
        <v>1012</v>
      </c>
      <c r="E21" s="40" t="s">
        <v>1013</v>
      </c>
      <c r="F21" s="37" t="s">
        <v>24</v>
      </c>
      <c r="G21" s="144"/>
      <c r="H21" s="43"/>
      <c r="I21" s="43"/>
      <c r="J21" s="43"/>
      <c r="K21" s="43"/>
      <c r="L21" s="43"/>
      <c r="M21" s="43"/>
      <c r="N21" s="43"/>
      <c r="O21" s="43"/>
      <c r="P21" s="42"/>
      <c r="Q21" s="42"/>
      <c r="R21" s="42"/>
      <c r="S21" s="42"/>
      <c r="T21" s="42"/>
      <c r="U21" s="42"/>
      <c r="V21" s="42"/>
      <c r="W21" s="42"/>
      <c r="X21" s="43"/>
      <c r="Y21" s="44"/>
      <c r="AA21" s="9">
        <v>12005</v>
      </c>
      <c r="AB21" s="279">
        <v>1849902368850</v>
      </c>
      <c r="AC21" s="2" t="s">
        <v>69</v>
      </c>
    </row>
    <row r="22" spans="1:29" s="2" customFormat="1" ht="16.149999999999999" customHeight="1" x14ac:dyDescent="0.5">
      <c r="A22" s="21">
        <v>16</v>
      </c>
      <c r="B22" s="123">
        <v>44933</v>
      </c>
      <c r="C22" s="22" t="s">
        <v>66</v>
      </c>
      <c r="D22" s="146" t="s">
        <v>1014</v>
      </c>
      <c r="E22" s="24" t="s">
        <v>1015</v>
      </c>
      <c r="F22" s="21" t="s">
        <v>25</v>
      </c>
      <c r="G22" s="82"/>
      <c r="H22" s="45"/>
      <c r="I22" s="45"/>
      <c r="J22" s="45"/>
      <c r="K22" s="45"/>
      <c r="L22" s="145"/>
      <c r="M22" s="45"/>
      <c r="N22" s="45"/>
      <c r="O22" s="45"/>
      <c r="P22" s="27"/>
      <c r="Q22" s="27"/>
      <c r="R22" s="27"/>
      <c r="S22" s="27"/>
      <c r="T22" s="27"/>
      <c r="U22" s="27"/>
      <c r="V22" s="27"/>
      <c r="W22" s="27"/>
      <c r="X22" s="26"/>
      <c r="Y22" s="28"/>
      <c r="AA22" s="9">
        <v>12010</v>
      </c>
      <c r="AB22" s="279">
        <v>1849902422463</v>
      </c>
      <c r="AC22" s="2" t="s">
        <v>71</v>
      </c>
    </row>
    <row r="23" spans="1:29" s="2" customFormat="1" ht="16.149999999999999" customHeight="1" x14ac:dyDescent="0.5">
      <c r="A23" s="29">
        <v>17</v>
      </c>
      <c r="B23" s="121">
        <v>44934</v>
      </c>
      <c r="C23" s="30" t="s">
        <v>66</v>
      </c>
      <c r="D23" s="54" t="s">
        <v>1016</v>
      </c>
      <c r="E23" s="32" t="s">
        <v>1017</v>
      </c>
      <c r="F23" s="29" t="s">
        <v>21</v>
      </c>
      <c r="G23" s="76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36"/>
      <c r="AA23" s="9">
        <v>12014</v>
      </c>
      <c r="AB23" s="279">
        <v>1849902453521</v>
      </c>
      <c r="AC23" s="2" t="s">
        <v>70</v>
      </c>
    </row>
    <row r="24" spans="1:29" s="2" customFormat="1" ht="16.149999999999999" customHeight="1" x14ac:dyDescent="0.5">
      <c r="A24" s="29">
        <v>18</v>
      </c>
      <c r="B24" s="121">
        <v>44935</v>
      </c>
      <c r="C24" s="30" t="s">
        <v>66</v>
      </c>
      <c r="D24" s="31" t="s">
        <v>1018</v>
      </c>
      <c r="E24" s="32" t="s">
        <v>1019</v>
      </c>
      <c r="F24" s="29" t="s">
        <v>22</v>
      </c>
      <c r="G24" s="76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6"/>
      <c r="AA24" s="9">
        <v>12016</v>
      </c>
      <c r="AB24" s="279">
        <v>1103400250705</v>
      </c>
      <c r="AC24" s="2" t="s">
        <v>79</v>
      </c>
    </row>
    <row r="25" spans="1:29" s="2" customFormat="1" ht="16.149999999999999" customHeight="1" x14ac:dyDescent="0.5">
      <c r="A25" s="29">
        <v>19</v>
      </c>
      <c r="B25" s="121">
        <v>44936</v>
      </c>
      <c r="C25" s="30" t="s">
        <v>66</v>
      </c>
      <c r="D25" s="54" t="s">
        <v>1020</v>
      </c>
      <c r="E25" s="55" t="s">
        <v>1021</v>
      </c>
      <c r="F25" s="29" t="s">
        <v>23</v>
      </c>
      <c r="G25" s="76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6"/>
      <c r="AA25" s="9">
        <v>12026</v>
      </c>
      <c r="AB25" s="279">
        <v>1839100017583</v>
      </c>
      <c r="AC25" s="2" t="s">
        <v>1042</v>
      </c>
    </row>
    <row r="26" spans="1:29" s="2" customFormat="1" ht="16.350000000000001" customHeight="1" x14ac:dyDescent="0.5">
      <c r="A26" s="37">
        <v>20</v>
      </c>
      <c r="B26" s="122">
        <v>44937</v>
      </c>
      <c r="C26" s="160" t="s">
        <v>66</v>
      </c>
      <c r="D26" s="147" t="s">
        <v>1022</v>
      </c>
      <c r="E26" s="40" t="s">
        <v>415</v>
      </c>
      <c r="F26" s="37" t="s">
        <v>24</v>
      </c>
      <c r="G26" s="77"/>
      <c r="H26" s="41"/>
      <c r="I26" s="41"/>
      <c r="J26" s="41"/>
      <c r="K26" s="41"/>
      <c r="L26" s="41"/>
      <c r="M26" s="41"/>
      <c r="N26" s="41"/>
      <c r="O26" s="41"/>
      <c r="P26" s="42"/>
      <c r="Q26" s="42"/>
      <c r="R26" s="42"/>
      <c r="S26" s="42"/>
      <c r="T26" s="42"/>
      <c r="U26" s="42"/>
      <c r="V26" s="42"/>
      <c r="W26" s="42"/>
      <c r="X26" s="43"/>
      <c r="Y26" s="44"/>
      <c r="AA26" s="9">
        <v>12027</v>
      </c>
      <c r="AB26" s="279">
        <v>1849902408096</v>
      </c>
      <c r="AC26" s="2" t="s">
        <v>69</v>
      </c>
    </row>
    <row r="27" spans="1:29" s="2" customFormat="1" ht="16.149999999999999" customHeight="1" x14ac:dyDescent="0.5">
      <c r="A27" s="21">
        <v>21</v>
      </c>
      <c r="B27" s="123">
        <v>44938</v>
      </c>
      <c r="C27" s="47" t="s">
        <v>66</v>
      </c>
      <c r="D27" s="161" t="s">
        <v>1023</v>
      </c>
      <c r="E27" s="63" t="s">
        <v>1024</v>
      </c>
      <c r="F27" s="21" t="s">
        <v>25</v>
      </c>
      <c r="G27" s="79"/>
      <c r="H27" s="52"/>
      <c r="I27" s="52"/>
      <c r="J27" s="52"/>
      <c r="K27" s="52"/>
      <c r="L27" s="50"/>
      <c r="M27" s="50"/>
      <c r="N27" s="50"/>
      <c r="O27" s="50"/>
      <c r="P27" s="51"/>
      <c r="Q27" s="51"/>
      <c r="R27" s="51"/>
      <c r="S27" s="51"/>
      <c r="T27" s="51"/>
      <c r="U27" s="51"/>
      <c r="V27" s="51"/>
      <c r="W27" s="51"/>
      <c r="X27" s="52"/>
      <c r="Y27" s="28"/>
      <c r="AA27" s="9">
        <v>12047</v>
      </c>
      <c r="AB27" s="279">
        <v>1849902364617</v>
      </c>
      <c r="AC27" s="2" t="s">
        <v>70</v>
      </c>
    </row>
    <row r="28" spans="1:29" s="2" customFormat="1" ht="16.149999999999999" customHeight="1" x14ac:dyDescent="0.5">
      <c r="A28" s="29">
        <v>22</v>
      </c>
      <c r="B28" s="121">
        <v>44939</v>
      </c>
      <c r="C28" s="30" t="s">
        <v>66</v>
      </c>
      <c r="D28" s="54" t="s">
        <v>1025</v>
      </c>
      <c r="E28" s="32" t="s">
        <v>1026</v>
      </c>
      <c r="F28" s="29" t="s">
        <v>21</v>
      </c>
      <c r="G28" s="76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6"/>
      <c r="AA28" s="9">
        <v>12048</v>
      </c>
      <c r="AB28" s="279">
        <v>1840201340080</v>
      </c>
      <c r="AC28" s="2" t="s">
        <v>80</v>
      </c>
    </row>
    <row r="29" spans="1:29" s="2" customFormat="1" ht="16.149999999999999" customHeight="1" x14ac:dyDescent="0.5">
      <c r="A29" s="29">
        <v>23</v>
      </c>
      <c r="B29" s="121">
        <v>44940</v>
      </c>
      <c r="C29" s="30" t="s">
        <v>66</v>
      </c>
      <c r="D29" s="54" t="s">
        <v>1027</v>
      </c>
      <c r="E29" s="32" t="s">
        <v>1028</v>
      </c>
      <c r="F29" s="29" t="s">
        <v>22</v>
      </c>
      <c r="G29" s="76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6"/>
      <c r="AA29" s="9">
        <v>12049</v>
      </c>
      <c r="AB29" s="279">
        <v>1849902432400</v>
      </c>
      <c r="AC29" s="2" t="s">
        <v>210</v>
      </c>
    </row>
    <row r="30" spans="1:29" s="2" customFormat="1" ht="16.149999999999999" customHeight="1" x14ac:dyDescent="0.5">
      <c r="A30" s="29">
        <v>24</v>
      </c>
      <c r="B30" s="121">
        <v>44941</v>
      </c>
      <c r="C30" s="30" t="s">
        <v>66</v>
      </c>
      <c r="D30" s="54" t="s">
        <v>1029</v>
      </c>
      <c r="E30" s="32" t="s">
        <v>1030</v>
      </c>
      <c r="F30" s="29" t="s">
        <v>23</v>
      </c>
      <c r="G30" s="76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6"/>
      <c r="AA30" s="9">
        <v>12050</v>
      </c>
      <c r="AB30" s="279">
        <v>1849902414452</v>
      </c>
      <c r="AC30" s="2" t="s">
        <v>67</v>
      </c>
    </row>
    <row r="31" spans="1:29" s="2" customFormat="1" ht="16.149999999999999" customHeight="1" x14ac:dyDescent="0.5">
      <c r="A31" s="37">
        <v>25</v>
      </c>
      <c r="B31" s="122">
        <v>44942</v>
      </c>
      <c r="C31" s="38" t="s">
        <v>66</v>
      </c>
      <c r="D31" s="147" t="s">
        <v>1031</v>
      </c>
      <c r="E31" s="40" t="s">
        <v>1032</v>
      </c>
      <c r="F31" s="37" t="s">
        <v>24</v>
      </c>
      <c r="G31" s="77"/>
      <c r="H31" s="41"/>
      <c r="I31" s="41"/>
      <c r="J31" s="41"/>
      <c r="K31" s="41"/>
      <c r="L31" s="41"/>
      <c r="M31" s="41"/>
      <c r="N31" s="41"/>
      <c r="O31" s="41"/>
      <c r="P31" s="42"/>
      <c r="Q31" s="42"/>
      <c r="R31" s="42"/>
      <c r="S31" s="42"/>
      <c r="T31" s="42"/>
      <c r="U31" s="42"/>
      <c r="V31" s="42"/>
      <c r="W31" s="42"/>
      <c r="X31" s="43"/>
      <c r="Y31" s="64"/>
      <c r="AA31" s="9">
        <v>12051</v>
      </c>
      <c r="AB31" s="279">
        <v>1849902407502</v>
      </c>
      <c r="AC31" s="2" t="s">
        <v>83</v>
      </c>
    </row>
    <row r="32" spans="1:29" s="2" customFormat="1" ht="16.149999999999999" customHeight="1" x14ac:dyDescent="0.5">
      <c r="A32" s="21">
        <v>26</v>
      </c>
      <c r="B32" s="123">
        <v>44943</v>
      </c>
      <c r="C32" s="22" t="s">
        <v>66</v>
      </c>
      <c r="D32" s="23" t="s">
        <v>1033</v>
      </c>
      <c r="E32" s="24" t="s">
        <v>1034</v>
      </c>
      <c r="F32" s="21" t="s">
        <v>25</v>
      </c>
      <c r="G32" s="75"/>
      <c r="H32" s="26"/>
      <c r="I32" s="26"/>
      <c r="J32" s="26"/>
      <c r="K32" s="26"/>
      <c r="L32" s="45"/>
      <c r="M32" s="45"/>
      <c r="N32" s="45"/>
      <c r="O32" s="45"/>
      <c r="P32" s="27"/>
      <c r="Q32" s="27"/>
      <c r="R32" s="27"/>
      <c r="S32" s="27"/>
      <c r="T32" s="27"/>
      <c r="U32" s="27"/>
      <c r="V32" s="27"/>
      <c r="W32" s="27"/>
      <c r="X32" s="26"/>
      <c r="Y32" s="28"/>
      <c r="AA32" s="9">
        <v>12053</v>
      </c>
      <c r="AB32" s="279">
        <v>1849902391835</v>
      </c>
      <c r="AC32" s="2" t="s">
        <v>87</v>
      </c>
    </row>
    <row r="33" spans="1:29" s="2" customFormat="1" ht="16.149999999999999" customHeight="1" x14ac:dyDescent="0.5">
      <c r="A33" s="29">
        <v>27</v>
      </c>
      <c r="B33" s="121">
        <v>44944</v>
      </c>
      <c r="C33" s="30" t="s">
        <v>66</v>
      </c>
      <c r="D33" s="54" t="s">
        <v>1035</v>
      </c>
      <c r="E33" s="32" t="s">
        <v>1036</v>
      </c>
      <c r="F33" s="29" t="s">
        <v>21</v>
      </c>
      <c r="G33" s="76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6"/>
      <c r="AA33" s="9">
        <v>12064</v>
      </c>
      <c r="AB33" s="279">
        <v>1849902429018</v>
      </c>
      <c r="AC33" s="2" t="s">
        <v>71</v>
      </c>
    </row>
    <row r="34" spans="1:29" s="2" customFormat="1" ht="16.149999999999999" customHeight="1" x14ac:dyDescent="0.5">
      <c r="A34" s="29">
        <v>28</v>
      </c>
      <c r="B34" s="121">
        <v>44945</v>
      </c>
      <c r="C34" s="30" t="s">
        <v>66</v>
      </c>
      <c r="D34" s="54" t="s">
        <v>1037</v>
      </c>
      <c r="E34" s="32" t="s">
        <v>1038</v>
      </c>
      <c r="F34" s="29" t="s">
        <v>22</v>
      </c>
      <c r="G34" s="76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6"/>
      <c r="AA34" s="9">
        <v>12065</v>
      </c>
      <c r="AB34" s="279">
        <v>1849902386220</v>
      </c>
      <c r="AC34" s="2" t="s">
        <v>80</v>
      </c>
    </row>
    <row r="35" spans="1:29" s="2" customFormat="1" ht="16.149999999999999" customHeight="1" x14ac:dyDescent="0.5">
      <c r="A35" s="29">
        <v>29</v>
      </c>
      <c r="B35" s="121">
        <v>44946</v>
      </c>
      <c r="C35" s="30" t="s">
        <v>66</v>
      </c>
      <c r="D35" s="54" t="s">
        <v>1039</v>
      </c>
      <c r="E35" s="32" t="s">
        <v>1040</v>
      </c>
      <c r="F35" s="29" t="s">
        <v>23</v>
      </c>
      <c r="G35" s="76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6"/>
      <c r="AA35" s="9">
        <v>12066</v>
      </c>
      <c r="AB35" s="279">
        <v>1849902452575</v>
      </c>
      <c r="AC35" s="2" t="s">
        <v>71</v>
      </c>
    </row>
    <row r="36" spans="1:29" s="2" customFormat="1" ht="16.350000000000001" hidden="1" customHeight="1" x14ac:dyDescent="0.5">
      <c r="A36" s="37"/>
      <c r="B36" s="122"/>
      <c r="C36" s="38"/>
      <c r="D36" s="147"/>
      <c r="E36" s="40"/>
      <c r="F36" s="37"/>
      <c r="G36" s="77"/>
      <c r="H36" s="41"/>
      <c r="I36" s="41"/>
      <c r="J36" s="41"/>
      <c r="K36" s="41"/>
      <c r="L36" s="41"/>
      <c r="M36" s="41"/>
      <c r="N36" s="41"/>
      <c r="O36" s="41"/>
      <c r="P36" s="42"/>
      <c r="Q36" s="42"/>
      <c r="R36" s="42"/>
      <c r="S36" s="42"/>
      <c r="T36" s="42"/>
      <c r="U36" s="42"/>
      <c r="V36" s="42"/>
      <c r="W36" s="42"/>
      <c r="X36" s="43"/>
      <c r="Y36" s="64"/>
      <c r="AA36" s="9">
        <v>12088</v>
      </c>
      <c r="AB36" s="279">
        <v>1849902381298</v>
      </c>
      <c r="AC36" s="2" t="s">
        <v>71</v>
      </c>
    </row>
    <row r="37" spans="1:29" s="2" customFormat="1" ht="6" customHeight="1" x14ac:dyDescent="0.5">
      <c r="A37" s="66"/>
      <c r="B37" s="112"/>
      <c r="C37" s="113"/>
      <c r="D37" s="114"/>
      <c r="E37" s="115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5"/>
      <c r="Q37" s="65"/>
      <c r="R37" s="65"/>
      <c r="S37" s="65"/>
      <c r="T37" s="65"/>
      <c r="U37" s="65"/>
      <c r="V37" s="65"/>
      <c r="W37" s="65"/>
      <c r="X37" s="116"/>
      <c r="Y37" s="117"/>
      <c r="AA37" s="9"/>
      <c r="AB37" s="279"/>
    </row>
    <row r="38" spans="1:29" s="2" customFormat="1" ht="16.149999999999999" customHeight="1" x14ac:dyDescent="0.5">
      <c r="A38" s="65"/>
      <c r="B38" s="69" t="s">
        <v>32</v>
      </c>
      <c r="C38" s="66"/>
      <c r="E38" s="66">
        <f>I38+O38</f>
        <v>29</v>
      </c>
      <c r="F38" s="67" t="s">
        <v>6</v>
      </c>
      <c r="G38" s="69" t="s">
        <v>11</v>
      </c>
      <c r="H38" s="69"/>
      <c r="I38" s="66">
        <f>COUNTIF($C$7:$C$36,"ช")</f>
        <v>12</v>
      </c>
      <c r="J38" s="65"/>
      <c r="K38" s="68" t="s">
        <v>8</v>
      </c>
      <c r="L38" s="69"/>
      <c r="M38" s="188" t="s">
        <v>7</v>
      </c>
      <c r="N38" s="188"/>
      <c r="O38" s="66">
        <f>COUNTIF($C$7:$C$36,"ญ")</f>
        <v>17</v>
      </c>
      <c r="P38" s="65"/>
      <c r="Q38" s="68" t="s">
        <v>8</v>
      </c>
      <c r="X38" s="65"/>
      <c r="Y38" s="65"/>
      <c r="AA38" s="9"/>
      <c r="AB38" s="279"/>
    </row>
    <row r="39" spans="1:29" s="91" customFormat="1" ht="17.100000000000001" hidden="1" customHeight="1" x14ac:dyDescent="0.5">
      <c r="A39" s="85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AA39" s="90"/>
      <c r="AB39" s="280"/>
    </row>
    <row r="40" spans="1:29" s="89" customFormat="1" ht="15" hidden="1" customHeight="1" x14ac:dyDescent="0.5">
      <c r="A40" s="85"/>
      <c r="B40" s="85"/>
      <c r="C40" s="84"/>
      <c r="D40" s="162" t="s">
        <v>21</v>
      </c>
      <c r="E40" s="162">
        <f>COUNTIF($F$7:$F$36,"แดง")</f>
        <v>5</v>
      </c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AA40" s="270"/>
      <c r="AB40" s="281"/>
    </row>
    <row r="41" spans="1:29" s="89" customFormat="1" ht="15" hidden="1" customHeight="1" x14ac:dyDescent="0.5">
      <c r="A41" s="85"/>
      <c r="B41" s="85"/>
      <c r="C41" s="84"/>
      <c r="D41" s="162" t="s">
        <v>22</v>
      </c>
      <c r="E41" s="162">
        <f>COUNTIF($F$7:$F$36,"เหลือง")</f>
        <v>6</v>
      </c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AA41" s="270"/>
      <c r="AB41" s="281"/>
    </row>
    <row r="42" spans="1:29" s="89" customFormat="1" ht="15" hidden="1" customHeight="1" x14ac:dyDescent="0.5">
      <c r="A42" s="85"/>
      <c r="B42" s="85"/>
      <c r="C42" s="84"/>
      <c r="D42" s="162" t="s">
        <v>23</v>
      </c>
      <c r="E42" s="162">
        <f>COUNTIF($F$7:$F$36,"น้ำเงิน")</f>
        <v>6</v>
      </c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AA42" s="270"/>
      <c r="AB42" s="281"/>
    </row>
    <row r="43" spans="1:29" s="89" customFormat="1" ht="15" hidden="1" customHeight="1" x14ac:dyDescent="0.5">
      <c r="A43" s="85"/>
      <c r="B43" s="85"/>
      <c r="C43" s="84"/>
      <c r="D43" s="162" t="s">
        <v>24</v>
      </c>
      <c r="E43" s="162">
        <f>COUNTIF($F$7:$F$36,"ม่วง")</f>
        <v>6</v>
      </c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AA43" s="270"/>
      <c r="AB43" s="281"/>
    </row>
    <row r="44" spans="1:29" s="89" customFormat="1" ht="15" hidden="1" customHeight="1" x14ac:dyDescent="0.5">
      <c r="A44" s="85"/>
      <c r="B44" s="85"/>
      <c r="C44" s="84"/>
      <c r="D44" s="162" t="s">
        <v>25</v>
      </c>
      <c r="E44" s="162">
        <f>COUNTIF($F$7:$F$36,"ฟ้า")</f>
        <v>6</v>
      </c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AA44" s="270"/>
      <c r="AB44" s="281"/>
    </row>
    <row r="45" spans="1:29" s="89" customFormat="1" ht="15" hidden="1" customHeight="1" x14ac:dyDescent="0.5">
      <c r="A45" s="85"/>
      <c r="B45" s="85"/>
      <c r="C45" s="84"/>
      <c r="D45" s="162" t="s">
        <v>5</v>
      </c>
      <c r="E45" s="162">
        <f>SUM(E40:E44)</f>
        <v>29</v>
      </c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AA45" s="270"/>
      <c r="AB45" s="281"/>
    </row>
    <row r="46" spans="1:29" s="89" customFormat="1" ht="15" customHeight="1" x14ac:dyDescent="0.5">
      <c r="B46" s="86"/>
      <c r="C46" s="87"/>
      <c r="D46" s="88"/>
      <c r="E46" s="88"/>
      <c r="AA46" s="270"/>
      <c r="AB46" s="281"/>
    </row>
    <row r="48" spans="1:29" ht="15" customHeight="1" x14ac:dyDescent="0.5">
      <c r="C48" s="7"/>
      <c r="D48" s="8"/>
      <c r="E48" s="8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AF67F-FBD4-41A9-976F-30C11C977926}">
  <dimension ref="A1:AC58"/>
  <sheetViews>
    <sheetView topLeftCell="A37" zoomScale="130" zoomScaleNormal="130" workbookViewId="0">
      <selection activeCell="U66" sqref="U66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0" style="1" hidden="1" customWidth="1"/>
    <col min="27" max="27" width="0" style="271" hidden="1" customWidth="1"/>
    <col min="28" max="28" width="18.140625" style="282" hidden="1" customWidth="1"/>
    <col min="29" max="29" width="23.7109375" style="1" hidden="1" customWidth="1"/>
    <col min="30" max="16384" width="9.140625" style="1"/>
  </cols>
  <sheetData>
    <row r="1" spans="1:29" s="10" customFormat="1" ht="18" customHeight="1" x14ac:dyDescent="0.5">
      <c r="B1" s="102" t="s">
        <v>62</v>
      </c>
      <c r="C1" s="95"/>
      <c r="D1" s="96"/>
      <c r="E1" s="101" t="str">
        <f>'1-1'!E1</f>
        <v xml:space="preserve">      ภาคเรียนที่ 2  ปีการศึกษา 2568</v>
      </c>
      <c r="F1" s="13"/>
      <c r="M1" s="10" t="s">
        <v>37</v>
      </c>
      <c r="R1" s="10" t="str">
        <f>'ยอด ม.1'!B28</f>
        <v>นายลือฤทธิ์  สุขยิ่ง</v>
      </c>
      <c r="AA1" s="159"/>
      <c r="AB1" s="267"/>
    </row>
    <row r="2" spans="1:29" s="10" customFormat="1" ht="18" customHeight="1" x14ac:dyDescent="0.5">
      <c r="B2" s="103" t="s">
        <v>45</v>
      </c>
      <c r="C2" s="95"/>
      <c r="D2" s="96"/>
      <c r="E2" s="101" t="s">
        <v>124</v>
      </c>
      <c r="M2" s="10" t="s">
        <v>44</v>
      </c>
      <c r="R2" s="10" t="str">
        <f>'ยอด ม.1'!B29</f>
        <v>…...........-..............</v>
      </c>
      <c r="AA2" s="159"/>
      <c r="AB2" s="267"/>
    </row>
    <row r="3" spans="1:29" s="12" customFormat="1" ht="17.25" customHeight="1" x14ac:dyDescent="0.5">
      <c r="A3" s="13" t="s">
        <v>127</v>
      </c>
      <c r="B3" s="10"/>
      <c r="C3" s="10"/>
      <c r="D3" s="10"/>
      <c r="E3" s="10"/>
      <c r="F3" s="13"/>
      <c r="G3" s="13"/>
      <c r="H3" s="13"/>
      <c r="I3" s="13"/>
      <c r="J3" s="13"/>
      <c r="K3" s="13"/>
      <c r="L3" s="10"/>
      <c r="M3" s="10"/>
      <c r="N3" s="10"/>
      <c r="O3" s="13"/>
      <c r="T3" s="10"/>
      <c r="U3" s="10"/>
      <c r="V3" s="10"/>
      <c r="W3" s="10"/>
      <c r="X3" s="10"/>
      <c r="Y3" s="10"/>
      <c r="AA3" s="159"/>
      <c r="AB3" s="267"/>
    </row>
    <row r="4" spans="1:29" s="12" customFormat="1" ht="17.25" customHeight="1" x14ac:dyDescent="0.5">
      <c r="A4" s="10" t="s">
        <v>46</v>
      </c>
      <c r="B4" s="10"/>
      <c r="C4" s="10"/>
      <c r="D4" s="10"/>
      <c r="E4" s="10"/>
      <c r="F4" s="13"/>
      <c r="G4" s="13"/>
      <c r="H4" s="13"/>
      <c r="I4" s="13"/>
      <c r="J4" s="13"/>
      <c r="K4" s="13"/>
      <c r="L4" s="10"/>
      <c r="M4" s="10"/>
      <c r="N4" s="10"/>
      <c r="O4" s="13"/>
      <c r="T4" s="13"/>
      <c r="U4" s="10"/>
      <c r="V4" s="111" t="s">
        <v>47</v>
      </c>
      <c r="W4" s="312">
        <f>'ยอด ม.1'!F28</f>
        <v>621</v>
      </c>
      <c r="X4" s="312"/>
      <c r="Y4" s="10"/>
      <c r="AA4" s="159"/>
      <c r="AB4" s="267"/>
    </row>
    <row r="5" spans="1:29" s="98" customFormat="1" ht="18" customHeight="1" x14ac:dyDescent="0.5">
      <c r="A5" s="310" t="s">
        <v>0</v>
      </c>
      <c r="B5" s="308" t="s">
        <v>1</v>
      </c>
      <c r="C5" s="314" t="s">
        <v>2</v>
      </c>
      <c r="D5" s="316" t="s">
        <v>9</v>
      </c>
      <c r="E5" s="318" t="s">
        <v>4</v>
      </c>
      <c r="F5" s="310" t="s">
        <v>3</v>
      </c>
      <c r="G5" s="71"/>
      <c r="H5" s="72"/>
      <c r="I5" s="72"/>
      <c r="J5" s="72"/>
      <c r="K5" s="7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5"/>
      <c r="X5" s="16"/>
      <c r="Y5" s="104"/>
      <c r="AA5" s="99"/>
      <c r="AB5" s="164"/>
    </row>
    <row r="6" spans="1:29" s="98" customFormat="1" ht="18" customHeight="1" x14ac:dyDescent="0.5">
      <c r="A6" s="313"/>
      <c r="B6" s="309"/>
      <c r="C6" s="315"/>
      <c r="D6" s="317"/>
      <c r="E6" s="319"/>
      <c r="F6" s="311"/>
      <c r="G6" s="73"/>
      <c r="H6" s="74"/>
      <c r="I6" s="74"/>
      <c r="J6" s="74"/>
      <c r="K6" s="7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  <c r="X6" s="19"/>
      <c r="Y6" s="105"/>
      <c r="AA6" s="268" t="s">
        <v>207</v>
      </c>
      <c r="AB6" s="269" t="s">
        <v>208</v>
      </c>
      <c r="AC6" s="268" t="s">
        <v>78</v>
      </c>
    </row>
    <row r="7" spans="1:29" s="2" customFormat="1" ht="15.75" customHeight="1" x14ac:dyDescent="0.5">
      <c r="A7" s="21">
        <v>1</v>
      </c>
      <c r="B7" s="123">
        <v>44947</v>
      </c>
      <c r="C7" s="22" t="s">
        <v>65</v>
      </c>
      <c r="D7" s="129" t="s">
        <v>1043</v>
      </c>
      <c r="E7" s="24" t="s">
        <v>1044</v>
      </c>
      <c r="F7" s="25" t="s">
        <v>24</v>
      </c>
      <c r="G7" s="75"/>
      <c r="H7" s="26"/>
      <c r="I7" s="26"/>
      <c r="J7" s="26"/>
      <c r="K7" s="26"/>
      <c r="L7" s="26"/>
      <c r="M7" s="26"/>
      <c r="N7" s="26"/>
      <c r="O7" s="26"/>
      <c r="P7" s="27"/>
      <c r="Q7" s="27"/>
      <c r="R7" s="27"/>
      <c r="S7" s="27"/>
      <c r="T7" s="27"/>
      <c r="U7" s="27"/>
      <c r="V7" s="27"/>
      <c r="W7" s="27"/>
      <c r="X7" s="26"/>
      <c r="Y7" s="28"/>
      <c r="AA7" s="9">
        <v>81031</v>
      </c>
      <c r="AB7" s="279">
        <v>1849902401652</v>
      </c>
      <c r="AC7" s="2" t="s">
        <v>513</v>
      </c>
    </row>
    <row r="8" spans="1:29" s="2" customFormat="1" ht="16.149999999999999" customHeight="1" x14ac:dyDescent="0.5">
      <c r="A8" s="29">
        <v>2</v>
      </c>
      <c r="B8" s="121">
        <v>44948</v>
      </c>
      <c r="C8" s="30" t="s">
        <v>65</v>
      </c>
      <c r="D8" s="31" t="s">
        <v>1045</v>
      </c>
      <c r="E8" s="32" t="s">
        <v>1046</v>
      </c>
      <c r="F8" s="29" t="s">
        <v>25</v>
      </c>
      <c r="G8" s="76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6"/>
      <c r="AA8" s="9">
        <v>81038</v>
      </c>
      <c r="AB8" s="279">
        <v>1849902460527</v>
      </c>
      <c r="AC8" s="2" t="s">
        <v>70</v>
      </c>
    </row>
    <row r="9" spans="1:29" s="2" customFormat="1" ht="16.149999999999999" customHeight="1" x14ac:dyDescent="0.5">
      <c r="A9" s="29">
        <v>3</v>
      </c>
      <c r="B9" s="121">
        <v>44949</v>
      </c>
      <c r="C9" s="30" t="s">
        <v>65</v>
      </c>
      <c r="D9" s="31" t="s">
        <v>1047</v>
      </c>
      <c r="E9" s="32" t="s">
        <v>1048</v>
      </c>
      <c r="F9" s="29" t="s">
        <v>21</v>
      </c>
      <c r="G9" s="76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6"/>
      <c r="AA9" s="9">
        <v>81086</v>
      </c>
      <c r="AB9" s="279">
        <v>1849902369929</v>
      </c>
      <c r="AC9" s="2" t="s">
        <v>68</v>
      </c>
    </row>
    <row r="10" spans="1:29" s="2" customFormat="1" ht="16.149999999999999" customHeight="1" x14ac:dyDescent="0.5">
      <c r="A10" s="29">
        <v>4</v>
      </c>
      <c r="B10" s="121">
        <v>44950</v>
      </c>
      <c r="C10" s="30" t="s">
        <v>65</v>
      </c>
      <c r="D10" s="31" t="s">
        <v>1049</v>
      </c>
      <c r="E10" s="32" t="s">
        <v>1050</v>
      </c>
      <c r="F10" s="29" t="s">
        <v>22</v>
      </c>
      <c r="G10" s="76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6"/>
      <c r="AA10" s="9">
        <v>81113</v>
      </c>
      <c r="AB10" s="279">
        <v>1849902419853</v>
      </c>
      <c r="AC10" s="2" t="s">
        <v>513</v>
      </c>
    </row>
    <row r="11" spans="1:29" s="2" customFormat="1" ht="16.149999999999999" customHeight="1" x14ac:dyDescent="0.5">
      <c r="A11" s="37">
        <v>5</v>
      </c>
      <c r="B11" s="122">
        <v>44951</v>
      </c>
      <c r="C11" s="38" t="s">
        <v>65</v>
      </c>
      <c r="D11" s="39" t="s">
        <v>1051</v>
      </c>
      <c r="E11" s="40" t="s">
        <v>1052</v>
      </c>
      <c r="F11" s="37" t="s">
        <v>23</v>
      </c>
      <c r="G11" s="77"/>
      <c r="H11" s="41"/>
      <c r="I11" s="41"/>
      <c r="J11" s="41"/>
      <c r="K11" s="41"/>
      <c r="L11" s="41"/>
      <c r="M11" s="41"/>
      <c r="N11" s="41"/>
      <c r="O11" s="41"/>
      <c r="P11" s="42"/>
      <c r="Q11" s="42"/>
      <c r="R11" s="42"/>
      <c r="S11" s="42"/>
      <c r="T11" s="42"/>
      <c r="U11" s="42"/>
      <c r="V11" s="42"/>
      <c r="W11" s="42"/>
      <c r="X11" s="43"/>
      <c r="Y11" s="44"/>
      <c r="AA11" s="9">
        <v>81197</v>
      </c>
      <c r="AB11" s="279">
        <v>1849902457054</v>
      </c>
      <c r="AC11" s="2" t="s">
        <v>67</v>
      </c>
    </row>
    <row r="12" spans="1:29" s="2" customFormat="1" ht="16.149999999999999" customHeight="1" x14ac:dyDescent="0.5">
      <c r="A12" s="21">
        <v>6</v>
      </c>
      <c r="B12" s="123">
        <v>44952</v>
      </c>
      <c r="C12" s="22" t="s">
        <v>65</v>
      </c>
      <c r="D12" s="23" t="s">
        <v>1053</v>
      </c>
      <c r="E12" s="24" t="s">
        <v>1054</v>
      </c>
      <c r="F12" s="25" t="s">
        <v>24</v>
      </c>
      <c r="G12" s="75"/>
      <c r="H12" s="26"/>
      <c r="I12" s="26"/>
      <c r="J12" s="26"/>
      <c r="K12" s="26"/>
      <c r="L12" s="26"/>
      <c r="M12" s="26"/>
      <c r="N12" s="26"/>
      <c r="O12" s="26"/>
      <c r="P12" s="27"/>
      <c r="Q12" s="27"/>
      <c r="R12" s="27"/>
      <c r="S12" s="27"/>
      <c r="T12" s="27"/>
      <c r="U12" s="27"/>
      <c r="V12" s="27"/>
      <c r="W12" s="27"/>
      <c r="X12" s="26"/>
      <c r="Y12" s="28"/>
      <c r="AA12" s="9">
        <v>81265</v>
      </c>
      <c r="AB12" s="279">
        <v>1849902442171</v>
      </c>
      <c r="AC12" s="2" t="s">
        <v>213</v>
      </c>
    </row>
    <row r="13" spans="1:29" s="2" customFormat="1" ht="16.149999999999999" customHeight="1" x14ac:dyDescent="0.5">
      <c r="A13" s="29">
        <v>7</v>
      </c>
      <c r="B13" s="121">
        <v>44953</v>
      </c>
      <c r="C13" s="30" t="s">
        <v>65</v>
      </c>
      <c r="D13" s="31" t="s">
        <v>613</v>
      </c>
      <c r="E13" s="32" t="s">
        <v>1055</v>
      </c>
      <c r="F13" s="29" t="s">
        <v>25</v>
      </c>
      <c r="G13" s="76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6"/>
      <c r="AA13" s="9">
        <v>81325</v>
      </c>
      <c r="AB13" s="279">
        <v>1849902443339</v>
      </c>
      <c r="AC13" s="2" t="s">
        <v>69</v>
      </c>
    </row>
    <row r="14" spans="1:29" s="2" customFormat="1" ht="16.149999999999999" customHeight="1" x14ac:dyDescent="0.5">
      <c r="A14" s="29">
        <v>8</v>
      </c>
      <c r="B14" s="121">
        <v>44954</v>
      </c>
      <c r="C14" s="30" t="s">
        <v>65</v>
      </c>
      <c r="D14" s="31" t="s">
        <v>1056</v>
      </c>
      <c r="E14" s="32" t="s">
        <v>1057</v>
      </c>
      <c r="F14" s="29" t="s">
        <v>21</v>
      </c>
      <c r="G14" s="76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6"/>
      <c r="AA14" s="9">
        <v>81455</v>
      </c>
      <c r="AB14" s="279">
        <v>1849902370099</v>
      </c>
      <c r="AC14" s="2" t="s">
        <v>69</v>
      </c>
    </row>
    <row r="15" spans="1:29" s="2" customFormat="1" ht="16.149999999999999" customHeight="1" x14ac:dyDescent="0.5">
      <c r="A15" s="29">
        <v>9</v>
      </c>
      <c r="B15" s="121">
        <v>44955</v>
      </c>
      <c r="C15" s="30" t="s">
        <v>65</v>
      </c>
      <c r="D15" s="31" t="s">
        <v>1058</v>
      </c>
      <c r="E15" s="32" t="s">
        <v>1059</v>
      </c>
      <c r="F15" s="29" t="s">
        <v>22</v>
      </c>
      <c r="G15" s="76"/>
      <c r="H15" s="33"/>
      <c r="I15" s="33"/>
      <c r="J15" s="33"/>
      <c r="K15" s="33"/>
      <c r="L15" s="78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6"/>
      <c r="AA15" s="9">
        <v>81537</v>
      </c>
      <c r="AB15" s="279">
        <v>1849902420371</v>
      </c>
      <c r="AC15" s="2" t="s">
        <v>69</v>
      </c>
    </row>
    <row r="16" spans="1:29" s="2" customFormat="1" ht="16.149999999999999" customHeight="1" x14ac:dyDescent="0.5">
      <c r="A16" s="37">
        <v>10</v>
      </c>
      <c r="B16" s="122">
        <v>44956</v>
      </c>
      <c r="C16" s="38" t="s">
        <v>65</v>
      </c>
      <c r="D16" s="39" t="s">
        <v>1060</v>
      </c>
      <c r="E16" s="40" t="s">
        <v>1061</v>
      </c>
      <c r="F16" s="37" t="s">
        <v>23</v>
      </c>
      <c r="G16" s="77"/>
      <c r="H16" s="41"/>
      <c r="I16" s="41"/>
      <c r="J16" s="41"/>
      <c r="K16" s="41"/>
      <c r="L16" s="41"/>
      <c r="M16" s="41"/>
      <c r="N16" s="41"/>
      <c r="O16" s="41"/>
      <c r="P16" s="42"/>
      <c r="Q16" s="42"/>
      <c r="R16" s="42"/>
      <c r="S16" s="42"/>
      <c r="T16" s="42"/>
      <c r="U16" s="42"/>
      <c r="V16" s="42"/>
      <c r="W16" s="42"/>
      <c r="X16" s="43"/>
      <c r="Y16" s="44"/>
      <c r="AA16" s="9">
        <v>81548</v>
      </c>
      <c r="AB16" s="279">
        <v>1849902418253</v>
      </c>
      <c r="AC16" s="2" t="s">
        <v>209</v>
      </c>
    </row>
    <row r="17" spans="1:29" s="2" customFormat="1" ht="16.149999999999999" customHeight="1" x14ac:dyDescent="0.5">
      <c r="A17" s="21">
        <v>11</v>
      </c>
      <c r="B17" s="123">
        <v>44957</v>
      </c>
      <c r="C17" s="22" t="s">
        <v>65</v>
      </c>
      <c r="D17" s="23" t="s">
        <v>1062</v>
      </c>
      <c r="E17" s="24" t="s">
        <v>1063</v>
      </c>
      <c r="F17" s="25" t="s">
        <v>24</v>
      </c>
      <c r="G17" s="75"/>
      <c r="H17" s="26"/>
      <c r="I17" s="26"/>
      <c r="J17" s="26"/>
      <c r="K17" s="26"/>
      <c r="L17" s="45"/>
      <c r="M17" s="45"/>
      <c r="N17" s="45"/>
      <c r="O17" s="45"/>
      <c r="P17" s="27"/>
      <c r="Q17" s="27"/>
      <c r="R17" s="27"/>
      <c r="S17" s="27"/>
      <c r="T17" s="27"/>
      <c r="U17" s="27"/>
      <c r="V17" s="27"/>
      <c r="W17" s="27"/>
      <c r="X17" s="26"/>
      <c r="Y17" s="28"/>
      <c r="AA17" s="9">
        <v>81552</v>
      </c>
      <c r="AB17" s="279">
        <v>1849902373071</v>
      </c>
      <c r="AC17" s="2" t="s">
        <v>79</v>
      </c>
    </row>
    <row r="18" spans="1:29" s="2" customFormat="1" ht="16.149999999999999" customHeight="1" x14ac:dyDescent="0.5">
      <c r="A18" s="29">
        <v>12</v>
      </c>
      <c r="B18" s="121">
        <v>44958</v>
      </c>
      <c r="C18" s="30" t="s">
        <v>65</v>
      </c>
      <c r="D18" s="31" t="s">
        <v>1064</v>
      </c>
      <c r="E18" s="32" t="s">
        <v>1065</v>
      </c>
      <c r="F18" s="29" t="s">
        <v>25</v>
      </c>
      <c r="G18" s="76"/>
      <c r="H18" s="33"/>
      <c r="I18" s="33"/>
      <c r="J18" s="33"/>
      <c r="K18" s="33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5"/>
      <c r="Y18" s="36"/>
      <c r="AA18" s="9">
        <v>81667</v>
      </c>
      <c r="AB18" s="279">
        <v>1849902368256</v>
      </c>
      <c r="AC18" s="2" t="s">
        <v>210</v>
      </c>
    </row>
    <row r="19" spans="1:29" s="2" customFormat="1" ht="16.149999999999999" customHeight="1" x14ac:dyDescent="0.5">
      <c r="A19" s="29">
        <v>13</v>
      </c>
      <c r="B19" s="121">
        <v>44959</v>
      </c>
      <c r="C19" s="30" t="s">
        <v>65</v>
      </c>
      <c r="D19" s="46" t="s">
        <v>1066</v>
      </c>
      <c r="E19" s="32" t="s">
        <v>958</v>
      </c>
      <c r="F19" s="29" t="s">
        <v>21</v>
      </c>
      <c r="G19" s="76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6"/>
      <c r="AA19" s="9">
        <v>81703</v>
      </c>
      <c r="AB19" s="279">
        <v>1849902425977</v>
      </c>
      <c r="AC19" s="2" t="s">
        <v>914</v>
      </c>
    </row>
    <row r="20" spans="1:29" s="2" customFormat="1" ht="16.149999999999999" customHeight="1" x14ac:dyDescent="0.5">
      <c r="A20" s="29">
        <v>14</v>
      </c>
      <c r="B20" s="121">
        <v>44960</v>
      </c>
      <c r="C20" s="30" t="s">
        <v>65</v>
      </c>
      <c r="D20" s="31" t="s">
        <v>1067</v>
      </c>
      <c r="E20" s="32" t="s">
        <v>1068</v>
      </c>
      <c r="F20" s="29" t="s">
        <v>22</v>
      </c>
      <c r="G20" s="76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6"/>
      <c r="AA20" s="9">
        <v>81724</v>
      </c>
      <c r="AB20" s="279">
        <v>1849902390553</v>
      </c>
      <c r="AC20" s="2" t="s">
        <v>1116</v>
      </c>
    </row>
    <row r="21" spans="1:29" s="2" customFormat="1" ht="16.149999999999999" customHeight="1" x14ac:dyDescent="0.5">
      <c r="A21" s="37">
        <v>15</v>
      </c>
      <c r="B21" s="122">
        <v>44961</v>
      </c>
      <c r="C21" s="38" t="s">
        <v>65</v>
      </c>
      <c r="D21" s="39" t="s">
        <v>1069</v>
      </c>
      <c r="E21" s="40" t="s">
        <v>1070</v>
      </c>
      <c r="F21" s="37" t="s">
        <v>23</v>
      </c>
      <c r="G21" s="77"/>
      <c r="H21" s="41"/>
      <c r="I21" s="41"/>
      <c r="J21" s="41"/>
      <c r="K21" s="41"/>
      <c r="L21" s="41"/>
      <c r="M21" s="41"/>
      <c r="N21" s="41"/>
      <c r="O21" s="41"/>
      <c r="P21" s="42"/>
      <c r="Q21" s="42"/>
      <c r="R21" s="42"/>
      <c r="S21" s="42"/>
      <c r="T21" s="42"/>
      <c r="U21" s="42"/>
      <c r="V21" s="42"/>
      <c r="W21" s="42"/>
      <c r="X21" s="43"/>
      <c r="Y21" s="44"/>
      <c r="AA21" s="9">
        <v>81754</v>
      </c>
      <c r="AB21" s="279">
        <v>1869900851545</v>
      </c>
      <c r="AC21" s="2" t="s">
        <v>69</v>
      </c>
    </row>
    <row r="22" spans="1:29" s="2" customFormat="1" ht="16.149999999999999" customHeight="1" x14ac:dyDescent="0.5">
      <c r="A22" s="21">
        <v>16</v>
      </c>
      <c r="B22" s="123">
        <v>44962</v>
      </c>
      <c r="C22" s="22" t="s">
        <v>65</v>
      </c>
      <c r="D22" s="23" t="s">
        <v>1071</v>
      </c>
      <c r="E22" s="24" t="s">
        <v>1072</v>
      </c>
      <c r="F22" s="25" t="s">
        <v>24</v>
      </c>
      <c r="G22" s="75"/>
      <c r="H22" s="26"/>
      <c r="I22" s="26"/>
      <c r="J22" s="26"/>
      <c r="K22" s="26"/>
      <c r="L22" s="45"/>
      <c r="M22" s="45"/>
      <c r="N22" s="45"/>
      <c r="O22" s="45"/>
      <c r="P22" s="27"/>
      <c r="Q22" s="27"/>
      <c r="R22" s="27"/>
      <c r="S22" s="27"/>
      <c r="T22" s="27"/>
      <c r="U22" s="27"/>
      <c r="V22" s="27"/>
      <c r="W22" s="27"/>
      <c r="X22" s="26"/>
      <c r="Y22" s="28"/>
      <c r="AA22" s="9">
        <v>81756</v>
      </c>
      <c r="AB22" s="279">
        <v>1849902389199</v>
      </c>
      <c r="AC22" s="2" t="s">
        <v>67</v>
      </c>
    </row>
    <row r="23" spans="1:29" s="2" customFormat="1" ht="15.75" customHeight="1" x14ac:dyDescent="0.5">
      <c r="A23" s="29">
        <v>17</v>
      </c>
      <c r="B23" s="121">
        <v>44963</v>
      </c>
      <c r="C23" s="30" t="s">
        <v>65</v>
      </c>
      <c r="D23" s="31" t="s">
        <v>1073</v>
      </c>
      <c r="E23" s="32" t="s">
        <v>1074</v>
      </c>
      <c r="F23" s="29" t="s">
        <v>25</v>
      </c>
      <c r="G23" s="76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36"/>
      <c r="AA23" s="9">
        <v>81875</v>
      </c>
      <c r="AB23" s="279">
        <v>1849902384553</v>
      </c>
      <c r="AC23" s="2" t="s">
        <v>82</v>
      </c>
    </row>
    <row r="24" spans="1:29" s="2" customFormat="1" ht="16.149999999999999" customHeight="1" x14ac:dyDescent="0.5">
      <c r="A24" s="29">
        <v>18</v>
      </c>
      <c r="B24" s="121">
        <v>44964</v>
      </c>
      <c r="C24" s="30" t="s">
        <v>66</v>
      </c>
      <c r="D24" s="31" t="s">
        <v>1075</v>
      </c>
      <c r="E24" s="32" t="s">
        <v>1076</v>
      </c>
      <c r="F24" s="29" t="s">
        <v>21</v>
      </c>
      <c r="G24" s="76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6"/>
      <c r="AA24" s="9">
        <v>81003</v>
      </c>
      <c r="AB24" s="279">
        <v>1849902374027</v>
      </c>
      <c r="AC24" s="2" t="s">
        <v>69</v>
      </c>
    </row>
    <row r="25" spans="1:29" s="2" customFormat="1" ht="16.149999999999999" customHeight="1" x14ac:dyDescent="0.5">
      <c r="A25" s="29">
        <v>19</v>
      </c>
      <c r="B25" s="121">
        <v>44965</v>
      </c>
      <c r="C25" s="30" t="s">
        <v>66</v>
      </c>
      <c r="D25" s="31" t="s">
        <v>1077</v>
      </c>
      <c r="E25" s="32" t="s">
        <v>1078</v>
      </c>
      <c r="F25" s="29" t="s">
        <v>22</v>
      </c>
      <c r="G25" s="76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6"/>
      <c r="AA25" s="9">
        <v>81051</v>
      </c>
      <c r="AB25" s="279">
        <v>1849902374922</v>
      </c>
      <c r="AC25" s="2" t="s">
        <v>211</v>
      </c>
    </row>
    <row r="26" spans="1:29" s="2" customFormat="1" ht="17.100000000000001" customHeight="1" x14ac:dyDescent="0.5">
      <c r="A26" s="37">
        <v>20</v>
      </c>
      <c r="B26" s="122">
        <v>44966</v>
      </c>
      <c r="C26" s="38" t="s">
        <v>66</v>
      </c>
      <c r="D26" s="39" t="s">
        <v>952</v>
      </c>
      <c r="E26" s="40" t="s">
        <v>1079</v>
      </c>
      <c r="F26" s="37" t="s">
        <v>23</v>
      </c>
      <c r="G26" s="77"/>
      <c r="H26" s="41"/>
      <c r="I26" s="41"/>
      <c r="J26" s="41"/>
      <c r="K26" s="41"/>
      <c r="L26" s="41"/>
      <c r="M26" s="41"/>
      <c r="N26" s="41"/>
      <c r="O26" s="41"/>
      <c r="P26" s="42"/>
      <c r="Q26" s="42"/>
      <c r="R26" s="42"/>
      <c r="S26" s="42"/>
      <c r="T26" s="42"/>
      <c r="U26" s="42"/>
      <c r="V26" s="42"/>
      <c r="W26" s="42"/>
      <c r="X26" s="43"/>
      <c r="Y26" s="44"/>
      <c r="AA26" s="9">
        <v>81062</v>
      </c>
      <c r="AB26" s="279">
        <v>1849300179510</v>
      </c>
      <c r="AC26" s="2" t="s">
        <v>69</v>
      </c>
    </row>
    <row r="27" spans="1:29" s="2" customFormat="1" ht="16.149999999999999" customHeight="1" x14ac:dyDescent="0.5">
      <c r="A27" s="21">
        <v>21</v>
      </c>
      <c r="B27" s="123">
        <v>44967</v>
      </c>
      <c r="C27" s="47" t="s">
        <v>66</v>
      </c>
      <c r="D27" s="62" t="s">
        <v>952</v>
      </c>
      <c r="E27" s="63" t="s">
        <v>1080</v>
      </c>
      <c r="F27" s="25" t="s">
        <v>24</v>
      </c>
      <c r="G27" s="79"/>
      <c r="H27" s="52"/>
      <c r="I27" s="52"/>
      <c r="J27" s="52"/>
      <c r="K27" s="52"/>
      <c r="L27" s="50"/>
      <c r="M27" s="50"/>
      <c r="N27" s="50"/>
      <c r="O27" s="50"/>
      <c r="P27" s="51"/>
      <c r="Q27" s="51"/>
      <c r="R27" s="51"/>
      <c r="S27" s="51"/>
      <c r="T27" s="51"/>
      <c r="U27" s="51"/>
      <c r="V27" s="51"/>
      <c r="W27" s="51"/>
      <c r="X27" s="52"/>
      <c r="Y27" s="28"/>
      <c r="AA27" s="9">
        <v>81063</v>
      </c>
      <c r="AB27" s="279">
        <v>1849902410058</v>
      </c>
      <c r="AC27" s="2" t="s">
        <v>210</v>
      </c>
    </row>
    <row r="28" spans="1:29" s="2" customFormat="1" ht="16.149999999999999" customHeight="1" x14ac:dyDescent="0.5">
      <c r="A28" s="29">
        <v>22</v>
      </c>
      <c r="B28" s="121">
        <v>44968</v>
      </c>
      <c r="C28" s="30" t="s">
        <v>66</v>
      </c>
      <c r="D28" s="31" t="s">
        <v>1081</v>
      </c>
      <c r="E28" s="32" t="s">
        <v>1082</v>
      </c>
      <c r="F28" s="29" t="s">
        <v>25</v>
      </c>
      <c r="G28" s="76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6"/>
      <c r="AA28" s="9">
        <v>81105</v>
      </c>
      <c r="AB28" s="279">
        <v>1849902431136</v>
      </c>
      <c r="AC28" s="2" t="s">
        <v>213</v>
      </c>
    </row>
    <row r="29" spans="1:29" s="2" customFormat="1" ht="16.149999999999999" customHeight="1" x14ac:dyDescent="0.5">
      <c r="A29" s="29">
        <v>23</v>
      </c>
      <c r="B29" s="121">
        <v>44969</v>
      </c>
      <c r="C29" s="30" t="s">
        <v>66</v>
      </c>
      <c r="D29" s="54" t="s">
        <v>1083</v>
      </c>
      <c r="E29" s="55" t="s">
        <v>1084</v>
      </c>
      <c r="F29" s="29" t="s">
        <v>21</v>
      </c>
      <c r="G29" s="76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6"/>
      <c r="AA29" s="9">
        <v>81226</v>
      </c>
      <c r="AB29" s="279">
        <v>1849902427368</v>
      </c>
      <c r="AC29" s="2" t="s">
        <v>67</v>
      </c>
    </row>
    <row r="30" spans="1:29" s="2" customFormat="1" ht="16.149999999999999" customHeight="1" x14ac:dyDescent="0.5">
      <c r="A30" s="29">
        <v>24</v>
      </c>
      <c r="B30" s="121">
        <v>44970</v>
      </c>
      <c r="C30" s="53" t="s">
        <v>66</v>
      </c>
      <c r="D30" s="31" t="s">
        <v>879</v>
      </c>
      <c r="E30" s="32" t="s">
        <v>1085</v>
      </c>
      <c r="F30" s="29" t="s">
        <v>22</v>
      </c>
      <c r="G30" s="76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6"/>
      <c r="AA30" s="9">
        <v>81228</v>
      </c>
      <c r="AB30" s="279">
        <v>1949900869702</v>
      </c>
      <c r="AC30" s="2" t="s">
        <v>1117</v>
      </c>
    </row>
    <row r="31" spans="1:29" s="2" customFormat="1" ht="16.149999999999999" customHeight="1" x14ac:dyDescent="0.5">
      <c r="A31" s="37">
        <v>25</v>
      </c>
      <c r="B31" s="122">
        <v>44971</v>
      </c>
      <c r="C31" s="56" t="s">
        <v>66</v>
      </c>
      <c r="D31" s="150" t="s">
        <v>1086</v>
      </c>
      <c r="E31" s="151" t="s">
        <v>1087</v>
      </c>
      <c r="F31" s="37" t="s">
        <v>23</v>
      </c>
      <c r="G31" s="80"/>
      <c r="H31" s="59"/>
      <c r="I31" s="59"/>
      <c r="J31" s="59"/>
      <c r="K31" s="59"/>
      <c r="L31" s="59"/>
      <c r="M31" s="59"/>
      <c r="N31" s="59"/>
      <c r="O31" s="59"/>
      <c r="P31" s="60"/>
      <c r="Q31" s="60"/>
      <c r="R31" s="60"/>
      <c r="S31" s="60"/>
      <c r="T31" s="60"/>
      <c r="U31" s="60"/>
      <c r="V31" s="60"/>
      <c r="W31" s="60"/>
      <c r="X31" s="61"/>
      <c r="Y31" s="44"/>
      <c r="AA31" s="9">
        <v>81268</v>
      </c>
      <c r="AB31" s="279">
        <v>1849902458875</v>
      </c>
      <c r="AC31" s="2" t="s">
        <v>211</v>
      </c>
    </row>
    <row r="32" spans="1:29" s="2" customFormat="1" ht="16.149999999999999" customHeight="1" x14ac:dyDescent="0.5">
      <c r="A32" s="21">
        <v>26</v>
      </c>
      <c r="B32" s="123">
        <v>44972</v>
      </c>
      <c r="C32" s="22" t="s">
        <v>66</v>
      </c>
      <c r="D32" s="23" t="s">
        <v>1088</v>
      </c>
      <c r="E32" s="24" t="s">
        <v>1089</v>
      </c>
      <c r="F32" s="25" t="s">
        <v>24</v>
      </c>
      <c r="G32" s="75"/>
      <c r="H32" s="26"/>
      <c r="I32" s="26"/>
      <c r="J32" s="26"/>
      <c r="K32" s="26"/>
      <c r="L32" s="45"/>
      <c r="M32" s="45"/>
      <c r="N32" s="45"/>
      <c r="O32" s="45"/>
      <c r="P32" s="27"/>
      <c r="Q32" s="27"/>
      <c r="R32" s="27"/>
      <c r="S32" s="27"/>
      <c r="T32" s="27"/>
      <c r="U32" s="27"/>
      <c r="V32" s="27"/>
      <c r="W32" s="27"/>
      <c r="X32" s="26"/>
      <c r="Y32" s="28"/>
      <c r="AA32" s="9">
        <v>81294</v>
      </c>
      <c r="AB32" s="279">
        <v>1103704776952</v>
      </c>
      <c r="AC32" s="2" t="s">
        <v>69</v>
      </c>
    </row>
    <row r="33" spans="1:29" s="2" customFormat="1" ht="16.149999999999999" customHeight="1" x14ac:dyDescent="0.5">
      <c r="A33" s="29">
        <v>27</v>
      </c>
      <c r="B33" s="121">
        <v>44973</v>
      </c>
      <c r="C33" s="30" t="s">
        <v>66</v>
      </c>
      <c r="D33" s="132" t="s">
        <v>884</v>
      </c>
      <c r="E33" s="133" t="s">
        <v>1090</v>
      </c>
      <c r="F33" s="29" t="s">
        <v>25</v>
      </c>
      <c r="G33" s="76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6"/>
      <c r="AA33" s="9">
        <v>81366</v>
      </c>
      <c r="AB33" s="279">
        <v>1849902382534</v>
      </c>
      <c r="AC33" s="2" t="s">
        <v>210</v>
      </c>
    </row>
    <row r="34" spans="1:29" s="2" customFormat="1" ht="16.149999999999999" customHeight="1" x14ac:dyDescent="0.5">
      <c r="A34" s="29">
        <v>28</v>
      </c>
      <c r="B34" s="121">
        <v>44974</v>
      </c>
      <c r="C34" s="30" t="s">
        <v>66</v>
      </c>
      <c r="D34" s="31" t="s">
        <v>1091</v>
      </c>
      <c r="E34" s="32" t="s">
        <v>1092</v>
      </c>
      <c r="F34" s="29" t="s">
        <v>21</v>
      </c>
      <c r="G34" s="76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6"/>
      <c r="AA34" s="9">
        <v>81408</v>
      </c>
      <c r="AB34" s="279">
        <v>1849902363416</v>
      </c>
      <c r="AC34" s="2" t="s">
        <v>1118</v>
      </c>
    </row>
    <row r="35" spans="1:29" s="2" customFormat="1" ht="16.149999999999999" customHeight="1" x14ac:dyDescent="0.5">
      <c r="A35" s="29">
        <v>29</v>
      </c>
      <c r="B35" s="121">
        <v>44975</v>
      </c>
      <c r="C35" s="30" t="s">
        <v>66</v>
      </c>
      <c r="D35" s="31" t="s">
        <v>1093</v>
      </c>
      <c r="E35" s="32" t="s">
        <v>1094</v>
      </c>
      <c r="F35" s="29" t="s">
        <v>22</v>
      </c>
      <c r="G35" s="76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6"/>
      <c r="AA35" s="9">
        <v>81420</v>
      </c>
      <c r="AB35" s="279">
        <v>1840201345481</v>
      </c>
      <c r="AC35" s="2" t="s">
        <v>69</v>
      </c>
    </row>
    <row r="36" spans="1:29" s="2" customFormat="1" ht="16.149999999999999" customHeight="1" x14ac:dyDescent="0.5">
      <c r="A36" s="37">
        <v>30</v>
      </c>
      <c r="B36" s="122">
        <v>44976</v>
      </c>
      <c r="C36" s="38" t="s">
        <v>66</v>
      </c>
      <c r="D36" s="39" t="s">
        <v>1095</v>
      </c>
      <c r="E36" s="40" t="s">
        <v>1096</v>
      </c>
      <c r="F36" s="37" t="s">
        <v>23</v>
      </c>
      <c r="G36" s="77"/>
      <c r="H36" s="41"/>
      <c r="I36" s="41"/>
      <c r="J36" s="41"/>
      <c r="K36" s="41"/>
      <c r="L36" s="41"/>
      <c r="M36" s="41"/>
      <c r="N36" s="41"/>
      <c r="O36" s="41"/>
      <c r="P36" s="42"/>
      <c r="Q36" s="42"/>
      <c r="R36" s="42"/>
      <c r="S36" s="42"/>
      <c r="T36" s="42"/>
      <c r="U36" s="42"/>
      <c r="V36" s="42"/>
      <c r="W36" s="42"/>
      <c r="X36" s="43"/>
      <c r="Y36" s="64"/>
      <c r="AA36" s="9">
        <v>81466</v>
      </c>
      <c r="AB36" s="279">
        <v>1939900865618</v>
      </c>
      <c r="AC36" s="2" t="s">
        <v>69</v>
      </c>
    </row>
    <row r="37" spans="1:29" s="2" customFormat="1" ht="16.149999999999999" customHeight="1" x14ac:dyDescent="0.5">
      <c r="A37" s="21">
        <v>31</v>
      </c>
      <c r="B37" s="123">
        <v>44977</v>
      </c>
      <c r="C37" s="22" t="s">
        <v>66</v>
      </c>
      <c r="D37" s="23" t="s">
        <v>1097</v>
      </c>
      <c r="E37" s="24" t="s">
        <v>1098</v>
      </c>
      <c r="F37" s="25" t="s">
        <v>24</v>
      </c>
      <c r="G37" s="75"/>
      <c r="H37" s="26"/>
      <c r="I37" s="26"/>
      <c r="J37" s="26"/>
      <c r="K37" s="26"/>
      <c r="L37" s="45"/>
      <c r="M37" s="45"/>
      <c r="N37" s="45"/>
      <c r="O37" s="45"/>
      <c r="P37" s="27"/>
      <c r="Q37" s="27"/>
      <c r="R37" s="27"/>
      <c r="S37" s="27"/>
      <c r="T37" s="27"/>
      <c r="U37" s="27"/>
      <c r="V37" s="27"/>
      <c r="W37" s="27"/>
      <c r="X37" s="26"/>
      <c r="Y37" s="28"/>
      <c r="AA37" s="9">
        <v>81530</v>
      </c>
      <c r="AB37" s="279">
        <v>1849300175409</v>
      </c>
      <c r="AC37" s="2" t="s">
        <v>1119</v>
      </c>
    </row>
    <row r="38" spans="1:29" s="2" customFormat="1" ht="16.149999999999999" customHeight="1" x14ac:dyDescent="0.5">
      <c r="A38" s="29">
        <v>32</v>
      </c>
      <c r="B38" s="121">
        <v>44978</v>
      </c>
      <c r="C38" s="30" t="s">
        <v>66</v>
      </c>
      <c r="D38" s="31" t="s">
        <v>1099</v>
      </c>
      <c r="E38" s="32" t="s">
        <v>1100</v>
      </c>
      <c r="F38" s="29" t="s">
        <v>25</v>
      </c>
      <c r="G38" s="76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6"/>
      <c r="AA38" s="9">
        <v>81532</v>
      </c>
      <c r="AB38" s="279">
        <v>1849902377271</v>
      </c>
      <c r="AC38" s="2" t="s">
        <v>67</v>
      </c>
    </row>
    <row r="39" spans="1:29" s="2" customFormat="1" ht="16.149999999999999" customHeight="1" x14ac:dyDescent="0.5">
      <c r="A39" s="29">
        <v>33</v>
      </c>
      <c r="B39" s="121">
        <v>44979</v>
      </c>
      <c r="C39" s="30" t="s">
        <v>66</v>
      </c>
      <c r="D39" s="31" t="s">
        <v>1101</v>
      </c>
      <c r="E39" s="32" t="s">
        <v>1102</v>
      </c>
      <c r="F39" s="29" t="s">
        <v>21</v>
      </c>
      <c r="G39" s="76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6"/>
      <c r="AA39" s="9">
        <v>81536</v>
      </c>
      <c r="AB39" s="279">
        <v>1849902429174</v>
      </c>
      <c r="AC39" s="2" t="s">
        <v>68</v>
      </c>
    </row>
    <row r="40" spans="1:29" s="2" customFormat="1" ht="16.149999999999999" customHeight="1" x14ac:dyDescent="0.5">
      <c r="A40" s="29">
        <v>34</v>
      </c>
      <c r="B40" s="121">
        <v>44980</v>
      </c>
      <c r="C40" s="30" t="s">
        <v>66</v>
      </c>
      <c r="D40" s="31" t="s">
        <v>580</v>
      </c>
      <c r="E40" s="32" t="s">
        <v>1103</v>
      </c>
      <c r="F40" s="29" t="s">
        <v>22</v>
      </c>
      <c r="G40" s="76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6"/>
      <c r="AA40" s="9">
        <v>81584</v>
      </c>
      <c r="AB40" s="279">
        <v>1849902341935</v>
      </c>
      <c r="AC40" s="2" t="s">
        <v>1116</v>
      </c>
    </row>
    <row r="41" spans="1:29" s="2" customFormat="1" ht="16.149999999999999" customHeight="1" x14ac:dyDescent="0.5">
      <c r="A41" s="37">
        <v>35</v>
      </c>
      <c r="B41" s="122">
        <v>44981</v>
      </c>
      <c r="C41" s="38" t="s">
        <v>66</v>
      </c>
      <c r="D41" s="39" t="s">
        <v>1104</v>
      </c>
      <c r="E41" s="40" t="s">
        <v>1105</v>
      </c>
      <c r="F41" s="37" t="s">
        <v>23</v>
      </c>
      <c r="G41" s="77"/>
      <c r="H41" s="41"/>
      <c r="I41" s="41"/>
      <c r="J41" s="41"/>
      <c r="K41" s="41"/>
      <c r="L41" s="41"/>
      <c r="M41" s="41"/>
      <c r="N41" s="41"/>
      <c r="O41" s="41"/>
      <c r="P41" s="42"/>
      <c r="Q41" s="42"/>
      <c r="R41" s="42"/>
      <c r="S41" s="42"/>
      <c r="T41" s="42"/>
      <c r="U41" s="42"/>
      <c r="V41" s="42"/>
      <c r="W41" s="42"/>
      <c r="X41" s="43"/>
      <c r="Y41" s="64"/>
      <c r="AA41" s="9">
        <v>81599</v>
      </c>
      <c r="AB41" s="279">
        <v>1849902446010</v>
      </c>
      <c r="AC41" s="2" t="s">
        <v>210</v>
      </c>
    </row>
    <row r="42" spans="1:29" s="2" customFormat="1" ht="16.149999999999999" customHeight="1" x14ac:dyDescent="0.5">
      <c r="A42" s="21">
        <v>36</v>
      </c>
      <c r="B42" s="123">
        <v>44982</v>
      </c>
      <c r="C42" s="22" t="s">
        <v>66</v>
      </c>
      <c r="D42" s="23" t="s">
        <v>1106</v>
      </c>
      <c r="E42" s="24" t="s">
        <v>1107</v>
      </c>
      <c r="F42" s="25" t="s">
        <v>24</v>
      </c>
      <c r="G42" s="75"/>
      <c r="H42" s="26"/>
      <c r="I42" s="26"/>
      <c r="J42" s="26"/>
      <c r="K42" s="26"/>
      <c r="L42" s="45"/>
      <c r="M42" s="45"/>
      <c r="N42" s="45"/>
      <c r="O42" s="45"/>
      <c r="P42" s="27"/>
      <c r="Q42" s="27"/>
      <c r="R42" s="27"/>
      <c r="S42" s="27"/>
      <c r="T42" s="27"/>
      <c r="U42" s="27"/>
      <c r="V42" s="27"/>
      <c r="W42" s="27"/>
      <c r="X42" s="26"/>
      <c r="Y42" s="28"/>
      <c r="AA42" s="9">
        <v>81668</v>
      </c>
      <c r="AB42" s="279">
        <v>1849902370838</v>
      </c>
      <c r="AC42" s="2" t="s">
        <v>69</v>
      </c>
    </row>
    <row r="43" spans="1:29" s="2" customFormat="1" ht="16.149999999999999" customHeight="1" x14ac:dyDescent="0.5">
      <c r="A43" s="29">
        <v>37</v>
      </c>
      <c r="B43" s="121">
        <v>44983</v>
      </c>
      <c r="C43" s="30" t="s">
        <v>66</v>
      </c>
      <c r="D43" s="31" t="s">
        <v>1108</v>
      </c>
      <c r="E43" s="32" t="s">
        <v>1109</v>
      </c>
      <c r="F43" s="29" t="s">
        <v>25</v>
      </c>
      <c r="G43" s="76"/>
      <c r="H43" s="33"/>
      <c r="I43" s="33"/>
      <c r="J43" s="33"/>
      <c r="K43" s="33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5"/>
      <c r="Y43" s="36"/>
      <c r="AA43" s="9">
        <v>81680</v>
      </c>
      <c r="AB43" s="279">
        <v>1849902372261</v>
      </c>
      <c r="AC43" s="2" t="s">
        <v>68</v>
      </c>
    </row>
    <row r="44" spans="1:29" s="2" customFormat="1" ht="16.149999999999999" customHeight="1" x14ac:dyDescent="0.5">
      <c r="A44" s="29">
        <v>38</v>
      </c>
      <c r="B44" s="121">
        <v>44984</v>
      </c>
      <c r="C44" s="30" t="s">
        <v>66</v>
      </c>
      <c r="D44" s="31" t="s">
        <v>1110</v>
      </c>
      <c r="E44" s="32" t="s">
        <v>1111</v>
      </c>
      <c r="F44" s="29" t="s">
        <v>21</v>
      </c>
      <c r="G44" s="76"/>
      <c r="H44" s="33"/>
      <c r="I44" s="33"/>
      <c r="J44" s="33"/>
      <c r="K44" s="33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5"/>
      <c r="Y44" s="36"/>
      <c r="AA44" s="9">
        <v>81698</v>
      </c>
      <c r="AB44" s="279">
        <v>1849902419063</v>
      </c>
      <c r="AC44" s="2" t="s">
        <v>69</v>
      </c>
    </row>
    <row r="45" spans="1:29" s="2" customFormat="1" ht="16.149999999999999" customHeight="1" x14ac:dyDescent="0.5">
      <c r="A45" s="29">
        <v>39</v>
      </c>
      <c r="B45" s="121">
        <v>44985</v>
      </c>
      <c r="C45" s="30" t="s">
        <v>66</v>
      </c>
      <c r="D45" s="31" t="s">
        <v>1112</v>
      </c>
      <c r="E45" s="32" t="s">
        <v>1113</v>
      </c>
      <c r="F45" s="29" t="s">
        <v>22</v>
      </c>
      <c r="G45" s="76"/>
      <c r="H45" s="33"/>
      <c r="I45" s="33"/>
      <c r="J45" s="33"/>
      <c r="K45" s="33"/>
      <c r="L45" s="33"/>
      <c r="M45" s="33"/>
      <c r="N45" s="33"/>
      <c r="O45" s="33"/>
      <c r="P45" s="34"/>
      <c r="Q45" s="34"/>
      <c r="R45" s="34"/>
      <c r="S45" s="34"/>
      <c r="T45" s="34"/>
      <c r="U45" s="34"/>
      <c r="V45" s="34"/>
      <c r="W45" s="34"/>
      <c r="X45" s="35"/>
      <c r="Y45" s="36"/>
      <c r="AA45" s="9">
        <v>81701</v>
      </c>
      <c r="AB45" s="279">
        <v>1849300171934</v>
      </c>
      <c r="AC45" s="2" t="s">
        <v>71</v>
      </c>
    </row>
    <row r="46" spans="1:29" s="2" customFormat="1" ht="16.149999999999999" customHeight="1" x14ac:dyDescent="0.5">
      <c r="A46" s="37">
        <v>40</v>
      </c>
      <c r="B46" s="122">
        <v>44986</v>
      </c>
      <c r="C46" s="178" t="s">
        <v>66</v>
      </c>
      <c r="D46" s="179" t="s">
        <v>1114</v>
      </c>
      <c r="E46" s="180" t="s">
        <v>1115</v>
      </c>
      <c r="F46" s="37" t="s">
        <v>23</v>
      </c>
      <c r="G46" s="181"/>
      <c r="H46" s="182"/>
      <c r="I46" s="182"/>
      <c r="J46" s="182"/>
      <c r="K46" s="182"/>
      <c r="L46" s="182"/>
      <c r="M46" s="182"/>
      <c r="N46" s="182"/>
      <c r="O46" s="182"/>
      <c r="P46" s="183"/>
      <c r="Q46" s="183"/>
      <c r="R46" s="183"/>
      <c r="S46" s="183"/>
      <c r="T46" s="183"/>
      <c r="U46" s="183"/>
      <c r="V46" s="183"/>
      <c r="W46" s="183"/>
      <c r="X46" s="184"/>
      <c r="Y46" s="185"/>
      <c r="AA46" s="9">
        <v>81861</v>
      </c>
      <c r="AB46" s="279">
        <v>1849902459782</v>
      </c>
      <c r="AC46" s="2" t="s">
        <v>69</v>
      </c>
    </row>
    <row r="47" spans="1:29" s="2" customFormat="1" ht="6" customHeight="1" x14ac:dyDescent="0.5">
      <c r="A47" s="66"/>
      <c r="B47" s="112"/>
      <c r="C47" s="113"/>
      <c r="D47" s="114"/>
      <c r="E47" s="115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5"/>
      <c r="Q47" s="65"/>
      <c r="R47" s="65"/>
      <c r="S47" s="65"/>
      <c r="T47" s="65"/>
      <c r="U47" s="65"/>
      <c r="V47" s="65"/>
      <c r="W47" s="65"/>
      <c r="X47" s="116"/>
      <c r="Y47" s="117"/>
      <c r="AA47" s="9"/>
      <c r="AB47" s="279"/>
    </row>
    <row r="48" spans="1:29" s="2" customFormat="1" ht="16.149999999999999" customHeight="1" x14ac:dyDescent="0.5">
      <c r="A48" s="65"/>
      <c r="B48" s="69" t="s">
        <v>32</v>
      </c>
      <c r="C48" s="66"/>
      <c r="E48" s="66">
        <f>I48+O48</f>
        <v>40</v>
      </c>
      <c r="F48" s="67" t="s">
        <v>6</v>
      </c>
      <c r="G48" s="69" t="s">
        <v>11</v>
      </c>
      <c r="H48" s="69"/>
      <c r="I48" s="66">
        <f>COUNTIF($C$7:$C$46,"ช")</f>
        <v>17</v>
      </c>
      <c r="J48" s="65"/>
      <c r="K48" s="68" t="s">
        <v>8</v>
      </c>
      <c r="L48" s="69"/>
      <c r="M48" s="188" t="s">
        <v>7</v>
      </c>
      <c r="N48" s="188"/>
      <c r="O48" s="66">
        <f>COUNTIF($C$7:$C$46,"ญ")</f>
        <v>23</v>
      </c>
      <c r="P48" s="65"/>
      <c r="Q48" s="68" t="s">
        <v>8</v>
      </c>
      <c r="X48" s="65"/>
      <c r="Y48" s="65"/>
      <c r="AA48" s="9"/>
      <c r="AB48" s="279"/>
    </row>
    <row r="49" spans="1:28" s="91" customFormat="1" ht="17.100000000000001" hidden="1" customHeight="1" x14ac:dyDescent="0.5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AA49" s="90"/>
      <c r="AB49" s="280"/>
    </row>
    <row r="50" spans="1:28" s="89" customFormat="1" ht="15" hidden="1" customHeight="1" x14ac:dyDescent="0.5">
      <c r="A50" s="85"/>
      <c r="B50" s="84"/>
      <c r="C50" s="85"/>
      <c r="D50" s="162" t="s">
        <v>21</v>
      </c>
      <c r="E50" s="162">
        <f>COUNTIF($F$7:$F$46,"แดง")</f>
        <v>8</v>
      </c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AA50" s="270"/>
      <c r="AB50" s="281"/>
    </row>
    <row r="51" spans="1:28" s="89" customFormat="1" ht="15" hidden="1" customHeight="1" x14ac:dyDescent="0.5">
      <c r="A51" s="85"/>
      <c r="B51" s="84"/>
      <c r="C51" s="85"/>
      <c r="D51" s="162" t="s">
        <v>22</v>
      </c>
      <c r="E51" s="162">
        <f>COUNTIF($F$7:$F$46,"เหลือง")</f>
        <v>8</v>
      </c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AA51" s="270"/>
      <c r="AB51" s="281"/>
    </row>
    <row r="52" spans="1:28" s="89" customFormat="1" ht="15" hidden="1" customHeight="1" x14ac:dyDescent="0.5">
      <c r="A52" s="85"/>
      <c r="B52" s="84"/>
      <c r="C52" s="85"/>
      <c r="D52" s="162" t="s">
        <v>23</v>
      </c>
      <c r="E52" s="162">
        <f>COUNTIF($F$7:$F$46,"น้ำเงิน")</f>
        <v>8</v>
      </c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AA52" s="270"/>
      <c r="AB52" s="281"/>
    </row>
    <row r="53" spans="1:28" s="89" customFormat="1" ht="15" hidden="1" customHeight="1" x14ac:dyDescent="0.5">
      <c r="A53" s="85"/>
      <c r="B53" s="84"/>
      <c r="C53" s="85"/>
      <c r="D53" s="162" t="s">
        <v>24</v>
      </c>
      <c r="E53" s="162">
        <f>COUNTIF($F$7:$F$46,"ม่วง")</f>
        <v>8</v>
      </c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AA53" s="270"/>
      <c r="AB53" s="281"/>
    </row>
    <row r="54" spans="1:28" s="89" customFormat="1" ht="15" hidden="1" customHeight="1" x14ac:dyDescent="0.5">
      <c r="A54" s="85"/>
      <c r="B54" s="84"/>
      <c r="C54" s="85"/>
      <c r="D54" s="162" t="s">
        <v>25</v>
      </c>
      <c r="E54" s="162">
        <f>COUNTIF($F$7:$F$46,"ฟ้า")</f>
        <v>8</v>
      </c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AA54" s="270"/>
      <c r="AB54" s="281"/>
    </row>
    <row r="55" spans="1:28" s="89" customFormat="1" ht="15" hidden="1" customHeight="1" x14ac:dyDescent="0.5">
      <c r="A55" s="85"/>
      <c r="B55" s="84"/>
      <c r="C55" s="85"/>
      <c r="D55" s="162" t="s">
        <v>5</v>
      </c>
      <c r="E55" s="162">
        <f>SUM(E50:E54)</f>
        <v>40</v>
      </c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AA55" s="270"/>
      <c r="AB55" s="281"/>
    </row>
    <row r="56" spans="1:28" s="89" customFormat="1" ht="15" hidden="1" customHeight="1" x14ac:dyDescent="0.5">
      <c r="B56" s="86"/>
      <c r="C56" s="87"/>
      <c r="D56" s="88"/>
      <c r="E56" s="88"/>
      <c r="AA56" s="270"/>
      <c r="AB56" s="281"/>
    </row>
    <row r="57" spans="1:28" s="89" customFormat="1" ht="15" customHeight="1" x14ac:dyDescent="0.5">
      <c r="B57" s="86"/>
      <c r="C57" s="87"/>
      <c r="D57" s="88"/>
      <c r="E57" s="88"/>
      <c r="AA57" s="270"/>
      <c r="AB57" s="281"/>
    </row>
    <row r="58" spans="1:28" ht="15" customHeight="1" x14ac:dyDescent="0.5">
      <c r="C58" s="7"/>
      <c r="D58" s="8"/>
      <c r="E58" s="8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7FBBB-8D92-4FDA-A650-632B062F5EB0}">
  <sheetPr>
    <tabColor rgb="FF0000CC"/>
  </sheetPr>
  <dimension ref="A1:AL48"/>
  <sheetViews>
    <sheetView zoomScale="130" zoomScaleNormal="130" workbookViewId="0">
      <selection activeCell="AG17" sqref="AG17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4.7109375" style="1" customWidth="1"/>
    <col min="27" max="27" width="14.42578125" style="159" hidden="1" customWidth="1"/>
    <col min="28" max="28" width="7.7109375" style="159" hidden="1" customWidth="1"/>
    <col min="29" max="29" width="15.140625" style="10" hidden="1" customWidth="1"/>
    <col min="30" max="30" width="15.5703125" style="10" hidden="1" customWidth="1"/>
    <col min="31" max="16384" width="9.140625" style="1"/>
  </cols>
  <sheetData>
    <row r="1" spans="1:31" s="10" customFormat="1" ht="18" customHeight="1" x14ac:dyDescent="0.5">
      <c r="B1" s="102" t="s">
        <v>62</v>
      </c>
      <c r="C1" s="95"/>
      <c r="D1" s="96"/>
      <c r="E1" s="101" t="str">
        <f>'1-1'!E1</f>
        <v xml:space="preserve">      ภาคเรียนที่ 2  ปีการศึกษา 2568</v>
      </c>
      <c r="F1" s="13"/>
      <c r="M1" s="10" t="s">
        <v>37</v>
      </c>
      <c r="R1" s="10" t="str">
        <f>'ยอด ม.1'!B30</f>
        <v>พักการเรียน</v>
      </c>
      <c r="AA1" s="159"/>
      <c r="AB1" s="159"/>
    </row>
    <row r="2" spans="1:31" s="10" customFormat="1" ht="18" customHeight="1" x14ac:dyDescent="0.5">
      <c r="B2" s="103" t="s">
        <v>45</v>
      </c>
      <c r="C2" s="95"/>
      <c r="D2" s="96"/>
      <c r="E2" s="101" t="s">
        <v>126</v>
      </c>
      <c r="M2" s="10" t="s">
        <v>44</v>
      </c>
      <c r="R2" s="10" t="str">
        <f>'ยอด ม.1'!B31</f>
        <v>…...........-..............</v>
      </c>
      <c r="AA2" s="159"/>
      <c r="AB2" s="159"/>
    </row>
    <row r="3" spans="1:31" s="12" customFormat="1" ht="17.25" customHeight="1" x14ac:dyDescent="0.5">
      <c r="A3" s="13" t="s">
        <v>120</v>
      </c>
      <c r="B3" s="10"/>
      <c r="C3" s="10"/>
      <c r="D3" s="10"/>
      <c r="E3" s="10"/>
      <c r="F3" s="13"/>
      <c r="G3" s="13"/>
      <c r="H3" s="13"/>
      <c r="I3" s="13"/>
      <c r="J3" s="13"/>
      <c r="K3" s="13"/>
      <c r="L3" s="10"/>
      <c r="M3" s="10"/>
      <c r="N3" s="10"/>
      <c r="O3" s="13"/>
      <c r="T3" s="10"/>
      <c r="U3" s="10"/>
      <c r="V3" s="10"/>
      <c r="W3" s="10"/>
      <c r="X3" s="10"/>
      <c r="Y3" s="10"/>
      <c r="AA3" s="159"/>
      <c r="AB3" s="159"/>
    </row>
    <row r="4" spans="1:31" s="12" customFormat="1" ht="17.25" customHeight="1" x14ac:dyDescent="0.5">
      <c r="A4" s="10" t="s">
        <v>46</v>
      </c>
      <c r="B4" s="10"/>
      <c r="C4" s="10"/>
      <c r="D4" s="10"/>
      <c r="E4" s="10"/>
      <c r="F4" s="13"/>
      <c r="G4" s="13"/>
      <c r="H4" s="13"/>
      <c r="I4" s="13"/>
      <c r="J4" s="13"/>
      <c r="K4" s="13"/>
      <c r="L4" s="10"/>
      <c r="M4" s="10"/>
      <c r="N4" s="10"/>
      <c r="O4" s="13"/>
      <c r="T4" s="13"/>
      <c r="U4" s="10"/>
      <c r="V4" s="111" t="s">
        <v>47</v>
      </c>
      <c r="W4" s="312" t="s">
        <v>121</v>
      </c>
      <c r="X4" s="312"/>
      <c r="Y4" s="10"/>
      <c r="AA4" s="159"/>
      <c r="AB4" s="159"/>
    </row>
    <row r="5" spans="1:31" s="98" customFormat="1" ht="18" customHeight="1" x14ac:dyDescent="0.5">
      <c r="A5" s="310" t="s">
        <v>0</v>
      </c>
      <c r="B5" s="308" t="s">
        <v>1</v>
      </c>
      <c r="C5" s="314" t="s">
        <v>2</v>
      </c>
      <c r="D5" s="316" t="s">
        <v>9</v>
      </c>
      <c r="E5" s="318" t="s">
        <v>4</v>
      </c>
      <c r="F5" s="310" t="s">
        <v>3</v>
      </c>
      <c r="G5" s="71"/>
      <c r="H5" s="72"/>
      <c r="I5" s="72"/>
      <c r="J5" s="72"/>
      <c r="K5" s="7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5"/>
      <c r="X5" s="16"/>
      <c r="Y5" s="104"/>
      <c r="AA5" s="99"/>
      <c r="AB5" s="99"/>
    </row>
    <row r="6" spans="1:31" s="98" customFormat="1" ht="18" customHeight="1" x14ac:dyDescent="0.5">
      <c r="A6" s="313"/>
      <c r="B6" s="309"/>
      <c r="C6" s="315"/>
      <c r="D6" s="317"/>
      <c r="E6" s="319"/>
      <c r="F6" s="311"/>
      <c r="G6" s="73"/>
      <c r="H6" s="74"/>
      <c r="I6" s="74"/>
      <c r="J6" s="74"/>
      <c r="K6" s="7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  <c r="X6" s="19"/>
      <c r="Y6" s="105"/>
      <c r="AA6" s="99" t="s">
        <v>75</v>
      </c>
      <c r="AB6" s="99" t="s">
        <v>76</v>
      </c>
      <c r="AC6" s="99" t="s">
        <v>77</v>
      </c>
      <c r="AD6" s="99" t="s">
        <v>78</v>
      </c>
    </row>
    <row r="7" spans="1:31" s="2" customFormat="1" ht="15.75" customHeight="1" x14ac:dyDescent="0.5">
      <c r="A7" s="21">
        <v>1</v>
      </c>
      <c r="B7" s="123"/>
      <c r="C7" s="22"/>
      <c r="D7" s="146"/>
      <c r="E7" s="24"/>
      <c r="F7" s="21"/>
      <c r="G7" s="82"/>
      <c r="H7" s="45"/>
      <c r="I7" s="45"/>
      <c r="J7" s="45"/>
      <c r="K7" s="45"/>
      <c r="L7" s="45"/>
      <c r="M7" s="45"/>
      <c r="N7" s="45"/>
      <c r="O7" s="45"/>
      <c r="P7" s="27"/>
      <c r="Q7" s="27"/>
      <c r="R7" s="27"/>
      <c r="S7" s="27"/>
      <c r="T7" s="27"/>
      <c r="U7" s="27"/>
      <c r="V7" s="27"/>
      <c r="W7" s="27"/>
      <c r="X7" s="26"/>
      <c r="Y7" s="28"/>
      <c r="AA7" s="164">
        <v>1849902170693</v>
      </c>
      <c r="AB7" s="99" t="s">
        <v>65</v>
      </c>
      <c r="AC7" s="98" t="s">
        <v>84</v>
      </c>
      <c r="AD7" s="98" t="s">
        <v>71</v>
      </c>
    </row>
    <row r="8" spans="1:31" s="2" customFormat="1" ht="16.149999999999999" customHeight="1" x14ac:dyDescent="0.5">
      <c r="A8" s="29">
        <v>2</v>
      </c>
      <c r="B8" s="121"/>
      <c r="C8" s="30"/>
      <c r="D8" s="54"/>
      <c r="E8" s="55"/>
      <c r="F8" s="29"/>
      <c r="G8" s="76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6"/>
      <c r="AA8" s="164">
        <v>1849902101365</v>
      </c>
      <c r="AB8" s="99" t="s">
        <v>65</v>
      </c>
      <c r="AC8" s="98" t="s">
        <v>85</v>
      </c>
      <c r="AD8" s="98" t="s">
        <v>74</v>
      </c>
    </row>
    <row r="9" spans="1:31" s="2" customFormat="1" ht="16.149999999999999" customHeight="1" x14ac:dyDescent="0.5">
      <c r="A9" s="29">
        <v>3</v>
      </c>
      <c r="B9" s="121"/>
      <c r="C9" s="30"/>
      <c r="D9" s="54"/>
      <c r="E9" s="32"/>
      <c r="F9" s="29"/>
      <c r="G9" s="76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6"/>
      <c r="AA9" s="164">
        <v>1849902097155</v>
      </c>
      <c r="AB9" s="99" t="s">
        <v>65</v>
      </c>
      <c r="AC9" s="98" t="s">
        <v>86</v>
      </c>
      <c r="AD9" s="98" t="s">
        <v>87</v>
      </c>
    </row>
    <row r="10" spans="1:31" s="2" customFormat="1" ht="16.149999999999999" customHeight="1" x14ac:dyDescent="0.5">
      <c r="A10" s="29">
        <v>4</v>
      </c>
      <c r="B10" s="121"/>
      <c r="C10" s="30"/>
      <c r="D10" s="54"/>
      <c r="E10" s="32"/>
      <c r="F10" s="29"/>
      <c r="G10" s="76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6"/>
      <c r="AA10" s="164">
        <v>1849902104283</v>
      </c>
      <c r="AB10" s="99" t="s">
        <v>65</v>
      </c>
      <c r="AC10" s="98" t="s">
        <v>88</v>
      </c>
      <c r="AD10" s="98" t="s">
        <v>70</v>
      </c>
      <c r="AE10" s="3"/>
    </row>
    <row r="11" spans="1:31" s="2" customFormat="1" ht="16.149999999999999" customHeight="1" x14ac:dyDescent="0.5">
      <c r="A11" s="37">
        <v>5</v>
      </c>
      <c r="B11" s="122"/>
      <c r="C11" s="38"/>
      <c r="D11" s="147"/>
      <c r="E11" s="40"/>
      <c r="F11" s="37"/>
      <c r="G11" s="77"/>
      <c r="H11" s="41"/>
      <c r="I11" s="41"/>
      <c r="J11" s="41"/>
      <c r="K11" s="41"/>
      <c r="L11" s="41"/>
      <c r="M11" s="41"/>
      <c r="N11" s="41"/>
      <c r="O11" s="41"/>
      <c r="P11" s="42"/>
      <c r="Q11" s="42"/>
      <c r="R11" s="42"/>
      <c r="S11" s="42"/>
      <c r="T11" s="42"/>
      <c r="U11" s="42"/>
      <c r="V11" s="42"/>
      <c r="W11" s="42"/>
      <c r="X11" s="43"/>
      <c r="Y11" s="44"/>
      <c r="AA11" s="164">
        <v>1849902125981</v>
      </c>
      <c r="AB11" s="99" t="s">
        <v>65</v>
      </c>
      <c r="AC11" s="98" t="s">
        <v>89</v>
      </c>
      <c r="AD11" s="98" t="s">
        <v>67</v>
      </c>
      <c r="AE11" s="3"/>
    </row>
    <row r="12" spans="1:31" s="2" customFormat="1" ht="16.149999999999999" customHeight="1" x14ac:dyDescent="0.5">
      <c r="A12" s="21">
        <v>6</v>
      </c>
      <c r="B12" s="123"/>
      <c r="C12" s="22"/>
      <c r="D12" s="146"/>
      <c r="E12" s="24"/>
      <c r="F12" s="21"/>
      <c r="G12" s="82"/>
      <c r="H12" s="45"/>
      <c r="I12" s="45"/>
      <c r="J12" s="45"/>
      <c r="K12" s="45"/>
      <c r="L12" s="26"/>
      <c r="M12" s="26"/>
      <c r="N12" s="26"/>
      <c r="O12" s="26"/>
      <c r="P12" s="27"/>
      <c r="Q12" s="27"/>
      <c r="R12" s="27"/>
      <c r="S12" s="27"/>
      <c r="T12" s="27"/>
      <c r="U12" s="27"/>
      <c r="V12" s="27"/>
      <c r="W12" s="27"/>
      <c r="X12" s="26"/>
      <c r="Y12" s="28"/>
      <c r="AA12" s="164">
        <v>1102200298924</v>
      </c>
      <c r="AB12" s="99" t="s">
        <v>65</v>
      </c>
      <c r="AC12" s="98" t="s">
        <v>90</v>
      </c>
      <c r="AD12" s="98" t="s">
        <v>70</v>
      </c>
      <c r="AE12" s="3"/>
    </row>
    <row r="13" spans="1:31" s="2" customFormat="1" ht="16.149999999999999" customHeight="1" x14ac:dyDescent="0.5">
      <c r="A13" s="29">
        <v>7</v>
      </c>
      <c r="B13" s="121"/>
      <c r="C13" s="30"/>
      <c r="D13" s="54"/>
      <c r="E13" s="32"/>
      <c r="F13" s="29"/>
      <c r="G13" s="76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6"/>
      <c r="AA13" s="164">
        <v>1849902084142</v>
      </c>
      <c r="AB13" s="99" t="s">
        <v>65</v>
      </c>
      <c r="AC13" s="98" t="s">
        <v>91</v>
      </c>
      <c r="AD13" s="98" t="s">
        <v>83</v>
      </c>
      <c r="AE13" s="3"/>
    </row>
    <row r="14" spans="1:31" s="2" customFormat="1" ht="16.149999999999999" customHeight="1" x14ac:dyDescent="0.5">
      <c r="A14" s="29">
        <v>8</v>
      </c>
      <c r="B14" s="121"/>
      <c r="C14" s="30"/>
      <c r="D14" s="54"/>
      <c r="E14" s="32"/>
      <c r="F14" s="29"/>
      <c r="G14" s="83"/>
      <c r="H14" s="35"/>
      <c r="I14" s="35"/>
      <c r="J14" s="35"/>
      <c r="K14" s="35"/>
      <c r="L14" s="35"/>
      <c r="M14" s="35"/>
      <c r="N14" s="35"/>
      <c r="O14" s="35"/>
      <c r="P14" s="34"/>
      <c r="Q14" s="34"/>
      <c r="R14" s="34"/>
      <c r="S14" s="34"/>
      <c r="T14" s="34"/>
      <c r="U14" s="34"/>
      <c r="V14" s="34"/>
      <c r="W14" s="34"/>
      <c r="X14" s="35"/>
      <c r="Y14" s="36"/>
      <c r="AA14" s="164">
        <v>1101402416901</v>
      </c>
      <c r="AB14" s="99" t="s">
        <v>65</v>
      </c>
      <c r="AC14" s="98" t="s">
        <v>92</v>
      </c>
      <c r="AD14" s="98" t="s">
        <v>67</v>
      </c>
      <c r="AE14" s="3"/>
    </row>
    <row r="15" spans="1:31" s="2" customFormat="1" ht="16.149999999999999" customHeight="1" x14ac:dyDescent="0.5">
      <c r="A15" s="29">
        <v>9</v>
      </c>
      <c r="B15" s="121"/>
      <c r="C15" s="30"/>
      <c r="D15" s="54"/>
      <c r="E15" s="32"/>
      <c r="F15" s="29"/>
      <c r="G15" s="76"/>
      <c r="H15" s="33"/>
      <c r="I15" s="33"/>
      <c r="J15" s="33"/>
      <c r="K15" s="33"/>
      <c r="L15" s="33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6"/>
      <c r="AA15" s="164">
        <v>1800901431495</v>
      </c>
      <c r="AB15" s="99" t="s">
        <v>65</v>
      </c>
      <c r="AC15" s="98" t="s">
        <v>93</v>
      </c>
      <c r="AD15" s="98" t="s">
        <v>94</v>
      </c>
      <c r="AE15" s="3"/>
    </row>
    <row r="16" spans="1:31" s="2" customFormat="1" ht="16.149999999999999" customHeight="1" x14ac:dyDescent="0.5">
      <c r="A16" s="37">
        <v>10</v>
      </c>
      <c r="B16" s="122"/>
      <c r="C16" s="134"/>
      <c r="D16" s="135"/>
      <c r="E16" s="136"/>
      <c r="F16" s="37"/>
      <c r="G16" s="144"/>
      <c r="H16" s="43"/>
      <c r="I16" s="43"/>
      <c r="J16" s="43"/>
      <c r="K16" s="43"/>
      <c r="L16" s="41"/>
      <c r="M16" s="41"/>
      <c r="N16" s="41"/>
      <c r="O16" s="41"/>
      <c r="P16" s="42"/>
      <c r="Q16" s="42"/>
      <c r="R16" s="42"/>
      <c r="S16" s="42"/>
      <c r="T16" s="42"/>
      <c r="U16" s="42"/>
      <c r="V16" s="42"/>
      <c r="W16" s="42"/>
      <c r="X16" s="43"/>
      <c r="Y16" s="44"/>
      <c r="AA16" s="164">
        <v>1849902136223</v>
      </c>
      <c r="AB16" s="99" t="s">
        <v>65</v>
      </c>
      <c r="AC16" s="98" t="s">
        <v>95</v>
      </c>
      <c r="AD16" s="98" t="s">
        <v>79</v>
      </c>
      <c r="AE16" s="3"/>
    </row>
    <row r="17" spans="1:33" s="2" customFormat="1" ht="16.149999999999999" customHeight="1" x14ac:dyDescent="0.5">
      <c r="A17" s="21">
        <v>11</v>
      </c>
      <c r="B17" s="123"/>
      <c r="C17" s="22"/>
      <c r="D17" s="146"/>
      <c r="E17" s="24"/>
      <c r="F17" s="21"/>
      <c r="G17" s="82"/>
      <c r="H17" s="45"/>
      <c r="I17" s="45"/>
      <c r="J17" s="45"/>
      <c r="K17" s="45"/>
      <c r="L17" s="45"/>
      <c r="M17" s="45"/>
      <c r="N17" s="45"/>
      <c r="O17" s="45"/>
      <c r="P17" s="27"/>
      <c r="Q17" s="27"/>
      <c r="R17" s="27"/>
      <c r="S17" s="27"/>
      <c r="T17" s="27"/>
      <c r="U17" s="27"/>
      <c r="V17" s="27"/>
      <c r="W17" s="27"/>
      <c r="X17" s="26"/>
      <c r="Y17" s="28"/>
      <c r="AA17" s="164">
        <v>1849902177108</v>
      </c>
      <c r="AB17" s="99" t="s">
        <v>65</v>
      </c>
      <c r="AC17" s="98" t="s">
        <v>96</v>
      </c>
      <c r="AD17" s="98" t="s">
        <v>80</v>
      </c>
      <c r="AE17" s="3"/>
    </row>
    <row r="18" spans="1:33" s="2" customFormat="1" ht="16.149999999999999" customHeight="1" x14ac:dyDescent="0.5">
      <c r="A18" s="29">
        <v>12</v>
      </c>
      <c r="B18" s="121"/>
      <c r="C18" s="30"/>
      <c r="D18" s="54"/>
      <c r="E18" s="32"/>
      <c r="F18" s="29"/>
      <c r="G18" s="76"/>
      <c r="H18" s="33"/>
      <c r="I18" s="33"/>
      <c r="J18" s="33"/>
      <c r="K18" s="33"/>
      <c r="L18" s="33"/>
      <c r="M18" s="33"/>
      <c r="N18" s="33"/>
      <c r="O18" s="33"/>
      <c r="P18" s="34"/>
      <c r="Q18" s="34"/>
      <c r="R18" s="34"/>
      <c r="S18" s="34"/>
      <c r="T18" s="34"/>
      <c r="U18" s="34"/>
      <c r="V18" s="34"/>
      <c r="W18" s="34"/>
      <c r="X18" s="35"/>
      <c r="Y18" s="36"/>
      <c r="AA18" s="164">
        <v>1101000252652</v>
      </c>
      <c r="AB18" s="99" t="s">
        <v>65</v>
      </c>
      <c r="AC18" s="98" t="s">
        <v>97</v>
      </c>
      <c r="AD18" s="98" t="s">
        <v>87</v>
      </c>
      <c r="AE18" s="3"/>
    </row>
    <row r="19" spans="1:33" s="2" customFormat="1" ht="16.149999999999999" customHeight="1" x14ac:dyDescent="0.5">
      <c r="A19" s="29">
        <v>13</v>
      </c>
      <c r="B19" s="121"/>
      <c r="C19" s="30"/>
      <c r="D19" s="54"/>
      <c r="E19" s="32"/>
      <c r="F19" s="29"/>
      <c r="G19" s="83"/>
      <c r="H19" s="35"/>
      <c r="I19" s="35"/>
      <c r="J19" s="35"/>
      <c r="K19" s="35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6"/>
      <c r="AA19" s="164">
        <v>1849902154922</v>
      </c>
      <c r="AB19" s="99" t="s">
        <v>65</v>
      </c>
      <c r="AC19" s="98" t="s">
        <v>98</v>
      </c>
      <c r="AD19" s="98" t="s">
        <v>70</v>
      </c>
      <c r="AE19" s="3"/>
    </row>
    <row r="20" spans="1:33" s="2" customFormat="1" ht="16.149999999999999" customHeight="1" x14ac:dyDescent="0.5">
      <c r="A20" s="29">
        <v>14</v>
      </c>
      <c r="B20" s="121"/>
      <c r="C20" s="30"/>
      <c r="D20" s="54"/>
      <c r="E20" s="32"/>
      <c r="F20" s="29"/>
      <c r="G20" s="76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6"/>
      <c r="AA20" s="164">
        <v>1849902162151</v>
      </c>
      <c r="AB20" s="99" t="s">
        <v>65</v>
      </c>
      <c r="AC20" s="98" t="s">
        <v>99</v>
      </c>
      <c r="AD20" s="98" t="s">
        <v>69</v>
      </c>
      <c r="AE20" s="3"/>
    </row>
    <row r="21" spans="1:33" s="2" customFormat="1" ht="16.149999999999999" customHeight="1" x14ac:dyDescent="0.5">
      <c r="A21" s="37">
        <v>15</v>
      </c>
      <c r="B21" s="122"/>
      <c r="C21" s="38"/>
      <c r="D21" s="147"/>
      <c r="E21" s="40"/>
      <c r="F21" s="37"/>
      <c r="G21" s="144"/>
      <c r="H21" s="43"/>
      <c r="I21" s="43"/>
      <c r="J21" s="43"/>
      <c r="K21" s="43"/>
      <c r="L21" s="43"/>
      <c r="M21" s="43"/>
      <c r="N21" s="43"/>
      <c r="O21" s="43"/>
      <c r="P21" s="42"/>
      <c r="Q21" s="42"/>
      <c r="R21" s="42"/>
      <c r="S21" s="42"/>
      <c r="T21" s="42"/>
      <c r="U21" s="42"/>
      <c r="V21" s="42"/>
      <c r="W21" s="42"/>
      <c r="X21" s="43"/>
      <c r="Y21" s="44"/>
      <c r="AA21" s="164">
        <v>1129902183911</v>
      </c>
      <c r="AB21" s="99" t="s">
        <v>65</v>
      </c>
      <c r="AC21" s="98" t="s">
        <v>100</v>
      </c>
      <c r="AD21" s="98" t="s">
        <v>68</v>
      </c>
      <c r="AE21" s="3"/>
    </row>
    <row r="22" spans="1:33" s="2" customFormat="1" ht="16.149999999999999" customHeight="1" x14ac:dyDescent="0.5">
      <c r="A22" s="21">
        <v>16</v>
      </c>
      <c r="B22" s="123"/>
      <c r="C22" s="22"/>
      <c r="D22" s="146"/>
      <c r="E22" s="24"/>
      <c r="F22" s="21"/>
      <c r="G22" s="82"/>
      <c r="H22" s="45"/>
      <c r="I22" s="45"/>
      <c r="J22" s="45"/>
      <c r="K22" s="45"/>
      <c r="L22" s="145"/>
      <c r="M22" s="45"/>
      <c r="N22" s="45"/>
      <c r="O22" s="45"/>
      <c r="P22" s="27"/>
      <c r="Q22" s="27"/>
      <c r="R22" s="27"/>
      <c r="S22" s="27"/>
      <c r="T22" s="27"/>
      <c r="U22" s="27"/>
      <c r="V22" s="27"/>
      <c r="W22" s="27"/>
      <c r="X22" s="26"/>
      <c r="Y22" s="28"/>
      <c r="AA22" s="164">
        <v>1209501250861</v>
      </c>
      <c r="AB22" s="99" t="s">
        <v>65</v>
      </c>
      <c r="AC22" s="98" t="s">
        <v>101</v>
      </c>
      <c r="AD22" s="98" t="s">
        <v>68</v>
      </c>
      <c r="AE22" s="3"/>
    </row>
    <row r="23" spans="1:33" s="2" customFormat="1" ht="16.149999999999999" customHeight="1" x14ac:dyDescent="0.5">
      <c r="A23" s="29">
        <v>17</v>
      </c>
      <c r="B23" s="121"/>
      <c r="C23" s="30"/>
      <c r="D23" s="54"/>
      <c r="E23" s="32"/>
      <c r="F23" s="29"/>
      <c r="G23" s="76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36"/>
      <c r="AA23" s="164">
        <v>1849902121226</v>
      </c>
      <c r="AB23" s="99" t="s">
        <v>66</v>
      </c>
      <c r="AC23" s="98" t="s">
        <v>102</v>
      </c>
      <c r="AD23" s="98" t="s">
        <v>68</v>
      </c>
      <c r="AE23" s="3"/>
    </row>
    <row r="24" spans="1:33" s="2" customFormat="1" ht="16.149999999999999" customHeight="1" x14ac:dyDescent="0.5">
      <c r="A24" s="29">
        <v>18</v>
      </c>
      <c r="B24" s="121"/>
      <c r="C24" s="30"/>
      <c r="D24" s="31"/>
      <c r="E24" s="32"/>
      <c r="F24" s="29"/>
      <c r="G24" s="76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6"/>
      <c r="AA24" s="164">
        <v>1849902108751</v>
      </c>
      <c r="AB24" s="99" t="s">
        <v>66</v>
      </c>
      <c r="AC24" s="98" t="s">
        <v>103</v>
      </c>
      <c r="AD24" s="98" t="s">
        <v>94</v>
      </c>
      <c r="AE24" s="3"/>
    </row>
    <row r="25" spans="1:33" s="2" customFormat="1" ht="16.149999999999999" customHeight="1" x14ac:dyDescent="0.5">
      <c r="A25" s="29">
        <v>19</v>
      </c>
      <c r="B25" s="121"/>
      <c r="C25" s="30"/>
      <c r="D25" s="54"/>
      <c r="E25" s="55"/>
      <c r="F25" s="29"/>
      <c r="G25" s="76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6"/>
      <c r="AA25" s="164">
        <v>1849902161732</v>
      </c>
      <c r="AB25" s="99" t="s">
        <v>66</v>
      </c>
      <c r="AC25" s="98" t="s">
        <v>104</v>
      </c>
      <c r="AD25" s="98" t="s">
        <v>81</v>
      </c>
      <c r="AE25" s="3"/>
    </row>
    <row r="26" spans="1:33" s="2" customFormat="1" ht="16.350000000000001" customHeight="1" x14ac:dyDescent="0.5">
      <c r="A26" s="37">
        <v>20</v>
      </c>
      <c r="B26" s="122"/>
      <c r="C26" s="160"/>
      <c r="D26" s="147"/>
      <c r="E26" s="40"/>
      <c r="F26" s="37"/>
      <c r="G26" s="77"/>
      <c r="H26" s="41"/>
      <c r="I26" s="41"/>
      <c r="J26" s="41"/>
      <c r="K26" s="41"/>
      <c r="L26" s="41"/>
      <c r="M26" s="41"/>
      <c r="N26" s="41"/>
      <c r="O26" s="41"/>
      <c r="P26" s="42"/>
      <c r="Q26" s="42"/>
      <c r="R26" s="42"/>
      <c r="S26" s="42"/>
      <c r="T26" s="42"/>
      <c r="U26" s="42"/>
      <c r="V26" s="42"/>
      <c r="W26" s="42"/>
      <c r="X26" s="43"/>
      <c r="Y26" s="44"/>
      <c r="AA26" s="164">
        <v>1869900778058</v>
      </c>
      <c r="AB26" s="99" t="s">
        <v>66</v>
      </c>
      <c r="AC26" s="98" t="s">
        <v>105</v>
      </c>
      <c r="AD26" s="98" t="s">
        <v>82</v>
      </c>
      <c r="AE26" s="3"/>
    </row>
    <row r="27" spans="1:33" s="2" customFormat="1" ht="16.149999999999999" customHeight="1" x14ac:dyDescent="0.5">
      <c r="A27" s="21">
        <v>21</v>
      </c>
      <c r="B27" s="123"/>
      <c r="C27" s="47"/>
      <c r="D27" s="161"/>
      <c r="E27" s="63"/>
      <c r="F27" s="21"/>
      <c r="G27" s="79"/>
      <c r="H27" s="52"/>
      <c r="I27" s="52"/>
      <c r="J27" s="52"/>
      <c r="K27" s="52"/>
      <c r="L27" s="50"/>
      <c r="M27" s="50"/>
      <c r="N27" s="50"/>
      <c r="O27" s="50"/>
      <c r="P27" s="51"/>
      <c r="Q27" s="51"/>
      <c r="R27" s="51"/>
      <c r="S27" s="51"/>
      <c r="T27" s="51"/>
      <c r="U27" s="51"/>
      <c r="V27" s="51"/>
      <c r="W27" s="51"/>
      <c r="X27" s="52"/>
      <c r="Y27" s="28"/>
      <c r="AA27" s="164">
        <v>1849902206850</v>
      </c>
      <c r="AB27" s="99" t="s">
        <v>66</v>
      </c>
      <c r="AC27" s="98" t="s">
        <v>106</v>
      </c>
      <c r="AD27" s="98" t="s">
        <v>107</v>
      </c>
      <c r="AE27" s="3"/>
    </row>
    <row r="28" spans="1:33" s="2" customFormat="1" ht="16.149999999999999" customHeight="1" x14ac:dyDescent="0.5">
      <c r="A28" s="29">
        <v>22</v>
      </c>
      <c r="B28" s="121"/>
      <c r="C28" s="30"/>
      <c r="D28" s="54"/>
      <c r="E28" s="32"/>
      <c r="F28" s="29"/>
      <c r="G28" s="76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6"/>
      <c r="AA28" s="164">
        <v>1849902118004</v>
      </c>
      <c r="AB28" s="99" t="s">
        <v>66</v>
      </c>
      <c r="AC28" s="98" t="s">
        <v>108</v>
      </c>
      <c r="AD28" s="98" t="s">
        <v>109</v>
      </c>
    </row>
    <row r="29" spans="1:33" s="2" customFormat="1" ht="16.149999999999999" customHeight="1" x14ac:dyDescent="0.5">
      <c r="A29" s="29">
        <v>23</v>
      </c>
      <c r="B29" s="121"/>
      <c r="C29" s="30"/>
      <c r="D29" s="54"/>
      <c r="E29" s="32"/>
      <c r="F29" s="29"/>
      <c r="G29" s="76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6"/>
      <c r="AA29" s="177">
        <v>1849902091114</v>
      </c>
      <c r="AB29" s="171" t="s">
        <v>66</v>
      </c>
      <c r="AC29" s="172" t="s">
        <v>119</v>
      </c>
      <c r="AD29" s="172" t="s">
        <v>81</v>
      </c>
      <c r="AG29" s="91"/>
    </row>
    <row r="30" spans="1:33" s="2" customFormat="1" ht="16.149999999999999" customHeight="1" x14ac:dyDescent="0.5">
      <c r="A30" s="29">
        <v>24</v>
      </c>
      <c r="B30" s="121"/>
      <c r="C30" s="30"/>
      <c r="D30" s="54"/>
      <c r="E30" s="32"/>
      <c r="F30" s="29"/>
      <c r="G30" s="76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6"/>
      <c r="AA30" s="164">
        <v>1849902025294</v>
      </c>
      <c r="AB30" s="99" t="s">
        <v>66</v>
      </c>
      <c r="AC30" s="98" t="s">
        <v>110</v>
      </c>
      <c r="AD30" s="98" t="s">
        <v>68</v>
      </c>
      <c r="AE30" s="3"/>
    </row>
    <row r="31" spans="1:33" s="2" customFormat="1" ht="16.149999999999999" customHeight="1" x14ac:dyDescent="0.5">
      <c r="A31" s="37">
        <v>25</v>
      </c>
      <c r="B31" s="122"/>
      <c r="C31" s="38"/>
      <c r="D31" s="147"/>
      <c r="E31" s="40"/>
      <c r="F31" s="37"/>
      <c r="G31" s="77"/>
      <c r="H31" s="41"/>
      <c r="I31" s="41"/>
      <c r="J31" s="41"/>
      <c r="K31" s="41"/>
      <c r="L31" s="41"/>
      <c r="M31" s="41"/>
      <c r="N31" s="41"/>
      <c r="O31" s="41"/>
      <c r="P31" s="42"/>
      <c r="Q31" s="42"/>
      <c r="R31" s="42"/>
      <c r="S31" s="42"/>
      <c r="T31" s="42"/>
      <c r="U31" s="42"/>
      <c r="V31" s="42"/>
      <c r="W31" s="42"/>
      <c r="X31" s="43"/>
      <c r="Y31" s="64"/>
      <c r="AA31" s="164">
        <v>1849902134786</v>
      </c>
      <c r="AB31" s="99" t="s">
        <v>66</v>
      </c>
      <c r="AC31" s="98" t="s">
        <v>111</v>
      </c>
      <c r="AD31" s="98" t="s">
        <v>71</v>
      </c>
      <c r="AE31" s="3"/>
    </row>
    <row r="32" spans="1:33" s="2" customFormat="1" ht="16.149999999999999" customHeight="1" x14ac:dyDescent="0.5">
      <c r="A32" s="21">
        <v>26</v>
      </c>
      <c r="B32" s="123"/>
      <c r="C32" s="22"/>
      <c r="D32" s="23"/>
      <c r="E32" s="24"/>
      <c r="F32" s="21"/>
      <c r="G32" s="75"/>
      <c r="H32" s="26"/>
      <c r="I32" s="26"/>
      <c r="J32" s="26"/>
      <c r="K32" s="26"/>
      <c r="L32" s="45"/>
      <c r="M32" s="45"/>
      <c r="N32" s="45"/>
      <c r="O32" s="45"/>
      <c r="P32" s="27"/>
      <c r="Q32" s="27"/>
      <c r="R32" s="27"/>
      <c r="S32" s="27"/>
      <c r="T32" s="27"/>
      <c r="U32" s="27"/>
      <c r="V32" s="27"/>
      <c r="W32" s="27"/>
      <c r="X32" s="26"/>
      <c r="Y32" s="28"/>
      <c r="AA32" s="164">
        <v>1849902155716</v>
      </c>
      <c r="AB32" s="99" t="s">
        <v>66</v>
      </c>
      <c r="AC32" s="98" t="s">
        <v>112</v>
      </c>
      <c r="AD32" s="98" t="s">
        <v>80</v>
      </c>
      <c r="AE32" s="3"/>
    </row>
    <row r="33" spans="1:38" s="2" customFormat="1" ht="16.149999999999999" customHeight="1" x14ac:dyDescent="0.5">
      <c r="A33" s="29">
        <v>27</v>
      </c>
      <c r="B33" s="121"/>
      <c r="C33" s="30"/>
      <c r="D33" s="54"/>
      <c r="E33" s="32"/>
      <c r="F33" s="29"/>
      <c r="G33" s="76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6"/>
      <c r="AA33" s="164">
        <v>1849902164782</v>
      </c>
      <c r="AB33" s="99" t="s">
        <v>66</v>
      </c>
      <c r="AC33" s="98" t="s">
        <v>113</v>
      </c>
      <c r="AD33" s="98" t="s">
        <v>69</v>
      </c>
      <c r="AE33" s="3"/>
    </row>
    <row r="34" spans="1:38" s="2" customFormat="1" ht="16.149999999999999" customHeight="1" x14ac:dyDescent="0.5">
      <c r="A34" s="29">
        <v>28</v>
      </c>
      <c r="B34" s="121"/>
      <c r="C34" s="30"/>
      <c r="D34" s="54"/>
      <c r="E34" s="32"/>
      <c r="F34" s="29"/>
      <c r="G34" s="76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6"/>
      <c r="AA34" s="164">
        <v>1849902138722</v>
      </c>
      <c r="AB34" s="99" t="s">
        <v>66</v>
      </c>
      <c r="AC34" s="98" t="s">
        <v>114</v>
      </c>
      <c r="AD34" s="98" t="s">
        <v>67</v>
      </c>
      <c r="AE34" s="3"/>
      <c r="AL34" s="187"/>
    </row>
    <row r="35" spans="1:38" s="2" customFormat="1" ht="16.149999999999999" customHeight="1" x14ac:dyDescent="0.5">
      <c r="A35" s="29">
        <v>29</v>
      </c>
      <c r="B35" s="121"/>
      <c r="C35" s="30"/>
      <c r="D35" s="54"/>
      <c r="E35" s="32"/>
      <c r="F35" s="29"/>
      <c r="G35" s="76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6"/>
      <c r="AA35" s="164">
        <v>1849902111654</v>
      </c>
      <c r="AB35" s="99" t="s">
        <v>66</v>
      </c>
      <c r="AC35" s="98" t="s">
        <v>115</v>
      </c>
      <c r="AD35" s="98" t="s">
        <v>80</v>
      </c>
      <c r="AE35" s="3"/>
    </row>
    <row r="36" spans="1:38" s="2" customFormat="1" ht="16.350000000000001" customHeight="1" x14ac:dyDescent="0.5">
      <c r="A36" s="37">
        <v>30</v>
      </c>
      <c r="B36" s="122"/>
      <c r="C36" s="38"/>
      <c r="D36" s="147"/>
      <c r="E36" s="40"/>
      <c r="F36" s="37"/>
      <c r="G36" s="77"/>
      <c r="H36" s="41"/>
      <c r="I36" s="41"/>
      <c r="J36" s="41"/>
      <c r="K36" s="41"/>
      <c r="L36" s="41"/>
      <c r="M36" s="41"/>
      <c r="N36" s="41"/>
      <c r="O36" s="41"/>
      <c r="P36" s="42"/>
      <c r="Q36" s="42"/>
      <c r="R36" s="42"/>
      <c r="S36" s="42"/>
      <c r="T36" s="42"/>
      <c r="U36" s="42"/>
      <c r="V36" s="42"/>
      <c r="W36" s="42"/>
      <c r="X36" s="43"/>
      <c r="Y36" s="64"/>
      <c r="AA36" s="164">
        <v>1100704187539</v>
      </c>
      <c r="AB36" s="99" t="s">
        <v>66</v>
      </c>
      <c r="AC36" s="98" t="s">
        <v>116</v>
      </c>
      <c r="AD36" s="98" t="s">
        <v>69</v>
      </c>
      <c r="AE36" s="3"/>
    </row>
    <row r="37" spans="1:38" s="2" customFormat="1" ht="3.95" customHeight="1" x14ac:dyDescent="0.5">
      <c r="A37" s="66"/>
      <c r="B37" s="112"/>
      <c r="C37" s="113"/>
      <c r="D37" s="114"/>
      <c r="E37" s="115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5"/>
      <c r="Q37" s="65"/>
      <c r="R37" s="65"/>
      <c r="S37" s="65"/>
      <c r="T37" s="65"/>
      <c r="U37" s="65"/>
      <c r="V37" s="65"/>
      <c r="W37" s="65"/>
      <c r="X37" s="116"/>
      <c r="Y37" s="117"/>
      <c r="AA37" s="99"/>
      <c r="AB37" s="99"/>
      <c r="AC37" s="98"/>
      <c r="AD37" s="98"/>
      <c r="AE37" s="3"/>
    </row>
    <row r="38" spans="1:38" s="2" customFormat="1" ht="16.149999999999999" customHeight="1" x14ac:dyDescent="0.5">
      <c r="A38" s="65"/>
      <c r="B38" s="69" t="s">
        <v>32</v>
      </c>
      <c r="C38" s="66"/>
      <c r="D38" s="66">
        <f>H38+O38</f>
        <v>0</v>
      </c>
      <c r="E38" s="67" t="s">
        <v>6</v>
      </c>
      <c r="F38" s="69" t="s">
        <v>11</v>
      </c>
      <c r="G38" s="69"/>
      <c r="H38" s="66">
        <f>COUNTIF($C$7:$C$36,"ช")</f>
        <v>0</v>
      </c>
      <c r="I38" s="65"/>
      <c r="J38" s="68" t="s">
        <v>8</v>
      </c>
      <c r="K38" s="69"/>
      <c r="L38" s="320" t="s">
        <v>7</v>
      </c>
      <c r="M38" s="320"/>
      <c r="N38" s="65"/>
      <c r="O38" s="66">
        <f>COUNTIF($C$7:$C$36,"ญ")</f>
        <v>0</v>
      </c>
      <c r="P38" s="65"/>
      <c r="Q38" s="68" t="s">
        <v>8</v>
      </c>
      <c r="X38" s="65"/>
      <c r="Y38" s="65"/>
      <c r="AA38" s="99"/>
      <c r="AB38" s="99"/>
      <c r="AC38" s="98"/>
      <c r="AD38" s="98"/>
    </row>
    <row r="39" spans="1:38" s="91" customFormat="1" ht="17.100000000000001" hidden="1" customHeight="1" x14ac:dyDescent="0.5">
      <c r="A39" s="85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175"/>
      <c r="AB39" s="175"/>
      <c r="AC39" s="176"/>
      <c r="AD39" s="176"/>
    </row>
    <row r="40" spans="1:38" s="89" customFormat="1" ht="15" hidden="1" customHeight="1" x14ac:dyDescent="0.5">
      <c r="A40" s="85"/>
      <c r="B40" s="85"/>
      <c r="C40" s="84"/>
      <c r="D40" s="162" t="s">
        <v>21</v>
      </c>
      <c r="E40" s="162">
        <f>COUNTIF($F$7:$F$36,"แดง")</f>
        <v>0</v>
      </c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173"/>
      <c r="AB40" s="173"/>
      <c r="AC40" s="174"/>
      <c r="AD40" s="174"/>
    </row>
    <row r="41" spans="1:38" s="89" customFormat="1" ht="15" hidden="1" customHeight="1" x14ac:dyDescent="0.5">
      <c r="A41" s="85"/>
      <c r="B41" s="85"/>
      <c r="C41" s="84"/>
      <c r="D41" s="162" t="s">
        <v>22</v>
      </c>
      <c r="E41" s="162">
        <f>COUNTIF($F$7:$F$36,"เหลือง")</f>
        <v>0</v>
      </c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173"/>
      <c r="AB41" s="173"/>
      <c r="AC41" s="174"/>
      <c r="AD41" s="174"/>
    </row>
    <row r="42" spans="1:38" s="89" customFormat="1" ht="15" hidden="1" customHeight="1" x14ac:dyDescent="0.5">
      <c r="A42" s="85"/>
      <c r="B42" s="85"/>
      <c r="C42" s="84"/>
      <c r="D42" s="162" t="s">
        <v>23</v>
      </c>
      <c r="E42" s="162">
        <f>COUNTIF($F$7:$F$36,"น้ำเงิน")</f>
        <v>0</v>
      </c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173"/>
      <c r="AB42" s="173"/>
      <c r="AC42" s="174"/>
      <c r="AD42" s="174"/>
    </row>
    <row r="43" spans="1:38" s="89" customFormat="1" ht="15" hidden="1" customHeight="1" x14ac:dyDescent="0.5">
      <c r="A43" s="85"/>
      <c r="B43" s="85"/>
      <c r="C43" s="84"/>
      <c r="D43" s="162" t="s">
        <v>24</v>
      </c>
      <c r="E43" s="162">
        <f>COUNTIF($F$7:$F$36,"ม่วง")</f>
        <v>0</v>
      </c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173"/>
      <c r="AB43" s="173"/>
      <c r="AC43" s="174"/>
      <c r="AD43" s="174"/>
    </row>
    <row r="44" spans="1:38" s="89" customFormat="1" ht="15" hidden="1" customHeight="1" x14ac:dyDescent="0.5">
      <c r="A44" s="85"/>
      <c r="B44" s="85"/>
      <c r="C44" s="84"/>
      <c r="D44" s="162" t="s">
        <v>25</v>
      </c>
      <c r="E44" s="162">
        <f>COUNTIF($F$7:$F$36,"ฟ้า")</f>
        <v>0</v>
      </c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173"/>
      <c r="AB44" s="173"/>
      <c r="AC44" s="174"/>
      <c r="AD44" s="174"/>
    </row>
    <row r="45" spans="1:38" s="89" customFormat="1" ht="15" hidden="1" customHeight="1" x14ac:dyDescent="0.5">
      <c r="A45" s="85"/>
      <c r="B45" s="85"/>
      <c r="C45" s="84"/>
      <c r="D45" s="162" t="s">
        <v>5</v>
      </c>
      <c r="E45" s="162">
        <f>SUM(E40:E44)</f>
        <v>0</v>
      </c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173"/>
      <c r="AB45" s="173"/>
      <c r="AC45" s="174"/>
      <c r="AD45" s="174"/>
    </row>
    <row r="46" spans="1:38" s="89" customFormat="1" ht="15" customHeight="1" x14ac:dyDescent="0.5">
      <c r="B46" s="86"/>
      <c r="C46" s="87"/>
      <c r="D46" s="88"/>
      <c r="E46" s="88"/>
      <c r="AA46" s="173"/>
      <c r="AB46" s="173"/>
      <c r="AC46" s="174"/>
      <c r="AD46" s="174"/>
    </row>
    <row r="48" spans="1:38" ht="15" customHeight="1" x14ac:dyDescent="0.5">
      <c r="C48" s="7"/>
      <c r="D48" s="8"/>
      <c r="E48" s="8"/>
    </row>
  </sheetData>
  <mergeCells count="8">
    <mergeCell ref="L38:M38"/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8">
    <tabColor rgb="FFFF0000"/>
  </sheetPr>
  <dimension ref="A1:O49"/>
  <sheetViews>
    <sheetView tabSelected="1" workbookViewId="0">
      <selection activeCell="B29" sqref="B29"/>
    </sheetView>
  </sheetViews>
  <sheetFormatPr defaultColWidth="9.140625" defaultRowHeight="30.75" x14ac:dyDescent="0.5"/>
  <cols>
    <col min="1" max="1" width="15.85546875" style="118" customWidth="1"/>
    <col min="2" max="2" width="36.5703125" style="118" customWidth="1"/>
    <col min="3" max="5" width="14.28515625" style="118" customWidth="1"/>
    <col min="6" max="6" width="13.5703125" style="118" customWidth="1"/>
    <col min="7" max="7" width="20.5703125" style="118" customWidth="1"/>
    <col min="8" max="8" width="7.28515625" style="118" customWidth="1"/>
    <col min="9" max="9" width="6" style="118" customWidth="1"/>
    <col min="10" max="10" width="0" style="118" hidden="1" customWidth="1"/>
    <col min="11" max="11" width="0" style="296" hidden="1" customWidth="1"/>
    <col min="12" max="12" width="11.85546875" style="296" hidden="1" customWidth="1"/>
    <col min="13" max="13" width="9" style="296" hidden="1" customWidth="1"/>
    <col min="14" max="14" width="8.85546875" style="296" hidden="1" customWidth="1"/>
    <col min="15" max="15" width="0" style="118" hidden="1" customWidth="1"/>
    <col min="16" max="19" width="9.140625" style="118"/>
    <col min="20" max="20" width="28.85546875" style="118" customWidth="1"/>
    <col min="21" max="21" width="17.7109375" style="118" customWidth="1"/>
    <col min="22" max="16384" width="9.140625" style="118"/>
  </cols>
  <sheetData>
    <row r="1" spans="1:15" s="119" customFormat="1" ht="24" customHeight="1" thickBot="1" x14ac:dyDescent="0.55000000000000004">
      <c r="A1" s="374" t="s">
        <v>40</v>
      </c>
      <c r="B1" s="374"/>
      <c r="C1" s="374"/>
      <c r="D1" s="193" t="str">
        <f>'1-1'!E1</f>
        <v xml:space="preserve">      ภาคเรียนที่ 2  ปีการศึกษา 2568</v>
      </c>
      <c r="E1" s="194"/>
      <c r="F1" s="194"/>
      <c r="G1" s="194"/>
      <c r="H1" s="194"/>
      <c r="I1" s="194"/>
      <c r="K1" s="296"/>
      <c r="L1" s="296"/>
      <c r="M1" s="296"/>
      <c r="N1" s="296"/>
      <c r="O1" s="118"/>
    </row>
    <row r="2" spans="1:15" s="120" customFormat="1" ht="17.45" customHeight="1" x14ac:dyDescent="0.5">
      <c r="A2" s="366" t="s">
        <v>10</v>
      </c>
      <c r="B2" s="368" t="s">
        <v>27</v>
      </c>
      <c r="C2" s="368" t="s">
        <v>28</v>
      </c>
      <c r="D2" s="370"/>
      <c r="E2" s="366" t="s">
        <v>5</v>
      </c>
      <c r="F2" s="385" t="s">
        <v>30</v>
      </c>
      <c r="G2" s="368" t="s">
        <v>26</v>
      </c>
      <c r="H2" s="381"/>
      <c r="I2" s="382"/>
      <c r="K2" s="297"/>
      <c r="L2" s="298"/>
      <c r="M2" s="297"/>
      <c r="N2" s="297"/>
      <c r="O2" s="119"/>
    </row>
    <row r="3" spans="1:15" s="120" customFormat="1" ht="17.45" customHeight="1" thickBot="1" x14ac:dyDescent="0.55000000000000004">
      <c r="A3" s="367"/>
      <c r="B3" s="369"/>
      <c r="C3" s="191" t="s">
        <v>11</v>
      </c>
      <c r="D3" s="192" t="s">
        <v>12</v>
      </c>
      <c r="E3" s="367"/>
      <c r="F3" s="386"/>
      <c r="G3" s="369"/>
      <c r="H3" s="383"/>
      <c r="I3" s="384"/>
      <c r="K3" s="297"/>
      <c r="L3" s="298"/>
      <c r="M3" s="297"/>
      <c r="N3" s="297"/>
      <c r="O3" s="119"/>
    </row>
    <row r="4" spans="1:15" s="189" customFormat="1" ht="17.45" customHeight="1" x14ac:dyDescent="0.5">
      <c r="A4" s="387" t="s">
        <v>13</v>
      </c>
      <c r="B4" s="259" t="s">
        <v>128</v>
      </c>
      <c r="C4" s="373">
        <f>'1-1'!I38</f>
        <v>22</v>
      </c>
      <c r="D4" s="372">
        <f>'1-1'!O38</f>
        <v>8</v>
      </c>
      <c r="E4" s="388">
        <f t="shared" ref="E4:E26" si="0">SUM(C4:D4)</f>
        <v>30</v>
      </c>
      <c r="F4" s="388">
        <v>633</v>
      </c>
      <c r="G4" s="337" t="s">
        <v>21</v>
      </c>
      <c r="H4" s="342">
        <f>'1-1'!E40+'1-2'!E46+'1-3'!E46+'1-4'!E46+'1-5'!E50+'1-6'!E50+'1-7'!E50+'1-8'!E50+'1-9'!E50+'1-10'!E50+'1-11'!E50+'1-12'!E40+'1-13'!E50</f>
        <v>97</v>
      </c>
      <c r="I4" s="343" t="s">
        <v>6</v>
      </c>
      <c r="K4" s="299" t="s">
        <v>1124</v>
      </c>
      <c r="L4" s="300" t="s">
        <v>30</v>
      </c>
      <c r="M4" s="299" t="s">
        <v>11</v>
      </c>
      <c r="N4" s="299" t="s">
        <v>7</v>
      </c>
      <c r="O4" s="299" t="s">
        <v>5</v>
      </c>
    </row>
    <row r="5" spans="1:15" s="189" customFormat="1" ht="17.45" customHeight="1" x14ac:dyDescent="0.5">
      <c r="A5" s="371"/>
      <c r="B5" s="260" t="s">
        <v>136</v>
      </c>
      <c r="C5" s="326"/>
      <c r="D5" s="328"/>
      <c r="E5" s="334"/>
      <c r="F5" s="334"/>
      <c r="G5" s="336"/>
      <c r="H5" s="341"/>
      <c r="I5" s="339"/>
      <c r="K5" s="299" t="s">
        <v>13</v>
      </c>
      <c r="L5" s="301">
        <f>F4</f>
        <v>633</v>
      </c>
      <c r="M5" s="302">
        <f>C4</f>
        <v>22</v>
      </c>
      <c r="N5" s="301">
        <f>D4</f>
        <v>8</v>
      </c>
      <c r="O5" s="303">
        <f>E4</f>
        <v>30</v>
      </c>
    </row>
    <row r="6" spans="1:15" s="189" customFormat="1" ht="17.45" customHeight="1" x14ac:dyDescent="0.5">
      <c r="A6" s="324" t="s">
        <v>14</v>
      </c>
      <c r="B6" s="261" t="s">
        <v>137</v>
      </c>
      <c r="C6" s="326">
        <f>'1-2'!I44</f>
        <v>26</v>
      </c>
      <c r="D6" s="328">
        <f>'1-2'!O44</f>
        <v>10</v>
      </c>
      <c r="E6" s="330">
        <f t="shared" si="0"/>
        <v>36</v>
      </c>
      <c r="F6" s="330">
        <v>634</v>
      </c>
      <c r="G6" s="335" t="s">
        <v>22</v>
      </c>
      <c r="H6" s="340">
        <f>'1-1'!E41+'1-2'!E47+'1-3'!E47+'1-4'!E47+'1-5'!E51+'1-6'!E51+'1-7'!E51+'1-8'!E51+'1-9'!E51+'1-10'!E51+'1-11'!E51+'1-12'!E41+'1-13'!E51</f>
        <v>98</v>
      </c>
      <c r="I6" s="338" t="s">
        <v>6</v>
      </c>
      <c r="J6" s="190"/>
      <c r="K6" s="299" t="s">
        <v>14</v>
      </c>
      <c r="L6" s="301">
        <f>F6</f>
        <v>634</v>
      </c>
      <c r="M6" s="302">
        <f>C6</f>
        <v>26</v>
      </c>
      <c r="N6" s="301">
        <f>D6</f>
        <v>10</v>
      </c>
      <c r="O6" s="303">
        <f>E6</f>
        <v>36</v>
      </c>
    </row>
    <row r="7" spans="1:15" s="189" customFormat="1" ht="17.45" customHeight="1" x14ac:dyDescent="0.5">
      <c r="A7" s="371"/>
      <c r="B7" s="262" t="s">
        <v>136</v>
      </c>
      <c r="C7" s="326"/>
      <c r="D7" s="328"/>
      <c r="E7" s="334"/>
      <c r="F7" s="334"/>
      <c r="G7" s="336"/>
      <c r="H7" s="341"/>
      <c r="I7" s="339"/>
      <c r="J7" s="190"/>
      <c r="K7" s="299" t="s">
        <v>15</v>
      </c>
      <c r="L7" s="301">
        <f>F8</f>
        <v>635</v>
      </c>
      <c r="M7" s="302">
        <f>C8</f>
        <v>23</v>
      </c>
      <c r="N7" s="301">
        <f>D8</f>
        <v>13</v>
      </c>
      <c r="O7" s="303">
        <f>E8</f>
        <v>36</v>
      </c>
    </row>
    <row r="8" spans="1:15" s="189" customFormat="1" ht="17.45" customHeight="1" x14ac:dyDescent="0.5">
      <c r="A8" s="324" t="s">
        <v>15</v>
      </c>
      <c r="B8" s="261" t="s">
        <v>63</v>
      </c>
      <c r="C8" s="326">
        <f>'1-3'!I44</f>
        <v>23</v>
      </c>
      <c r="D8" s="328">
        <f>'1-3'!O44</f>
        <v>13</v>
      </c>
      <c r="E8" s="330">
        <f t="shared" si="0"/>
        <v>36</v>
      </c>
      <c r="F8" s="330">
        <v>635</v>
      </c>
      <c r="G8" s="335" t="s">
        <v>23</v>
      </c>
      <c r="H8" s="340">
        <f>'1-1'!E42+'1-2'!E48+'1-3'!E48+'1-4'!E48+'1-5'!E52+'1-6'!E52+'1-7'!E52+'1-8'!E52+'1-9'!E52+'1-10'!E52+'1-11'!E52+'1-12'!E42+'1-13'!E52</f>
        <v>98</v>
      </c>
      <c r="I8" s="338" t="s">
        <v>6</v>
      </c>
      <c r="J8" s="190"/>
      <c r="K8" s="299" t="s">
        <v>16</v>
      </c>
      <c r="L8" s="301">
        <f>F10</f>
        <v>636</v>
      </c>
      <c r="M8" s="302">
        <f>C10</f>
        <v>24</v>
      </c>
      <c r="N8" s="301">
        <f>D10</f>
        <v>12</v>
      </c>
      <c r="O8" s="303">
        <f>E10</f>
        <v>36</v>
      </c>
    </row>
    <row r="9" spans="1:15" s="189" customFormat="1" ht="17.45" customHeight="1" x14ac:dyDescent="0.5">
      <c r="A9" s="371"/>
      <c r="B9" s="260" t="s">
        <v>48</v>
      </c>
      <c r="C9" s="326"/>
      <c r="D9" s="328"/>
      <c r="E9" s="334"/>
      <c r="F9" s="334"/>
      <c r="G9" s="336"/>
      <c r="H9" s="341"/>
      <c r="I9" s="339"/>
      <c r="J9" s="190"/>
      <c r="K9" s="299" t="s">
        <v>17</v>
      </c>
      <c r="L9" s="301">
        <f>F12</f>
        <v>637</v>
      </c>
      <c r="M9" s="302">
        <f>C12</f>
        <v>16</v>
      </c>
      <c r="N9" s="301">
        <f>D12</f>
        <v>24</v>
      </c>
      <c r="O9" s="303">
        <f>E12</f>
        <v>40</v>
      </c>
    </row>
    <row r="10" spans="1:15" s="189" customFormat="1" ht="17.45" customHeight="1" x14ac:dyDescent="0.5">
      <c r="A10" s="324" t="s">
        <v>16</v>
      </c>
      <c r="B10" s="262" t="s">
        <v>49</v>
      </c>
      <c r="C10" s="326">
        <f>'1-4'!I44</f>
        <v>24</v>
      </c>
      <c r="D10" s="328">
        <f>'1-4'!O44</f>
        <v>12</v>
      </c>
      <c r="E10" s="330">
        <f t="shared" si="0"/>
        <v>36</v>
      </c>
      <c r="F10" s="330">
        <v>636</v>
      </c>
      <c r="G10" s="335" t="s">
        <v>24</v>
      </c>
      <c r="H10" s="340">
        <f>'1-1'!E43+'1-2'!E49+'1-3'!E49+'1-4'!E49+'1-5'!E53+'1-6'!E53+'1-7'!E53+'1-8'!E53+'1-9'!E53+'1-10'!E53+'1-11'!E53+'1-12'!E43+'1-13'!E53</f>
        <v>97</v>
      </c>
      <c r="I10" s="338" t="s">
        <v>6</v>
      </c>
      <c r="K10" s="299" t="s">
        <v>18</v>
      </c>
      <c r="L10" s="301">
        <f>F14</f>
        <v>627</v>
      </c>
      <c r="M10" s="302">
        <f>C14</f>
        <v>16</v>
      </c>
      <c r="N10" s="301">
        <f>D14</f>
        <v>24</v>
      </c>
      <c r="O10" s="303">
        <f>E14</f>
        <v>40</v>
      </c>
    </row>
    <row r="11" spans="1:15" s="189" customFormat="1" ht="17.45" customHeight="1" x14ac:dyDescent="0.5">
      <c r="A11" s="371"/>
      <c r="B11" s="260" t="s">
        <v>1127</v>
      </c>
      <c r="C11" s="326"/>
      <c r="D11" s="328"/>
      <c r="E11" s="334"/>
      <c r="F11" s="334"/>
      <c r="G11" s="336"/>
      <c r="H11" s="341"/>
      <c r="I11" s="339"/>
      <c r="K11" s="299" t="s">
        <v>19</v>
      </c>
      <c r="L11" s="301">
        <f>F16</f>
        <v>626</v>
      </c>
      <c r="M11" s="302">
        <f>C16</f>
        <v>20</v>
      </c>
      <c r="N11" s="301">
        <f>D16</f>
        <v>20</v>
      </c>
      <c r="O11" s="303">
        <f>E16</f>
        <v>40</v>
      </c>
    </row>
    <row r="12" spans="1:15" s="189" customFormat="1" ht="17.45" customHeight="1" x14ac:dyDescent="0.5">
      <c r="A12" s="324" t="s">
        <v>17</v>
      </c>
      <c r="B12" s="261" t="s">
        <v>138</v>
      </c>
      <c r="C12" s="326">
        <f>'1-5'!I48</f>
        <v>16</v>
      </c>
      <c r="D12" s="328">
        <f>'1-5'!O48</f>
        <v>24</v>
      </c>
      <c r="E12" s="330">
        <f t="shared" si="0"/>
        <v>40</v>
      </c>
      <c r="F12" s="330">
        <v>637</v>
      </c>
      <c r="G12" s="335" t="s">
        <v>25</v>
      </c>
      <c r="H12" s="340">
        <f>'1-1'!E44+'1-2'!E50+'1-3'!E50+'1-4'!E50+'1-5'!E54+'1-6'!E54+'1-7'!E54+'1-8'!E54+'1-9'!E54+'1-10'!E54+'1-11'!E54+'1-12'!E44+'1-13'!E54</f>
        <v>97</v>
      </c>
      <c r="I12" s="338" t="s">
        <v>6</v>
      </c>
      <c r="K12" s="299" t="s">
        <v>20</v>
      </c>
      <c r="L12" s="301">
        <f>F18</f>
        <v>625</v>
      </c>
      <c r="M12" s="302">
        <f>C18</f>
        <v>20</v>
      </c>
      <c r="N12" s="301">
        <f>D18</f>
        <v>20</v>
      </c>
      <c r="O12" s="303">
        <f>E18</f>
        <v>40</v>
      </c>
    </row>
    <row r="13" spans="1:15" s="189" customFormat="1" ht="17.45" customHeight="1" x14ac:dyDescent="0.5">
      <c r="A13" s="371"/>
      <c r="B13" s="260" t="s">
        <v>136</v>
      </c>
      <c r="C13" s="326"/>
      <c r="D13" s="328"/>
      <c r="E13" s="334"/>
      <c r="F13" s="334"/>
      <c r="G13" s="336"/>
      <c r="H13" s="341"/>
      <c r="I13" s="339"/>
      <c r="K13" s="299" t="s">
        <v>33</v>
      </c>
      <c r="L13" s="301">
        <f>F20</f>
        <v>624</v>
      </c>
      <c r="M13" s="302">
        <f>C20</f>
        <v>19</v>
      </c>
      <c r="N13" s="301">
        <f>D20</f>
        <v>21</v>
      </c>
      <c r="O13" s="303">
        <f>E20</f>
        <v>40</v>
      </c>
    </row>
    <row r="14" spans="1:15" s="189" customFormat="1" ht="17.45" customHeight="1" x14ac:dyDescent="0.5">
      <c r="A14" s="324" t="s">
        <v>18</v>
      </c>
      <c r="B14" s="263" t="s">
        <v>41</v>
      </c>
      <c r="C14" s="326">
        <f>'1-6'!I48</f>
        <v>16</v>
      </c>
      <c r="D14" s="328">
        <f>'1-6'!O48</f>
        <v>24</v>
      </c>
      <c r="E14" s="330">
        <f t="shared" si="0"/>
        <v>40</v>
      </c>
      <c r="F14" s="332">
        <v>627</v>
      </c>
      <c r="G14" s="324" t="s">
        <v>5</v>
      </c>
      <c r="H14" s="360">
        <f>SUM(H4:H13)</f>
        <v>487</v>
      </c>
      <c r="I14" s="362" t="s">
        <v>6</v>
      </c>
      <c r="K14" s="299" t="s">
        <v>34</v>
      </c>
      <c r="L14" s="301">
        <f>F22</f>
        <v>623</v>
      </c>
      <c r="M14" s="302">
        <f>C22</f>
        <v>20</v>
      </c>
      <c r="N14" s="301">
        <f>D22</f>
        <v>20</v>
      </c>
      <c r="O14" s="303">
        <f>E22</f>
        <v>40</v>
      </c>
    </row>
    <row r="15" spans="1:15" s="189" customFormat="1" ht="17.45" customHeight="1" thickBot="1" x14ac:dyDescent="0.55000000000000004">
      <c r="A15" s="371"/>
      <c r="B15" s="260" t="s">
        <v>139</v>
      </c>
      <c r="C15" s="326"/>
      <c r="D15" s="328"/>
      <c r="E15" s="334"/>
      <c r="F15" s="347"/>
      <c r="G15" s="325"/>
      <c r="H15" s="361"/>
      <c r="I15" s="363"/>
      <c r="K15" s="299" t="s">
        <v>35</v>
      </c>
      <c r="L15" s="301">
        <f>F24</f>
        <v>622</v>
      </c>
      <c r="M15" s="302">
        <f>C24</f>
        <v>20</v>
      </c>
      <c r="N15" s="301">
        <f>D24</f>
        <v>20</v>
      </c>
      <c r="O15" s="303">
        <f>E24</f>
        <v>40</v>
      </c>
    </row>
    <row r="16" spans="1:15" s="189" customFormat="1" ht="17.45" customHeight="1" x14ac:dyDescent="0.5">
      <c r="A16" s="324" t="s">
        <v>19</v>
      </c>
      <c r="B16" s="263" t="s">
        <v>129</v>
      </c>
      <c r="C16" s="326">
        <f>'1-7'!I48</f>
        <v>20</v>
      </c>
      <c r="D16" s="328">
        <f>'1-7'!O48</f>
        <v>20</v>
      </c>
      <c r="E16" s="330">
        <f t="shared" si="0"/>
        <v>40</v>
      </c>
      <c r="F16" s="332">
        <v>626</v>
      </c>
      <c r="G16" s="348" t="s">
        <v>42</v>
      </c>
      <c r="H16" s="349"/>
      <c r="I16" s="350"/>
      <c r="K16" s="299" t="s">
        <v>36</v>
      </c>
      <c r="L16" s="301">
        <f>F26</f>
        <v>523</v>
      </c>
      <c r="M16" s="302">
        <f>C26</f>
        <v>12</v>
      </c>
      <c r="N16" s="301">
        <f>D26</f>
        <v>17</v>
      </c>
      <c r="O16" s="303">
        <f>E26</f>
        <v>29</v>
      </c>
    </row>
    <row r="17" spans="1:15" s="189" customFormat="1" ht="17.45" customHeight="1" x14ac:dyDescent="0.5">
      <c r="A17" s="371"/>
      <c r="B17" s="260" t="s">
        <v>130</v>
      </c>
      <c r="C17" s="326"/>
      <c r="D17" s="328"/>
      <c r="E17" s="334"/>
      <c r="F17" s="347"/>
      <c r="G17" s="351"/>
      <c r="H17" s="352"/>
      <c r="I17" s="353"/>
      <c r="K17" s="299" t="s">
        <v>122</v>
      </c>
      <c r="L17" s="301">
        <f>F28</f>
        <v>621</v>
      </c>
      <c r="M17" s="302">
        <f>C28</f>
        <v>17</v>
      </c>
      <c r="N17" s="301">
        <f>D28</f>
        <v>23</v>
      </c>
      <c r="O17" s="303">
        <f>E28</f>
        <v>40</v>
      </c>
    </row>
    <row r="18" spans="1:15" s="189" customFormat="1" ht="17.45" customHeight="1" x14ac:dyDescent="0.5">
      <c r="A18" s="324" t="s">
        <v>20</v>
      </c>
      <c r="B18" s="264" t="s">
        <v>144</v>
      </c>
      <c r="C18" s="326">
        <f>'1-8'!I48</f>
        <v>20</v>
      </c>
      <c r="D18" s="328">
        <f>'1-8'!O48</f>
        <v>20</v>
      </c>
      <c r="E18" s="330">
        <f t="shared" ref="E18" si="1">SUM(C18:D18)</f>
        <v>40</v>
      </c>
      <c r="F18" s="330">
        <v>625</v>
      </c>
      <c r="G18" s="354" t="s">
        <v>72</v>
      </c>
      <c r="H18" s="355"/>
      <c r="I18" s="356"/>
      <c r="J18" s="190"/>
      <c r="K18" s="299" t="s">
        <v>125</v>
      </c>
      <c r="L18" s="301" t="str">
        <f>F30</f>
        <v>พักการเรียน</v>
      </c>
      <c r="M18" s="302">
        <f>C30</f>
        <v>0</v>
      </c>
      <c r="N18" s="301">
        <f>D30</f>
        <v>0</v>
      </c>
      <c r="O18" s="303">
        <f>E30</f>
        <v>0</v>
      </c>
    </row>
    <row r="19" spans="1:15" s="189" customFormat="1" ht="17.45" customHeight="1" x14ac:dyDescent="0.5">
      <c r="A19" s="371"/>
      <c r="B19" s="260" t="s">
        <v>72</v>
      </c>
      <c r="C19" s="326"/>
      <c r="D19" s="328"/>
      <c r="E19" s="334"/>
      <c r="F19" s="334"/>
      <c r="G19" s="354"/>
      <c r="H19" s="355"/>
      <c r="I19" s="356"/>
      <c r="J19" s="190"/>
      <c r="K19" s="304"/>
      <c r="L19" s="298"/>
      <c r="M19" s="304"/>
      <c r="N19" s="304"/>
      <c r="O19" s="305"/>
    </row>
    <row r="20" spans="1:15" s="189" customFormat="1" ht="17.45" customHeight="1" x14ac:dyDescent="0.5">
      <c r="A20" s="324" t="s">
        <v>33</v>
      </c>
      <c r="B20" s="261" t="s">
        <v>131</v>
      </c>
      <c r="C20" s="326">
        <f>'1-9'!I48</f>
        <v>19</v>
      </c>
      <c r="D20" s="328">
        <f>'1-9'!O48</f>
        <v>21</v>
      </c>
      <c r="E20" s="330">
        <f>SUM(C20:D20)</f>
        <v>40</v>
      </c>
      <c r="F20" s="330">
        <v>624</v>
      </c>
      <c r="G20" s="375" t="s">
        <v>64</v>
      </c>
      <c r="H20" s="376"/>
      <c r="I20" s="377"/>
      <c r="J20" s="190"/>
      <c r="K20" s="304"/>
      <c r="L20" s="298"/>
      <c r="M20" s="304"/>
      <c r="N20" s="304"/>
      <c r="O20" s="305"/>
    </row>
    <row r="21" spans="1:15" s="189" customFormat="1" ht="17.45" customHeight="1" x14ac:dyDescent="0.5">
      <c r="A21" s="371"/>
      <c r="B21" s="260" t="s">
        <v>43</v>
      </c>
      <c r="C21" s="326"/>
      <c r="D21" s="328"/>
      <c r="E21" s="334"/>
      <c r="F21" s="334"/>
      <c r="G21" s="375"/>
      <c r="H21" s="376"/>
      <c r="I21" s="377"/>
      <c r="J21" s="190"/>
      <c r="K21" s="304"/>
      <c r="L21" s="298"/>
      <c r="M21" s="304"/>
      <c r="N21" s="306"/>
      <c r="O21" s="307"/>
    </row>
    <row r="22" spans="1:15" s="189" customFormat="1" ht="17.45" customHeight="1" x14ac:dyDescent="0.5">
      <c r="A22" s="324" t="s">
        <v>34</v>
      </c>
      <c r="B22" s="262" t="s">
        <v>140</v>
      </c>
      <c r="C22" s="326">
        <f>'1-10'!I48</f>
        <v>20</v>
      </c>
      <c r="D22" s="328">
        <f>'1-10'!O48</f>
        <v>20</v>
      </c>
      <c r="E22" s="330">
        <f t="shared" ref="E22" si="2">SUM(C22:D22)</f>
        <v>40</v>
      </c>
      <c r="F22" s="330">
        <v>623</v>
      </c>
      <c r="G22" s="354" t="s">
        <v>135</v>
      </c>
      <c r="H22" s="355"/>
      <c r="I22" s="356"/>
      <c r="K22" s="304"/>
      <c r="L22" s="298"/>
      <c r="M22" s="304"/>
      <c r="N22" s="306"/>
      <c r="O22" s="307"/>
    </row>
    <row r="23" spans="1:15" s="189" customFormat="1" ht="17.45" customHeight="1" thickBot="1" x14ac:dyDescent="0.55000000000000004">
      <c r="A23" s="371"/>
      <c r="B23" s="262" t="s">
        <v>141</v>
      </c>
      <c r="C23" s="326"/>
      <c r="D23" s="328"/>
      <c r="E23" s="334"/>
      <c r="F23" s="334"/>
      <c r="G23" s="378"/>
      <c r="H23" s="379"/>
      <c r="I23" s="380"/>
      <c r="K23" s="304"/>
      <c r="L23" s="298"/>
      <c r="M23" s="304"/>
      <c r="N23" s="304"/>
      <c r="O23" s="305"/>
    </row>
    <row r="24" spans="1:15" s="189" customFormat="1" ht="17.45" customHeight="1" x14ac:dyDescent="0.5">
      <c r="A24" s="324" t="s">
        <v>35</v>
      </c>
      <c r="B24" s="261" t="s">
        <v>145</v>
      </c>
      <c r="C24" s="326">
        <f>'1-11'!I48</f>
        <v>20</v>
      </c>
      <c r="D24" s="328">
        <f>'1-11'!O48</f>
        <v>20</v>
      </c>
      <c r="E24" s="330">
        <f t="shared" ref="E24" si="3">SUM(C24:D24)</f>
        <v>40</v>
      </c>
      <c r="F24" s="330">
        <v>622</v>
      </c>
      <c r="G24" s="357"/>
      <c r="H24" s="358"/>
      <c r="I24" s="359"/>
      <c r="K24" s="304"/>
      <c r="L24" s="298"/>
      <c r="M24" s="304"/>
      <c r="N24" s="304"/>
      <c r="O24" s="305"/>
    </row>
    <row r="25" spans="1:15" s="189" customFormat="1" ht="17.45" customHeight="1" x14ac:dyDescent="0.5">
      <c r="A25" s="371"/>
      <c r="B25" s="260" t="s">
        <v>146</v>
      </c>
      <c r="C25" s="326"/>
      <c r="D25" s="328"/>
      <c r="E25" s="334"/>
      <c r="F25" s="334"/>
      <c r="G25" s="357"/>
      <c r="H25" s="358"/>
      <c r="I25" s="359"/>
      <c r="K25" s="304"/>
      <c r="L25" s="298"/>
      <c r="M25" s="304"/>
      <c r="N25" s="304"/>
      <c r="O25" s="305"/>
    </row>
    <row r="26" spans="1:15" s="189" customFormat="1" ht="17.45" customHeight="1" x14ac:dyDescent="0.5">
      <c r="A26" s="324" t="s">
        <v>36</v>
      </c>
      <c r="B26" s="265" t="s">
        <v>142</v>
      </c>
      <c r="C26" s="326">
        <f>'1-12'!I38</f>
        <v>12</v>
      </c>
      <c r="D26" s="328">
        <f>'1-12'!O38</f>
        <v>17</v>
      </c>
      <c r="E26" s="330">
        <f t="shared" si="0"/>
        <v>29</v>
      </c>
      <c r="F26" s="332">
        <v>523</v>
      </c>
      <c r="G26" s="321" t="s">
        <v>31</v>
      </c>
      <c r="H26" s="322"/>
      <c r="I26" s="323"/>
      <c r="K26" s="304"/>
      <c r="L26" s="298"/>
      <c r="M26" s="304"/>
      <c r="N26" s="304"/>
      <c r="O26" s="305"/>
    </row>
    <row r="27" spans="1:15" s="189" customFormat="1" ht="17.45" customHeight="1" thickBot="1" x14ac:dyDescent="0.55000000000000004">
      <c r="A27" s="325"/>
      <c r="B27" s="266" t="s">
        <v>73</v>
      </c>
      <c r="C27" s="327"/>
      <c r="D27" s="329"/>
      <c r="E27" s="331"/>
      <c r="F27" s="333"/>
      <c r="G27" s="321"/>
      <c r="H27" s="322"/>
      <c r="I27" s="323"/>
      <c r="K27" s="304"/>
      <c r="L27" s="298"/>
      <c r="M27" s="304"/>
      <c r="N27" s="304"/>
      <c r="O27" s="305"/>
    </row>
    <row r="28" spans="1:15" s="189" customFormat="1" ht="17.45" customHeight="1" x14ac:dyDescent="0.5">
      <c r="A28" s="324" t="s">
        <v>122</v>
      </c>
      <c r="B28" s="265" t="s">
        <v>147</v>
      </c>
      <c r="C28" s="326">
        <f>C47</f>
        <v>17</v>
      </c>
      <c r="D28" s="328">
        <f>D47</f>
        <v>23</v>
      </c>
      <c r="E28" s="330">
        <f>SUM(C28:D28)</f>
        <v>40</v>
      </c>
      <c r="F28" s="332">
        <v>621</v>
      </c>
      <c r="G28" s="321">
        <v>45765</v>
      </c>
      <c r="H28" s="322"/>
      <c r="I28" s="323"/>
      <c r="K28" s="304"/>
      <c r="L28" s="298"/>
      <c r="M28" s="304"/>
      <c r="N28" s="304"/>
      <c r="O28" s="305"/>
    </row>
    <row r="29" spans="1:15" s="189" customFormat="1" ht="17.45" customHeight="1" thickBot="1" x14ac:dyDescent="0.55000000000000004">
      <c r="A29" s="325"/>
      <c r="B29" s="266" t="s">
        <v>73</v>
      </c>
      <c r="C29" s="327"/>
      <c r="D29" s="329"/>
      <c r="E29" s="331"/>
      <c r="F29" s="333"/>
      <c r="G29" s="321"/>
      <c r="H29" s="322"/>
      <c r="I29" s="323"/>
      <c r="K29" s="304"/>
      <c r="L29" s="298"/>
      <c r="M29" s="304"/>
      <c r="N29" s="304"/>
      <c r="O29" s="305"/>
    </row>
    <row r="30" spans="1:15" s="189" customFormat="1" ht="17.45" customHeight="1" x14ac:dyDescent="0.5">
      <c r="A30" s="324" t="s">
        <v>125</v>
      </c>
      <c r="B30" s="265" t="s">
        <v>123</v>
      </c>
      <c r="C30" s="326">
        <f>C48</f>
        <v>0</v>
      </c>
      <c r="D30" s="328">
        <f>D48</f>
        <v>0</v>
      </c>
      <c r="E30" s="330">
        <f>SUM(C30:D30)</f>
        <v>0</v>
      </c>
      <c r="F30" s="332" t="s">
        <v>123</v>
      </c>
      <c r="G30" s="321"/>
      <c r="H30" s="322"/>
      <c r="I30" s="323"/>
      <c r="K30" s="304"/>
      <c r="L30" s="298"/>
      <c r="M30" s="304"/>
      <c r="N30" s="304"/>
      <c r="O30" s="305"/>
    </row>
    <row r="31" spans="1:15" s="189" customFormat="1" ht="17.45" customHeight="1" thickBot="1" x14ac:dyDescent="0.55000000000000004">
      <c r="A31" s="325"/>
      <c r="B31" s="266" t="s">
        <v>73</v>
      </c>
      <c r="C31" s="327"/>
      <c r="D31" s="329"/>
      <c r="E31" s="331"/>
      <c r="F31" s="333"/>
      <c r="G31" s="321"/>
      <c r="H31" s="322"/>
      <c r="I31" s="323"/>
      <c r="K31" s="304"/>
      <c r="L31" s="298"/>
      <c r="M31" s="304"/>
      <c r="N31" s="304"/>
      <c r="O31" s="305"/>
    </row>
    <row r="32" spans="1:15" s="119" customFormat="1" ht="23.45" customHeight="1" thickBot="1" x14ac:dyDescent="0.4">
      <c r="A32" s="364" t="s">
        <v>29</v>
      </c>
      <c r="B32" s="365"/>
      <c r="C32" s="195">
        <f>SUM(C4:C30)</f>
        <v>255</v>
      </c>
      <c r="D32" s="196">
        <f>SUM(D4:D30)</f>
        <v>232</v>
      </c>
      <c r="E32" s="197">
        <f>SUM(E4:E30)</f>
        <v>487</v>
      </c>
      <c r="F32" s="198"/>
      <c r="G32" s="344"/>
      <c r="H32" s="345"/>
      <c r="I32" s="346"/>
      <c r="K32" s="297"/>
      <c r="L32" s="297"/>
      <c r="M32" s="297"/>
      <c r="N32" s="297"/>
    </row>
    <row r="33" spans="1:15" s="119" customFormat="1" ht="12" customHeight="1" x14ac:dyDescent="0.5">
      <c r="K33" s="297"/>
      <c r="L33" s="297"/>
      <c r="M33" s="297"/>
      <c r="N33" s="297"/>
    </row>
    <row r="34" spans="1:15" hidden="1" x14ac:dyDescent="0.5">
      <c r="K34" s="297"/>
      <c r="L34" s="297"/>
      <c r="M34" s="297"/>
      <c r="N34" s="297"/>
      <c r="O34" s="119"/>
    </row>
    <row r="35" spans="1:15" hidden="1" x14ac:dyDescent="0.5">
      <c r="A35" s="163" t="str">
        <f>A4</f>
        <v>ม.1/1</v>
      </c>
      <c r="B35" s="163"/>
      <c r="C35" s="163">
        <f t="shared" ref="C35:E35" si="4">C4</f>
        <v>22</v>
      </c>
      <c r="D35" s="163">
        <f t="shared" si="4"/>
        <v>8</v>
      </c>
      <c r="E35" s="163">
        <f t="shared" si="4"/>
        <v>30</v>
      </c>
      <c r="F35" s="163">
        <f t="shared" ref="F35" si="5">F4</f>
        <v>633</v>
      </c>
      <c r="G35" s="118">
        <v>30</v>
      </c>
    </row>
    <row r="36" spans="1:15" hidden="1" x14ac:dyDescent="0.5">
      <c r="A36" s="163" t="str">
        <f>A6</f>
        <v>ม.1/2</v>
      </c>
      <c r="B36" s="163"/>
      <c r="C36" s="163">
        <f t="shared" ref="C36:F36" si="6">C6</f>
        <v>26</v>
      </c>
      <c r="D36" s="163">
        <f t="shared" si="6"/>
        <v>10</v>
      </c>
      <c r="E36" s="163">
        <f t="shared" si="6"/>
        <v>36</v>
      </c>
      <c r="F36" s="163">
        <f t="shared" si="6"/>
        <v>634</v>
      </c>
      <c r="G36" s="118">
        <v>36</v>
      </c>
    </row>
    <row r="37" spans="1:15" hidden="1" x14ac:dyDescent="0.5">
      <c r="A37" s="163" t="str">
        <f>A8</f>
        <v>ม.1/3</v>
      </c>
      <c r="B37" s="163"/>
      <c r="C37" s="163">
        <f t="shared" ref="C37:F37" si="7">C8</f>
        <v>23</v>
      </c>
      <c r="D37" s="163">
        <f t="shared" si="7"/>
        <v>13</v>
      </c>
      <c r="E37" s="163">
        <f t="shared" si="7"/>
        <v>36</v>
      </c>
      <c r="F37" s="163">
        <f t="shared" si="7"/>
        <v>635</v>
      </c>
      <c r="G37" s="118">
        <v>36</v>
      </c>
    </row>
    <row r="38" spans="1:15" hidden="1" x14ac:dyDescent="0.5">
      <c r="A38" s="163" t="str">
        <f>A10</f>
        <v>ม.1/4</v>
      </c>
      <c r="B38" s="163"/>
      <c r="C38" s="163">
        <f t="shared" ref="C38:F38" si="8">C10</f>
        <v>24</v>
      </c>
      <c r="D38" s="163">
        <f t="shared" si="8"/>
        <v>12</v>
      </c>
      <c r="E38" s="163">
        <f t="shared" si="8"/>
        <v>36</v>
      </c>
      <c r="F38" s="163">
        <f t="shared" si="8"/>
        <v>636</v>
      </c>
      <c r="G38" s="118">
        <v>36</v>
      </c>
    </row>
    <row r="39" spans="1:15" hidden="1" x14ac:dyDescent="0.5">
      <c r="A39" s="163" t="str">
        <f>A12</f>
        <v>ม.1/5</v>
      </c>
      <c r="B39" s="163"/>
      <c r="C39" s="163">
        <f t="shared" ref="C39:F39" si="9">C12</f>
        <v>16</v>
      </c>
      <c r="D39" s="163">
        <f t="shared" si="9"/>
        <v>24</v>
      </c>
      <c r="E39" s="163">
        <f t="shared" si="9"/>
        <v>40</v>
      </c>
      <c r="F39" s="163">
        <f t="shared" si="9"/>
        <v>637</v>
      </c>
      <c r="G39" s="118">
        <v>40</v>
      </c>
    </row>
    <row r="40" spans="1:15" hidden="1" x14ac:dyDescent="0.5">
      <c r="A40" s="163" t="str">
        <f>A14</f>
        <v>ม.1/6</v>
      </c>
      <c r="B40" s="163"/>
      <c r="C40" s="163">
        <f t="shared" ref="C40:F40" si="10">C14</f>
        <v>16</v>
      </c>
      <c r="D40" s="163">
        <f t="shared" si="10"/>
        <v>24</v>
      </c>
      <c r="E40" s="163">
        <f t="shared" si="10"/>
        <v>40</v>
      </c>
      <c r="F40" s="163">
        <f t="shared" si="10"/>
        <v>627</v>
      </c>
      <c r="G40" s="118">
        <v>40</v>
      </c>
    </row>
    <row r="41" spans="1:15" hidden="1" x14ac:dyDescent="0.5">
      <c r="A41" s="163" t="str">
        <f>A16</f>
        <v>ม.1/7</v>
      </c>
      <c r="B41" s="163"/>
      <c r="C41" s="163">
        <f t="shared" ref="C41:F41" si="11">C16</f>
        <v>20</v>
      </c>
      <c r="D41" s="163">
        <f t="shared" si="11"/>
        <v>20</v>
      </c>
      <c r="E41" s="163">
        <f t="shared" si="11"/>
        <v>40</v>
      </c>
      <c r="F41" s="163">
        <f t="shared" si="11"/>
        <v>626</v>
      </c>
      <c r="G41" s="118">
        <v>40</v>
      </c>
    </row>
    <row r="42" spans="1:15" hidden="1" x14ac:dyDescent="0.5">
      <c r="A42" s="163" t="str">
        <f>A18</f>
        <v>ม.1/8</v>
      </c>
      <c r="B42" s="163"/>
      <c r="C42" s="163">
        <f t="shared" ref="C42:F42" si="12">C18</f>
        <v>20</v>
      </c>
      <c r="D42" s="163">
        <f t="shared" si="12"/>
        <v>20</v>
      </c>
      <c r="E42" s="163">
        <f t="shared" si="12"/>
        <v>40</v>
      </c>
      <c r="F42" s="163">
        <f t="shared" si="12"/>
        <v>625</v>
      </c>
      <c r="G42" s="118">
        <v>40</v>
      </c>
    </row>
    <row r="43" spans="1:15" hidden="1" x14ac:dyDescent="0.5">
      <c r="A43" s="163" t="str">
        <f>A20</f>
        <v>ม.1/9</v>
      </c>
      <c r="B43" s="163"/>
      <c r="C43" s="163">
        <f t="shared" ref="C43:F43" si="13">C20</f>
        <v>19</v>
      </c>
      <c r="D43" s="163">
        <f t="shared" si="13"/>
        <v>21</v>
      </c>
      <c r="E43" s="163">
        <f t="shared" si="13"/>
        <v>40</v>
      </c>
      <c r="F43" s="163">
        <f t="shared" si="13"/>
        <v>624</v>
      </c>
      <c r="G43" s="118">
        <v>40</v>
      </c>
    </row>
    <row r="44" spans="1:15" hidden="1" x14ac:dyDescent="0.5">
      <c r="A44" s="163" t="str">
        <f>A22</f>
        <v>ม.1/10</v>
      </c>
      <c r="B44" s="163"/>
      <c r="C44" s="163">
        <f t="shared" ref="C44:F44" si="14">C22</f>
        <v>20</v>
      </c>
      <c r="D44" s="163">
        <f t="shared" si="14"/>
        <v>20</v>
      </c>
      <c r="E44" s="163">
        <f t="shared" si="14"/>
        <v>40</v>
      </c>
      <c r="F44" s="163">
        <f t="shared" si="14"/>
        <v>623</v>
      </c>
      <c r="G44" s="118">
        <v>40</v>
      </c>
    </row>
    <row r="45" spans="1:15" hidden="1" x14ac:dyDescent="0.5">
      <c r="A45" s="163" t="str">
        <f>A24</f>
        <v>ม.1/11</v>
      </c>
      <c r="B45" s="163"/>
      <c r="C45" s="163">
        <f t="shared" ref="C45:F45" si="15">C24</f>
        <v>20</v>
      </c>
      <c r="D45" s="163">
        <f t="shared" si="15"/>
        <v>20</v>
      </c>
      <c r="E45" s="163">
        <f t="shared" si="15"/>
        <v>40</v>
      </c>
      <c r="F45" s="163">
        <f t="shared" si="15"/>
        <v>622</v>
      </c>
      <c r="G45" s="118">
        <v>40</v>
      </c>
    </row>
    <row r="46" spans="1:15" hidden="1" x14ac:dyDescent="0.5">
      <c r="A46" s="163" t="str">
        <f>A26</f>
        <v>ม.1/12</v>
      </c>
      <c r="B46" s="163"/>
      <c r="C46" s="163">
        <f t="shared" ref="C46:E46" si="16">C26</f>
        <v>12</v>
      </c>
      <c r="D46" s="163">
        <f t="shared" si="16"/>
        <v>17</v>
      </c>
      <c r="E46" s="163">
        <f t="shared" si="16"/>
        <v>29</v>
      </c>
      <c r="F46" s="163">
        <f>F26</f>
        <v>523</v>
      </c>
      <c r="G46" s="118">
        <v>30</v>
      </c>
    </row>
    <row r="47" spans="1:15" hidden="1" x14ac:dyDescent="0.5">
      <c r="A47" s="163" t="str">
        <f>A28</f>
        <v>ม.1/13</v>
      </c>
      <c r="B47" s="163"/>
      <c r="C47" s="163">
        <f>'1-13'!I48</f>
        <v>17</v>
      </c>
      <c r="D47" s="163">
        <f>'1-13'!O48</f>
        <v>23</v>
      </c>
      <c r="E47" s="163">
        <f>'1-13'!E48</f>
        <v>40</v>
      </c>
      <c r="F47" s="163">
        <f>F28</f>
        <v>621</v>
      </c>
      <c r="G47" s="118">
        <v>40</v>
      </c>
    </row>
    <row r="48" spans="1:15" hidden="1" x14ac:dyDescent="0.5">
      <c r="A48" s="163" t="str">
        <f>A30</f>
        <v>ม.1/14</v>
      </c>
      <c r="B48" s="163"/>
      <c r="C48" s="163">
        <f>'1-14'!H38</f>
        <v>0</v>
      </c>
      <c r="D48" s="163">
        <f>'1-14'!O38</f>
        <v>0</v>
      </c>
      <c r="E48" s="163">
        <f>'1-14'!D38</f>
        <v>0</v>
      </c>
      <c r="F48" s="212" t="str">
        <f>F30</f>
        <v>พักการเรียน</v>
      </c>
      <c r="G48" s="118">
        <f>SUM(G35:G47)</f>
        <v>488</v>
      </c>
    </row>
    <row r="49" spans="1:6" hidden="1" x14ac:dyDescent="0.5">
      <c r="A49" s="163" t="str">
        <f>A32</f>
        <v>รวมทั้งหมด</v>
      </c>
      <c r="B49" s="163"/>
      <c r="C49" s="163">
        <f>C32</f>
        <v>255</v>
      </c>
      <c r="D49" s="163">
        <f>D32</f>
        <v>232</v>
      </c>
      <c r="E49" s="163">
        <f>E32</f>
        <v>487</v>
      </c>
      <c r="F49" s="163"/>
    </row>
  </sheetData>
  <mergeCells count="105">
    <mergeCell ref="A1:C1"/>
    <mergeCell ref="G26:I27"/>
    <mergeCell ref="G20:I21"/>
    <mergeCell ref="G22:I23"/>
    <mergeCell ref="A24:A25"/>
    <mergeCell ref="C24:C25"/>
    <mergeCell ref="D24:D25"/>
    <mergeCell ref="E24:E25"/>
    <mergeCell ref="F24:F25"/>
    <mergeCell ref="A26:A27"/>
    <mergeCell ref="A20:A21"/>
    <mergeCell ref="C20:C21"/>
    <mergeCell ref="D20:D21"/>
    <mergeCell ref="G2:I3"/>
    <mergeCell ref="F2:F3"/>
    <mergeCell ref="A4:A5"/>
    <mergeCell ref="A6:A7"/>
    <mergeCell ref="A8:A9"/>
    <mergeCell ref="A10:A11"/>
    <mergeCell ref="A12:A13"/>
    <mergeCell ref="E4:E5"/>
    <mergeCell ref="E6:E7"/>
    <mergeCell ref="E10:E11"/>
    <mergeCell ref="F4:F5"/>
    <mergeCell ref="A32:B32"/>
    <mergeCell ref="A2:A3"/>
    <mergeCell ref="B2:B3"/>
    <mergeCell ref="C2:D2"/>
    <mergeCell ref="E2:E3"/>
    <mergeCell ref="C16:C17"/>
    <mergeCell ref="C26:C27"/>
    <mergeCell ref="A18:A19"/>
    <mergeCell ref="C18:C19"/>
    <mergeCell ref="A22:A23"/>
    <mergeCell ref="C22:C23"/>
    <mergeCell ref="D4:D5"/>
    <mergeCell ref="D6:D7"/>
    <mergeCell ref="D8:D9"/>
    <mergeCell ref="D10:D11"/>
    <mergeCell ref="D12:D13"/>
    <mergeCell ref="A14:A15"/>
    <mergeCell ref="A16:A17"/>
    <mergeCell ref="C4:C5"/>
    <mergeCell ref="C6:C7"/>
    <mergeCell ref="C8:C9"/>
    <mergeCell ref="C10:C11"/>
    <mergeCell ref="C12:C13"/>
    <mergeCell ref="C14:C15"/>
    <mergeCell ref="G32:I32"/>
    <mergeCell ref="D14:D15"/>
    <mergeCell ref="D16:D17"/>
    <mergeCell ref="D26:D27"/>
    <mergeCell ref="E26:E27"/>
    <mergeCell ref="E16:E17"/>
    <mergeCell ref="E14:E15"/>
    <mergeCell ref="D18:D19"/>
    <mergeCell ref="E18:E19"/>
    <mergeCell ref="D22:D23"/>
    <mergeCell ref="E22:E23"/>
    <mergeCell ref="F14:F15"/>
    <mergeCell ref="F16:F17"/>
    <mergeCell ref="F26:F27"/>
    <mergeCell ref="G16:I17"/>
    <mergeCell ref="G18:I19"/>
    <mergeCell ref="G24:I25"/>
    <mergeCell ref="F18:F19"/>
    <mergeCell ref="F22:F23"/>
    <mergeCell ref="E20:E21"/>
    <mergeCell ref="F20:F21"/>
    <mergeCell ref="G14:G15"/>
    <mergeCell ref="H14:H15"/>
    <mergeCell ref="I14:I15"/>
    <mergeCell ref="F6:F7"/>
    <mergeCell ref="F8:F9"/>
    <mergeCell ref="F10:F11"/>
    <mergeCell ref="E12:E13"/>
    <mergeCell ref="E8:E9"/>
    <mergeCell ref="F12:F13"/>
    <mergeCell ref="G6:G7"/>
    <mergeCell ref="G4:G5"/>
    <mergeCell ref="I6:I7"/>
    <mergeCell ref="H6:H7"/>
    <mergeCell ref="H4:H5"/>
    <mergeCell ref="I4:I5"/>
    <mergeCell ref="I8:I9"/>
    <mergeCell ref="G12:G13"/>
    <mergeCell ref="G10:G11"/>
    <mergeCell ref="G8:G9"/>
    <mergeCell ref="H12:H13"/>
    <mergeCell ref="H10:H11"/>
    <mergeCell ref="H8:H9"/>
    <mergeCell ref="I10:I11"/>
    <mergeCell ref="I12:I13"/>
    <mergeCell ref="G28:I29"/>
    <mergeCell ref="A28:A29"/>
    <mergeCell ref="C28:C29"/>
    <mergeCell ref="D28:D29"/>
    <mergeCell ref="E28:E29"/>
    <mergeCell ref="F28:F29"/>
    <mergeCell ref="G30:I31"/>
    <mergeCell ref="A30:A31"/>
    <mergeCell ref="C30:C31"/>
    <mergeCell ref="D30:D31"/>
    <mergeCell ref="E30:E31"/>
    <mergeCell ref="F30:F31"/>
  </mergeCells>
  <phoneticPr fontId="4" type="noConversion"/>
  <printOptions horizontalCentered="1"/>
  <pageMargins left="0.55118110236220474" right="0.35433070866141736" top="0.59055118110236227" bottom="0.19685039370078741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60"/>
  <sheetViews>
    <sheetView zoomScale="130" zoomScaleNormal="130" workbookViewId="0">
      <selection activeCell="T13" sqref="T13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0" style="1" hidden="1" customWidth="1"/>
    <col min="27" max="27" width="0" style="271" hidden="1" customWidth="1"/>
    <col min="28" max="28" width="17.42578125" style="278" hidden="1" customWidth="1"/>
    <col min="29" max="29" width="22.42578125" style="1" hidden="1" customWidth="1"/>
    <col min="30" max="16384" width="9.140625" style="1"/>
  </cols>
  <sheetData>
    <row r="1" spans="1:29" s="10" customFormat="1" ht="18" customHeight="1" x14ac:dyDescent="0.5">
      <c r="B1" s="102" t="s">
        <v>62</v>
      </c>
      <c r="C1" s="95"/>
      <c r="D1" s="96"/>
      <c r="E1" s="101" t="str">
        <f>'1-1'!E1</f>
        <v xml:space="preserve">      ภาคเรียนที่ 2  ปีการศึกษา 2568</v>
      </c>
      <c r="F1" s="13"/>
      <c r="M1" s="10" t="s">
        <v>37</v>
      </c>
      <c r="R1" s="10" t="str">
        <f>'ยอด ม.1'!B6</f>
        <v>นางสาวอรอนงค์ เวชจันทร์</v>
      </c>
      <c r="AA1" s="159"/>
      <c r="AB1" s="272"/>
    </row>
    <row r="2" spans="1:29" s="10" customFormat="1" ht="18" customHeight="1" x14ac:dyDescent="0.5">
      <c r="B2" s="103" t="s">
        <v>45</v>
      </c>
      <c r="C2" s="95"/>
      <c r="D2" s="96"/>
      <c r="E2" s="101" t="s">
        <v>51</v>
      </c>
      <c r="M2" s="10" t="s">
        <v>44</v>
      </c>
      <c r="R2" s="10" t="str">
        <f>'ยอด ม.1'!B7</f>
        <v>.............-..............</v>
      </c>
      <c r="AA2" s="159"/>
      <c r="AB2" s="272"/>
    </row>
    <row r="3" spans="1:29" s="12" customFormat="1" ht="17.25" customHeight="1" x14ac:dyDescent="0.5">
      <c r="A3" s="13" t="s">
        <v>117</v>
      </c>
      <c r="B3" s="10"/>
      <c r="C3" s="10"/>
      <c r="D3" s="10"/>
      <c r="E3" s="10"/>
      <c r="F3" s="13"/>
      <c r="G3" s="13"/>
      <c r="H3" s="13"/>
      <c r="I3" s="13"/>
      <c r="J3" s="13"/>
      <c r="K3" s="13"/>
      <c r="L3" s="10"/>
      <c r="M3" s="10"/>
      <c r="N3" s="10"/>
      <c r="O3" s="13"/>
      <c r="T3" s="10"/>
      <c r="U3" s="10"/>
      <c r="V3" s="10"/>
      <c r="W3" s="10"/>
      <c r="X3" s="10"/>
      <c r="Y3" s="10"/>
      <c r="AA3" s="159"/>
      <c r="AB3" s="272"/>
    </row>
    <row r="4" spans="1:29" s="12" customFormat="1" ht="17.25" customHeight="1" x14ac:dyDescent="0.5">
      <c r="A4" s="10" t="s">
        <v>46</v>
      </c>
      <c r="B4" s="10"/>
      <c r="C4" s="10"/>
      <c r="D4" s="10"/>
      <c r="E4" s="10"/>
      <c r="F4" s="13"/>
      <c r="G4" s="13"/>
      <c r="H4" s="13"/>
      <c r="I4" s="13"/>
      <c r="J4" s="13"/>
      <c r="K4" s="13"/>
      <c r="L4" s="10"/>
      <c r="M4" s="10"/>
      <c r="N4" s="10"/>
      <c r="O4" s="13"/>
      <c r="T4" s="13"/>
      <c r="U4" s="10"/>
      <c r="V4" s="111" t="s">
        <v>47</v>
      </c>
      <c r="W4" s="312">
        <f>'ยอด ม.1'!F6</f>
        <v>634</v>
      </c>
      <c r="X4" s="312"/>
      <c r="Y4" s="10"/>
      <c r="AA4" s="159"/>
      <c r="AB4" s="272"/>
    </row>
    <row r="5" spans="1:29" s="98" customFormat="1" ht="18" customHeight="1" x14ac:dyDescent="0.5">
      <c r="A5" s="310" t="s">
        <v>0</v>
      </c>
      <c r="B5" s="308" t="s">
        <v>1</v>
      </c>
      <c r="C5" s="314" t="s">
        <v>2</v>
      </c>
      <c r="D5" s="316" t="s">
        <v>9</v>
      </c>
      <c r="E5" s="318" t="s">
        <v>4</v>
      </c>
      <c r="F5" s="310" t="s">
        <v>3</v>
      </c>
      <c r="G5" s="71"/>
      <c r="H5" s="72"/>
      <c r="I5" s="72"/>
      <c r="J5" s="72"/>
      <c r="K5" s="7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5"/>
      <c r="X5" s="16"/>
      <c r="Y5" s="104"/>
      <c r="AA5" s="99"/>
      <c r="AB5" s="273"/>
    </row>
    <row r="6" spans="1:29" s="98" customFormat="1" ht="18" customHeight="1" x14ac:dyDescent="0.5">
      <c r="A6" s="313"/>
      <c r="B6" s="309"/>
      <c r="C6" s="315"/>
      <c r="D6" s="317"/>
      <c r="E6" s="319"/>
      <c r="F6" s="311"/>
      <c r="G6" s="73"/>
      <c r="H6" s="74"/>
      <c r="I6" s="74"/>
      <c r="J6" s="74"/>
      <c r="K6" s="7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  <c r="X6" s="19"/>
      <c r="Y6" s="105"/>
      <c r="AA6" s="268" t="s">
        <v>207</v>
      </c>
      <c r="AB6" s="274" t="s">
        <v>208</v>
      </c>
      <c r="AC6" s="268" t="s">
        <v>78</v>
      </c>
    </row>
    <row r="7" spans="1:29" s="2" customFormat="1" ht="15.75" customHeight="1" x14ac:dyDescent="0.5">
      <c r="A7" s="21">
        <v>1</v>
      </c>
      <c r="B7" s="123">
        <v>44529</v>
      </c>
      <c r="C7" s="22" t="s">
        <v>65</v>
      </c>
      <c r="D7" s="23" t="s">
        <v>214</v>
      </c>
      <c r="E7" s="23" t="s">
        <v>215</v>
      </c>
      <c r="F7" s="25" t="s">
        <v>21</v>
      </c>
      <c r="G7" s="75"/>
      <c r="H7" s="26"/>
      <c r="I7" s="26"/>
      <c r="J7" s="26"/>
      <c r="K7" s="26"/>
      <c r="L7" s="45"/>
      <c r="M7" s="45"/>
      <c r="N7" s="45"/>
      <c r="O7" s="45"/>
      <c r="P7" s="27"/>
      <c r="Q7" s="27"/>
      <c r="R7" s="27"/>
      <c r="S7" s="27"/>
      <c r="T7" s="27"/>
      <c r="U7" s="27"/>
      <c r="V7" s="27"/>
      <c r="W7" s="27"/>
      <c r="X7" s="26"/>
      <c r="Y7" s="106"/>
      <c r="AA7" s="9">
        <v>11009</v>
      </c>
      <c r="AB7" s="275">
        <v>1849902455485</v>
      </c>
      <c r="AC7" s="2" t="s">
        <v>283</v>
      </c>
    </row>
    <row r="8" spans="1:29" s="2" customFormat="1" ht="16.149999999999999" customHeight="1" x14ac:dyDescent="0.5">
      <c r="A8" s="29">
        <v>2</v>
      </c>
      <c r="B8" s="121">
        <v>44530</v>
      </c>
      <c r="C8" s="30" t="s">
        <v>65</v>
      </c>
      <c r="D8" s="31" t="s">
        <v>216</v>
      </c>
      <c r="E8" s="31" t="s">
        <v>217</v>
      </c>
      <c r="F8" s="29" t="s">
        <v>22</v>
      </c>
      <c r="G8" s="76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107"/>
      <c r="AA8" s="9">
        <v>11018</v>
      </c>
      <c r="AB8" s="275">
        <v>1849902440267</v>
      </c>
      <c r="AC8" s="2" t="s">
        <v>69</v>
      </c>
    </row>
    <row r="9" spans="1:29" s="2" customFormat="1" ht="16.149999999999999" customHeight="1" x14ac:dyDescent="0.5">
      <c r="A9" s="29">
        <v>3</v>
      </c>
      <c r="B9" s="121">
        <v>44531</v>
      </c>
      <c r="C9" s="30" t="s">
        <v>65</v>
      </c>
      <c r="D9" s="31" t="s">
        <v>218</v>
      </c>
      <c r="E9" s="31" t="s">
        <v>219</v>
      </c>
      <c r="F9" s="29" t="s">
        <v>23</v>
      </c>
      <c r="G9" s="76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107"/>
      <c r="AA9" s="9">
        <v>11032</v>
      </c>
      <c r="AB9" s="275">
        <v>1849902462228</v>
      </c>
      <c r="AC9" s="2" t="s">
        <v>71</v>
      </c>
    </row>
    <row r="10" spans="1:29" s="2" customFormat="1" ht="16.149999999999999" customHeight="1" x14ac:dyDescent="0.5">
      <c r="A10" s="29">
        <v>4</v>
      </c>
      <c r="B10" s="121">
        <v>44532</v>
      </c>
      <c r="C10" s="30" t="s">
        <v>65</v>
      </c>
      <c r="D10" s="31" t="s">
        <v>220</v>
      </c>
      <c r="E10" s="31" t="s">
        <v>221</v>
      </c>
      <c r="F10" s="29" t="s">
        <v>24</v>
      </c>
      <c r="G10" s="76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107"/>
      <c r="AA10" s="9">
        <v>11064</v>
      </c>
      <c r="AB10" s="275">
        <v>1849902388257</v>
      </c>
      <c r="AC10" s="2" t="s">
        <v>69</v>
      </c>
    </row>
    <row r="11" spans="1:29" s="2" customFormat="1" ht="16.149999999999999" customHeight="1" x14ac:dyDescent="0.5">
      <c r="A11" s="37">
        <v>5</v>
      </c>
      <c r="B11" s="122">
        <v>44533</v>
      </c>
      <c r="C11" s="38" t="s">
        <v>65</v>
      </c>
      <c r="D11" s="39" t="s">
        <v>222</v>
      </c>
      <c r="E11" s="39" t="s">
        <v>223</v>
      </c>
      <c r="F11" s="213" t="s">
        <v>25</v>
      </c>
      <c r="G11" s="144"/>
      <c r="H11" s="43"/>
      <c r="I11" s="43"/>
      <c r="J11" s="43"/>
      <c r="K11" s="43"/>
      <c r="L11" s="41"/>
      <c r="M11" s="41"/>
      <c r="N11" s="41"/>
      <c r="O11" s="41"/>
      <c r="P11" s="42"/>
      <c r="Q11" s="42"/>
      <c r="R11" s="42"/>
      <c r="S11" s="42"/>
      <c r="T11" s="42"/>
      <c r="U11" s="42"/>
      <c r="V11" s="42"/>
      <c r="W11" s="42"/>
      <c r="X11" s="43"/>
      <c r="Y11" s="108"/>
      <c r="AA11" s="9">
        <v>11069</v>
      </c>
      <c r="AB11" s="275">
        <v>1849902386874</v>
      </c>
      <c r="AC11" s="2" t="s">
        <v>68</v>
      </c>
    </row>
    <row r="12" spans="1:29" s="2" customFormat="1" ht="16.149999999999999" customHeight="1" x14ac:dyDescent="0.5">
      <c r="A12" s="21">
        <v>6</v>
      </c>
      <c r="B12" s="123">
        <v>44534</v>
      </c>
      <c r="C12" s="22" t="s">
        <v>65</v>
      </c>
      <c r="D12" s="23" t="s">
        <v>224</v>
      </c>
      <c r="E12" s="23" t="s">
        <v>225</v>
      </c>
      <c r="F12" s="25" t="s">
        <v>21</v>
      </c>
      <c r="G12" s="82"/>
      <c r="H12" s="45"/>
      <c r="I12" s="45"/>
      <c r="J12" s="45"/>
      <c r="K12" s="45"/>
      <c r="L12" s="45"/>
      <c r="M12" s="45"/>
      <c r="N12" s="45"/>
      <c r="O12" s="45"/>
      <c r="P12" s="27"/>
      <c r="Q12" s="27"/>
      <c r="R12" s="27"/>
      <c r="S12" s="27"/>
      <c r="T12" s="27"/>
      <c r="U12" s="27"/>
      <c r="V12" s="27"/>
      <c r="W12" s="27"/>
      <c r="X12" s="26"/>
      <c r="Y12" s="106"/>
      <c r="AA12" s="9">
        <v>11139</v>
      </c>
      <c r="AB12" s="275">
        <v>1849902438556</v>
      </c>
      <c r="AC12" s="2" t="s">
        <v>69</v>
      </c>
    </row>
    <row r="13" spans="1:29" s="2" customFormat="1" ht="16.149999999999999" customHeight="1" x14ac:dyDescent="0.5">
      <c r="A13" s="29">
        <v>7</v>
      </c>
      <c r="B13" s="121">
        <v>44535</v>
      </c>
      <c r="C13" s="30" t="s">
        <v>65</v>
      </c>
      <c r="D13" s="31" t="s">
        <v>226</v>
      </c>
      <c r="E13" s="31" t="s">
        <v>227</v>
      </c>
      <c r="F13" s="29" t="s">
        <v>22</v>
      </c>
      <c r="G13" s="76"/>
      <c r="H13" s="33"/>
      <c r="I13" s="33"/>
      <c r="J13" s="33"/>
      <c r="K13" s="33"/>
      <c r="L13" s="78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107"/>
      <c r="AA13" s="9">
        <v>11153</v>
      </c>
      <c r="AB13" s="275">
        <v>1849902414801</v>
      </c>
      <c r="AC13" s="2" t="s">
        <v>209</v>
      </c>
    </row>
    <row r="14" spans="1:29" s="2" customFormat="1" ht="16.149999999999999" customHeight="1" x14ac:dyDescent="0.5">
      <c r="A14" s="29">
        <v>8</v>
      </c>
      <c r="B14" s="121">
        <v>44536</v>
      </c>
      <c r="C14" s="30" t="s">
        <v>65</v>
      </c>
      <c r="D14" s="31" t="s">
        <v>228</v>
      </c>
      <c r="E14" s="31" t="s">
        <v>229</v>
      </c>
      <c r="F14" s="29" t="s">
        <v>23</v>
      </c>
      <c r="G14" s="76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107"/>
      <c r="AA14" s="9">
        <v>11176</v>
      </c>
      <c r="AB14" s="275">
        <v>1849902436472</v>
      </c>
      <c r="AC14" s="2" t="s">
        <v>87</v>
      </c>
    </row>
    <row r="15" spans="1:29" s="2" customFormat="1" ht="16.149999999999999" customHeight="1" x14ac:dyDescent="0.5">
      <c r="A15" s="29">
        <v>9</v>
      </c>
      <c r="B15" s="121">
        <v>44537</v>
      </c>
      <c r="C15" s="30" t="s">
        <v>65</v>
      </c>
      <c r="D15" s="31" t="s">
        <v>230</v>
      </c>
      <c r="E15" s="31" t="s">
        <v>231</v>
      </c>
      <c r="F15" s="29" t="s">
        <v>24</v>
      </c>
      <c r="G15" s="76"/>
      <c r="H15" s="33"/>
      <c r="I15" s="33"/>
      <c r="J15" s="33"/>
      <c r="K15" s="33"/>
      <c r="L15" s="33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107"/>
      <c r="AA15" s="9">
        <v>11249</v>
      </c>
      <c r="AB15" s="275">
        <v>1849902445871</v>
      </c>
      <c r="AC15" s="2" t="s">
        <v>209</v>
      </c>
    </row>
    <row r="16" spans="1:29" s="2" customFormat="1" ht="16.149999999999999" customHeight="1" x14ac:dyDescent="0.5">
      <c r="A16" s="37">
        <v>10</v>
      </c>
      <c r="B16" s="122">
        <v>44538</v>
      </c>
      <c r="C16" s="38" t="s">
        <v>65</v>
      </c>
      <c r="D16" s="39" t="s">
        <v>232</v>
      </c>
      <c r="E16" s="39" t="s">
        <v>233</v>
      </c>
      <c r="F16" s="213" t="s">
        <v>25</v>
      </c>
      <c r="G16" s="77"/>
      <c r="H16" s="41"/>
      <c r="I16" s="41"/>
      <c r="J16" s="41"/>
      <c r="K16" s="41"/>
      <c r="L16" s="41"/>
      <c r="M16" s="41"/>
      <c r="N16" s="41"/>
      <c r="O16" s="41"/>
      <c r="P16" s="42"/>
      <c r="Q16" s="42"/>
      <c r="R16" s="42"/>
      <c r="S16" s="42"/>
      <c r="T16" s="42"/>
      <c r="U16" s="42"/>
      <c r="V16" s="42"/>
      <c r="W16" s="42"/>
      <c r="X16" s="43"/>
      <c r="Y16" s="108"/>
      <c r="AA16" s="9">
        <v>11259</v>
      </c>
      <c r="AB16" s="275">
        <v>1849902373004</v>
      </c>
      <c r="AC16" s="2" t="s">
        <v>284</v>
      </c>
    </row>
    <row r="17" spans="1:29" s="2" customFormat="1" ht="16.149999999999999" customHeight="1" x14ac:dyDescent="0.5">
      <c r="A17" s="21">
        <v>11</v>
      </c>
      <c r="B17" s="123">
        <v>44539</v>
      </c>
      <c r="C17" s="22" t="s">
        <v>65</v>
      </c>
      <c r="D17" s="23" t="s">
        <v>232</v>
      </c>
      <c r="E17" s="23" t="s">
        <v>234</v>
      </c>
      <c r="F17" s="25" t="s">
        <v>21</v>
      </c>
      <c r="G17" s="82"/>
      <c r="H17" s="45"/>
      <c r="I17" s="45"/>
      <c r="J17" s="45"/>
      <c r="K17" s="45"/>
      <c r="L17" s="45"/>
      <c r="M17" s="45"/>
      <c r="N17" s="45"/>
      <c r="O17" s="45"/>
      <c r="P17" s="27"/>
      <c r="Q17" s="27"/>
      <c r="R17" s="27"/>
      <c r="S17" s="27"/>
      <c r="T17" s="27"/>
      <c r="U17" s="27"/>
      <c r="V17" s="27"/>
      <c r="W17" s="27"/>
      <c r="X17" s="26"/>
      <c r="Y17" s="106"/>
      <c r="AA17" s="9">
        <v>11262</v>
      </c>
      <c r="AB17" s="275">
        <v>1849902452907</v>
      </c>
      <c r="AC17" s="2" t="s">
        <v>70</v>
      </c>
    </row>
    <row r="18" spans="1:29" s="2" customFormat="1" ht="16.149999999999999" customHeight="1" x14ac:dyDescent="0.5">
      <c r="A18" s="29">
        <v>12</v>
      </c>
      <c r="B18" s="121">
        <v>44540</v>
      </c>
      <c r="C18" s="30" t="s">
        <v>65</v>
      </c>
      <c r="D18" s="31" t="s">
        <v>235</v>
      </c>
      <c r="E18" s="31" t="s">
        <v>236</v>
      </c>
      <c r="F18" s="29" t="s">
        <v>22</v>
      </c>
      <c r="G18" s="76"/>
      <c r="H18" s="33"/>
      <c r="I18" s="33"/>
      <c r="J18" s="33"/>
      <c r="K18" s="33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5"/>
      <c r="Y18" s="107"/>
      <c r="AA18" s="9">
        <v>11273</v>
      </c>
      <c r="AB18" s="275">
        <v>1849902393293</v>
      </c>
      <c r="AC18" s="2" t="s">
        <v>69</v>
      </c>
    </row>
    <row r="19" spans="1:29" s="2" customFormat="1" ht="16.149999999999999" customHeight="1" x14ac:dyDescent="0.5">
      <c r="A19" s="29">
        <v>13</v>
      </c>
      <c r="B19" s="121">
        <v>44541</v>
      </c>
      <c r="C19" s="30" t="s">
        <v>65</v>
      </c>
      <c r="D19" s="31" t="s">
        <v>237</v>
      </c>
      <c r="E19" s="31" t="s">
        <v>238</v>
      </c>
      <c r="F19" s="29" t="s">
        <v>23</v>
      </c>
      <c r="G19" s="76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107"/>
      <c r="AA19" s="9">
        <v>11306</v>
      </c>
      <c r="AB19" s="275">
        <v>5119701005171</v>
      </c>
      <c r="AC19" s="2" t="s">
        <v>70</v>
      </c>
    </row>
    <row r="20" spans="1:29" s="2" customFormat="1" ht="16.149999999999999" customHeight="1" x14ac:dyDescent="0.5">
      <c r="A20" s="29">
        <v>14</v>
      </c>
      <c r="B20" s="121">
        <v>44542</v>
      </c>
      <c r="C20" s="30" t="s">
        <v>65</v>
      </c>
      <c r="D20" s="31" t="s">
        <v>239</v>
      </c>
      <c r="E20" s="31" t="s">
        <v>240</v>
      </c>
      <c r="F20" s="29" t="s">
        <v>24</v>
      </c>
      <c r="G20" s="76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107"/>
      <c r="AA20" s="9">
        <v>11379</v>
      </c>
      <c r="AB20" s="275">
        <v>1849902455809</v>
      </c>
      <c r="AC20" s="2" t="s">
        <v>69</v>
      </c>
    </row>
    <row r="21" spans="1:29" s="2" customFormat="1" ht="16.149999999999999" customHeight="1" x14ac:dyDescent="0.5">
      <c r="A21" s="37">
        <v>15</v>
      </c>
      <c r="B21" s="122">
        <v>44543</v>
      </c>
      <c r="C21" s="38" t="s">
        <v>65</v>
      </c>
      <c r="D21" s="39" t="s">
        <v>241</v>
      </c>
      <c r="E21" s="39" t="s">
        <v>242</v>
      </c>
      <c r="F21" s="213" t="s">
        <v>25</v>
      </c>
      <c r="G21" s="77"/>
      <c r="H21" s="41"/>
      <c r="I21" s="41"/>
      <c r="J21" s="41"/>
      <c r="K21" s="41"/>
      <c r="L21" s="41"/>
      <c r="M21" s="41"/>
      <c r="N21" s="41"/>
      <c r="O21" s="41"/>
      <c r="P21" s="42"/>
      <c r="Q21" s="42"/>
      <c r="R21" s="42"/>
      <c r="S21" s="42"/>
      <c r="T21" s="42"/>
      <c r="U21" s="42"/>
      <c r="V21" s="42"/>
      <c r="W21" s="42"/>
      <c r="X21" s="43"/>
      <c r="Y21" s="108"/>
      <c r="AA21" s="9">
        <v>11396</v>
      </c>
      <c r="AB21" s="275">
        <v>1103400264412</v>
      </c>
      <c r="AC21" s="2" t="s">
        <v>69</v>
      </c>
    </row>
    <row r="22" spans="1:29" s="2" customFormat="1" ht="16.149999999999999" customHeight="1" x14ac:dyDescent="0.5">
      <c r="A22" s="21">
        <v>16</v>
      </c>
      <c r="B22" s="123">
        <v>44544</v>
      </c>
      <c r="C22" s="22" t="s">
        <v>65</v>
      </c>
      <c r="D22" s="23" t="s">
        <v>177</v>
      </c>
      <c r="E22" s="23" t="s">
        <v>243</v>
      </c>
      <c r="F22" s="25" t="s">
        <v>21</v>
      </c>
      <c r="G22" s="82"/>
      <c r="H22" s="45"/>
      <c r="I22" s="45"/>
      <c r="J22" s="45"/>
      <c r="K22" s="45"/>
      <c r="L22" s="45"/>
      <c r="M22" s="45"/>
      <c r="N22" s="45"/>
      <c r="O22" s="45"/>
      <c r="P22" s="27"/>
      <c r="Q22" s="27"/>
      <c r="R22" s="27"/>
      <c r="S22" s="27"/>
      <c r="T22" s="27"/>
      <c r="U22" s="27"/>
      <c r="V22" s="27"/>
      <c r="W22" s="27"/>
      <c r="X22" s="26"/>
      <c r="Y22" s="106"/>
      <c r="AA22" s="9">
        <v>11431</v>
      </c>
      <c r="AB22" s="275">
        <v>1849902461876</v>
      </c>
      <c r="AC22" s="2" t="s">
        <v>71</v>
      </c>
    </row>
    <row r="23" spans="1:29" s="2" customFormat="1" ht="16.149999999999999" customHeight="1" x14ac:dyDescent="0.5">
      <c r="A23" s="29">
        <v>17</v>
      </c>
      <c r="B23" s="121">
        <v>44545</v>
      </c>
      <c r="C23" s="30" t="s">
        <v>65</v>
      </c>
      <c r="D23" s="31" t="s">
        <v>244</v>
      </c>
      <c r="E23" s="31" t="s">
        <v>245</v>
      </c>
      <c r="F23" s="29" t="s">
        <v>22</v>
      </c>
      <c r="G23" s="76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107"/>
      <c r="AA23" s="9">
        <v>11433</v>
      </c>
      <c r="AB23" s="275">
        <v>1849902462309</v>
      </c>
      <c r="AC23" s="2" t="s">
        <v>69</v>
      </c>
    </row>
    <row r="24" spans="1:29" s="2" customFormat="1" ht="16.149999999999999" customHeight="1" x14ac:dyDescent="0.5">
      <c r="A24" s="29">
        <v>18</v>
      </c>
      <c r="B24" s="121">
        <v>44546</v>
      </c>
      <c r="C24" s="30" t="s">
        <v>65</v>
      </c>
      <c r="D24" s="31" t="s">
        <v>246</v>
      </c>
      <c r="E24" s="31" t="s">
        <v>247</v>
      </c>
      <c r="F24" s="29" t="s">
        <v>23</v>
      </c>
      <c r="G24" s="76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107"/>
      <c r="AA24" s="9">
        <v>11448</v>
      </c>
      <c r="AB24" s="275">
        <v>1849902357157</v>
      </c>
      <c r="AC24" s="2" t="s">
        <v>285</v>
      </c>
    </row>
    <row r="25" spans="1:29" s="2" customFormat="1" ht="16.149999999999999" customHeight="1" x14ac:dyDescent="0.5">
      <c r="A25" s="29">
        <v>19</v>
      </c>
      <c r="B25" s="121">
        <v>44547</v>
      </c>
      <c r="C25" s="53" t="s">
        <v>65</v>
      </c>
      <c r="D25" s="31" t="s">
        <v>248</v>
      </c>
      <c r="E25" s="31" t="s">
        <v>249</v>
      </c>
      <c r="F25" s="29" t="s">
        <v>24</v>
      </c>
      <c r="G25" s="76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107"/>
      <c r="AA25" s="9">
        <v>11503</v>
      </c>
      <c r="AB25" s="275">
        <v>1849902393781</v>
      </c>
      <c r="AC25" s="2" t="s">
        <v>209</v>
      </c>
    </row>
    <row r="26" spans="1:29" s="2" customFormat="1" ht="17.100000000000001" customHeight="1" x14ac:dyDescent="0.5">
      <c r="A26" s="37">
        <v>20</v>
      </c>
      <c r="B26" s="122">
        <v>44548</v>
      </c>
      <c r="C26" s="38" t="s">
        <v>65</v>
      </c>
      <c r="D26" s="39" t="s">
        <v>250</v>
      </c>
      <c r="E26" s="39" t="s">
        <v>251</v>
      </c>
      <c r="F26" s="213" t="s">
        <v>25</v>
      </c>
      <c r="G26" s="77"/>
      <c r="H26" s="41"/>
      <c r="I26" s="41"/>
      <c r="J26" s="41"/>
      <c r="K26" s="41"/>
      <c r="L26" s="41"/>
      <c r="M26" s="41"/>
      <c r="N26" s="41"/>
      <c r="O26" s="41"/>
      <c r="P26" s="42"/>
      <c r="Q26" s="42"/>
      <c r="R26" s="42"/>
      <c r="S26" s="42"/>
      <c r="T26" s="42"/>
      <c r="U26" s="42"/>
      <c r="V26" s="42"/>
      <c r="W26" s="42"/>
      <c r="X26" s="43"/>
      <c r="Y26" s="108"/>
      <c r="AA26" s="9">
        <v>11555</v>
      </c>
      <c r="AB26" s="275">
        <v>1809902807543</v>
      </c>
      <c r="AC26" s="2" t="s">
        <v>69</v>
      </c>
    </row>
    <row r="27" spans="1:29" s="2" customFormat="1" ht="16.149999999999999" customHeight="1" x14ac:dyDescent="0.5">
      <c r="A27" s="21">
        <v>21</v>
      </c>
      <c r="B27" s="123">
        <v>44549</v>
      </c>
      <c r="C27" s="47" t="s">
        <v>65</v>
      </c>
      <c r="D27" s="62" t="s">
        <v>252</v>
      </c>
      <c r="E27" s="62" t="s">
        <v>253</v>
      </c>
      <c r="F27" s="25" t="s">
        <v>21</v>
      </c>
      <c r="G27" s="81"/>
      <c r="H27" s="50"/>
      <c r="I27" s="50"/>
      <c r="J27" s="50"/>
      <c r="K27" s="50"/>
      <c r="L27" s="50"/>
      <c r="M27" s="50"/>
      <c r="N27" s="50"/>
      <c r="O27" s="50"/>
      <c r="P27" s="51"/>
      <c r="Q27" s="51"/>
      <c r="R27" s="51"/>
      <c r="S27" s="51"/>
      <c r="T27" s="51"/>
      <c r="U27" s="51"/>
      <c r="V27" s="51"/>
      <c r="W27" s="51"/>
      <c r="X27" s="52"/>
      <c r="Y27" s="109"/>
      <c r="AA27" s="9">
        <v>11600</v>
      </c>
      <c r="AB27" s="275">
        <v>1103704843293</v>
      </c>
      <c r="AC27" s="2" t="s">
        <v>70</v>
      </c>
    </row>
    <row r="28" spans="1:29" s="2" customFormat="1" ht="16.149999999999999" customHeight="1" x14ac:dyDescent="0.5">
      <c r="A28" s="29">
        <v>22</v>
      </c>
      <c r="B28" s="121">
        <v>44550</v>
      </c>
      <c r="C28" s="30" t="s">
        <v>65</v>
      </c>
      <c r="D28" s="31" t="s">
        <v>254</v>
      </c>
      <c r="E28" s="31" t="s">
        <v>255</v>
      </c>
      <c r="F28" s="29" t="s">
        <v>22</v>
      </c>
      <c r="G28" s="76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107"/>
      <c r="AA28" s="9">
        <v>11627</v>
      </c>
      <c r="AB28" s="275">
        <v>1103704859432</v>
      </c>
      <c r="AC28" s="2" t="s">
        <v>80</v>
      </c>
    </row>
    <row r="29" spans="1:29" s="2" customFormat="1" ht="16.149999999999999" customHeight="1" x14ac:dyDescent="0.5">
      <c r="A29" s="29">
        <v>23</v>
      </c>
      <c r="B29" s="121">
        <v>44551</v>
      </c>
      <c r="C29" s="30" t="s">
        <v>65</v>
      </c>
      <c r="D29" s="31" t="s">
        <v>187</v>
      </c>
      <c r="E29" s="31" t="s">
        <v>256</v>
      </c>
      <c r="F29" s="29" t="s">
        <v>23</v>
      </c>
      <c r="G29" s="76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107"/>
      <c r="AA29" s="9">
        <v>11630</v>
      </c>
      <c r="AB29" s="275">
        <v>1849902396730</v>
      </c>
      <c r="AC29" s="2" t="s">
        <v>69</v>
      </c>
    </row>
    <row r="30" spans="1:29" s="2" customFormat="1" ht="16.149999999999999" customHeight="1" x14ac:dyDescent="0.5">
      <c r="A30" s="29">
        <v>24</v>
      </c>
      <c r="B30" s="121">
        <v>44552</v>
      </c>
      <c r="C30" s="30" t="s">
        <v>65</v>
      </c>
      <c r="D30" s="31" t="s">
        <v>257</v>
      </c>
      <c r="E30" s="31" t="s">
        <v>258</v>
      </c>
      <c r="F30" s="29" t="s">
        <v>24</v>
      </c>
      <c r="G30" s="76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107"/>
      <c r="AA30" s="9">
        <v>11661</v>
      </c>
      <c r="AB30" s="275">
        <v>1849902453644</v>
      </c>
      <c r="AC30" s="2" t="s">
        <v>210</v>
      </c>
    </row>
    <row r="31" spans="1:29" s="2" customFormat="1" ht="16.149999999999999" customHeight="1" x14ac:dyDescent="0.5">
      <c r="A31" s="37">
        <v>25</v>
      </c>
      <c r="B31" s="122">
        <v>44553</v>
      </c>
      <c r="C31" s="38" t="s">
        <v>65</v>
      </c>
      <c r="D31" s="39" t="s">
        <v>259</v>
      </c>
      <c r="E31" s="39" t="s">
        <v>260</v>
      </c>
      <c r="F31" s="213" t="s">
        <v>25</v>
      </c>
      <c r="G31" s="77"/>
      <c r="H31" s="41"/>
      <c r="I31" s="41"/>
      <c r="J31" s="41"/>
      <c r="K31" s="41"/>
      <c r="L31" s="41"/>
      <c r="M31" s="41"/>
      <c r="N31" s="41"/>
      <c r="O31" s="41"/>
      <c r="P31" s="42"/>
      <c r="Q31" s="42"/>
      <c r="R31" s="42"/>
      <c r="S31" s="42"/>
      <c r="T31" s="42"/>
      <c r="U31" s="42"/>
      <c r="V31" s="42"/>
      <c r="W31" s="42"/>
      <c r="X31" s="43"/>
      <c r="Y31" s="108"/>
      <c r="AA31" s="9">
        <v>11669</v>
      </c>
      <c r="AB31" s="275">
        <v>1849902340165</v>
      </c>
      <c r="AC31" s="2" t="s">
        <v>69</v>
      </c>
    </row>
    <row r="32" spans="1:29" s="2" customFormat="1" ht="16.149999999999999" customHeight="1" x14ac:dyDescent="0.5">
      <c r="A32" s="21">
        <v>26</v>
      </c>
      <c r="B32" s="123">
        <v>44554</v>
      </c>
      <c r="C32" s="22" t="s">
        <v>65</v>
      </c>
      <c r="D32" s="23" t="s">
        <v>261</v>
      </c>
      <c r="E32" s="23" t="s">
        <v>262</v>
      </c>
      <c r="F32" s="25" t="s">
        <v>21</v>
      </c>
      <c r="G32" s="82"/>
      <c r="H32" s="45"/>
      <c r="I32" s="45"/>
      <c r="J32" s="45"/>
      <c r="K32" s="45"/>
      <c r="L32" s="45"/>
      <c r="M32" s="45"/>
      <c r="N32" s="45"/>
      <c r="O32" s="45"/>
      <c r="P32" s="27"/>
      <c r="Q32" s="27"/>
      <c r="R32" s="27"/>
      <c r="S32" s="27"/>
      <c r="T32" s="27"/>
      <c r="U32" s="27"/>
      <c r="V32" s="27"/>
      <c r="W32" s="27"/>
      <c r="X32" s="26"/>
      <c r="Y32" s="106"/>
      <c r="AA32" s="9">
        <v>11670</v>
      </c>
      <c r="AB32" s="275">
        <v>1849902411615</v>
      </c>
      <c r="AC32" s="2" t="s">
        <v>209</v>
      </c>
    </row>
    <row r="33" spans="1:29" s="2" customFormat="1" ht="16.149999999999999" customHeight="1" x14ac:dyDescent="0.5">
      <c r="A33" s="29">
        <v>27</v>
      </c>
      <c r="B33" s="121">
        <v>44555</v>
      </c>
      <c r="C33" s="30" t="s">
        <v>66</v>
      </c>
      <c r="D33" s="31" t="s">
        <v>263</v>
      </c>
      <c r="E33" s="31" t="s">
        <v>264</v>
      </c>
      <c r="F33" s="29" t="s">
        <v>22</v>
      </c>
      <c r="G33" s="76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107"/>
      <c r="AA33" s="9">
        <v>11096</v>
      </c>
      <c r="AB33" s="275">
        <v>1849902348476</v>
      </c>
      <c r="AC33" s="2" t="s">
        <v>74</v>
      </c>
    </row>
    <row r="34" spans="1:29" s="2" customFormat="1" ht="16.149999999999999" customHeight="1" x14ac:dyDescent="0.5">
      <c r="A34" s="29">
        <v>28</v>
      </c>
      <c r="B34" s="121">
        <v>44556</v>
      </c>
      <c r="C34" s="30" t="s">
        <v>66</v>
      </c>
      <c r="D34" s="54" t="s">
        <v>265</v>
      </c>
      <c r="E34" s="54" t="s">
        <v>266</v>
      </c>
      <c r="F34" s="29" t="s">
        <v>23</v>
      </c>
      <c r="G34" s="83"/>
      <c r="H34" s="35"/>
      <c r="I34" s="35"/>
      <c r="J34" s="35"/>
      <c r="K34" s="35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107"/>
      <c r="AA34" s="9">
        <v>11134</v>
      </c>
      <c r="AB34" s="275">
        <v>1849902406298</v>
      </c>
      <c r="AC34" s="2" t="s">
        <v>68</v>
      </c>
    </row>
    <row r="35" spans="1:29" s="2" customFormat="1" ht="16.149999999999999" customHeight="1" x14ac:dyDescent="0.5">
      <c r="A35" s="29">
        <v>29</v>
      </c>
      <c r="B35" s="121">
        <v>44557</v>
      </c>
      <c r="C35" s="30" t="s">
        <v>66</v>
      </c>
      <c r="D35" s="31" t="s">
        <v>267</v>
      </c>
      <c r="E35" s="31" t="s">
        <v>268</v>
      </c>
      <c r="F35" s="29" t="s">
        <v>24</v>
      </c>
      <c r="G35" s="83"/>
      <c r="H35" s="35"/>
      <c r="I35" s="35"/>
      <c r="J35" s="35"/>
      <c r="K35" s="35"/>
      <c r="L35" s="35"/>
      <c r="M35" s="35"/>
      <c r="N35" s="35"/>
      <c r="O35" s="35"/>
      <c r="P35" s="34"/>
      <c r="Q35" s="34"/>
      <c r="R35" s="34"/>
      <c r="S35" s="34"/>
      <c r="T35" s="34"/>
      <c r="U35" s="34"/>
      <c r="V35" s="34"/>
      <c r="W35" s="34"/>
      <c r="X35" s="35"/>
      <c r="Y35" s="107"/>
      <c r="AA35" s="9">
        <v>11178</v>
      </c>
      <c r="AB35" s="275">
        <v>1849902437754</v>
      </c>
      <c r="AC35" s="2" t="s">
        <v>286</v>
      </c>
    </row>
    <row r="36" spans="1:29" s="2" customFormat="1" ht="17.100000000000001" customHeight="1" x14ac:dyDescent="0.5">
      <c r="A36" s="37">
        <v>30</v>
      </c>
      <c r="B36" s="122">
        <v>44558</v>
      </c>
      <c r="C36" s="38" t="s">
        <v>66</v>
      </c>
      <c r="D36" s="39" t="s">
        <v>269</v>
      </c>
      <c r="E36" s="39" t="s">
        <v>270</v>
      </c>
      <c r="F36" s="213" t="s">
        <v>25</v>
      </c>
      <c r="G36" s="144"/>
      <c r="H36" s="43"/>
      <c r="I36" s="43"/>
      <c r="J36" s="43"/>
      <c r="K36" s="43"/>
      <c r="L36" s="41"/>
      <c r="M36" s="41"/>
      <c r="N36" s="41"/>
      <c r="O36" s="41"/>
      <c r="P36" s="42"/>
      <c r="Q36" s="42"/>
      <c r="R36" s="42"/>
      <c r="S36" s="42"/>
      <c r="T36" s="42"/>
      <c r="U36" s="42"/>
      <c r="V36" s="42"/>
      <c r="W36" s="42"/>
      <c r="X36" s="43"/>
      <c r="Y36" s="108"/>
      <c r="AA36" s="9">
        <v>11218</v>
      </c>
      <c r="AB36" s="275">
        <v>1101700527492</v>
      </c>
      <c r="AC36" s="2" t="s">
        <v>71</v>
      </c>
    </row>
    <row r="37" spans="1:29" s="2" customFormat="1" ht="16.149999999999999" customHeight="1" x14ac:dyDescent="0.5">
      <c r="A37" s="21">
        <v>31</v>
      </c>
      <c r="B37" s="123">
        <v>44559</v>
      </c>
      <c r="C37" s="47" t="s">
        <v>66</v>
      </c>
      <c r="D37" s="48" t="s">
        <v>271</v>
      </c>
      <c r="E37" s="48" t="s">
        <v>272</v>
      </c>
      <c r="F37" s="25" t="s">
        <v>21</v>
      </c>
      <c r="G37" s="81"/>
      <c r="H37" s="50"/>
      <c r="I37" s="50"/>
      <c r="J37" s="50"/>
      <c r="K37" s="50"/>
      <c r="L37" s="50"/>
      <c r="M37" s="50"/>
      <c r="N37" s="50"/>
      <c r="O37" s="50"/>
      <c r="P37" s="51"/>
      <c r="Q37" s="51"/>
      <c r="R37" s="51"/>
      <c r="S37" s="51"/>
      <c r="T37" s="51"/>
      <c r="U37" s="51"/>
      <c r="V37" s="51"/>
      <c r="W37" s="51"/>
      <c r="X37" s="52"/>
      <c r="Y37" s="109"/>
      <c r="AA37" s="9">
        <v>11352</v>
      </c>
      <c r="AB37" s="275">
        <v>1849902446249</v>
      </c>
      <c r="AC37" s="2" t="s">
        <v>69</v>
      </c>
    </row>
    <row r="38" spans="1:29" s="2" customFormat="1" ht="16.149999999999999" customHeight="1" x14ac:dyDescent="0.5">
      <c r="A38" s="29">
        <v>32</v>
      </c>
      <c r="B38" s="121">
        <v>44560</v>
      </c>
      <c r="C38" s="30" t="s">
        <v>66</v>
      </c>
      <c r="D38" s="31" t="s">
        <v>273</v>
      </c>
      <c r="E38" s="31" t="s">
        <v>274</v>
      </c>
      <c r="F38" s="29" t="s">
        <v>22</v>
      </c>
      <c r="G38" s="76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107"/>
      <c r="AA38" s="9">
        <v>11382</v>
      </c>
      <c r="AB38" s="275">
        <v>1102004449940</v>
      </c>
      <c r="AC38" s="2" t="s">
        <v>69</v>
      </c>
    </row>
    <row r="39" spans="1:29" s="2" customFormat="1" ht="16.149999999999999" customHeight="1" x14ac:dyDescent="0.5">
      <c r="A39" s="29">
        <v>33</v>
      </c>
      <c r="B39" s="121">
        <v>44561</v>
      </c>
      <c r="C39" s="30" t="s">
        <v>66</v>
      </c>
      <c r="D39" s="46" t="s">
        <v>275</v>
      </c>
      <c r="E39" s="46" t="s">
        <v>276</v>
      </c>
      <c r="F39" s="29" t="s">
        <v>23</v>
      </c>
      <c r="G39" s="76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107"/>
      <c r="AA39" s="9">
        <v>11489</v>
      </c>
      <c r="AB39" s="275">
        <v>1849902425462</v>
      </c>
      <c r="AC39" s="2" t="s">
        <v>71</v>
      </c>
    </row>
    <row r="40" spans="1:29" s="2" customFormat="1" ht="16.149999999999999" customHeight="1" x14ac:dyDescent="0.5">
      <c r="A40" s="29">
        <v>34</v>
      </c>
      <c r="B40" s="121">
        <v>44562</v>
      </c>
      <c r="C40" s="30" t="s">
        <v>66</v>
      </c>
      <c r="D40" s="31" t="s">
        <v>277</v>
      </c>
      <c r="E40" s="31" t="s">
        <v>278</v>
      </c>
      <c r="F40" s="29" t="s">
        <v>24</v>
      </c>
      <c r="G40" s="83"/>
      <c r="H40" s="35"/>
      <c r="I40" s="35"/>
      <c r="J40" s="35"/>
      <c r="K40" s="35"/>
      <c r="L40" s="35"/>
      <c r="M40" s="35"/>
      <c r="N40" s="35"/>
      <c r="O40" s="35"/>
      <c r="P40" s="34"/>
      <c r="Q40" s="34"/>
      <c r="R40" s="34"/>
      <c r="S40" s="34"/>
      <c r="T40" s="34"/>
      <c r="U40" s="34"/>
      <c r="V40" s="34"/>
      <c r="W40" s="34"/>
      <c r="X40" s="35"/>
      <c r="Y40" s="107"/>
      <c r="AA40" s="9">
        <v>11495</v>
      </c>
      <c r="AB40" s="275">
        <v>1849902431519</v>
      </c>
      <c r="AC40" s="2" t="s">
        <v>70</v>
      </c>
    </row>
    <row r="41" spans="1:29" s="2" customFormat="1" ht="16.149999999999999" customHeight="1" x14ac:dyDescent="0.5">
      <c r="A41" s="37">
        <v>35</v>
      </c>
      <c r="B41" s="122">
        <v>44563</v>
      </c>
      <c r="C41" s="38" t="s">
        <v>66</v>
      </c>
      <c r="D41" s="39" t="s">
        <v>279</v>
      </c>
      <c r="E41" s="39" t="s">
        <v>280</v>
      </c>
      <c r="F41" s="213" t="s">
        <v>25</v>
      </c>
      <c r="G41" s="77"/>
      <c r="H41" s="41"/>
      <c r="I41" s="41"/>
      <c r="J41" s="41"/>
      <c r="K41" s="41"/>
      <c r="L41" s="41"/>
      <c r="M41" s="41"/>
      <c r="N41" s="41"/>
      <c r="O41" s="41"/>
      <c r="P41" s="42"/>
      <c r="Q41" s="42"/>
      <c r="R41" s="42"/>
      <c r="S41" s="42"/>
      <c r="T41" s="42"/>
      <c r="U41" s="42"/>
      <c r="V41" s="42"/>
      <c r="W41" s="42"/>
      <c r="X41" s="43"/>
      <c r="Y41" s="108"/>
      <c r="AA41" s="9">
        <v>11533</v>
      </c>
      <c r="AB41" s="275">
        <v>1849902461124</v>
      </c>
      <c r="AC41" s="2" t="s">
        <v>210</v>
      </c>
    </row>
    <row r="42" spans="1:29" s="2" customFormat="1" ht="16.149999999999999" customHeight="1" x14ac:dyDescent="0.5">
      <c r="A42" s="202">
        <v>36</v>
      </c>
      <c r="B42" s="237">
        <v>44564</v>
      </c>
      <c r="C42" s="203" t="s">
        <v>66</v>
      </c>
      <c r="D42" s="204" t="s">
        <v>281</v>
      </c>
      <c r="E42" s="204" t="s">
        <v>282</v>
      </c>
      <c r="F42" s="206" t="s">
        <v>21</v>
      </c>
      <c r="G42" s="207"/>
      <c r="H42" s="208"/>
      <c r="I42" s="208"/>
      <c r="J42" s="208"/>
      <c r="K42" s="208"/>
      <c r="L42" s="208"/>
      <c r="M42" s="208"/>
      <c r="N42" s="208"/>
      <c r="O42" s="208"/>
      <c r="P42" s="209"/>
      <c r="Q42" s="209"/>
      <c r="R42" s="209"/>
      <c r="S42" s="209"/>
      <c r="T42" s="209"/>
      <c r="U42" s="209"/>
      <c r="V42" s="209"/>
      <c r="W42" s="209"/>
      <c r="X42" s="210"/>
      <c r="Y42" s="211"/>
      <c r="AA42" s="9">
        <v>11618</v>
      </c>
      <c r="AB42" s="275">
        <v>1849902422358</v>
      </c>
      <c r="AC42" s="2" t="s">
        <v>80</v>
      </c>
    </row>
    <row r="43" spans="1:29" s="2" customFormat="1" ht="6" customHeight="1" x14ac:dyDescent="0.5">
      <c r="A43" s="66"/>
      <c r="B43" s="127"/>
      <c r="C43" s="125"/>
      <c r="D43" s="126"/>
      <c r="E43" s="126"/>
      <c r="F43" s="116"/>
      <c r="G43" s="66"/>
      <c r="H43" s="66"/>
      <c r="I43" s="66"/>
      <c r="J43" s="66"/>
      <c r="K43" s="66"/>
      <c r="L43" s="66"/>
      <c r="M43" s="66"/>
      <c r="N43" s="66"/>
      <c r="O43" s="66"/>
      <c r="P43" s="65"/>
      <c r="Q43" s="65"/>
      <c r="R43" s="65"/>
      <c r="S43" s="65"/>
      <c r="T43" s="65"/>
      <c r="U43" s="65"/>
      <c r="V43" s="65"/>
      <c r="W43" s="65"/>
      <c r="X43" s="116"/>
      <c r="Y43" s="116"/>
      <c r="AA43" s="9"/>
      <c r="AB43" s="275"/>
    </row>
    <row r="44" spans="1:29" s="2" customFormat="1" ht="16.149999999999999" customHeight="1" x14ac:dyDescent="0.5">
      <c r="A44" s="65"/>
      <c r="B44" s="69" t="s">
        <v>32</v>
      </c>
      <c r="C44" s="66"/>
      <c r="E44" s="66">
        <f>I44+O44</f>
        <v>36</v>
      </c>
      <c r="F44" s="67" t="s">
        <v>6</v>
      </c>
      <c r="G44" s="69" t="s">
        <v>11</v>
      </c>
      <c r="H44" s="69"/>
      <c r="I44" s="66">
        <f>COUNTIF($C$7:$C$42,"ช")</f>
        <v>26</v>
      </c>
      <c r="J44" s="65"/>
      <c r="K44" s="68" t="s">
        <v>8</v>
      </c>
      <c r="L44" s="69"/>
      <c r="M44" s="188" t="s">
        <v>7</v>
      </c>
      <c r="N44" s="188"/>
      <c r="O44" s="66">
        <f>COUNTIF($C$7:$C$42,"ญ")</f>
        <v>10</v>
      </c>
      <c r="P44" s="65"/>
      <c r="Q44" s="68" t="s">
        <v>8</v>
      </c>
      <c r="X44" s="65"/>
      <c r="Y44" s="65"/>
      <c r="AA44" s="9"/>
      <c r="AB44" s="275"/>
    </row>
    <row r="45" spans="1:29" s="91" customFormat="1" ht="16.149999999999999" hidden="1" customHeight="1" x14ac:dyDescent="0.5">
      <c r="A45" s="85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AA45" s="90"/>
      <c r="AB45" s="276"/>
    </row>
    <row r="46" spans="1:29" s="89" customFormat="1" ht="16.149999999999999" hidden="1" customHeight="1" x14ac:dyDescent="0.5">
      <c r="A46" s="85"/>
      <c r="B46" s="85"/>
      <c r="C46" s="84"/>
      <c r="D46" s="162" t="s">
        <v>21</v>
      </c>
      <c r="E46" s="162">
        <f>COUNTIF($F$7:$F$42,"แดง")</f>
        <v>8</v>
      </c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AA46" s="270"/>
      <c r="AB46" s="277"/>
    </row>
    <row r="47" spans="1:29" s="89" customFormat="1" ht="16.149999999999999" hidden="1" customHeight="1" x14ac:dyDescent="0.5">
      <c r="A47" s="85"/>
      <c r="B47" s="85"/>
      <c r="C47" s="84"/>
      <c r="D47" s="162" t="s">
        <v>22</v>
      </c>
      <c r="E47" s="162">
        <f>COUNTIF($F$7:$F$42,"เหลือง")</f>
        <v>7</v>
      </c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AA47" s="270"/>
      <c r="AB47" s="277"/>
    </row>
    <row r="48" spans="1:29" s="89" customFormat="1" ht="16.149999999999999" hidden="1" customHeight="1" x14ac:dyDescent="0.5">
      <c r="A48" s="85"/>
      <c r="B48" s="85"/>
      <c r="C48" s="84"/>
      <c r="D48" s="162" t="s">
        <v>23</v>
      </c>
      <c r="E48" s="162">
        <f>COUNTIF($F$7:$F$42,"น้ำเงิน")</f>
        <v>7</v>
      </c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AA48" s="270"/>
      <c r="AB48" s="277"/>
    </row>
    <row r="49" spans="1:28" s="89" customFormat="1" ht="16.149999999999999" hidden="1" customHeight="1" x14ac:dyDescent="0.5">
      <c r="A49" s="85"/>
      <c r="B49" s="85"/>
      <c r="C49" s="84"/>
      <c r="D49" s="162" t="s">
        <v>24</v>
      </c>
      <c r="E49" s="162">
        <f>COUNTIF($F$7:$F$42,"ม่วง")</f>
        <v>7</v>
      </c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AA49" s="270"/>
      <c r="AB49" s="277"/>
    </row>
    <row r="50" spans="1:28" s="89" customFormat="1" ht="16.149999999999999" hidden="1" customHeight="1" x14ac:dyDescent="0.5">
      <c r="A50" s="85"/>
      <c r="B50" s="85"/>
      <c r="C50" s="84"/>
      <c r="D50" s="162" t="s">
        <v>25</v>
      </c>
      <c r="E50" s="162">
        <f>COUNTIF($F$7:$F$42,"ฟ้า")</f>
        <v>7</v>
      </c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AA50" s="270"/>
      <c r="AB50" s="277"/>
    </row>
    <row r="51" spans="1:28" s="89" customFormat="1" ht="16.149999999999999" hidden="1" customHeight="1" x14ac:dyDescent="0.5">
      <c r="A51" s="85"/>
      <c r="B51" s="85"/>
      <c r="C51" s="84"/>
      <c r="D51" s="162" t="s">
        <v>5</v>
      </c>
      <c r="E51" s="162">
        <f>SUM(E46:E50)</f>
        <v>36</v>
      </c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AA51" s="270"/>
      <c r="AB51" s="277"/>
    </row>
    <row r="52" spans="1:28" ht="16.149999999999999" customHeight="1" x14ac:dyDescent="0.5">
      <c r="C52" s="199"/>
      <c r="D52" s="200"/>
      <c r="E52" s="200"/>
    </row>
    <row r="53" spans="1:28" ht="15" customHeight="1" x14ac:dyDescent="0.5">
      <c r="C53" s="199"/>
      <c r="D53" s="200"/>
      <c r="E53" s="200"/>
    </row>
    <row r="54" spans="1:28" ht="15" customHeight="1" x14ac:dyDescent="0.5">
      <c r="C54" s="9"/>
      <c r="D54" s="2"/>
      <c r="E54" s="2"/>
    </row>
    <row r="55" spans="1:28" ht="15" customHeight="1" x14ac:dyDescent="0.5">
      <c r="C55" s="199"/>
      <c r="D55" s="200"/>
      <c r="E55" s="200"/>
    </row>
    <row r="56" spans="1:28" ht="15" customHeight="1" x14ac:dyDescent="0.5">
      <c r="C56" s="199"/>
      <c r="D56" s="200"/>
      <c r="E56" s="200"/>
    </row>
    <row r="57" spans="1:28" ht="15" customHeight="1" x14ac:dyDescent="0.5">
      <c r="C57" s="199"/>
      <c r="D57" s="200"/>
      <c r="E57" s="200"/>
    </row>
    <row r="58" spans="1:28" ht="15" customHeight="1" x14ac:dyDescent="0.5">
      <c r="C58" s="199"/>
      <c r="D58" s="200"/>
      <c r="E58" s="200"/>
    </row>
    <row r="59" spans="1:28" ht="15" customHeight="1" x14ac:dyDescent="0.5">
      <c r="C59" s="199"/>
      <c r="D59" s="200"/>
      <c r="E59" s="200"/>
    </row>
    <row r="60" spans="1:28" ht="15" customHeight="1" x14ac:dyDescent="0.5">
      <c r="C60" s="199"/>
      <c r="D60" s="200"/>
      <c r="E60" s="200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55"/>
  <sheetViews>
    <sheetView topLeftCell="A31" zoomScale="130" zoomScaleNormal="130" workbookViewId="0">
      <selection activeCell="AJ16" sqref="AJ16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0" style="1" hidden="1" customWidth="1"/>
    <col min="27" max="27" width="10.140625" style="271" hidden="1" customWidth="1"/>
    <col min="28" max="28" width="16.7109375" style="282" hidden="1" customWidth="1"/>
    <col min="29" max="29" width="21.42578125" style="1" hidden="1" customWidth="1"/>
    <col min="30" max="16384" width="9.140625" style="1"/>
  </cols>
  <sheetData>
    <row r="1" spans="1:29" s="10" customFormat="1" ht="18" customHeight="1" x14ac:dyDescent="0.5">
      <c r="B1" s="102" t="s">
        <v>62</v>
      </c>
      <c r="C1" s="95"/>
      <c r="D1" s="96"/>
      <c r="E1" s="101" t="str">
        <f>'1-1'!E1</f>
        <v xml:space="preserve">      ภาคเรียนที่ 2  ปีการศึกษา 2568</v>
      </c>
      <c r="F1" s="13"/>
      <c r="M1" s="10" t="s">
        <v>37</v>
      </c>
      <c r="R1" s="10" t="str">
        <f>'ยอด ม.1'!B8</f>
        <v>นายธาริต  อ่าวเจริญ</v>
      </c>
      <c r="AA1" s="159"/>
      <c r="AB1" s="267"/>
    </row>
    <row r="2" spans="1:29" s="10" customFormat="1" ht="18" customHeight="1" x14ac:dyDescent="0.5">
      <c r="B2" s="103" t="s">
        <v>45</v>
      </c>
      <c r="C2" s="95"/>
      <c r="D2" s="96"/>
      <c r="E2" s="101" t="s">
        <v>52</v>
      </c>
      <c r="M2" s="10" t="s">
        <v>44</v>
      </c>
      <c r="R2" s="10" t="str">
        <f>'ยอด ม.1'!B9</f>
        <v>นางชุติมา นามตาปี</v>
      </c>
      <c r="AA2" s="159"/>
      <c r="AB2" s="267"/>
    </row>
    <row r="3" spans="1:29" s="12" customFormat="1" ht="17.25" customHeight="1" x14ac:dyDescent="0.5">
      <c r="A3" s="13" t="s">
        <v>38</v>
      </c>
      <c r="B3" s="10"/>
      <c r="C3" s="10"/>
      <c r="D3" s="10"/>
      <c r="E3" s="10"/>
      <c r="F3" s="13"/>
      <c r="G3" s="13"/>
      <c r="H3" s="13"/>
      <c r="I3" s="13"/>
      <c r="J3" s="13"/>
      <c r="K3" s="13"/>
      <c r="L3" s="10"/>
      <c r="M3" s="10"/>
      <c r="N3" s="10"/>
      <c r="O3" s="13"/>
      <c r="T3" s="10"/>
      <c r="U3" s="10"/>
      <c r="V3" s="10"/>
      <c r="W3" s="10"/>
      <c r="X3" s="10"/>
      <c r="Y3" s="10"/>
      <c r="AA3" s="159"/>
      <c r="AB3" s="267"/>
    </row>
    <row r="4" spans="1:29" s="12" customFormat="1" ht="17.25" customHeight="1" x14ac:dyDescent="0.5">
      <c r="A4" s="10" t="s">
        <v>46</v>
      </c>
      <c r="B4" s="10"/>
      <c r="C4" s="10"/>
      <c r="D4" s="10"/>
      <c r="E4" s="10"/>
      <c r="F4" s="13"/>
      <c r="G4" s="13"/>
      <c r="H4" s="13"/>
      <c r="I4" s="13"/>
      <c r="J4" s="13"/>
      <c r="K4" s="13"/>
      <c r="L4" s="10"/>
      <c r="M4" s="10"/>
      <c r="N4" s="10"/>
      <c r="O4" s="13"/>
      <c r="T4" s="13"/>
      <c r="U4" s="10"/>
      <c r="V4" s="111" t="s">
        <v>47</v>
      </c>
      <c r="W4" s="312">
        <f>'ยอด ม.1'!F8</f>
        <v>635</v>
      </c>
      <c r="X4" s="312"/>
      <c r="Y4" s="10"/>
      <c r="AA4" s="159"/>
      <c r="AB4" s="267"/>
    </row>
    <row r="5" spans="1:29" s="98" customFormat="1" ht="18" customHeight="1" x14ac:dyDescent="0.5">
      <c r="A5" s="310" t="s">
        <v>0</v>
      </c>
      <c r="B5" s="308" t="s">
        <v>1</v>
      </c>
      <c r="C5" s="314" t="s">
        <v>2</v>
      </c>
      <c r="D5" s="316" t="s">
        <v>9</v>
      </c>
      <c r="E5" s="318" t="s">
        <v>4</v>
      </c>
      <c r="F5" s="310" t="s">
        <v>3</v>
      </c>
      <c r="G5" s="71"/>
      <c r="H5" s="72"/>
      <c r="I5" s="72"/>
      <c r="J5" s="72"/>
      <c r="K5" s="7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5"/>
      <c r="X5" s="16"/>
      <c r="Y5" s="104"/>
      <c r="AA5" s="99"/>
      <c r="AB5" s="164"/>
    </row>
    <row r="6" spans="1:29" s="98" customFormat="1" ht="18" customHeight="1" x14ac:dyDescent="0.5">
      <c r="A6" s="313"/>
      <c r="B6" s="309"/>
      <c r="C6" s="315"/>
      <c r="D6" s="317"/>
      <c r="E6" s="319"/>
      <c r="F6" s="311"/>
      <c r="G6" s="73"/>
      <c r="H6" s="74"/>
      <c r="I6" s="74"/>
      <c r="J6" s="74"/>
      <c r="K6" s="7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  <c r="X6" s="19"/>
      <c r="Y6" s="105"/>
      <c r="AA6" s="268" t="s">
        <v>207</v>
      </c>
      <c r="AB6" s="269" t="s">
        <v>208</v>
      </c>
      <c r="AC6" s="268" t="s">
        <v>78</v>
      </c>
    </row>
    <row r="7" spans="1:29" s="2" customFormat="1" ht="15.75" customHeight="1" x14ac:dyDescent="0.5">
      <c r="A7" s="21">
        <v>1</v>
      </c>
      <c r="B7" s="123">
        <v>44565</v>
      </c>
      <c r="C7" s="22" t="s">
        <v>65</v>
      </c>
      <c r="D7" s="23" t="s">
        <v>287</v>
      </c>
      <c r="E7" s="24" t="s">
        <v>288</v>
      </c>
      <c r="F7" s="21" t="s">
        <v>22</v>
      </c>
      <c r="G7" s="82"/>
      <c r="H7" s="45"/>
      <c r="I7" s="45"/>
      <c r="J7" s="45"/>
      <c r="K7" s="45"/>
      <c r="L7" s="45"/>
      <c r="M7" s="45"/>
      <c r="N7" s="45"/>
      <c r="O7" s="45"/>
      <c r="P7" s="27"/>
      <c r="Q7" s="27"/>
      <c r="R7" s="27"/>
      <c r="S7" s="27"/>
      <c r="T7" s="27"/>
      <c r="U7" s="27"/>
      <c r="V7" s="27"/>
      <c r="W7" s="27"/>
      <c r="X7" s="26"/>
      <c r="Y7" s="106"/>
      <c r="AA7" s="9">
        <v>11004</v>
      </c>
      <c r="AB7" s="279">
        <v>1849902434801</v>
      </c>
      <c r="AC7" s="2" t="s">
        <v>67</v>
      </c>
    </row>
    <row r="8" spans="1:29" s="2" customFormat="1" ht="16.149999999999999" customHeight="1" x14ac:dyDescent="0.5">
      <c r="A8" s="29">
        <v>2</v>
      </c>
      <c r="B8" s="121">
        <v>44566</v>
      </c>
      <c r="C8" s="30" t="s">
        <v>65</v>
      </c>
      <c r="D8" s="31" t="s">
        <v>289</v>
      </c>
      <c r="E8" s="32" t="s">
        <v>290</v>
      </c>
      <c r="F8" s="29" t="s">
        <v>23</v>
      </c>
      <c r="G8" s="76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107"/>
      <c r="AA8" s="9">
        <v>11021</v>
      </c>
      <c r="AB8" s="279">
        <v>1849902433759</v>
      </c>
      <c r="AC8" s="2" t="s">
        <v>74</v>
      </c>
    </row>
    <row r="9" spans="1:29" s="2" customFormat="1" ht="16.149999999999999" customHeight="1" x14ac:dyDescent="0.5">
      <c r="A9" s="29">
        <v>3</v>
      </c>
      <c r="B9" s="121">
        <v>44567</v>
      </c>
      <c r="C9" s="30" t="s">
        <v>65</v>
      </c>
      <c r="D9" s="31" t="s">
        <v>291</v>
      </c>
      <c r="E9" s="32" t="s">
        <v>292</v>
      </c>
      <c r="F9" s="186" t="s">
        <v>24</v>
      </c>
      <c r="G9" s="83"/>
      <c r="H9" s="35"/>
      <c r="I9" s="35"/>
      <c r="J9" s="35"/>
      <c r="K9" s="35"/>
      <c r="L9" s="35"/>
      <c r="M9" s="35"/>
      <c r="N9" s="35"/>
      <c r="O9" s="35"/>
      <c r="P9" s="34"/>
      <c r="Q9" s="34"/>
      <c r="R9" s="34"/>
      <c r="S9" s="34"/>
      <c r="T9" s="34"/>
      <c r="U9" s="34"/>
      <c r="V9" s="34"/>
      <c r="W9" s="34"/>
      <c r="X9" s="35"/>
      <c r="Y9" s="107"/>
      <c r="AA9" s="9">
        <v>11054</v>
      </c>
      <c r="AB9" s="279">
        <v>1849902417397</v>
      </c>
      <c r="AC9" s="2" t="s">
        <v>69</v>
      </c>
    </row>
    <row r="10" spans="1:29" s="2" customFormat="1" ht="16.149999999999999" customHeight="1" x14ac:dyDescent="0.5">
      <c r="A10" s="29">
        <v>4</v>
      </c>
      <c r="B10" s="121">
        <v>44568</v>
      </c>
      <c r="C10" s="30" t="s">
        <v>65</v>
      </c>
      <c r="D10" s="31" t="s">
        <v>293</v>
      </c>
      <c r="E10" s="32" t="s">
        <v>294</v>
      </c>
      <c r="F10" s="29" t="s">
        <v>25</v>
      </c>
      <c r="G10" s="76"/>
      <c r="H10" s="33"/>
      <c r="I10" s="33"/>
      <c r="J10" s="33"/>
      <c r="K10" s="33"/>
      <c r="L10" s="35"/>
      <c r="M10" s="35"/>
      <c r="N10" s="35"/>
      <c r="O10" s="35"/>
      <c r="P10" s="34"/>
      <c r="Q10" s="34"/>
      <c r="R10" s="34"/>
      <c r="S10" s="34"/>
      <c r="T10" s="34"/>
      <c r="U10" s="34"/>
      <c r="V10" s="34"/>
      <c r="W10" s="34"/>
      <c r="X10" s="35"/>
      <c r="Y10" s="107"/>
      <c r="AA10" s="9">
        <v>11237</v>
      </c>
      <c r="AB10" s="279">
        <v>1849902361049</v>
      </c>
      <c r="AC10" s="2" t="s">
        <v>74</v>
      </c>
    </row>
    <row r="11" spans="1:29" s="2" customFormat="1" ht="16.149999999999999" customHeight="1" x14ac:dyDescent="0.5">
      <c r="A11" s="37">
        <v>5</v>
      </c>
      <c r="B11" s="122">
        <v>44569</v>
      </c>
      <c r="C11" s="38" t="s">
        <v>65</v>
      </c>
      <c r="D11" s="39" t="s">
        <v>295</v>
      </c>
      <c r="E11" s="40" t="s">
        <v>296</v>
      </c>
      <c r="F11" s="37" t="s">
        <v>21</v>
      </c>
      <c r="G11" s="77"/>
      <c r="H11" s="41"/>
      <c r="I11" s="41"/>
      <c r="J11" s="41"/>
      <c r="K11" s="41"/>
      <c r="L11" s="41"/>
      <c r="M11" s="41"/>
      <c r="N11" s="41"/>
      <c r="O11" s="41"/>
      <c r="P11" s="42"/>
      <c r="Q11" s="42"/>
      <c r="R11" s="42"/>
      <c r="S11" s="42"/>
      <c r="T11" s="42"/>
      <c r="U11" s="42"/>
      <c r="V11" s="42"/>
      <c r="W11" s="42"/>
      <c r="X11" s="43"/>
      <c r="Y11" s="108"/>
      <c r="AA11" s="9">
        <v>11245</v>
      </c>
      <c r="AB11" s="279">
        <v>1849902387421</v>
      </c>
      <c r="AC11" s="2" t="s">
        <v>70</v>
      </c>
    </row>
    <row r="12" spans="1:29" s="2" customFormat="1" ht="16.149999999999999" customHeight="1" x14ac:dyDescent="0.5">
      <c r="A12" s="21">
        <v>6</v>
      </c>
      <c r="B12" s="123">
        <v>44570</v>
      </c>
      <c r="C12" s="22" t="s">
        <v>65</v>
      </c>
      <c r="D12" s="23" t="s">
        <v>297</v>
      </c>
      <c r="E12" s="24" t="s">
        <v>298</v>
      </c>
      <c r="F12" s="21" t="s">
        <v>22</v>
      </c>
      <c r="G12" s="82"/>
      <c r="H12" s="45"/>
      <c r="I12" s="45"/>
      <c r="J12" s="45"/>
      <c r="K12" s="45"/>
      <c r="L12" s="26"/>
      <c r="M12" s="26"/>
      <c r="N12" s="26"/>
      <c r="O12" s="26"/>
      <c r="P12" s="27"/>
      <c r="Q12" s="27"/>
      <c r="R12" s="27"/>
      <c r="S12" s="27"/>
      <c r="T12" s="27"/>
      <c r="U12" s="27"/>
      <c r="V12" s="27"/>
      <c r="W12" s="27"/>
      <c r="X12" s="26"/>
      <c r="Y12" s="106"/>
      <c r="AA12" s="9">
        <v>11250</v>
      </c>
      <c r="AB12" s="279">
        <v>1849902452486</v>
      </c>
      <c r="AC12" s="2" t="s">
        <v>69</v>
      </c>
    </row>
    <row r="13" spans="1:29" s="2" customFormat="1" ht="16.149999999999999" customHeight="1" x14ac:dyDescent="0.5">
      <c r="A13" s="29">
        <v>7</v>
      </c>
      <c r="B13" s="121">
        <v>44571</v>
      </c>
      <c r="C13" s="30" t="s">
        <v>65</v>
      </c>
      <c r="D13" s="31" t="s">
        <v>297</v>
      </c>
      <c r="E13" s="32" t="s">
        <v>299</v>
      </c>
      <c r="F13" s="29" t="s">
        <v>23</v>
      </c>
      <c r="G13" s="76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107"/>
      <c r="AA13" s="9">
        <v>11252</v>
      </c>
      <c r="AB13" s="279">
        <v>1849902369589</v>
      </c>
      <c r="AC13" s="2" t="s">
        <v>69</v>
      </c>
    </row>
    <row r="14" spans="1:29" s="2" customFormat="1" ht="16.149999999999999" customHeight="1" x14ac:dyDescent="0.5">
      <c r="A14" s="29">
        <v>8</v>
      </c>
      <c r="B14" s="121">
        <v>44572</v>
      </c>
      <c r="C14" s="30" t="s">
        <v>65</v>
      </c>
      <c r="D14" s="31" t="s">
        <v>300</v>
      </c>
      <c r="E14" s="32" t="s">
        <v>301</v>
      </c>
      <c r="F14" s="186" t="s">
        <v>24</v>
      </c>
      <c r="G14" s="76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107"/>
      <c r="AA14" s="9">
        <v>11272</v>
      </c>
      <c r="AB14" s="279">
        <v>1849902417184</v>
      </c>
      <c r="AC14" s="2" t="s">
        <v>74</v>
      </c>
    </row>
    <row r="15" spans="1:29" s="2" customFormat="1" ht="16.149999999999999" customHeight="1" x14ac:dyDescent="0.5">
      <c r="A15" s="29">
        <v>9</v>
      </c>
      <c r="B15" s="121">
        <v>44573</v>
      </c>
      <c r="C15" s="30" t="s">
        <v>65</v>
      </c>
      <c r="D15" s="31" t="s">
        <v>302</v>
      </c>
      <c r="E15" s="32" t="s">
        <v>303</v>
      </c>
      <c r="F15" s="29" t="s">
        <v>25</v>
      </c>
      <c r="G15" s="76"/>
      <c r="H15" s="33"/>
      <c r="I15" s="33"/>
      <c r="J15" s="33"/>
      <c r="K15" s="33"/>
      <c r="L15" s="33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107"/>
      <c r="AA15" s="9">
        <v>11279</v>
      </c>
      <c r="AB15" s="279">
        <v>1849902433911</v>
      </c>
      <c r="AC15" s="2" t="s">
        <v>67</v>
      </c>
    </row>
    <row r="16" spans="1:29" s="2" customFormat="1" ht="16.149999999999999" customHeight="1" x14ac:dyDescent="0.5">
      <c r="A16" s="37">
        <v>10</v>
      </c>
      <c r="B16" s="122">
        <v>44574</v>
      </c>
      <c r="C16" s="38" t="s">
        <v>65</v>
      </c>
      <c r="D16" s="39" t="s">
        <v>304</v>
      </c>
      <c r="E16" s="40" t="s">
        <v>305</v>
      </c>
      <c r="F16" s="37" t="s">
        <v>21</v>
      </c>
      <c r="G16" s="77"/>
      <c r="H16" s="41"/>
      <c r="I16" s="41"/>
      <c r="J16" s="41"/>
      <c r="K16" s="41"/>
      <c r="L16" s="41"/>
      <c r="M16" s="41"/>
      <c r="N16" s="41"/>
      <c r="O16" s="41"/>
      <c r="P16" s="42"/>
      <c r="Q16" s="42"/>
      <c r="R16" s="42"/>
      <c r="S16" s="42"/>
      <c r="T16" s="42"/>
      <c r="U16" s="42"/>
      <c r="V16" s="42"/>
      <c r="W16" s="42"/>
      <c r="X16" s="43"/>
      <c r="Y16" s="108"/>
      <c r="AA16" s="9">
        <v>11392</v>
      </c>
      <c r="AB16" s="279">
        <v>1849902432027</v>
      </c>
      <c r="AC16" s="2" t="s">
        <v>67</v>
      </c>
    </row>
    <row r="17" spans="1:29" s="2" customFormat="1" ht="16.149999999999999" customHeight="1" x14ac:dyDescent="0.5">
      <c r="A17" s="21">
        <v>11</v>
      </c>
      <c r="B17" s="123">
        <v>44575</v>
      </c>
      <c r="C17" s="22" t="s">
        <v>65</v>
      </c>
      <c r="D17" s="215" t="s">
        <v>306</v>
      </c>
      <c r="E17" s="24" t="s">
        <v>307</v>
      </c>
      <c r="F17" s="21" t="s">
        <v>22</v>
      </c>
      <c r="G17" s="82"/>
      <c r="H17" s="45"/>
      <c r="I17" s="45"/>
      <c r="J17" s="45"/>
      <c r="K17" s="45"/>
      <c r="L17" s="45"/>
      <c r="M17" s="45"/>
      <c r="N17" s="45"/>
      <c r="O17" s="45"/>
      <c r="P17" s="27"/>
      <c r="Q17" s="27"/>
      <c r="R17" s="27"/>
      <c r="S17" s="27"/>
      <c r="T17" s="27"/>
      <c r="U17" s="27"/>
      <c r="V17" s="27"/>
      <c r="W17" s="27"/>
      <c r="X17" s="26"/>
      <c r="Y17" s="106"/>
      <c r="AA17" s="9">
        <v>11393</v>
      </c>
      <c r="AB17" s="279">
        <v>1869900864949</v>
      </c>
      <c r="AC17" s="2" t="s">
        <v>82</v>
      </c>
    </row>
    <row r="18" spans="1:29" s="2" customFormat="1" ht="16.149999999999999" customHeight="1" x14ac:dyDescent="0.5">
      <c r="A18" s="29">
        <v>12</v>
      </c>
      <c r="B18" s="121">
        <v>44576</v>
      </c>
      <c r="C18" s="30" t="s">
        <v>65</v>
      </c>
      <c r="D18" s="31" t="s">
        <v>308</v>
      </c>
      <c r="E18" s="32" t="s">
        <v>309</v>
      </c>
      <c r="F18" s="29" t="s">
        <v>23</v>
      </c>
      <c r="G18" s="76"/>
      <c r="H18" s="33"/>
      <c r="I18" s="33"/>
      <c r="J18" s="33"/>
      <c r="K18" s="33"/>
      <c r="L18" s="33"/>
      <c r="M18" s="33"/>
      <c r="N18" s="33"/>
      <c r="O18" s="33"/>
      <c r="P18" s="34"/>
      <c r="Q18" s="34"/>
      <c r="R18" s="34"/>
      <c r="S18" s="34"/>
      <c r="T18" s="34"/>
      <c r="U18" s="34"/>
      <c r="V18" s="34"/>
      <c r="W18" s="34"/>
      <c r="X18" s="35"/>
      <c r="Y18" s="107"/>
      <c r="AA18" s="9">
        <v>11424</v>
      </c>
      <c r="AB18" s="279">
        <v>1849902455817</v>
      </c>
      <c r="AC18" s="2" t="s">
        <v>70</v>
      </c>
    </row>
    <row r="19" spans="1:29" s="2" customFormat="1" ht="16.149999999999999" customHeight="1" x14ac:dyDescent="0.5">
      <c r="A19" s="29">
        <v>13</v>
      </c>
      <c r="B19" s="121">
        <v>44577</v>
      </c>
      <c r="C19" s="30" t="s">
        <v>65</v>
      </c>
      <c r="D19" s="31" t="s">
        <v>177</v>
      </c>
      <c r="E19" s="32" t="s">
        <v>310</v>
      </c>
      <c r="F19" s="186" t="s">
        <v>24</v>
      </c>
      <c r="G19" s="83"/>
      <c r="H19" s="35"/>
      <c r="I19" s="35"/>
      <c r="J19" s="35"/>
      <c r="K19" s="35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107"/>
      <c r="AA19" s="9">
        <v>11429</v>
      </c>
      <c r="AB19" s="279">
        <v>1809902804447</v>
      </c>
      <c r="AC19" s="2" t="s">
        <v>210</v>
      </c>
    </row>
    <row r="20" spans="1:29" s="2" customFormat="1" ht="16.149999999999999" customHeight="1" x14ac:dyDescent="0.5">
      <c r="A20" s="29">
        <v>14</v>
      </c>
      <c r="B20" s="121">
        <v>44578</v>
      </c>
      <c r="C20" s="30" t="s">
        <v>65</v>
      </c>
      <c r="D20" s="31" t="s">
        <v>311</v>
      </c>
      <c r="E20" s="32" t="s">
        <v>312</v>
      </c>
      <c r="F20" s="29" t="s">
        <v>25</v>
      </c>
      <c r="G20" s="83"/>
      <c r="H20" s="35"/>
      <c r="I20" s="35"/>
      <c r="J20" s="35"/>
      <c r="K20" s="35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107"/>
      <c r="AA20" s="9">
        <v>11471</v>
      </c>
      <c r="AB20" s="279">
        <v>1907500133693</v>
      </c>
      <c r="AC20" s="2" t="s">
        <v>69</v>
      </c>
    </row>
    <row r="21" spans="1:29" s="2" customFormat="1" ht="16.149999999999999" customHeight="1" x14ac:dyDescent="0.5">
      <c r="A21" s="37">
        <v>15</v>
      </c>
      <c r="B21" s="122">
        <v>44579</v>
      </c>
      <c r="C21" s="38" t="s">
        <v>65</v>
      </c>
      <c r="D21" s="39" t="s">
        <v>313</v>
      </c>
      <c r="E21" s="40" t="s">
        <v>314</v>
      </c>
      <c r="F21" s="37" t="s">
        <v>21</v>
      </c>
      <c r="G21" s="77"/>
      <c r="H21" s="41"/>
      <c r="I21" s="41"/>
      <c r="J21" s="41"/>
      <c r="K21" s="41"/>
      <c r="L21" s="216"/>
      <c r="M21" s="41"/>
      <c r="N21" s="41"/>
      <c r="O21" s="41"/>
      <c r="P21" s="42"/>
      <c r="Q21" s="42"/>
      <c r="R21" s="42"/>
      <c r="S21" s="42"/>
      <c r="T21" s="42"/>
      <c r="U21" s="42"/>
      <c r="V21" s="42"/>
      <c r="W21" s="42"/>
      <c r="X21" s="43"/>
      <c r="Y21" s="108"/>
      <c r="AA21" s="9">
        <v>11480</v>
      </c>
      <c r="AB21" s="279">
        <v>1209702795164</v>
      </c>
      <c r="AC21" s="2" t="s">
        <v>69</v>
      </c>
    </row>
    <row r="22" spans="1:29" s="2" customFormat="1" ht="16.149999999999999" customHeight="1" x14ac:dyDescent="0.5">
      <c r="A22" s="21">
        <v>16</v>
      </c>
      <c r="B22" s="123">
        <v>44580</v>
      </c>
      <c r="C22" s="22" t="s">
        <v>65</v>
      </c>
      <c r="D22" s="23" t="s">
        <v>315</v>
      </c>
      <c r="E22" s="24" t="s">
        <v>316</v>
      </c>
      <c r="F22" s="21" t="s">
        <v>22</v>
      </c>
      <c r="G22" s="75"/>
      <c r="H22" s="26"/>
      <c r="I22" s="26"/>
      <c r="J22" s="26"/>
      <c r="K22" s="26"/>
      <c r="L22" s="26"/>
      <c r="M22" s="26"/>
      <c r="N22" s="26"/>
      <c r="O22" s="26"/>
      <c r="P22" s="27"/>
      <c r="Q22" s="27"/>
      <c r="R22" s="27"/>
      <c r="S22" s="27"/>
      <c r="T22" s="27"/>
      <c r="U22" s="27"/>
      <c r="V22" s="27"/>
      <c r="W22" s="27"/>
      <c r="X22" s="26"/>
      <c r="Y22" s="106"/>
      <c r="AA22" s="9">
        <v>11484</v>
      </c>
      <c r="AB22" s="279">
        <v>1849902363971</v>
      </c>
      <c r="AC22" s="2" t="s">
        <v>68</v>
      </c>
    </row>
    <row r="23" spans="1:29" s="2" customFormat="1" ht="16.149999999999999" customHeight="1" x14ac:dyDescent="0.5">
      <c r="A23" s="29">
        <v>17</v>
      </c>
      <c r="B23" s="121">
        <v>44581</v>
      </c>
      <c r="C23" s="30" t="s">
        <v>65</v>
      </c>
      <c r="D23" s="31" t="s">
        <v>317</v>
      </c>
      <c r="E23" s="32" t="s">
        <v>318</v>
      </c>
      <c r="F23" s="29" t="s">
        <v>23</v>
      </c>
      <c r="G23" s="76"/>
      <c r="H23" s="33"/>
      <c r="I23" s="33"/>
      <c r="J23" s="33"/>
      <c r="K23" s="33"/>
      <c r="L23" s="33"/>
      <c r="M23" s="33"/>
      <c r="N23" s="33"/>
      <c r="O23" s="33"/>
      <c r="P23" s="34"/>
      <c r="Q23" s="34"/>
      <c r="R23" s="34"/>
      <c r="S23" s="34"/>
      <c r="T23" s="34"/>
      <c r="U23" s="34"/>
      <c r="V23" s="34"/>
      <c r="W23" s="34"/>
      <c r="X23" s="35"/>
      <c r="Y23" s="107"/>
      <c r="AA23" s="9">
        <v>11514</v>
      </c>
      <c r="AB23" s="279">
        <v>1849902387749</v>
      </c>
      <c r="AC23" s="2" t="s">
        <v>68</v>
      </c>
    </row>
    <row r="24" spans="1:29" s="2" customFormat="1" ht="16.149999999999999" customHeight="1" x14ac:dyDescent="0.5">
      <c r="A24" s="29">
        <v>18</v>
      </c>
      <c r="B24" s="121">
        <v>44582</v>
      </c>
      <c r="C24" s="30" t="s">
        <v>65</v>
      </c>
      <c r="D24" s="31" t="s">
        <v>319</v>
      </c>
      <c r="E24" s="32" t="s">
        <v>320</v>
      </c>
      <c r="F24" s="186" t="s">
        <v>24</v>
      </c>
      <c r="G24" s="76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107"/>
      <c r="AA24" s="9">
        <v>11519</v>
      </c>
      <c r="AB24" s="279">
        <v>1849902370765</v>
      </c>
      <c r="AC24" s="2" t="s">
        <v>80</v>
      </c>
    </row>
    <row r="25" spans="1:29" s="2" customFormat="1" ht="16.149999999999999" customHeight="1" x14ac:dyDescent="0.5">
      <c r="A25" s="29">
        <v>19</v>
      </c>
      <c r="B25" s="121">
        <v>44583</v>
      </c>
      <c r="C25" s="30" t="s">
        <v>65</v>
      </c>
      <c r="D25" s="31" t="s">
        <v>321</v>
      </c>
      <c r="E25" s="32" t="s">
        <v>322</v>
      </c>
      <c r="F25" s="29" t="s">
        <v>25</v>
      </c>
      <c r="G25" s="76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107"/>
      <c r="AA25" s="9">
        <v>11537</v>
      </c>
      <c r="AB25" s="279">
        <v>1849902427864</v>
      </c>
      <c r="AC25" s="2" t="s">
        <v>210</v>
      </c>
    </row>
    <row r="26" spans="1:29" s="2" customFormat="1" ht="17.100000000000001" customHeight="1" x14ac:dyDescent="0.5">
      <c r="A26" s="37">
        <v>20</v>
      </c>
      <c r="B26" s="122">
        <v>44584</v>
      </c>
      <c r="C26" s="38" t="s">
        <v>65</v>
      </c>
      <c r="D26" s="147" t="s">
        <v>323</v>
      </c>
      <c r="E26" s="143" t="s">
        <v>324</v>
      </c>
      <c r="F26" s="37" t="s">
        <v>21</v>
      </c>
      <c r="G26" s="144"/>
      <c r="H26" s="43"/>
      <c r="I26" s="43"/>
      <c r="J26" s="43"/>
      <c r="K26" s="43"/>
      <c r="L26" s="41"/>
      <c r="M26" s="41"/>
      <c r="N26" s="41"/>
      <c r="O26" s="41"/>
      <c r="P26" s="42"/>
      <c r="Q26" s="42"/>
      <c r="R26" s="42"/>
      <c r="S26" s="42"/>
      <c r="T26" s="42"/>
      <c r="U26" s="42"/>
      <c r="V26" s="42"/>
      <c r="W26" s="42"/>
      <c r="X26" s="43"/>
      <c r="Y26" s="108"/>
      <c r="AA26" s="9">
        <v>11540</v>
      </c>
      <c r="AB26" s="279">
        <v>1849902430733</v>
      </c>
      <c r="AC26" s="2" t="s">
        <v>69</v>
      </c>
    </row>
    <row r="27" spans="1:29" s="2" customFormat="1" ht="16.149999999999999" customHeight="1" x14ac:dyDescent="0.5">
      <c r="A27" s="21">
        <v>21</v>
      </c>
      <c r="B27" s="123">
        <v>44585</v>
      </c>
      <c r="C27" s="47" t="s">
        <v>65</v>
      </c>
      <c r="D27" s="62" t="s">
        <v>325</v>
      </c>
      <c r="E27" s="63" t="s">
        <v>326</v>
      </c>
      <c r="F27" s="21" t="s">
        <v>22</v>
      </c>
      <c r="G27" s="81"/>
      <c r="H27" s="50"/>
      <c r="I27" s="50"/>
      <c r="J27" s="50"/>
      <c r="K27" s="50"/>
      <c r="L27" s="50"/>
      <c r="M27" s="50"/>
      <c r="N27" s="50"/>
      <c r="O27" s="50"/>
      <c r="P27" s="51"/>
      <c r="Q27" s="51"/>
      <c r="R27" s="51"/>
      <c r="S27" s="51"/>
      <c r="T27" s="51"/>
      <c r="U27" s="51"/>
      <c r="V27" s="51"/>
      <c r="W27" s="51"/>
      <c r="X27" s="52"/>
      <c r="Y27" s="109"/>
      <c r="AA27" s="9">
        <v>11550</v>
      </c>
      <c r="AB27" s="279">
        <v>1849902422790</v>
      </c>
      <c r="AC27" s="2" t="s">
        <v>69</v>
      </c>
    </row>
    <row r="28" spans="1:29" s="2" customFormat="1" ht="16.149999999999999" customHeight="1" x14ac:dyDescent="0.5">
      <c r="A28" s="29">
        <v>22</v>
      </c>
      <c r="B28" s="121">
        <v>44586</v>
      </c>
      <c r="C28" s="30" t="s">
        <v>65</v>
      </c>
      <c r="D28" s="31" t="s">
        <v>327</v>
      </c>
      <c r="E28" s="32" t="s">
        <v>328</v>
      </c>
      <c r="F28" s="29" t="s">
        <v>23</v>
      </c>
      <c r="G28" s="76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107"/>
      <c r="AA28" s="9">
        <v>11625</v>
      </c>
      <c r="AB28" s="279">
        <v>1849902355014</v>
      </c>
      <c r="AC28" s="2" t="s">
        <v>74</v>
      </c>
    </row>
    <row r="29" spans="1:29" s="2" customFormat="1" ht="16.149999999999999" customHeight="1" x14ac:dyDescent="0.5">
      <c r="A29" s="29">
        <v>23</v>
      </c>
      <c r="B29" s="121">
        <v>44587</v>
      </c>
      <c r="C29" s="30" t="s">
        <v>65</v>
      </c>
      <c r="D29" s="31" t="s">
        <v>329</v>
      </c>
      <c r="E29" s="32" t="s">
        <v>330</v>
      </c>
      <c r="F29" s="186" t="s">
        <v>24</v>
      </c>
      <c r="G29" s="76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107"/>
      <c r="AA29" s="9">
        <v>11662</v>
      </c>
      <c r="AB29" s="279">
        <v>1849902437568</v>
      </c>
      <c r="AC29" s="2" t="s">
        <v>67</v>
      </c>
    </row>
    <row r="30" spans="1:29" s="2" customFormat="1" ht="16.149999999999999" customHeight="1" x14ac:dyDescent="0.5">
      <c r="A30" s="29">
        <v>24</v>
      </c>
      <c r="B30" s="121">
        <v>44588</v>
      </c>
      <c r="C30" s="53" t="s">
        <v>66</v>
      </c>
      <c r="D30" s="31" t="s">
        <v>331</v>
      </c>
      <c r="E30" s="32" t="s">
        <v>332</v>
      </c>
      <c r="F30" s="29" t="s">
        <v>25</v>
      </c>
      <c r="G30" s="76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107"/>
      <c r="AA30" s="9">
        <v>11063</v>
      </c>
      <c r="AB30" s="279">
        <v>1849902430504</v>
      </c>
      <c r="AC30" s="2" t="s">
        <v>357</v>
      </c>
    </row>
    <row r="31" spans="1:29" s="2" customFormat="1" ht="16.149999999999999" customHeight="1" x14ac:dyDescent="0.5">
      <c r="A31" s="37">
        <v>25</v>
      </c>
      <c r="B31" s="122">
        <v>44589</v>
      </c>
      <c r="C31" s="56" t="s">
        <v>66</v>
      </c>
      <c r="D31" s="57" t="s">
        <v>333</v>
      </c>
      <c r="E31" s="58" t="s">
        <v>334</v>
      </c>
      <c r="F31" s="37" t="s">
        <v>21</v>
      </c>
      <c r="G31" s="80"/>
      <c r="H31" s="59"/>
      <c r="I31" s="59"/>
      <c r="J31" s="59"/>
      <c r="K31" s="59"/>
      <c r="L31" s="59"/>
      <c r="M31" s="59"/>
      <c r="N31" s="59"/>
      <c r="O31" s="59"/>
      <c r="P31" s="60"/>
      <c r="Q31" s="60"/>
      <c r="R31" s="60"/>
      <c r="S31" s="60"/>
      <c r="T31" s="60"/>
      <c r="U31" s="60"/>
      <c r="V31" s="60"/>
      <c r="W31" s="60"/>
      <c r="X31" s="61"/>
      <c r="Y31" s="110"/>
      <c r="AA31" s="9">
        <v>11101</v>
      </c>
      <c r="AB31" s="279">
        <v>1849902382097</v>
      </c>
      <c r="AC31" s="2" t="s">
        <v>69</v>
      </c>
    </row>
    <row r="32" spans="1:29" s="2" customFormat="1" ht="16.149999999999999" customHeight="1" x14ac:dyDescent="0.5">
      <c r="A32" s="21">
        <v>26</v>
      </c>
      <c r="B32" s="123">
        <v>44590</v>
      </c>
      <c r="C32" s="22" t="s">
        <v>66</v>
      </c>
      <c r="D32" s="23" t="s">
        <v>335</v>
      </c>
      <c r="E32" s="24" t="s">
        <v>336</v>
      </c>
      <c r="F32" s="21" t="s">
        <v>22</v>
      </c>
      <c r="G32" s="82"/>
      <c r="H32" s="45"/>
      <c r="I32" s="45"/>
      <c r="J32" s="45"/>
      <c r="K32" s="45"/>
      <c r="L32" s="45"/>
      <c r="M32" s="45"/>
      <c r="N32" s="45"/>
      <c r="O32" s="45"/>
      <c r="P32" s="27"/>
      <c r="Q32" s="27"/>
      <c r="R32" s="27"/>
      <c r="S32" s="27"/>
      <c r="T32" s="27"/>
      <c r="U32" s="27"/>
      <c r="V32" s="27"/>
      <c r="W32" s="27"/>
      <c r="X32" s="26"/>
      <c r="Y32" s="106"/>
      <c r="AA32" s="9">
        <v>11336</v>
      </c>
      <c r="AB32" s="279">
        <v>1849902444688</v>
      </c>
      <c r="AC32" s="2" t="s">
        <v>71</v>
      </c>
    </row>
    <row r="33" spans="1:29" s="2" customFormat="1" ht="16.149999999999999" customHeight="1" x14ac:dyDescent="0.5">
      <c r="A33" s="29">
        <v>27</v>
      </c>
      <c r="B33" s="121">
        <v>44591</v>
      </c>
      <c r="C33" s="30" t="s">
        <v>66</v>
      </c>
      <c r="D33" s="31" t="s">
        <v>337</v>
      </c>
      <c r="E33" s="32" t="s">
        <v>338</v>
      </c>
      <c r="F33" s="29" t="s">
        <v>23</v>
      </c>
      <c r="G33" s="76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107"/>
      <c r="AA33" s="9">
        <v>11432</v>
      </c>
      <c r="AB33" s="279">
        <v>1849902420011</v>
      </c>
      <c r="AC33" s="2" t="s">
        <v>210</v>
      </c>
    </row>
    <row r="34" spans="1:29" s="2" customFormat="1" ht="16.149999999999999" customHeight="1" x14ac:dyDescent="0.5">
      <c r="A34" s="29">
        <v>28</v>
      </c>
      <c r="B34" s="121">
        <v>44592</v>
      </c>
      <c r="C34" s="30" t="s">
        <v>66</v>
      </c>
      <c r="D34" s="31" t="s">
        <v>339</v>
      </c>
      <c r="E34" s="32" t="s">
        <v>340</v>
      </c>
      <c r="F34" s="186" t="s">
        <v>24</v>
      </c>
      <c r="G34" s="76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107"/>
      <c r="AA34" s="9">
        <v>11463</v>
      </c>
      <c r="AB34" s="279">
        <v>1849902374736</v>
      </c>
      <c r="AC34" s="2" t="s">
        <v>69</v>
      </c>
    </row>
    <row r="35" spans="1:29" s="2" customFormat="1" ht="16.149999999999999" customHeight="1" x14ac:dyDescent="0.5">
      <c r="A35" s="29">
        <v>29</v>
      </c>
      <c r="B35" s="121">
        <v>44593</v>
      </c>
      <c r="C35" s="30" t="s">
        <v>66</v>
      </c>
      <c r="D35" s="31" t="s">
        <v>341</v>
      </c>
      <c r="E35" s="32" t="s">
        <v>342</v>
      </c>
      <c r="F35" s="29" t="s">
        <v>25</v>
      </c>
      <c r="G35" s="83"/>
      <c r="H35" s="35"/>
      <c r="I35" s="35"/>
      <c r="J35" s="35"/>
      <c r="K35" s="35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107"/>
      <c r="AA35" s="9">
        <v>11505</v>
      </c>
      <c r="AB35" s="279">
        <v>1849902440054</v>
      </c>
      <c r="AC35" s="2" t="s">
        <v>210</v>
      </c>
    </row>
    <row r="36" spans="1:29" s="2" customFormat="1" ht="15.95" customHeight="1" x14ac:dyDescent="0.5">
      <c r="A36" s="37">
        <v>30</v>
      </c>
      <c r="B36" s="122">
        <v>44594</v>
      </c>
      <c r="C36" s="38" t="s">
        <v>66</v>
      </c>
      <c r="D36" s="39" t="s">
        <v>343</v>
      </c>
      <c r="E36" s="40" t="s">
        <v>344</v>
      </c>
      <c r="F36" s="37" t="s">
        <v>21</v>
      </c>
      <c r="G36" s="77"/>
      <c r="H36" s="41"/>
      <c r="I36" s="41"/>
      <c r="J36" s="41"/>
      <c r="K36" s="41"/>
      <c r="L36" s="41"/>
      <c r="M36" s="41"/>
      <c r="N36" s="41"/>
      <c r="O36" s="41"/>
      <c r="P36" s="42"/>
      <c r="Q36" s="42"/>
      <c r="R36" s="42"/>
      <c r="S36" s="42"/>
      <c r="T36" s="42"/>
      <c r="U36" s="42"/>
      <c r="V36" s="42"/>
      <c r="W36" s="42"/>
      <c r="X36" s="43"/>
      <c r="Y36" s="108"/>
      <c r="AA36" s="9">
        <v>11507</v>
      </c>
      <c r="AB36" s="279">
        <v>1840201343836</v>
      </c>
      <c r="AC36" s="2" t="s">
        <v>68</v>
      </c>
    </row>
    <row r="37" spans="1:29" s="2" customFormat="1" ht="16.149999999999999" customHeight="1" x14ac:dyDescent="0.5">
      <c r="A37" s="21">
        <v>31</v>
      </c>
      <c r="B37" s="123">
        <v>44595</v>
      </c>
      <c r="C37" s="47" t="s">
        <v>66</v>
      </c>
      <c r="D37" s="62" t="s">
        <v>345</v>
      </c>
      <c r="E37" s="63" t="s">
        <v>346</v>
      </c>
      <c r="F37" s="21" t="s">
        <v>22</v>
      </c>
      <c r="G37" s="81"/>
      <c r="H37" s="50"/>
      <c r="I37" s="50"/>
      <c r="J37" s="50"/>
      <c r="K37" s="50"/>
      <c r="L37" s="50"/>
      <c r="M37" s="50"/>
      <c r="N37" s="50"/>
      <c r="O37" s="50"/>
      <c r="P37" s="51"/>
      <c r="Q37" s="51"/>
      <c r="R37" s="51"/>
      <c r="S37" s="51"/>
      <c r="T37" s="51"/>
      <c r="U37" s="51"/>
      <c r="V37" s="51"/>
      <c r="W37" s="51"/>
      <c r="X37" s="52"/>
      <c r="Y37" s="109"/>
      <c r="AA37" s="9">
        <v>11564</v>
      </c>
      <c r="AB37" s="279">
        <v>1849902448250</v>
      </c>
      <c r="AC37" s="2" t="s">
        <v>67</v>
      </c>
    </row>
    <row r="38" spans="1:29" s="2" customFormat="1" ht="16.149999999999999" customHeight="1" x14ac:dyDescent="0.5">
      <c r="A38" s="29">
        <v>32</v>
      </c>
      <c r="B38" s="121">
        <v>44596</v>
      </c>
      <c r="C38" s="30" t="s">
        <v>66</v>
      </c>
      <c r="D38" s="31" t="s">
        <v>347</v>
      </c>
      <c r="E38" s="32" t="s">
        <v>348</v>
      </c>
      <c r="F38" s="29" t="s">
        <v>23</v>
      </c>
      <c r="G38" s="76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107"/>
      <c r="AA38" s="9">
        <v>11598</v>
      </c>
      <c r="AB38" s="279">
        <v>1849902367586</v>
      </c>
      <c r="AC38" s="2" t="s">
        <v>69</v>
      </c>
    </row>
    <row r="39" spans="1:29" s="2" customFormat="1" ht="16.149999999999999" customHeight="1" x14ac:dyDescent="0.5">
      <c r="A39" s="29">
        <v>33</v>
      </c>
      <c r="B39" s="121">
        <v>44597</v>
      </c>
      <c r="C39" s="30" t="s">
        <v>66</v>
      </c>
      <c r="D39" s="54" t="s">
        <v>349</v>
      </c>
      <c r="E39" s="55" t="s">
        <v>350</v>
      </c>
      <c r="F39" s="186" t="s">
        <v>24</v>
      </c>
      <c r="G39" s="76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107"/>
      <c r="AA39" s="9">
        <v>11606</v>
      </c>
      <c r="AB39" s="279">
        <v>1849902419411</v>
      </c>
      <c r="AC39" s="2" t="s">
        <v>69</v>
      </c>
    </row>
    <row r="40" spans="1:29" s="2" customFormat="1" ht="16.149999999999999" customHeight="1" x14ac:dyDescent="0.5">
      <c r="A40" s="29">
        <v>34</v>
      </c>
      <c r="B40" s="121">
        <v>44598</v>
      </c>
      <c r="C40" s="30" t="s">
        <v>66</v>
      </c>
      <c r="D40" s="31" t="s">
        <v>351</v>
      </c>
      <c r="E40" s="32" t="s">
        <v>352</v>
      </c>
      <c r="F40" s="29" t="s">
        <v>25</v>
      </c>
      <c r="G40" s="76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107"/>
      <c r="AA40" s="9">
        <v>11641</v>
      </c>
      <c r="AB40" s="279">
        <v>1849902435123</v>
      </c>
      <c r="AC40" s="2" t="s">
        <v>284</v>
      </c>
    </row>
    <row r="41" spans="1:29" s="2" customFormat="1" ht="15.75" customHeight="1" x14ac:dyDescent="0.5">
      <c r="A41" s="37">
        <v>35</v>
      </c>
      <c r="B41" s="122">
        <v>44599</v>
      </c>
      <c r="C41" s="38" t="s">
        <v>66</v>
      </c>
      <c r="D41" s="39" t="s">
        <v>353</v>
      </c>
      <c r="E41" s="40" t="s">
        <v>354</v>
      </c>
      <c r="F41" s="37" t="s">
        <v>21</v>
      </c>
      <c r="G41" s="77"/>
      <c r="H41" s="41"/>
      <c r="I41" s="41"/>
      <c r="J41" s="41"/>
      <c r="K41" s="41"/>
      <c r="L41" s="41"/>
      <c r="M41" s="41"/>
      <c r="N41" s="41"/>
      <c r="O41" s="41"/>
      <c r="P41" s="42"/>
      <c r="Q41" s="42"/>
      <c r="R41" s="42"/>
      <c r="S41" s="42"/>
      <c r="T41" s="42"/>
      <c r="U41" s="42"/>
      <c r="V41" s="42"/>
      <c r="W41" s="42"/>
      <c r="X41" s="43"/>
      <c r="Y41" s="108"/>
      <c r="AA41" s="9">
        <v>11678</v>
      </c>
      <c r="AB41" s="279">
        <v>1118300029131</v>
      </c>
      <c r="AC41" s="2" t="s">
        <v>67</v>
      </c>
    </row>
    <row r="42" spans="1:29" s="2" customFormat="1" ht="16.149999999999999" customHeight="1" x14ac:dyDescent="0.5">
      <c r="A42" s="202">
        <v>36</v>
      </c>
      <c r="B42" s="237">
        <v>44600</v>
      </c>
      <c r="C42" s="203" t="s">
        <v>66</v>
      </c>
      <c r="D42" s="204" t="s">
        <v>355</v>
      </c>
      <c r="E42" s="205" t="s">
        <v>356</v>
      </c>
      <c r="F42" s="202" t="s">
        <v>22</v>
      </c>
      <c r="G42" s="207"/>
      <c r="H42" s="208"/>
      <c r="I42" s="208"/>
      <c r="J42" s="208"/>
      <c r="K42" s="208"/>
      <c r="L42" s="208"/>
      <c r="M42" s="208"/>
      <c r="N42" s="208"/>
      <c r="O42" s="208"/>
      <c r="P42" s="209"/>
      <c r="Q42" s="209"/>
      <c r="R42" s="209"/>
      <c r="S42" s="209"/>
      <c r="T42" s="209"/>
      <c r="U42" s="209"/>
      <c r="V42" s="209"/>
      <c r="W42" s="209"/>
      <c r="X42" s="210"/>
      <c r="Y42" s="211"/>
      <c r="AA42" s="9">
        <v>11683</v>
      </c>
      <c r="AB42" s="279">
        <v>1104500128066</v>
      </c>
      <c r="AC42" s="2" t="s">
        <v>358</v>
      </c>
    </row>
    <row r="43" spans="1:29" s="2" customFormat="1" ht="6" customHeight="1" x14ac:dyDescent="0.5">
      <c r="A43" s="66"/>
      <c r="B43" s="112"/>
      <c r="C43" s="113"/>
      <c r="D43" s="114"/>
      <c r="E43" s="115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5"/>
      <c r="Q43" s="65"/>
      <c r="R43" s="65"/>
      <c r="S43" s="65"/>
      <c r="T43" s="65"/>
      <c r="U43" s="65"/>
      <c r="V43" s="65"/>
      <c r="W43" s="65"/>
      <c r="X43" s="116"/>
      <c r="Y43" s="116"/>
      <c r="AA43" s="9"/>
      <c r="AB43" s="279"/>
    </row>
    <row r="44" spans="1:29" s="2" customFormat="1" ht="16.149999999999999" customHeight="1" x14ac:dyDescent="0.5">
      <c r="A44" s="65"/>
      <c r="B44" s="69" t="s">
        <v>32</v>
      </c>
      <c r="C44" s="66"/>
      <c r="E44" s="66">
        <f>I44+O44</f>
        <v>36</v>
      </c>
      <c r="F44" s="67" t="s">
        <v>6</v>
      </c>
      <c r="G44" s="201" t="s">
        <v>11</v>
      </c>
      <c r="H44" s="69"/>
      <c r="I44" s="66">
        <f>COUNTIF($C$7:$C$42,"ช")</f>
        <v>23</v>
      </c>
      <c r="J44" s="65"/>
      <c r="K44" s="68" t="s">
        <v>8</v>
      </c>
      <c r="L44" s="69"/>
      <c r="M44" s="201" t="s">
        <v>7</v>
      </c>
      <c r="N44" s="188"/>
      <c r="O44" s="66">
        <f>COUNTIF($C$7:$C$42,"ญ")</f>
        <v>13</v>
      </c>
      <c r="P44" s="65"/>
      <c r="Q44" s="68" t="s">
        <v>8</v>
      </c>
      <c r="X44" s="65"/>
      <c r="Y44" s="65"/>
      <c r="AA44" s="9"/>
      <c r="AB44" s="279"/>
    </row>
    <row r="45" spans="1:29" s="91" customFormat="1" ht="17.100000000000001" hidden="1" customHeight="1" x14ac:dyDescent="0.5">
      <c r="A45" s="85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AA45" s="90"/>
      <c r="AB45" s="280"/>
    </row>
    <row r="46" spans="1:29" s="89" customFormat="1" ht="15" hidden="1" customHeight="1" x14ac:dyDescent="0.5">
      <c r="A46" s="85"/>
      <c r="B46" s="84"/>
      <c r="C46" s="85"/>
      <c r="D46" s="162" t="s">
        <v>21</v>
      </c>
      <c r="E46" s="162">
        <f>COUNTIF($F$7:$F$42,"แดง")</f>
        <v>7</v>
      </c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AA46" s="270"/>
      <c r="AB46" s="281"/>
    </row>
    <row r="47" spans="1:29" s="89" customFormat="1" ht="15" hidden="1" customHeight="1" x14ac:dyDescent="0.5">
      <c r="A47" s="85"/>
      <c r="B47" s="84"/>
      <c r="C47" s="85"/>
      <c r="D47" s="162" t="s">
        <v>22</v>
      </c>
      <c r="E47" s="162">
        <f>COUNTIF($F$7:$F$42,"เหลือง")</f>
        <v>8</v>
      </c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AA47" s="270"/>
      <c r="AB47" s="281"/>
    </row>
    <row r="48" spans="1:29" s="89" customFormat="1" ht="15" hidden="1" customHeight="1" x14ac:dyDescent="0.5">
      <c r="A48" s="85"/>
      <c r="B48" s="84"/>
      <c r="C48" s="85"/>
      <c r="D48" s="162" t="s">
        <v>23</v>
      </c>
      <c r="E48" s="162">
        <f>COUNTIF($F$7:$F$42,"น้ำเงิน")</f>
        <v>7</v>
      </c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AA48" s="270"/>
      <c r="AB48" s="281"/>
    </row>
    <row r="49" spans="1:28" s="89" customFormat="1" ht="15" hidden="1" customHeight="1" x14ac:dyDescent="0.5">
      <c r="A49" s="85"/>
      <c r="B49" s="84"/>
      <c r="C49" s="85"/>
      <c r="D49" s="162" t="s">
        <v>24</v>
      </c>
      <c r="E49" s="162">
        <f>COUNTIF($F$7:$F$42,"ม่วง")</f>
        <v>7</v>
      </c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AA49" s="270"/>
      <c r="AB49" s="281"/>
    </row>
    <row r="50" spans="1:28" s="89" customFormat="1" ht="15" hidden="1" customHeight="1" x14ac:dyDescent="0.5">
      <c r="A50" s="85"/>
      <c r="B50" s="84"/>
      <c r="C50" s="85"/>
      <c r="D50" s="162" t="s">
        <v>25</v>
      </c>
      <c r="E50" s="162">
        <f>COUNTIF($F$7:$F$42,"ฟ้า")</f>
        <v>7</v>
      </c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AA50" s="270"/>
      <c r="AB50" s="281"/>
    </row>
    <row r="51" spans="1:28" s="89" customFormat="1" ht="15" hidden="1" customHeight="1" x14ac:dyDescent="0.5">
      <c r="A51" s="85"/>
      <c r="B51" s="84"/>
      <c r="C51" s="85"/>
      <c r="D51" s="162" t="s">
        <v>5</v>
      </c>
      <c r="E51" s="162">
        <f>SUM(E46:E50)</f>
        <v>36</v>
      </c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AA51" s="270"/>
      <c r="AB51" s="281"/>
    </row>
    <row r="52" spans="1:28" s="89" customFormat="1" ht="15" hidden="1" customHeight="1" x14ac:dyDescent="0.5">
      <c r="B52" s="86"/>
      <c r="C52" s="87"/>
      <c r="D52" s="88"/>
      <c r="E52" s="88"/>
      <c r="AA52" s="270"/>
      <c r="AB52" s="281"/>
    </row>
    <row r="53" spans="1:28" s="89" customFormat="1" ht="15" customHeight="1" x14ac:dyDescent="0.5">
      <c r="B53" s="86"/>
      <c r="C53" s="87"/>
      <c r="D53" s="88"/>
      <c r="E53" s="88"/>
      <c r="AA53" s="270"/>
      <c r="AB53" s="281"/>
    </row>
    <row r="54" spans="1:28" ht="15" customHeight="1" x14ac:dyDescent="0.5">
      <c r="B54" s="153"/>
      <c r="C54" s="155"/>
      <c r="D54" s="156"/>
      <c r="E54" s="156"/>
      <c r="F54" s="152"/>
      <c r="G54" s="152"/>
      <c r="H54" s="152"/>
      <c r="I54" s="152"/>
      <c r="J54" s="89"/>
      <c r="K54" s="89"/>
    </row>
    <row r="55" spans="1:28" ht="15" customHeight="1" x14ac:dyDescent="0.5">
      <c r="B55" s="153"/>
      <c r="C55" s="154"/>
      <c r="D55" s="70"/>
      <c r="E55" s="70"/>
      <c r="F55" s="152"/>
      <c r="G55" s="152"/>
      <c r="H55" s="152"/>
      <c r="I55" s="152"/>
    </row>
  </sheetData>
  <sortState xmlns:xlrd2="http://schemas.microsoft.com/office/spreadsheetml/2017/richdata2" ref="C59:E60">
    <sortCondition ref="D59:D60"/>
    <sortCondition ref="E59:E60"/>
  </sortState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52"/>
  <sheetViews>
    <sheetView topLeftCell="A34" zoomScale="130" zoomScaleNormal="130" workbookViewId="0">
      <selection activeCell="AG8" sqref="AG8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0" style="1" hidden="1" customWidth="1"/>
    <col min="27" max="27" width="0" style="271" hidden="1" customWidth="1"/>
    <col min="28" max="28" width="17" style="282" hidden="1" customWidth="1"/>
    <col min="29" max="29" width="23.85546875" style="1" hidden="1" customWidth="1"/>
    <col min="30" max="16384" width="9.140625" style="1"/>
  </cols>
  <sheetData>
    <row r="1" spans="1:29" s="10" customFormat="1" ht="18" customHeight="1" x14ac:dyDescent="0.5">
      <c r="B1" s="102" t="s">
        <v>62</v>
      </c>
      <c r="C1" s="95"/>
      <c r="D1" s="96"/>
      <c r="E1" s="101" t="str">
        <f>'1-1'!E1</f>
        <v xml:space="preserve">      ภาคเรียนที่ 2  ปีการศึกษา 2568</v>
      </c>
      <c r="F1" s="13"/>
      <c r="M1" s="10" t="s">
        <v>37</v>
      </c>
      <c r="R1" s="10" t="str">
        <f>'ยอด ม.1'!B10</f>
        <v>นางสาวณัฐกานต์  พลรักษา</v>
      </c>
      <c r="AA1" s="159"/>
      <c r="AB1" s="267"/>
    </row>
    <row r="2" spans="1:29" s="10" customFormat="1" ht="18" customHeight="1" x14ac:dyDescent="0.5">
      <c r="B2" s="103" t="s">
        <v>45</v>
      </c>
      <c r="C2" s="95"/>
      <c r="D2" s="96"/>
      <c r="E2" s="101" t="s">
        <v>53</v>
      </c>
      <c r="M2" s="10" t="s">
        <v>44</v>
      </c>
      <c r="R2" s="10" t="str">
        <f>'ยอด ม.1'!B11</f>
        <v>นายธนภูมิ ยี่โถ</v>
      </c>
      <c r="AA2" s="159"/>
      <c r="AB2" s="267"/>
    </row>
    <row r="3" spans="1:29" s="12" customFormat="1" ht="17.25" customHeight="1" x14ac:dyDescent="0.5">
      <c r="A3" s="13" t="s">
        <v>38</v>
      </c>
      <c r="B3" s="10"/>
      <c r="C3" s="10"/>
      <c r="D3" s="10"/>
      <c r="E3" s="10"/>
      <c r="F3" s="13"/>
      <c r="G3" s="13"/>
      <c r="H3" s="13"/>
      <c r="I3" s="13"/>
      <c r="J3" s="13"/>
      <c r="K3" s="13"/>
      <c r="L3" s="10"/>
      <c r="M3" s="10"/>
      <c r="N3" s="10"/>
      <c r="O3" s="13"/>
      <c r="T3" s="10"/>
      <c r="U3" s="10"/>
      <c r="V3" s="10"/>
      <c r="W3" s="10"/>
      <c r="X3" s="10"/>
      <c r="Y3" s="10"/>
      <c r="AA3" s="159"/>
      <c r="AB3" s="267"/>
    </row>
    <row r="4" spans="1:29" s="12" customFormat="1" ht="17.25" customHeight="1" x14ac:dyDescent="0.5">
      <c r="A4" s="10" t="s">
        <v>46</v>
      </c>
      <c r="B4" s="10"/>
      <c r="C4" s="10"/>
      <c r="D4" s="10"/>
      <c r="E4" s="10"/>
      <c r="F4" s="13"/>
      <c r="G4" s="13"/>
      <c r="H4" s="13"/>
      <c r="I4" s="13"/>
      <c r="J4" s="13"/>
      <c r="K4" s="13"/>
      <c r="L4" s="10"/>
      <c r="M4" s="10"/>
      <c r="N4" s="10"/>
      <c r="O4" s="13"/>
      <c r="T4" s="13"/>
      <c r="U4" s="10"/>
      <c r="V4" s="111" t="s">
        <v>47</v>
      </c>
      <c r="W4" s="312">
        <f>'ยอด ม.1'!F10</f>
        <v>636</v>
      </c>
      <c r="X4" s="312"/>
      <c r="Y4" s="10"/>
      <c r="AA4" s="159"/>
      <c r="AB4" s="267"/>
    </row>
    <row r="5" spans="1:29" s="98" customFormat="1" ht="18" customHeight="1" x14ac:dyDescent="0.5">
      <c r="A5" s="310" t="s">
        <v>0</v>
      </c>
      <c r="B5" s="308" t="s">
        <v>1</v>
      </c>
      <c r="C5" s="314" t="s">
        <v>2</v>
      </c>
      <c r="D5" s="316" t="s">
        <v>9</v>
      </c>
      <c r="E5" s="318" t="s">
        <v>4</v>
      </c>
      <c r="F5" s="310" t="s">
        <v>3</v>
      </c>
      <c r="G5" s="71"/>
      <c r="H5" s="72"/>
      <c r="I5" s="72"/>
      <c r="J5" s="72"/>
      <c r="K5" s="7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5"/>
      <c r="X5" s="16"/>
      <c r="Y5" s="104"/>
      <c r="AA5" s="99"/>
      <c r="AB5" s="164"/>
    </row>
    <row r="6" spans="1:29" s="98" customFormat="1" ht="18" customHeight="1" x14ac:dyDescent="0.5">
      <c r="A6" s="313"/>
      <c r="B6" s="309"/>
      <c r="C6" s="315"/>
      <c r="D6" s="317"/>
      <c r="E6" s="319"/>
      <c r="F6" s="311"/>
      <c r="G6" s="73"/>
      <c r="H6" s="74"/>
      <c r="I6" s="74"/>
      <c r="J6" s="74"/>
      <c r="K6" s="7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  <c r="X6" s="19"/>
      <c r="Y6" s="105"/>
      <c r="AA6" s="268" t="s">
        <v>207</v>
      </c>
      <c r="AB6" s="269" t="s">
        <v>208</v>
      </c>
      <c r="AC6" s="268" t="s">
        <v>78</v>
      </c>
    </row>
    <row r="7" spans="1:29" s="2" customFormat="1" ht="15.75" customHeight="1" x14ac:dyDescent="0.5">
      <c r="A7" s="21">
        <v>1</v>
      </c>
      <c r="B7" s="123">
        <v>44601</v>
      </c>
      <c r="C7" s="22" t="s">
        <v>65</v>
      </c>
      <c r="D7" s="23" t="s">
        <v>364</v>
      </c>
      <c r="E7" s="24" t="s">
        <v>365</v>
      </c>
      <c r="F7" s="25" t="s">
        <v>23</v>
      </c>
      <c r="G7" s="75"/>
      <c r="H7" s="26"/>
      <c r="I7" s="26"/>
      <c r="J7" s="26"/>
      <c r="K7" s="26"/>
      <c r="L7" s="26"/>
      <c r="M7" s="26"/>
      <c r="N7" s="26"/>
      <c r="O7" s="26"/>
      <c r="P7" s="27"/>
      <c r="Q7" s="27"/>
      <c r="R7" s="27"/>
      <c r="S7" s="27"/>
      <c r="T7" s="27"/>
      <c r="U7" s="27"/>
      <c r="V7" s="27"/>
      <c r="W7" s="27"/>
      <c r="X7" s="26"/>
      <c r="Y7" s="106"/>
      <c r="AA7" s="9">
        <v>11022</v>
      </c>
      <c r="AB7" s="279">
        <v>1100704388020</v>
      </c>
      <c r="AC7" s="2" t="s">
        <v>70</v>
      </c>
    </row>
    <row r="8" spans="1:29" s="2" customFormat="1" ht="16.149999999999999" customHeight="1" x14ac:dyDescent="0.5">
      <c r="A8" s="29">
        <v>2</v>
      </c>
      <c r="B8" s="121">
        <v>44602</v>
      </c>
      <c r="C8" s="30" t="s">
        <v>65</v>
      </c>
      <c r="D8" s="31" t="s">
        <v>366</v>
      </c>
      <c r="E8" s="32" t="s">
        <v>367</v>
      </c>
      <c r="F8" s="29" t="s">
        <v>24</v>
      </c>
      <c r="G8" s="76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107"/>
      <c r="AA8" s="9">
        <v>11098</v>
      </c>
      <c r="AB8" s="279">
        <v>1849902366814</v>
      </c>
      <c r="AC8" s="2" t="s">
        <v>69</v>
      </c>
    </row>
    <row r="9" spans="1:29" s="2" customFormat="1" ht="16.149999999999999" customHeight="1" x14ac:dyDescent="0.5">
      <c r="A9" s="29">
        <v>3</v>
      </c>
      <c r="B9" s="121">
        <v>44603</v>
      </c>
      <c r="C9" s="30" t="s">
        <v>65</v>
      </c>
      <c r="D9" s="31" t="s">
        <v>368</v>
      </c>
      <c r="E9" s="32" t="s">
        <v>369</v>
      </c>
      <c r="F9" s="29" t="s">
        <v>25</v>
      </c>
      <c r="G9" s="76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107"/>
      <c r="AA9" s="9">
        <v>11127</v>
      </c>
      <c r="AB9" s="279">
        <v>1849902446621</v>
      </c>
      <c r="AC9" s="2" t="s">
        <v>67</v>
      </c>
    </row>
    <row r="10" spans="1:29" s="2" customFormat="1" ht="16.149999999999999" customHeight="1" x14ac:dyDescent="0.5">
      <c r="A10" s="29">
        <v>4</v>
      </c>
      <c r="B10" s="121">
        <v>44604</v>
      </c>
      <c r="C10" s="30" t="s">
        <v>65</v>
      </c>
      <c r="D10" s="31" t="s">
        <v>370</v>
      </c>
      <c r="E10" s="32" t="s">
        <v>371</v>
      </c>
      <c r="F10" s="29" t="s">
        <v>21</v>
      </c>
      <c r="G10" s="76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107"/>
      <c r="AA10" s="9">
        <v>11149</v>
      </c>
      <c r="AB10" s="279">
        <v>1150101091114</v>
      </c>
      <c r="AC10" s="2" t="s">
        <v>67</v>
      </c>
    </row>
    <row r="11" spans="1:29" s="2" customFormat="1" ht="16.149999999999999" customHeight="1" x14ac:dyDescent="0.5">
      <c r="A11" s="37">
        <v>5</v>
      </c>
      <c r="B11" s="122">
        <v>44605</v>
      </c>
      <c r="C11" s="38" t="s">
        <v>65</v>
      </c>
      <c r="D11" s="39" t="s">
        <v>372</v>
      </c>
      <c r="E11" s="40" t="s">
        <v>373</v>
      </c>
      <c r="F11" s="37" t="s">
        <v>22</v>
      </c>
      <c r="G11" s="77"/>
      <c r="H11" s="41"/>
      <c r="I11" s="41"/>
      <c r="J11" s="41"/>
      <c r="K11" s="41"/>
      <c r="L11" s="41"/>
      <c r="M11" s="41"/>
      <c r="N11" s="41"/>
      <c r="O11" s="41"/>
      <c r="P11" s="42"/>
      <c r="Q11" s="42"/>
      <c r="R11" s="42"/>
      <c r="S11" s="42"/>
      <c r="T11" s="42"/>
      <c r="U11" s="42"/>
      <c r="V11" s="42"/>
      <c r="W11" s="42"/>
      <c r="X11" s="43"/>
      <c r="Y11" s="108"/>
      <c r="AA11" s="9">
        <v>11159</v>
      </c>
      <c r="AB11" s="279">
        <v>1849902450335</v>
      </c>
      <c r="AC11" s="2" t="s">
        <v>70</v>
      </c>
    </row>
    <row r="12" spans="1:29" s="2" customFormat="1" ht="16.149999999999999" customHeight="1" x14ac:dyDescent="0.5">
      <c r="A12" s="21">
        <v>6</v>
      </c>
      <c r="B12" s="123">
        <v>44606</v>
      </c>
      <c r="C12" s="22" t="s">
        <v>65</v>
      </c>
      <c r="D12" s="23" t="s">
        <v>374</v>
      </c>
      <c r="E12" s="24" t="s">
        <v>375</v>
      </c>
      <c r="F12" s="25" t="s">
        <v>23</v>
      </c>
      <c r="G12" s="75"/>
      <c r="H12" s="26"/>
      <c r="I12" s="26"/>
      <c r="J12" s="26"/>
      <c r="K12" s="26"/>
      <c r="L12" s="26"/>
      <c r="M12" s="26"/>
      <c r="N12" s="26"/>
      <c r="O12" s="26"/>
      <c r="P12" s="27"/>
      <c r="Q12" s="27"/>
      <c r="R12" s="27"/>
      <c r="S12" s="27"/>
      <c r="T12" s="27"/>
      <c r="U12" s="27"/>
      <c r="V12" s="27"/>
      <c r="W12" s="27"/>
      <c r="X12" s="26"/>
      <c r="Y12" s="106"/>
      <c r="AA12" s="9">
        <v>11204</v>
      </c>
      <c r="AB12" s="279">
        <v>1849902422137</v>
      </c>
      <c r="AC12" s="2" t="s">
        <v>69</v>
      </c>
    </row>
    <row r="13" spans="1:29" s="2" customFormat="1" ht="16.149999999999999" customHeight="1" x14ac:dyDescent="0.5">
      <c r="A13" s="29">
        <v>7</v>
      </c>
      <c r="B13" s="121">
        <v>44607</v>
      </c>
      <c r="C13" s="30" t="s">
        <v>65</v>
      </c>
      <c r="D13" s="31" t="s">
        <v>376</v>
      </c>
      <c r="E13" s="32" t="s">
        <v>377</v>
      </c>
      <c r="F13" s="29" t="s">
        <v>24</v>
      </c>
      <c r="G13" s="76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107"/>
      <c r="AA13" s="9">
        <v>11236</v>
      </c>
      <c r="AB13" s="279">
        <v>1849902366865</v>
      </c>
      <c r="AC13" s="2" t="s">
        <v>359</v>
      </c>
    </row>
    <row r="14" spans="1:29" s="2" customFormat="1" ht="16.149999999999999" customHeight="1" x14ac:dyDescent="0.5">
      <c r="A14" s="29">
        <v>8</v>
      </c>
      <c r="B14" s="121">
        <v>44608</v>
      </c>
      <c r="C14" s="30" t="s">
        <v>65</v>
      </c>
      <c r="D14" s="31" t="s">
        <v>378</v>
      </c>
      <c r="E14" s="32" t="s">
        <v>379</v>
      </c>
      <c r="F14" s="29" t="s">
        <v>25</v>
      </c>
      <c r="G14" s="76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107"/>
      <c r="AA14" s="9">
        <v>11239</v>
      </c>
      <c r="AB14" s="279">
        <v>1849902409947</v>
      </c>
      <c r="AC14" s="2" t="s">
        <v>67</v>
      </c>
    </row>
    <row r="15" spans="1:29" s="2" customFormat="1" ht="16.149999999999999" customHeight="1" x14ac:dyDescent="0.5">
      <c r="A15" s="29">
        <v>9</v>
      </c>
      <c r="B15" s="121">
        <v>44609</v>
      </c>
      <c r="C15" s="30" t="s">
        <v>65</v>
      </c>
      <c r="D15" s="31" t="s">
        <v>297</v>
      </c>
      <c r="E15" s="32" t="s">
        <v>380</v>
      </c>
      <c r="F15" s="29" t="s">
        <v>21</v>
      </c>
      <c r="G15" s="76"/>
      <c r="H15" s="33"/>
      <c r="I15" s="33"/>
      <c r="J15" s="33"/>
      <c r="K15" s="33"/>
      <c r="L15" s="78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107"/>
      <c r="AA15" s="9">
        <v>11253</v>
      </c>
      <c r="AB15" s="279">
        <v>1849902385436</v>
      </c>
      <c r="AC15" s="2" t="s">
        <v>69</v>
      </c>
    </row>
    <row r="16" spans="1:29" s="2" customFormat="1" ht="16.149999999999999" customHeight="1" x14ac:dyDescent="0.5">
      <c r="A16" s="37">
        <v>10</v>
      </c>
      <c r="B16" s="122">
        <v>44610</v>
      </c>
      <c r="C16" s="38" t="s">
        <v>65</v>
      </c>
      <c r="D16" s="39" t="s">
        <v>381</v>
      </c>
      <c r="E16" s="40" t="s">
        <v>382</v>
      </c>
      <c r="F16" s="37" t="s">
        <v>22</v>
      </c>
      <c r="G16" s="77"/>
      <c r="H16" s="41"/>
      <c r="I16" s="41"/>
      <c r="J16" s="41"/>
      <c r="K16" s="41"/>
      <c r="L16" s="41"/>
      <c r="M16" s="41"/>
      <c r="N16" s="41"/>
      <c r="O16" s="41"/>
      <c r="P16" s="42"/>
      <c r="Q16" s="42"/>
      <c r="R16" s="42"/>
      <c r="S16" s="42"/>
      <c r="T16" s="42"/>
      <c r="U16" s="42"/>
      <c r="V16" s="42"/>
      <c r="W16" s="42"/>
      <c r="X16" s="43"/>
      <c r="Y16" s="108"/>
      <c r="AA16" s="9">
        <v>11288</v>
      </c>
      <c r="AB16" s="279">
        <v>1102004335553</v>
      </c>
      <c r="AC16" s="2" t="s">
        <v>71</v>
      </c>
    </row>
    <row r="17" spans="1:29" s="2" customFormat="1" ht="16.149999999999999" customHeight="1" x14ac:dyDescent="0.5">
      <c r="A17" s="21">
        <v>11</v>
      </c>
      <c r="B17" s="123">
        <v>44611</v>
      </c>
      <c r="C17" s="22" t="s">
        <v>65</v>
      </c>
      <c r="D17" s="23" t="s">
        <v>383</v>
      </c>
      <c r="E17" s="24" t="s">
        <v>384</v>
      </c>
      <c r="F17" s="25" t="s">
        <v>23</v>
      </c>
      <c r="G17" s="82"/>
      <c r="H17" s="45"/>
      <c r="I17" s="45"/>
      <c r="J17" s="45"/>
      <c r="K17" s="45"/>
      <c r="L17" s="45"/>
      <c r="M17" s="45"/>
      <c r="N17" s="45"/>
      <c r="O17" s="45"/>
      <c r="P17" s="27"/>
      <c r="Q17" s="27"/>
      <c r="R17" s="27"/>
      <c r="S17" s="27"/>
      <c r="T17" s="27"/>
      <c r="U17" s="27"/>
      <c r="V17" s="27"/>
      <c r="W17" s="27"/>
      <c r="X17" s="26"/>
      <c r="Y17" s="106"/>
      <c r="AA17" s="9">
        <v>11302</v>
      </c>
      <c r="AB17" s="279">
        <v>1849902376593</v>
      </c>
      <c r="AC17" s="2" t="s">
        <v>70</v>
      </c>
    </row>
    <row r="18" spans="1:29" s="2" customFormat="1" ht="16.149999999999999" customHeight="1" x14ac:dyDescent="0.5">
      <c r="A18" s="29">
        <v>12</v>
      </c>
      <c r="B18" s="121">
        <v>44612</v>
      </c>
      <c r="C18" s="30" t="s">
        <v>65</v>
      </c>
      <c r="D18" s="31" t="s">
        <v>385</v>
      </c>
      <c r="E18" s="32" t="s">
        <v>386</v>
      </c>
      <c r="F18" s="29" t="s">
        <v>24</v>
      </c>
      <c r="G18" s="83"/>
      <c r="H18" s="35"/>
      <c r="I18" s="35"/>
      <c r="J18" s="35"/>
      <c r="K18" s="35"/>
      <c r="L18" s="33"/>
      <c r="M18" s="33"/>
      <c r="N18" s="33"/>
      <c r="O18" s="33"/>
      <c r="P18" s="34"/>
      <c r="Q18" s="34"/>
      <c r="R18" s="34"/>
      <c r="S18" s="34"/>
      <c r="T18" s="34"/>
      <c r="U18" s="34"/>
      <c r="V18" s="34"/>
      <c r="W18" s="34"/>
      <c r="X18" s="35"/>
      <c r="Y18" s="107"/>
      <c r="AA18" s="9">
        <v>11373</v>
      </c>
      <c r="AB18" s="279">
        <v>1849902424059</v>
      </c>
      <c r="AC18" s="2" t="s">
        <v>69</v>
      </c>
    </row>
    <row r="19" spans="1:29" s="2" customFormat="1" ht="16.149999999999999" customHeight="1" x14ac:dyDescent="0.5">
      <c r="A19" s="29">
        <v>13</v>
      </c>
      <c r="B19" s="121">
        <v>44613</v>
      </c>
      <c r="C19" s="30" t="s">
        <v>65</v>
      </c>
      <c r="D19" s="31" t="s">
        <v>387</v>
      </c>
      <c r="E19" s="32" t="s">
        <v>388</v>
      </c>
      <c r="F19" s="29" t="s">
        <v>25</v>
      </c>
      <c r="G19" s="76"/>
      <c r="H19" s="33"/>
      <c r="I19" s="33"/>
      <c r="J19" s="33"/>
      <c r="K19" s="33"/>
      <c r="L19" s="35"/>
      <c r="M19" s="35"/>
      <c r="N19" s="35"/>
      <c r="O19" s="35"/>
      <c r="P19" s="34"/>
      <c r="Q19" s="34"/>
      <c r="R19" s="34"/>
      <c r="S19" s="34"/>
      <c r="T19" s="34"/>
      <c r="U19" s="34"/>
      <c r="V19" s="34"/>
      <c r="W19" s="34"/>
      <c r="X19" s="35"/>
      <c r="Y19" s="107"/>
      <c r="AA19" s="9">
        <v>11423</v>
      </c>
      <c r="AB19" s="279">
        <v>1103704782405</v>
      </c>
      <c r="AC19" s="2" t="s">
        <v>68</v>
      </c>
    </row>
    <row r="20" spans="1:29" s="2" customFormat="1" ht="16.149999999999999" customHeight="1" x14ac:dyDescent="0.5">
      <c r="A20" s="29">
        <v>14</v>
      </c>
      <c r="B20" s="121">
        <v>44614</v>
      </c>
      <c r="C20" s="30" t="s">
        <v>65</v>
      </c>
      <c r="D20" s="46" t="s">
        <v>389</v>
      </c>
      <c r="E20" s="32" t="s">
        <v>390</v>
      </c>
      <c r="F20" s="29" t="s">
        <v>21</v>
      </c>
      <c r="G20" s="76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107"/>
      <c r="AA20" s="9">
        <v>11445</v>
      </c>
      <c r="AB20" s="279">
        <v>1909803858955</v>
      </c>
      <c r="AC20" s="2" t="s">
        <v>360</v>
      </c>
    </row>
    <row r="21" spans="1:29" s="2" customFormat="1" ht="16.149999999999999" customHeight="1" x14ac:dyDescent="0.5">
      <c r="A21" s="37">
        <v>15</v>
      </c>
      <c r="B21" s="122">
        <v>44615</v>
      </c>
      <c r="C21" s="38" t="s">
        <v>65</v>
      </c>
      <c r="D21" s="39" t="s">
        <v>391</v>
      </c>
      <c r="E21" s="40" t="s">
        <v>392</v>
      </c>
      <c r="F21" s="37" t="s">
        <v>22</v>
      </c>
      <c r="G21" s="77"/>
      <c r="H21" s="41"/>
      <c r="I21" s="41"/>
      <c r="J21" s="41"/>
      <c r="K21" s="41"/>
      <c r="L21" s="41"/>
      <c r="M21" s="41"/>
      <c r="N21" s="41"/>
      <c r="O21" s="41"/>
      <c r="P21" s="42"/>
      <c r="Q21" s="42"/>
      <c r="R21" s="42"/>
      <c r="S21" s="42"/>
      <c r="T21" s="42"/>
      <c r="U21" s="42"/>
      <c r="V21" s="42"/>
      <c r="W21" s="42"/>
      <c r="X21" s="43"/>
      <c r="Y21" s="108"/>
      <c r="AA21" s="9">
        <v>11526</v>
      </c>
      <c r="AB21" s="279">
        <v>1849902420517</v>
      </c>
      <c r="AC21" s="2" t="s">
        <v>80</v>
      </c>
    </row>
    <row r="22" spans="1:29" s="2" customFormat="1" ht="16.149999999999999" customHeight="1" x14ac:dyDescent="0.5">
      <c r="A22" s="21">
        <v>16</v>
      </c>
      <c r="B22" s="123">
        <v>44616</v>
      </c>
      <c r="C22" s="22" t="s">
        <v>65</v>
      </c>
      <c r="D22" s="23" t="s">
        <v>393</v>
      </c>
      <c r="E22" s="24" t="s">
        <v>394</v>
      </c>
      <c r="F22" s="25" t="s">
        <v>23</v>
      </c>
      <c r="G22" s="82"/>
      <c r="H22" s="45"/>
      <c r="I22" s="45"/>
      <c r="J22" s="45"/>
      <c r="K22" s="45"/>
      <c r="L22" s="45"/>
      <c r="M22" s="45"/>
      <c r="N22" s="45"/>
      <c r="O22" s="45"/>
      <c r="P22" s="27"/>
      <c r="Q22" s="27"/>
      <c r="R22" s="27"/>
      <c r="S22" s="27"/>
      <c r="T22" s="27"/>
      <c r="U22" s="27"/>
      <c r="V22" s="27"/>
      <c r="W22" s="27"/>
      <c r="X22" s="26"/>
      <c r="Y22" s="106"/>
      <c r="AA22" s="9">
        <v>11536</v>
      </c>
      <c r="AB22" s="279">
        <v>1849902392637</v>
      </c>
      <c r="AC22" s="2" t="s">
        <v>80</v>
      </c>
    </row>
    <row r="23" spans="1:29" s="2" customFormat="1" ht="16.149999999999999" customHeight="1" x14ac:dyDescent="0.5">
      <c r="A23" s="29">
        <v>17</v>
      </c>
      <c r="B23" s="121">
        <v>44617</v>
      </c>
      <c r="C23" s="30" t="s">
        <v>65</v>
      </c>
      <c r="D23" s="31" t="s">
        <v>395</v>
      </c>
      <c r="E23" s="32" t="s">
        <v>396</v>
      </c>
      <c r="F23" s="29" t="s">
        <v>24</v>
      </c>
      <c r="G23" s="83"/>
      <c r="H23" s="35"/>
      <c r="I23" s="35"/>
      <c r="J23" s="35"/>
      <c r="K23" s="35"/>
      <c r="L23" s="33"/>
      <c r="M23" s="33"/>
      <c r="N23" s="33"/>
      <c r="O23" s="33"/>
      <c r="P23" s="34"/>
      <c r="Q23" s="34"/>
      <c r="R23" s="34"/>
      <c r="S23" s="34"/>
      <c r="T23" s="34"/>
      <c r="U23" s="34"/>
      <c r="V23" s="34"/>
      <c r="W23" s="34"/>
      <c r="X23" s="35"/>
      <c r="Y23" s="107"/>
      <c r="AA23" s="9">
        <v>11586</v>
      </c>
      <c r="AB23" s="279">
        <v>1849902390685</v>
      </c>
      <c r="AC23" s="2" t="s">
        <v>69</v>
      </c>
    </row>
    <row r="24" spans="1:29" s="2" customFormat="1" ht="16.149999999999999" customHeight="1" x14ac:dyDescent="0.5">
      <c r="A24" s="29">
        <v>18</v>
      </c>
      <c r="B24" s="121">
        <v>44618</v>
      </c>
      <c r="C24" s="30" t="s">
        <v>65</v>
      </c>
      <c r="D24" s="31" t="s">
        <v>397</v>
      </c>
      <c r="E24" s="32" t="s">
        <v>398</v>
      </c>
      <c r="F24" s="29" t="s">
        <v>25</v>
      </c>
      <c r="G24" s="76"/>
      <c r="H24" s="33"/>
      <c r="I24" s="33"/>
      <c r="J24" s="33"/>
      <c r="K24" s="33"/>
      <c r="L24" s="35"/>
      <c r="M24" s="35"/>
      <c r="N24" s="35"/>
      <c r="O24" s="35"/>
      <c r="P24" s="34"/>
      <c r="Q24" s="34"/>
      <c r="R24" s="34"/>
      <c r="S24" s="34"/>
      <c r="T24" s="34"/>
      <c r="U24" s="34"/>
      <c r="V24" s="34"/>
      <c r="W24" s="34"/>
      <c r="X24" s="35"/>
      <c r="Y24" s="107"/>
      <c r="AA24" s="9">
        <v>11603</v>
      </c>
      <c r="AB24" s="279">
        <v>1849300179641</v>
      </c>
      <c r="AC24" s="2" t="s">
        <v>69</v>
      </c>
    </row>
    <row r="25" spans="1:29" s="2" customFormat="1" ht="16.149999999999999" customHeight="1" x14ac:dyDescent="0.5">
      <c r="A25" s="29">
        <v>19</v>
      </c>
      <c r="B25" s="121">
        <v>44619</v>
      </c>
      <c r="C25" s="30" t="s">
        <v>65</v>
      </c>
      <c r="D25" s="31" t="s">
        <v>327</v>
      </c>
      <c r="E25" s="32" t="s">
        <v>399</v>
      </c>
      <c r="F25" s="29" t="s">
        <v>21</v>
      </c>
      <c r="G25" s="76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107"/>
      <c r="AA25" s="9">
        <v>11624</v>
      </c>
      <c r="AB25" s="279">
        <v>1849902443746</v>
      </c>
      <c r="AC25" s="2" t="s">
        <v>210</v>
      </c>
    </row>
    <row r="26" spans="1:29" s="2" customFormat="1" ht="16.5" customHeight="1" x14ac:dyDescent="0.5">
      <c r="A26" s="37">
        <v>20</v>
      </c>
      <c r="B26" s="122">
        <v>44620</v>
      </c>
      <c r="C26" s="38" t="s">
        <v>65</v>
      </c>
      <c r="D26" s="39" t="s">
        <v>400</v>
      </c>
      <c r="E26" s="40" t="s">
        <v>401</v>
      </c>
      <c r="F26" s="37" t="s">
        <v>22</v>
      </c>
      <c r="G26" s="77"/>
      <c r="H26" s="41"/>
      <c r="I26" s="41"/>
      <c r="J26" s="41"/>
      <c r="K26" s="41"/>
      <c r="L26" s="41"/>
      <c r="M26" s="41"/>
      <c r="N26" s="41"/>
      <c r="O26" s="41"/>
      <c r="P26" s="42"/>
      <c r="Q26" s="42"/>
      <c r="R26" s="42"/>
      <c r="S26" s="42"/>
      <c r="T26" s="42"/>
      <c r="U26" s="42"/>
      <c r="V26" s="42"/>
      <c r="W26" s="42"/>
      <c r="X26" s="43"/>
      <c r="Y26" s="108"/>
      <c r="AA26" s="9">
        <v>11633</v>
      </c>
      <c r="AB26" s="279">
        <v>1849902415017</v>
      </c>
      <c r="AC26" s="2" t="s">
        <v>69</v>
      </c>
    </row>
    <row r="27" spans="1:29" s="2" customFormat="1" ht="16.149999999999999" customHeight="1" x14ac:dyDescent="0.5">
      <c r="A27" s="21">
        <v>21</v>
      </c>
      <c r="B27" s="123">
        <v>44621</v>
      </c>
      <c r="C27" s="47" t="s">
        <v>65</v>
      </c>
      <c r="D27" s="48" t="s">
        <v>402</v>
      </c>
      <c r="E27" s="49" t="s">
        <v>403</v>
      </c>
      <c r="F27" s="25" t="s">
        <v>23</v>
      </c>
      <c r="G27" s="79"/>
      <c r="H27" s="52"/>
      <c r="I27" s="52"/>
      <c r="J27" s="52"/>
      <c r="K27" s="52"/>
      <c r="L27" s="50"/>
      <c r="M27" s="50"/>
      <c r="N27" s="50"/>
      <c r="O27" s="50"/>
      <c r="P27" s="51"/>
      <c r="Q27" s="51"/>
      <c r="R27" s="51"/>
      <c r="S27" s="51"/>
      <c r="T27" s="51"/>
      <c r="U27" s="51"/>
      <c r="V27" s="51"/>
      <c r="W27" s="51"/>
      <c r="X27" s="52"/>
      <c r="Y27" s="109"/>
      <c r="AA27" s="9">
        <v>11634</v>
      </c>
      <c r="AB27" s="279">
        <v>1849902458042</v>
      </c>
      <c r="AC27" s="2" t="s">
        <v>69</v>
      </c>
    </row>
    <row r="28" spans="1:29" s="2" customFormat="1" ht="16.149999999999999" customHeight="1" x14ac:dyDescent="0.5">
      <c r="A28" s="29">
        <v>22</v>
      </c>
      <c r="B28" s="121">
        <v>44622</v>
      </c>
      <c r="C28" s="53" t="s">
        <v>65</v>
      </c>
      <c r="D28" s="31" t="s">
        <v>404</v>
      </c>
      <c r="E28" s="32" t="s">
        <v>405</v>
      </c>
      <c r="F28" s="29" t="s">
        <v>24</v>
      </c>
      <c r="G28" s="76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107"/>
      <c r="AA28" s="9">
        <v>11640</v>
      </c>
      <c r="AB28" s="279">
        <v>1849902429247</v>
      </c>
      <c r="AC28" s="2" t="s">
        <v>69</v>
      </c>
    </row>
    <row r="29" spans="1:29" s="2" customFormat="1" ht="16.149999999999999" customHeight="1" x14ac:dyDescent="0.5">
      <c r="A29" s="29">
        <v>23</v>
      </c>
      <c r="B29" s="121">
        <v>44623</v>
      </c>
      <c r="C29" s="30" t="s">
        <v>65</v>
      </c>
      <c r="D29" s="54" t="s">
        <v>406</v>
      </c>
      <c r="E29" s="55" t="s">
        <v>407</v>
      </c>
      <c r="F29" s="29" t="s">
        <v>25</v>
      </c>
      <c r="G29" s="76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107"/>
      <c r="AA29" s="9">
        <v>11664</v>
      </c>
      <c r="AB29" s="279">
        <v>1849902402250</v>
      </c>
      <c r="AC29" s="2" t="s">
        <v>70</v>
      </c>
    </row>
    <row r="30" spans="1:29" s="2" customFormat="1" ht="16.149999999999999" customHeight="1" x14ac:dyDescent="0.5">
      <c r="A30" s="29">
        <v>24</v>
      </c>
      <c r="B30" s="121">
        <v>44624</v>
      </c>
      <c r="C30" s="30" t="s">
        <v>65</v>
      </c>
      <c r="D30" s="31" t="s">
        <v>408</v>
      </c>
      <c r="E30" s="32" t="s">
        <v>409</v>
      </c>
      <c r="F30" s="29" t="s">
        <v>21</v>
      </c>
      <c r="G30" s="76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107"/>
      <c r="AA30" s="9">
        <v>11665</v>
      </c>
      <c r="AB30" s="279">
        <v>1849902363955</v>
      </c>
      <c r="AC30" s="2" t="s">
        <v>361</v>
      </c>
    </row>
    <row r="31" spans="1:29" s="2" customFormat="1" ht="16.149999999999999" customHeight="1" x14ac:dyDescent="0.5">
      <c r="A31" s="37">
        <v>25</v>
      </c>
      <c r="B31" s="122">
        <v>44625</v>
      </c>
      <c r="C31" s="56" t="s">
        <v>66</v>
      </c>
      <c r="D31" s="57" t="s">
        <v>410</v>
      </c>
      <c r="E31" s="58" t="s">
        <v>411</v>
      </c>
      <c r="F31" s="37" t="s">
        <v>22</v>
      </c>
      <c r="G31" s="80"/>
      <c r="H31" s="59"/>
      <c r="I31" s="59"/>
      <c r="J31" s="59"/>
      <c r="K31" s="59"/>
      <c r="L31" s="59"/>
      <c r="M31" s="59"/>
      <c r="N31" s="59"/>
      <c r="O31" s="59"/>
      <c r="P31" s="60"/>
      <c r="Q31" s="60"/>
      <c r="R31" s="60"/>
      <c r="S31" s="60"/>
      <c r="T31" s="60"/>
      <c r="U31" s="60"/>
      <c r="V31" s="60"/>
      <c r="W31" s="60"/>
      <c r="X31" s="61"/>
      <c r="Y31" s="110"/>
      <c r="AA31" s="9">
        <v>11010</v>
      </c>
      <c r="AB31" s="279">
        <v>1849902412191</v>
      </c>
      <c r="AC31" s="2" t="s">
        <v>69</v>
      </c>
    </row>
    <row r="32" spans="1:29" s="2" customFormat="1" ht="16.149999999999999" customHeight="1" x14ac:dyDescent="0.5">
      <c r="A32" s="21">
        <v>26</v>
      </c>
      <c r="B32" s="123">
        <v>44626</v>
      </c>
      <c r="C32" s="22" t="s">
        <v>66</v>
      </c>
      <c r="D32" s="23" t="s">
        <v>412</v>
      </c>
      <c r="E32" s="24" t="s">
        <v>413</v>
      </c>
      <c r="F32" s="25" t="s">
        <v>23</v>
      </c>
      <c r="G32" s="75"/>
      <c r="H32" s="26"/>
      <c r="I32" s="26"/>
      <c r="J32" s="26"/>
      <c r="K32" s="26"/>
      <c r="L32" s="45"/>
      <c r="M32" s="45"/>
      <c r="N32" s="45"/>
      <c r="O32" s="45"/>
      <c r="P32" s="27"/>
      <c r="Q32" s="27"/>
      <c r="R32" s="27"/>
      <c r="S32" s="27"/>
      <c r="T32" s="27"/>
      <c r="U32" s="27"/>
      <c r="V32" s="27"/>
      <c r="W32" s="27"/>
      <c r="X32" s="26"/>
      <c r="Y32" s="106"/>
      <c r="AA32" s="9">
        <v>11051</v>
      </c>
      <c r="AB32" s="279">
        <v>1849902435344</v>
      </c>
      <c r="AC32" s="2" t="s">
        <v>209</v>
      </c>
    </row>
    <row r="33" spans="1:29" s="2" customFormat="1" ht="16.149999999999999" customHeight="1" x14ac:dyDescent="0.5">
      <c r="A33" s="29">
        <v>27</v>
      </c>
      <c r="B33" s="121">
        <v>44627</v>
      </c>
      <c r="C33" s="30" t="s">
        <v>66</v>
      </c>
      <c r="D33" s="31" t="s">
        <v>414</v>
      </c>
      <c r="E33" s="32" t="s">
        <v>415</v>
      </c>
      <c r="F33" s="29" t="s">
        <v>24</v>
      </c>
      <c r="G33" s="76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107"/>
      <c r="AA33" s="9">
        <v>11085</v>
      </c>
      <c r="AB33" s="279">
        <v>1849902347372</v>
      </c>
      <c r="AC33" s="2" t="s">
        <v>69</v>
      </c>
    </row>
    <row r="34" spans="1:29" s="2" customFormat="1" ht="16.149999999999999" customHeight="1" x14ac:dyDescent="0.5">
      <c r="A34" s="29">
        <v>28</v>
      </c>
      <c r="B34" s="121">
        <v>44628</v>
      </c>
      <c r="C34" s="30" t="s">
        <v>66</v>
      </c>
      <c r="D34" s="31" t="s">
        <v>416</v>
      </c>
      <c r="E34" s="32" t="s">
        <v>417</v>
      </c>
      <c r="F34" s="29" t="s">
        <v>25</v>
      </c>
      <c r="G34" s="76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107"/>
      <c r="AA34" s="9">
        <v>11215</v>
      </c>
      <c r="AB34" s="279">
        <v>1848100075221</v>
      </c>
      <c r="AC34" s="2" t="s">
        <v>362</v>
      </c>
    </row>
    <row r="35" spans="1:29" s="2" customFormat="1" ht="16.149999999999999" customHeight="1" x14ac:dyDescent="0.5">
      <c r="A35" s="29">
        <v>29</v>
      </c>
      <c r="B35" s="121">
        <v>44629</v>
      </c>
      <c r="C35" s="30" t="s">
        <v>66</v>
      </c>
      <c r="D35" s="31" t="s">
        <v>269</v>
      </c>
      <c r="E35" s="32" t="s">
        <v>418</v>
      </c>
      <c r="F35" s="29" t="s">
        <v>21</v>
      </c>
      <c r="G35" s="76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107"/>
      <c r="AA35" s="9">
        <v>11217</v>
      </c>
      <c r="AB35" s="279">
        <v>1869900854251</v>
      </c>
      <c r="AC35" s="2" t="s">
        <v>71</v>
      </c>
    </row>
    <row r="36" spans="1:29" s="2" customFormat="1" ht="16.350000000000001" customHeight="1" x14ac:dyDescent="0.5">
      <c r="A36" s="37">
        <v>30</v>
      </c>
      <c r="B36" s="122">
        <v>44630</v>
      </c>
      <c r="C36" s="38" t="s">
        <v>66</v>
      </c>
      <c r="D36" s="39" t="s">
        <v>419</v>
      </c>
      <c r="E36" s="40" t="s">
        <v>420</v>
      </c>
      <c r="F36" s="37" t="s">
        <v>22</v>
      </c>
      <c r="G36" s="77"/>
      <c r="H36" s="41"/>
      <c r="I36" s="41"/>
      <c r="J36" s="41"/>
      <c r="K36" s="41"/>
      <c r="L36" s="41"/>
      <c r="M36" s="41"/>
      <c r="N36" s="41"/>
      <c r="O36" s="41"/>
      <c r="P36" s="42"/>
      <c r="Q36" s="42"/>
      <c r="R36" s="42"/>
      <c r="S36" s="42"/>
      <c r="T36" s="42"/>
      <c r="U36" s="42"/>
      <c r="V36" s="42"/>
      <c r="W36" s="42"/>
      <c r="X36" s="43"/>
      <c r="Y36" s="108"/>
      <c r="AA36" s="9">
        <v>11329</v>
      </c>
      <c r="AB36" s="279">
        <v>1849902371184</v>
      </c>
      <c r="AC36" s="2" t="s">
        <v>210</v>
      </c>
    </row>
    <row r="37" spans="1:29" s="2" customFormat="1" ht="15.75" customHeight="1" x14ac:dyDescent="0.5">
      <c r="A37" s="21">
        <v>31</v>
      </c>
      <c r="B37" s="123">
        <v>44631</v>
      </c>
      <c r="C37" s="47" t="s">
        <v>66</v>
      </c>
      <c r="D37" s="62" t="s">
        <v>421</v>
      </c>
      <c r="E37" s="63" t="s">
        <v>328</v>
      </c>
      <c r="F37" s="25" t="s">
        <v>23</v>
      </c>
      <c r="G37" s="81"/>
      <c r="H37" s="50"/>
      <c r="I37" s="50"/>
      <c r="J37" s="50"/>
      <c r="K37" s="50"/>
      <c r="L37" s="50"/>
      <c r="M37" s="50"/>
      <c r="N37" s="50"/>
      <c r="O37" s="50"/>
      <c r="P37" s="51"/>
      <c r="Q37" s="51"/>
      <c r="R37" s="51"/>
      <c r="S37" s="51"/>
      <c r="T37" s="51"/>
      <c r="U37" s="51"/>
      <c r="V37" s="51"/>
      <c r="W37" s="51"/>
      <c r="X37" s="52"/>
      <c r="Y37" s="109"/>
      <c r="AA37" s="9">
        <v>11333</v>
      </c>
      <c r="AB37" s="279">
        <v>1849902364358</v>
      </c>
      <c r="AC37" s="2" t="s">
        <v>79</v>
      </c>
    </row>
    <row r="38" spans="1:29" s="2" customFormat="1" ht="16.149999999999999" customHeight="1" x14ac:dyDescent="0.5">
      <c r="A38" s="29">
        <v>32</v>
      </c>
      <c r="B38" s="121">
        <v>44632</v>
      </c>
      <c r="C38" s="30" t="s">
        <v>66</v>
      </c>
      <c r="D38" s="31" t="s">
        <v>422</v>
      </c>
      <c r="E38" s="32" t="s">
        <v>423</v>
      </c>
      <c r="F38" s="29" t="s">
        <v>24</v>
      </c>
      <c r="G38" s="76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107"/>
      <c r="AA38" s="9">
        <v>11337</v>
      </c>
      <c r="AB38" s="279">
        <v>1809902767525</v>
      </c>
      <c r="AC38" s="2" t="s">
        <v>363</v>
      </c>
    </row>
    <row r="39" spans="1:29" s="2" customFormat="1" ht="16.149999999999999" customHeight="1" x14ac:dyDescent="0.5">
      <c r="A39" s="29">
        <v>33</v>
      </c>
      <c r="B39" s="121">
        <v>44633</v>
      </c>
      <c r="C39" s="30" t="s">
        <v>66</v>
      </c>
      <c r="D39" s="31" t="s">
        <v>424</v>
      </c>
      <c r="E39" s="32" t="s">
        <v>425</v>
      </c>
      <c r="F39" s="29" t="s">
        <v>25</v>
      </c>
      <c r="G39" s="76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107"/>
      <c r="AA39" s="9">
        <v>11453</v>
      </c>
      <c r="AB39" s="279">
        <v>1849902453601</v>
      </c>
      <c r="AC39" s="2" t="s">
        <v>210</v>
      </c>
    </row>
    <row r="40" spans="1:29" s="2" customFormat="1" ht="16.350000000000001" customHeight="1" x14ac:dyDescent="0.5">
      <c r="A40" s="29">
        <v>34</v>
      </c>
      <c r="B40" s="121">
        <v>44634</v>
      </c>
      <c r="C40" s="30" t="s">
        <v>66</v>
      </c>
      <c r="D40" s="31" t="s">
        <v>426</v>
      </c>
      <c r="E40" s="32" t="s">
        <v>328</v>
      </c>
      <c r="F40" s="29" t="s">
        <v>21</v>
      </c>
      <c r="G40" s="76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107"/>
      <c r="AA40" s="9">
        <v>11490</v>
      </c>
      <c r="AB40" s="279">
        <v>1849902410112</v>
      </c>
      <c r="AC40" s="2" t="s">
        <v>210</v>
      </c>
    </row>
    <row r="41" spans="1:29" s="2" customFormat="1" ht="16.350000000000001" customHeight="1" x14ac:dyDescent="0.5">
      <c r="A41" s="37">
        <v>35</v>
      </c>
      <c r="B41" s="122">
        <v>44635</v>
      </c>
      <c r="C41" s="38" t="s">
        <v>66</v>
      </c>
      <c r="D41" s="39" t="s">
        <v>427</v>
      </c>
      <c r="E41" s="40" t="s">
        <v>428</v>
      </c>
      <c r="F41" s="37" t="s">
        <v>22</v>
      </c>
      <c r="G41" s="77"/>
      <c r="H41" s="41"/>
      <c r="I41" s="41"/>
      <c r="J41" s="41"/>
      <c r="K41" s="41"/>
      <c r="L41" s="41"/>
      <c r="M41" s="41"/>
      <c r="N41" s="41"/>
      <c r="O41" s="41"/>
      <c r="P41" s="42"/>
      <c r="Q41" s="42"/>
      <c r="R41" s="42"/>
      <c r="S41" s="42"/>
      <c r="T41" s="42"/>
      <c r="U41" s="42"/>
      <c r="V41" s="42"/>
      <c r="W41" s="42"/>
      <c r="X41" s="43"/>
      <c r="Y41" s="108"/>
      <c r="AA41" s="9">
        <v>11573</v>
      </c>
      <c r="AB41" s="279">
        <v>1849902446125</v>
      </c>
      <c r="AC41" s="2" t="s">
        <v>83</v>
      </c>
    </row>
    <row r="42" spans="1:29" s="2" customFormat="1" ht="16.350000000000001" customHeight="1" x14ac:dyDescent="0.5">
      <c r="A42" s="202">
        <v>36</v>
      </c>
      <c r="B42" s="237">
        <v>44636</v>
      </c>
      <c r="C42" s="203" t="s">
        <v>66</v>
      </c>
      <c r="D42" s="204" t="s">
        <v>429</v>
      </c>
      <c r="E42" s="205" t="s">
        <v>430</v>
      </c>
      <c r="F42" s="206" t="s">
        <v>23</v>
      </c>
      <c r="G42" s="207"/>
      <c r="H42" s="208"/>
      <c r="I42" s="208"/>
      <c r="J42" s="208"/>
      <c r="K42" s="208"/>
      <c r="L42" s="208"/>
      <c r="M42" s="208"/>
      <c r="N42" s="208"/>
      <c r="O42" s="208"/>
      <c r="P42" s="209"/>
      <c r="Q42" s="209"/>
      <c r="R42" s="209"/>
      <c r="S42" s="209"/>
      <c r="T42" s="209"/>
      <c r="U42" s="209"/>
      <c r="V42" s="209"/>
      <c r="W42" s="209"/>
      <c r="X42" s="210"/>
      <c r="Y42" s="211"/>
      <c r="AA42" s="9">
        <v>11637</v>
      </c>
      <c r="AB42" s="279">
        <v>1849902403566</v>
      </c>
      <c r="AC42" s="2" t="s">
        <v>69</v>
      </c>
    </row>
    <row r="43" spans="1:29" s="2" customFormat="1" ht="6" customHeight="1" x14ac:dyDescent="0.5">
      <c r="A43" s="66"/>
      <c r="B43" s="124"/>
      <c r="C43" s="125"/>
      <c r="D43" s="126"/>
      <c r="E43" s="12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5"/>
      <c r="Q43" s="65"/>
      <c r="R43" s="65"/>
      <c r="S43" s="65"/>
      <c r="T43" s="65"/>
      <c r="U43" s="65"/>
      <c r="V43" s="65"/>
      <c r="W43" s="65"/>
      <c r="X43" s="116"/>
      <c r="Y43" s="116"/>
      <c r="AA43" s="9"/>
      <c r="AB43" s="279"/>
    </row>
    <row r="44" spans="1:29" s="2" customFormat="1" ht="16.149999999999999" customHeight="1" x14ac:dyDescent="0.5">
      <c r="A44" s="65"/>
      <c r="B44" s="69" t="s">
        <v>32</v>
      </c>
      <c r="C44" s="66"/>
      <c r="E44" s="66">
        <f>I44+O44</f>
        <v>36</v>
      </c>
      <c r="F44" s="67" t="s">
        <v>6</v>
      </c>
      <c r="G44" s="69" t="s">
        <v>11</v>
      </c>
      <c r="H44" s="69"/>
      <c r="I44" s="66">
        <f>COUNTIF($C$7:$C$42,"ช")</f>
        <v>24</v>
      </c>
      <c r="J44" s="65"/>
      <c r="K44" s="68" t="s">
        <v>8</v>
      </c>
      <c r="L44" s="69"/>
      <c r="M44" s="188" t="s">
        <v>7</v>
      </c>
      <c r="N44" s="188"/>
      <c r="O44" s="66">
        <f>COUNTIF($C$7:$C$42,"ญ")</f>
        <v>12</v>
      </c>
      <c r="P44" s="65"/>
      <c r="Q44" s="68" t="s">
        <v>8</v>
      </c>
      <c r="X44" s="65"/>
      <c r="Y44" s="65"/>
      <c r="AA44" s="9"/>
      <c r="AB44" s="279"/>
    </row>
    <row r="45" spans="1:29" s="2" customFormat="1" ht="17.100000000000001" hidden="1" customHeight="1" x14ac:dyDescent="0.5">
      <c r="A45" s="11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AA45" s="9"/>
      <c r="AB45" s="279"/>
    </row>
    <row r="46" spans="1:29" ht="15" hidden="1" customHeight="1" x14ac:dyDescent="0.5">
      <c r="A46" s="11"/>
      <c r="B46" s="84"/>
      <c r="C46" s="85"/>
      <c r="D46" s="162" t="s">
        <v>21</v>
      </c>
      <c r="E46" s="162">
        <f>COUNTIF($F$7:$F$42,"แดง")</f>
        <v>7</v>
      </c>
      <c r="F46" s="85"/>
      <c r="G46" s="85"/>
      <c r="H46" s="85"/>
      <c r="I46" s="85"/>
      <c r="J46" s="85"/>
      <c r="K46" s="85"/>
      <c r="L46" s="85"/>
      <c r="M46" s="85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</row>
    <row r="47" spans="1:29" ht="15" hidden="1" customHeight="1" x14ac:dyDescent="0.5">
      <c r="A47" s="11"/>
      <c r="B47" s="84"/>
      <c r="C47" s="85"/>
      <c r="D47" s="162" t="s">
        <v>22</v>
      </c>
      <c r="E47" s="162">
        <f>COUNTIF($F$7:$F$42,"เหลือง")</f>
        <v>7</v>
      </c>
      <c r="F47" s="85"/>
      <c r="G47" s="85"/>
      <c r="H47" s="85"/>
      <c r="I47" s="85"/>
      <c r="J47" s="85"/>
      <c r="K47" s="85"/>
      <c r="L47" s="85"/>
      <c r="M47" s="85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</row>
    <row r="48" spans="1:29" ht="15" hidden="1" customHeight="1" x14ac:dyDescent="0.5">
      <c r="A48" s="11"/>
      <c r="B48" s="84"/>
      <c r="C48" s="85"/>
      <c r="D48" s="162" t="s">
        <v>23</v>
      </c>
      <c r="E48" s="162">
        <f>COUNTIF($F$7:$F$42,"น้ำเงิน")</f>
        <v>8</v>
      </c>
      <c r="F48" s="85"/>
      <c r="G48" s="85"/>
      <c r="H48" s="85"/>
      <c r="I48" s="85"/>
      <c r="J48" s="85"/>
      <c r="K48" s="85"/>
      <c r="L48" s="85"/>
      <c r="M48" s="85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</row>
    <row r="49" spans="1:25" ht="15" hidden="1" customHeight="1" x14ac:dyDescent="0.5">
      <c r="A49" s="11"/>
      <c r="B49" s="84"/>
      <c r="C49" s="85"/>
      <c r="D49" s="162" t="s">
        <v>24</v>
      </c>
      <c r="E49" s="162">
        <f>COUNTIF($F$7:$F$42,"ม่วง")</f>
        <v>7</v>
      </c>
      <c r="F49" s="85"/>
      <c r="G49" s="85"/>
      <c r="H49" s="85"/>
      <c r="I49" s="85"/>
      <c r="J49" s="85"/>
      <c r="K49" s="85"/>
      <c r="L49" s="85"/>
      <c r="M49" s="85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</row>
    <row r="50" spans="1:25" ht="15" hidden="1" customHeight="1" x14ac:dyDescent="0.5">
      <c r="A50" s="11"/>
      <c r="B50" s="84"/>
      <c r="C50" s="85"/>
      <c r="D50" s="162" t="s">
        <v>25</v>
      </c>
      <c r="E50" s="162">
        <f>COUNTIF($F$7:$F$42,"ฟ้า")</f>
        <v>7</v>
      </c>
      <c r="F50" s="85"/>
      <c r="G50" s="85"/>
      <c r="H50" s="85"/>
      <c r="I50" s="85"/>
      <c r="J50" s="85"/>
      <c r="K50" s="85"/>
      <c r="L50" s="85"/>
      <c r="M50" s="85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</row>
    <row r="51" spans="1:25" ht="15" hidden="1" customHeight="1" x14ac:dyDescent="0.5">
      <c r="A51" s="11"/>
      <c r="B51" s="84"/>
      <c r="C51" s="85"/>
      <c r="D51" s="162" t="s">
        <v>5</v>
      </c>
      <c r="E51" s="162">
        <f>SUM(E46:E50)</f>
        <v>36</v>
      </c>
      <c r="F51" s="85"/>
      <c r="G51" s="85"/>
      <c r="H51" s="85"/>
      <c r="I51" s="85"/>
      <c r="J51" s="85"/>
      <c r="K51" s="85"/>
      <c r="L51" s="85"/>
      <c r="M51" s="85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</row>
    <row r="52" spans="1:25" ht="15" customHeight="1" x14ac:dyDescent="0.5">
      <c r="B52" s="86"/>
      <c r="C52" s="87"/>
      <c r="D52" s="88"/>
      <c r="E52" s="88"/>
      <c r="F52" s="89"/>
      <c r="G52" s="89"/>
      <c r="H52" s="89"/>
      <c r="I52" s="89"/>
      <c r="J52" s="89"/>
      <c r="K52" s="89"/>
      <c r="L52" s="89"/>
      <c r="M52" s="89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62"/>
  <sheetViews>
    <sheetView zoomScale="130" zoomScaleNormal="130" workbookViewId="0">
      <selection activeCell="E20" sqref="E20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0" style="1" hidden="1" customWidth="1"/>
    <col min="27" max="27" width="0" style="271" hidden="1" customWidth="1"/>
    <col min="28" max="28" width="18" style="282" hidden="1" customWidth="1"/>
    <col min="29" max="29" width="21.28515625" style="1" hidden="1" customWidth="1"/>
    <col min="30" max="16384" width="9.140625" style="1"/>
  </cols>
  <sheetData>
    <row r="1" spans="1:29" s="10" customFormat="1" ht="18" customHeight="1" x14ac:dyDescent="0.5">
      <c r="B1" s="102" t="s">
        <v>62</v>
      </c>
      <c r="C1" s="95"/>
      <c r="D1" s="96"/>
      <c r="E1" s="101" t="str">
        <f>'1-1'!E1</f>
        <v xml:space="preserve">      ภาคเรียนที่ 2  ปีการศึกษา 2568</v>
      </c>
      <c r="F1" s="13"/>
      <c r="M1" s="10" t="s">
        <v>37</v>
      </c>
      <c r="R1" s="10" t="str">
        <f>'ยอด ม.1'!B12</f>
        <v>นางสาวสรัญพร สุขเวช</v>
      </c>
      <c r="AA1" s="159"/>
      <c r="AB1" s="267"/>
    </row>
    <row r="2" spans="1:29" s="10" customFormat="1" ht="18" customHeight="1" x14ac:dyDescent="0.5">
      <c r="B2" s="103" t="s">
        <v>45</v>
      </c>
      <c r="C2" s="95"/>
      <c r="D2" s="96"/>
      <c r="E2" s="101" t="s">
        <v>54</v>
      </c>
      <c r="M2" s="10" t="s">
        <v>44</v>
      </c>
      <c r="R2" s="10" t="str">
        <f>'ยอด ม.1'!B13</f>
        <v>.............-..............</v>
      </c>
      <c r="AA2" s="159"/>
      <c r="AB2" s="267"/>
    </row>
    <row r="3" spans="1:29" s="12" customFormat="1" ht="17.25" customHeight="1" x14ac:dyDescent="0.5">
      <c r="A3" s="13" t="s">
        <v>39</v>
      </c>
      <c r="B3" s="10"/>
      <c r="C3" s="10"/>
      <c r="D3" s="10"/>
      <c r="E3" s="10"/>
      <c r="F3" s="13"/>
      <c r="G3" s="13"/>
      <c r="H3" s="13"/>
      <c r="I3" s="13"/>
      <c r="J3" s="13"/>
      <c r="K3" s="13"/>
      <c r="L3" s="10"/>
      <c r="M3" s="10"/>
      <c r="N3" s="10"/>
      <c r="O3" s="13"/>
      <c r="T3" s="10"/>
      <c r="U3" s="10"/>
      <c r="V3" s="10"/>
      <c r="W3" s="10"/>
      <c r="X3" s="10"/>
      <c r="Y3" s="10"/>
      <c r="AA3" s="159"/>
      <c r="AB3" s="267"/>
    </row>
    <row r="4" spans="1:29" s="12" customFormat="1" ht="17.25" customHeight="1" x14ac:dyDescent="0.5">
      <c r="A4" s="10" t="s">
        <v>46</v>
      </c>
      <c r="B4" s="10"/>
      <c r="C4" s="10"/>
      <c r="D4" s="10"/>
      <c r="E4" s="10"/>
      <c r="F4" s="13"/>
      <c r="G4" s="13"/>
      <c r="H4" s="13"/>
      <c r="I4" s="13"/>
      <c r="J4" s="13"/>
      <c r="K4" s="13"/>
      <c r="L4" s="10"/>
      <c r="M4" s="10"/>
      <c r="N4" s="10"/>
      <c r="O4" s="13"/>
      <c r="T4" s="13"/>
      <c r="U4" s="10"/>
      <c r="V4" s="111" t="s">
        <v>47</v>
      </c>
      <c r="W4" s="312">
        <f>'ยอด ม.1'!F12</f>
        <v>637</v>
      </c>
      <c r="X4" s="312"/>
      <c r="Y4" s="10"/>
      <c r="AA4" s="159"/>
      <c r="AB4" s="267"/>
    </row>
    <row r="5" spans="1:29" s="98" customFormat="1" ht="18" customHeight="1" x14ac:dyDescent="0.5">
      <c r="A5" s="310" t="s">
        <v>0</v>
      </c>
      <c r="B5" s="308" t="s">
        <v>1</v>
      </c>
      <c r="C5" s="314" t="s">
        <v>2</v>
      </c>
      <c r="D5" s="316" t="s">
        <v>9</v>
      </c>
      <c r="E5" s="318" t="s">
        <v>4</v>
      </c>
      <c r="F5" s="310" t="s">
        <v>3</v>
      </c>
      <c r="G5" s="71"/>
      <c r="H5" s="72"/>
      <c r="I5" s="72"/>
      <c r="J5" s="72"/>
      <c r="K5" s="7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5"/>
      <c r="X5" s="16"/>
      <c r="Y5" s="104"/>
      <c r="AA5" s="99"/>
      <c r="AB5" s="164"/>
    </row>
    <row r="6" spans="1:29" s="98" customFormat="1" ht="18" customHeight="1" x14ac:dyDescent="0.5">
      <c r="A6" s="313"/>
      <c r="B6" s="309"/>
      <c r="C6" s="315"/>
      <c r="D6" s="317"/>
      <c r="E6" s="319"/>
      <c r="F6" s="311"/>
      <c r="G6" s="73"/>
      <c r="H6" s="74"/>
      <c r="I6" s="74"/>
      <c r="J6" s="74"/>
      <c r="K6" s="7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  <c r="X6" s="19"/>
      <c r="Y6" s="105"/>
      <c r="AA6" s="268" t="s">
        <v>207</v>
      </c>
      <c r="AB6" s="269" t="s">
        <v>208</v>
      </c>
      <c r="AC6" s="268" t="s">
        <v>78</v>
      </c>
    </row>
    <row r="7" spans="1:29" s="2" customFormat="1" ht="15.75" customHeight="1" x14ac:dyDescent="0.5">
      <c r="A7" s="21">
        <v>1</v>
      </c>
      <c r="B7" s="123">
        <v>44637</v>
      </c>
      <c r="C7" s="22" t="s">
        <v>65</v>
      </c>
      <c r="D7" s="23" t="s">
        <v>431</v>
      </c>
      <c r="E7" s="24" t="s">
        <v>432</v>
      </c>
      <c r="F7" s="25" t="s">
        <v>24</v>
      </c>
      <c r="G7" s="75"/>
      <c r="H7" s="26"/>
      <c r="I7" s="26"/>
      <c r="J7" s="26"/>
      <c r="K7" s="26"/>
      <c r="L7" s="26"/>
      <c r="M7" s="26"/>
      <c r="N7" s="26"/>
      <c r="O7" s="26"/>
      <c r="P7" s="27"/>
      <c r="Q7" s="27"/>
      <c r="R7" s="27"/>
      <c r="S7" s="27"/>
      <c r="T7" s="27"/>
      <c r="U7" s="27"/>
      <c r="V7" s="27"/>
      <c r="W7" s="27"/>
      <c r="X7" s="26"/>
      <c r="Y7" s="106"/>
      <c r="AA7" s="9">
        <v>81034</v>
      </c>
      <c r="AB7" s="279">
        <v>1849902409980</v>
      </c>
      <c r="AC7" s="2" t="s">
        <v>69</v>
      </c>
    </row>
    <row r="8" spans="1:29" s="2" customFormat="1" ht="16.149999999999999" customHeight="1" x14ac:dyDescent="0.5">
      <c r="A8" s="29">
        <v>2</v>
      </c>
      <c r="B8" s="121">
        <v>44638</v>
      </c>
      <c r="C8" s="30" t="s">
        <v>65</v>
      </c>
      <c r="D8" s="31" t="s">
        <v>433</v>
      </c>
      <c r="E8" s="32" t="s">
        <v>434</v>
      </c>
      <c r="F8" s="29" t="s">
        <v>25</v>
      </c>
      <c r="G8" s="76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107"/>
      <c r="AA8" s="9">
        <v>81045</v>
      </c>
      <c r="AB8" s="279">
        <v>1849902394788</v>
      </c>
      <c r="AC8" s="2" t="s">
        <v>362</v>
      </c>
    </row>
    <row r="9" spans="1:29" s="2" customFormat="1" ht="16.149999999999999" customHeight="1" x14ac:dyDescent="0.5">
      <c r="A9" s="29">
        <v>3</v>
      </c>
      <c r="B9" s="121">
        <v>44639</v>
      </c>
      <c r="C9" s="30" t="s">
        <v>65</v>
      </c>
      <c r="D9" s="31" t="s">
        <v>435</v>
      </c>
      <c r="E9" s="32" t="s">
        <v>436</v>
      </c>
      <c r="F9" s="29" t="s">
        <v>21</v>
      </c>
      <c r="G9" s="76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107"/>
      <c r="AA9" s="9">
        <v>81084</v>
      </c>
      <c r="AB9" s="279">
        <v>1849902373985</v>
      </c>
      <c r="AC9" s="2" t="s">
        <v>70</v>
      </c>
    </row>
    <row r="10" spans="1:29" s="2" customFormat="1" ht="16.149999999999999" customHeight="1" x14ac:dyDescent="0.5">
      <c r="A10" s="29">
        <v>4</v>
      </c>
      <c r="B10" s="121">
        <v>44640</v>
      </c>
      <c r="C10" s="30" t="s">
        <v>65</v>
      </c>
      <c r="D10" s="31" t="s">
        <v>437</v>
      </c>
      <c r="E10" s="32" t="s">
        <v>438</v>
      </c>
      <c r="F10" s="29" t="s">
        <v>22</v>
      </c>
      <c r="G10" s="76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107"/>
      <c r="AA10" s="9">
        <v>81130</v>
      </c>
      <c r="AB10" s="279">
        <v>1849902421866</v>
      </c>
      <c r="AC10" s="2" t="s">
        <v>69</v>
      </c>
    </row>
    <row r="11" spans="1:29" s="2" customFormat="1" ht="16.149999999999999" customHeight="1" x14ac:dyDescent="0.5">
      <c r="A11" s="37">
        <v>5</v>
      </c>
      <c r="B11" s="122">
        <v>44641</v>
      </c>
      <c r="C11" s="38" t="s">
        <v>65</v>
      </c>
      <c r="D11" s="39" t="s">
        <v>439</v>
      </c>
      <c r="E11" s="40" t="s">
        <v>440</v>
      </c>
      <c r="F11" s="37" t="s">
        <v>23</v>
      </c>
      <c r="G11" s="77"/>
      <c r="H11" s="41"/>
      <c r="I11" s="41"/>
      <c r="J11" s="41"/>
      <c r="K11" s="41"/>
      <c r="L11" s="41"/>
      <c r="M11" s="41"/>
      <c r="N11" s="41"/>
      <c r="O11" s="41"/>
      <c r="P11" s="42"/>
      <c r="Q11" s="42"/>
      <c r="R11" s="42"/>
      <c r="S11" s="42"/>
      <c r="T11" s="42"/>
      <c r="U11" s="42"/>
      <c r="V11" s="42"/>
      <c r="W11" s="42"/>
      <c r="X11" s="43"/>
      <c r="Y11" s="108"/>
      <c r="AA11" s="9">
        <v>81204</v>
      </c>
      <c r="AB11" s="279">
        <v>1849902442723</v>
      </c>
      <c r="AC11" s="2" t="s">
        <v>69</v>
      </c>
    </row>
    <row r="12" spans="1:29" s="2" customFormat="1" ht="16.149999999999999" customHeight="1" x14ac:dyDescent="0.5">
      <c r="A12" s="21">
        <v>6</v>
      </c>
      <c r="B12" s="123">
        <v>44642</v>
      </c>
      <c r="C12" s="22" t="s">
        <v>65</v>
      </c>
      <c r="D12" s="23" t="s">
        <v>441</v>
      </c>
      <c r="E12" s="24" t="s">
        <v>442</v>
      </c>
      <c r="F12" s="25" t="s">
        <v>24</v>
      </c>
      <c r="G12" s="75"/>
      <c r="H12" s="26"/>
      <c r="I12" s="26"/>
      <c r="J12" s="26"/>
      <c r="K12" s="26"/>
      <c r="L12" s="26"/>
      <c r="M12" s="26"/>
      <c r="N12" s="26"/>
      <c r="O12" s="26"/>
      <c r="P12" s="27"/>
      <c r="Q12" s="27"/>
      <c r="R12" s="27"/>
      <c r="S12" s="27"/>
      <c r="T12" s="27"/>
      <c r="U12" s="27"/>
      <c r="V12" s="27"/>
      <c r="W12" s="27"/>
      <c r="X12" s="26"/>
      <c r="Y12" s="106"/>
      <c r="AA12" s="9">
        <v>81304</v>
      </c>
      <c r="AB12" s="279">
        <v>1849902409033</v>
      </c>
      <c r="AC12" s="2" t="s">
        <v>210</v>
      </c>
    </row>
    <row r="13" spans="1:29" s="2" customFormat="1" ht="16.149999999999999" customHeight="1" x14ac:dyDescent="0.5">
      <c r="A13" s="29">
        <v>7</v>
      </c>
      <c r="B13" s="121">
        <v>44643</v>
      </c>
      <c r="C13" s="30" t="s">
        <v>65</v>
      </c>
      <c r="D13" s="31" t="s">
        <v>232</v>
      </c>
      <c r="E13" s="32" t="s">
        <v>443</v>
      </c>
      <c r="F13" s="29" t="s">
        <v>25</v>
      </c>
      <c r="G13" s="76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107"/>
      <c r="AA13" s="9">
        <v>81343</v>
      </c>
      <c r="AB13" s="279">
        <v>1849902360255</v>
      </c>
      <c r="AC13" s="2" t="s">
        <v>508</v>
      </c>
    </row>
    <row r="14" spans="1:29" s="2" customFormat="1" ht="16.149999999999999" customHeight="1" x14ac:dyDescent="0.5">
      <c r="A14" s="29">
        <v>8</v>
      </c>
      <c r="B14" s="121">
        <v>44644</v>
      </c>
      <c r="C14" s="30" t="s">
        <v>65</v>
      </c>
      <c r="D14" s="31" t="s">
        <v>444</v>
      </c>
      <c r="E14" s="32" t="s">
        <v>445</v>
      </c>
      <c r="F14" s="29" t="s">
        <v>21</v>
      </c>
      <c r="G14" s="76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107"/>
      <c r="AA14" s="9">
        <v>81353</v>
      </c>
      <c r="AB14" s="279">
        <v>1849902416595</v>
      </c>
      <c r="AC14" s="2" t="s">
        <v>67</v>
      </c>
    </row>
    <row r="15" spans="1:29" s="2" customFormat="1" ht="16.149999999999999" customHeight="1" x14ac:dyDescent="0.5">
      <c r="A15" s="29">
        <v>9</v>
      </c>
      <c r="B15" s="121">
        <v>44645</v>
      </c>
      <c r="C15" s="30" t="s">
        <v>65</v>
      </c>
      <c r="D15" s="31" t="s">
        <v>446</v>
      </c>
      <c r="E15" s="32" t="s">
        <v>447</v>
      </c>
      <c r="F15" s="29" t="s">
        <v>22</v>
      </c>
      <c r="G15" s="76"/>
      <c r="H15" s="33"/>
      <c r="I15" s="33"/>
      <c r="J15" s="33"/>
      <c r="K15" s="33"/>
      <c r="L15" s="78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107"/>
      <c r="AA15" s="9">
        <v>81488</v>
      </c>
      <c r="AB15" s="279">
        <v>1849902345990</v>
      </c>
      <c r="AC15" s="2" t="s">
        <v>74</v>
      </c>
    </row>
    <row r="16" spans="1:29" s="2" customFormat="1" ht="16.149999999999999" customHeight="1" x14ac:dyDescent="0.5">
      <c r="A16" s="37">
        <v>10</v>
      </c>
      <c r="B16" s="122">
        <v>44646</v>
      </c>
      <c r="C16" s="38" t="s">
        <v>65</v>
      </c>
      <c r="D16" s="39" t="s">
        <v>448</v>
      </c>
      <c r="E16" s="40" t="s">
        <v>449</v>
      </c>
      <c r="F16" s="37" t="s">
        <v>23</v>
      </c>
      <c r="G16" s="77"/>
      <c r="H16" s="41"/>
      <c r="I16" s="41"/>
      <c r="J16" s="41"/>
      <c r="K16" s="41"/>
      <c r="L16" s="41"/>
      <c r="M16" s="41"/>
      <c r="N16" s="41"/>
      <c r="O16" s="41"/>
      <c r="P16" s="42"/>
      <c r="Q16" s="42"/>
      <c r="R16" s="42"/>
      <c r="S16" s="42"/>
      <c r="T16" s="42"/>
      <c r="U16" s="42"/>
      <c r="V16" s="42"/>
      <c r="W16" s="42"/>
      <c r="X16" s="43"/>
      <c r="Y16" s="108"/>
      <c r="AA16" s="9">
        <v>81497</v>
      </c>
      <c r="AB16" s="279">
        <v>1909803892436</v>
      </c>
      <c r="AC16" s="2" t="s">
        <v>211</v>
      </c>
    </row>
    <row r="17" spans="1:29" s="2" customFormat="1" ht="16.149999999999999" customHeight="1" x14ac:dyDescent="0.5">
      <c r="A17" s="21">
        <v>11</v>
      </c>
      <c r="B17" s="123">
        <v>44647</v>
      </c>
      <c r="C17" s="22" t="s">
        <v>65</v>
      </c>
      <c r="D17" s="23" t="s">
        <v>450</v>
      </c>
      <c r="E17" s="24" t="s">
        <v>451</v>
      </c>
      <c r="F17" s="25" t="s">
        <v>24</v>
      </c>
      <c r="G17" s="75"/>
      <c r="H17" s="26"/>
      <c r="I17" s="26"/>
      <c r="J17" s="26"/>
      <c r="K17" s="26"/>
      <c r="L17" s="45"/>
      <c r="M17" s="45"/>
      <c r="N17" s="45"/>
      <c r="O17" s="45"/>
      <c r="P17" s="27"/>
      <c r="Q17" s="27"/>
      <c r="R17" s="27"/>
      <c r="S17" s="27"/>
      <c r="T17" s="27"/>
      <c r="U17" s="27"/>
      <c r="V17" s="27"/>
      <c r="W17" s="27"/>
      <c r="X17" s="26"/>
      <c r="Y17" s="106"/>
      <c r="AA17" s="9">
        <v>81573</v>
      </c>
      <c r="AB17" s="279">
        <v>1849902419861</v>
      </c>
      <c r="AC17" s="2" t="s">
        <v>69</v>
      </c>
    </row>
    <row r="18" spans="1:29" s="2" customFormat="1" ht="16.149999999999999" customHeight="1" x14ac:dyDescent="0.5">
      <c r="A18" s="29">
        <v>12</v>
      </c>
      <c r="B18" s="121">
        <v>44648</v>
      </c>
      <c r="C18" s="30" t="s">
        <v>65</v>
      </c>
      <c r="D18" s="31" t="s">
        <v>452</v>
      </c>
      <c r="E18" s="32" t="s">
        <v>453</v>
      </c>
      <c r="F18" s="29" t="s">
        <v>25</v>
      </c>
      <c r="G18" s="76"/>
      <c r="H18" s="33"/>
      <c r="I18" s="33"/>
      <c r="J18" s="33"/>
      <c r="K18" s="33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5"/>
      <c r="Y18" s="107"/>
      <c r="AA18" s="9">
        <v>81608</v>
      </c>
      <c r="AB18" s="279">
        <v>1849902410384</v>
      </c>
      <c r="AC18" s="2" t="s">
        <v>68</v>
      </c>
    </row>
    <row r="19" spans="1:29" s="2" customFormat="1" ht="16.149999999999999" customHeight="1" x14ac:dyDescent="0.5">
      <c r="A19" s="29">
        <v>13</v>
      </c>
      <c r="B19" s="121">
        <v>44649</v>
      </c>
      <c r="C19" s="30" t="s">
        <v>65</v>
      </c>
      <c r="D19" s="46" t="s">
        <v>454</v>
      </c>
      <c r="E19" s="32" t="s">
        <v>455</v>
      </c>
      <c r="F19" s="29" t="s">
        <v>21</v>
      </c>
      <c r="G19" s="76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107"/>
      <c r="AA19" s="9">
        <v>81645</v>
      </c>
      <c r="AB19" s="279">
        <v>1102500110114</v>
      </c>
      <c r="AC19" s="2" t="s">
        <v>509</v>
      </c>
    </row>
    <row r="20" spans="1:29" s="2" customFormat="1" ht="15.95" customHeight="1" x14ac:dyDescent="0.5">
      <c r="A20" s="29">
        <v>14</v>
      </c>
      <c r="B20" s="121">
        <v>44650</v>
      </c>
      <c r="C20" s="30" t="s">
        <v>65</v>
      </c>
      <c r="D20" s="31" t="s">
        <v>1122</v>
      </c>
      <c r="E20" s="32" t="s">
        <v>456</v>
      </c>
      <c r="F20" s="29" t="s">
        <v>22</v>
      </c>
      <c r="G20" s="76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107"/>
      <c r="AA20" s="9">
        <v>81651</v>
      </c>
      <c r="AB20" s="279">
        <v>1849902448730</v>
      </c>
      <c r="AC20" s="2" t="s">
        <v>510</v>
      </c>
    </row>
    <row r="21" spans="1:29" s="2" customFormat="1" ht="16.149999999999999" customHeight="1" x14ac:dyDescent="0.5">
      <c r="A21" s="37">
        <v>15</v>
      </c>
      <c r="B21" s="122">
        <v>44651</v>
      </c>
      <c r="C21" s="38" t="s">
        <v>65</v>
      </c>
      <c r="D21" s="39" t="s">
        <v>457</v>
      </c>
      <c r="E21" s="40" t="s">
        <v>458</v>
      </c>
      <c r="F21" s="37" t="s">
        <v>23</v>
      </c>
      <c r="G21" s="77"/>
      <c r="H21" s="41"/>
      <c r="I21" s="41"/>
      <c r="J21" s="41"/>
      <c r="K21" s="41"/>
      <c r="L21" s="41"/>
      <c r="M21" s="41"/>
      <c r="N21" s="41"/>
      <c r="O21" s="41"/>
      <c r="P21" s="42"/>
      <c r="Q21" s="42"/>
      <c r="R21" s="42"/>
      <c r="S21" s="42"/>
      <c r="T21" s="42"/>
      <c r="U21" s="42"/>
      <c r="V21" s="42"/>
      <c r="W21" s="42"/>
      <c r="X21" s="43"/>
      <c r="Y21" s="108"/>
      <c r="AA21" s="9">
        <v>81655</v>
      </c>
      <c r="AB21" s="279">
        <v>1849902443088</v>
      </c>
      <c r="AC21" s="2" t="s">
        <v>210</v>
      </c>
    </row>
    <row r="22" spans="1:29" s="2" customFormat="1" ht="16.149999999999999" customHeight="1" x14ac:dyDescent="0.5">
      <c r="A22" s="21">
        <v>16</v>
      </c>
      <c r="B22" s="123">
        <v>44652</v>
      </c>
      <c r="C22" s="22" t="s">
        <v>65</v>
      </c>
      <c r="D22" s="23" t="s">
        <v>459</v>
      </c>
      <c r="E22" s="24" t="s">
        <v>460</v>
      </c>
      <c r="F22" s="25" t="s">
        <v>24</v>
      </c>
      <c r="G22" s="75"/>
      <c r="H22" s="26"/>
      <c r="I22" s="26"/>
      <c r="J22" s="26"/>
      <c r="K22" s="26"/>
      <c r="L22" s="45"/>
      <c r="M22" s="45"/>
      <c r="N22" s="45"/>
      <c r="O22" s="45"/>
      <c r="P22" s="27"/>
      <c r="Q22" s="27"/>
      <c r="R22" s="27"/>
      <c r="S22" s="27"/>
      <c r="T22" s="27"/>
      <c r="U22" s="27"/>
      <c r="V22" s="27"/>
      <c r="W22" s="27"/>
      <c r="X22" s="26"/>
      <c r="Y22" s="106"/>
      <c r="AA22" s="9">
        <v>81673</v>
      </c>
      <c r="AB22" s="279">
        <v>1848600013781</v>
      </c>
      <c r="AC22" s="2" t="s">
        <v>511</v>
      </c>
    </row>
    <row r="23" spans="1:29" s="2" customFormat="1" ht="15.75" customHeight="1" x14ac:dyDescent="0.5">
      <c r="A23" s="29">
        <v>17</v>
      </c>
      <c r="B23" s="121">
        <v>44653</v>
      </c>
      <c r="C23" s="30" t="s">
        <v>66</v>
      </c>
      <c r="D23" s="31" t="s">
        <v>461</v>
      </c>
      <c r="E23" s="32" t="s">
        <v>462</v>
      </c>
      <c r="F23" s="29" t="s">
        <v>25</v>
      </c>
      <c r="G23" s="76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107"/>
      <c r="AA23" s="9">
        <v>81055</v>
      </c>
      <c r="AB23" s="279">
        <v>1849902398601</v>
      </c>
      <c r="AC23" s="2" t="s">
        <v>361</v>
      </c>
    </row>
    <row r="24" spans="1:29" s="2" customFormat="1" ht="16.149999999999999" customHeight="1" x14ac:dyDescent="0.5">
      <c r="A24" s="29">
        <v>18</v>
      </c>
      <c r="B24" s="121">
        <v>44654</v>
      </c>
      <c r="C24" s="30" t="s">
        <v>66</v>
      </c>
      <c r="D24" s="31" t="s">
        <v>463</v>
      </c>
      <c r="E24" s="32" t="s">
        <v>464</v>
      </c>
      <c r="F24" s="29" t="s">
        <v>21</v>
      </c>
      <c r="G24" s="76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107"/>
      <c r="AA24" s="9">
        <v>81249</v>
      </c>
      <c r="AB24" s="279">
        <v>1849902410422</v>
      </c>
      <c r="AC24" s="2" t="s">
        <v>210</v>
      </c>
    </row>
    <row r="25" spans="1:29" s="2" customFormat="1" ht="16.149999999999999" customHeight="1" x14ac:dyDescent="0.5">
      <c r="A25" s="29">
        <v>19</v>
      </c>
      <c r="B25" s="121">
        <v>44655</v>
      </c>
      <c r="C25" s="30" t="s">
        <v>66</v>
      </c>
      <c r="D25" s="31" t="s">
        <v>465</v>
      </c>
      <c r="E25" s="32" t="s">
        <v>466</v>
      </c>
      <c r="F25" s="29" t="s">
        <v>22</v>
      </c>
      <c r="G25" s="76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107"/>
      <c r="AA25" s="9">
        <v>81278</v>
      </c>
      <c r="AB25" s="279">
        <v>1849902327142</v>
      </c>
      <c r="AC25" s="2" t="s">
        <v>512</v>
      </c>
    </row>
    <row r="26" spans="1:29" s="2" customFormat="1" ht="17.100000000000001" customHeight="1" x14ac:dyDescent="0.5">
      <c r="A26" s="37">
        <v>20</v>
      </c>
      <c r="B26" s="122">
        <v>44656</v>
      </c>
      <c r="C26" s="38" t="s">
        <v>66</v>
      </c>
      <c r="D26" s="39" t="s">
        <v>467</v>
      </c>
      <c r="E26" s="40" t="s">
        <v>468</v>
      </c>
      <c r="F26" s="37" t="s">
        <v>23</v>
      </c>
      <c r="G26" s="77"/>
      <c r="H26" s="41"/>
      <c r="I26" s="41"/>
      <c r="J26" s="41"/>
      <c r="K26" s="41"/>
      <c r="L26" s="41"/>
      <c r="M26" s="41"/>
      <c r="N26" s="41"/>
      <c r="O26" s="41"/>
      <c r="P26" s="42"/>
      <c r="Q26" s="42"/>
      <c r="R26" s="42"/>
      <c r="S26" s="42"/>
      <c r="T26" s="42"/>
      <c r="U26" s="42"/>
      <c r="V26" s="42"/>
      <c r="W26" s="42"/>
      <c r="X26" s="43"/>
      <c r="Y26" s="108"/>
      <c r="AA26" s="9">
        <v>81284</v>
      </c>
      <c r="AB26" s="279">
        <v>1849902437142</v>
      </c>
      <c r="AC26" s="2" t="s">
        <v>357</v>
      </c>
    </row>
    <row r="27" spans="1:29" s="2" customFormat="1" ht="16.149999999999999" customHeight="1" x14ac:dyDescent="0.5">
      <c r="A27" s="21">
        <v>21</v>
      </c>
      <c r="B27" s="123">
        <v>44657</v>
      </c>
      <c r="C27" s="47" t="s">
        <v>66</v>
      </c>
      <c r="D27" s="48" t="s">
        <v>469</v>
      </c>
      <c r="E27" s="49" t="s">
        <v>470</v>
      </c>
      <c r="F27" s="25" t="s">
        <v>24</v>
      </c>
      <c r="G27" s="79"/>
      <c r="H27" s="52"/>
      <c r="I27" s="52"/>
      <c r="J27" s="52"/>
      <c r="K27" s="52"/>
      <c r="L27" s="50"/>
      <c r="M27" s="50"/>
      <c r="N27" s="50"/>
      <c r="O27" s="50"/>
      <c r="P27" s="51"/>
      <c r="Q27" s="51"/>
      <c r="R27" s="51"/>
      <c r="S27" s="51"/>
      <c r="T27" s="51"/>
      <c r="U27" s="51"/>
      <c r="V27" s="51"/>
      <c r="W27" s="51"/>
      <c r="X27" s="52"/>
      <c r="Y27" s="109"/>
      <c r="AA27" s="9">
        <v>81289</v>
      </c>
      <c r="AB27" s="279">
        <v>1849902392301</v>
      </c>
      <c r="AC27" s="2" t="s">
        <v>513</v>
      </c>
    </row>
    <row r="28" spans="1:29" s="2" customFormat="1" ht="16.149999999999999" customHeight="1" x14ac:dyDescent="0.5">
      <c r="A28" s="29">
        <v>22</v>
      </c>
      <c r="B28" s="121">
        <v>44658</v>
      </c>
      <c r="C28" s="53" t="s">
        <v>66</v>
      </c>
      <c r="D28" s="31" t="s">
        <v>471</v>
      </c>
      <c r="E28" s="32" t="s">
        <v>472</v>
      </c>
      <c r="F28" s="29" t="s">
        <v>25</v>
      </c>
      <c r="G28" s="76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107"/>
      <c r="AA28" s="9">
        <v>81396</v>
      </c>
      <c r="AB28" s="279">
        <v>1849902440305</v>
      </c>
      <c r="AC28" s="2" t="s">
        <v>69</v>
      </c>
    </row>
    <row r="29" spans="1:29" s="2" customFormat="1" ht="16.149999999999999" customHeight="1" x14ac:dyDescent="0.5">
      <c r="A29" s="29">
        <v>23</v>
      </c>
      <c r="B29" s="121">
        <v>44659</v>
      </c>
      <c r="C29" s="30" t="s">
        <v>66</v>
      </c>
      <c r="D29" s="54" t="s">
        <v>473</v>
      </c>
      <c r="E29" s="55" t="s">
        <v>474</v>
      </c>
      <c r="F29" s="29" t="s">
        <v>21</v>
      </c>
      <c r="G29" s="76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107"/>
      <c r="AA29" s="9">
        <v>81398</v>
      </c>
      <c r="AB29" s="279">
        <v>1849902416196</v>
      </c>
      <c r="AC29" s="2" t="s">
        <v>69</v>
      </c>
    </row>
    <row r="30" spans="1:29" s="2" customFormat="1" ht="16.149999999999999" customHeight="1" x14ac:dyDescent="0.5">
      <c r="A30" s="29">
        <v>24</v>
      </c>
      <c r="B30" s="121">
        <v>44660</v>
      </c>
      <c r="C30" s="30" t="s">
        <v>66</v>
      </c>
      <c r="D30" s="31" t="s">
        <v>475</v>
      </c>
      <c r="E30" s="32" t="s">
        <v>476</v>
      </c>
      <c r="F30" s="29" t="s">
        <v>22</v>
      </c>
      <c r="G30" s="76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107"/>
      <c r="AA30" s="9">
        <v>81401</v>
      </c>
      <c r="AB30" s="279">
        <v>1848400020783</v>
      </c>
      <c r="AC30" s="2" t="s">
        <v>68</v>
      </c>
    </row>
    <row r="31" spans="1:29" s="2" customFormat="1" ht="16.149999999999999" customHeight="1" x14ac:dyDescent="0.5">
      <c r="A31" s="37">
        <v>25</v>
      </c>
      <c r="B31" s="122">
        <v>44661</v>
      </c>
      <c r="C31" s="56" t="s">
        <v>66</v>
      </c>
      <c r="D31" s="57" t="s">
        <v>477</v>
      </c>
      <c r="E31" s="58" t="s">
        <v>478</v>
      </c>
      <c r="F31" s="37" t="s">
        <v>23</v>
      </c>
      <c r="G31" s="80"/>
      <c r="H31" s="59"/>
      <c r="I31" s="59"/>
      <c r="J31" s="59"/>
      <c r="K31" s="59"/>
      <c r="L31" s="59"/>
      <c r="M31" s="59"/>
      <c r="N31" s="59"/>
      <c r="O31" s="59"/>
      <c r="P31" s="60"/>
      <c r="Q31" s="60"/>
      <c r="R31" s="60"/>
      <c r="S31" s="60"/>
      <c r="T31" s="60"/>
      <c r="U31" s="60"/>
      <c r="V31" s="60"/>
      <c r="W31" s="60"/>
      <c r="X31" s="61"/>
      <c r="Y31" s="110"/>
      <c r="AA31" s="9">
        <v>81412</v>
      </c>
      <c r="AB31" s="279">
        <v>1849902460713</v>
      </c>
      <c r="AC31" s="2" t="s">
        <v>69</v>
      </c>
    </row>
    <row r="32" spans="1:29" s="2" customFormat="1" ht="16.149999999999999" customHeight="1" x14ac:dyDescent="0.5">
      <c r="A32" s="21">
        <v>26</v>
      </c>
      <c r="B32" s="123">
        <v>44662</v>
      </c>
      <c r="C32" s="22" t="s">
        <v>66</v>
      </c>
      <c r="D32" s="23" t="s">
        <v>479</v>
      </c>
      <c r="E32" s="24" t="s">
        <v>480</v>
      </c>
      <c r="F32" s="25" t="s">
        <v>24</v>
      </c>
      <c r="G32" s="75"/>
      <c r="H32" s="26"/>
      <c r="I32" s="26"/>
      <c r="J32" s="26"/>
      <c r="K32" s="26"/>
      <c r="L32" s="45"/>
      <c r="M32" s="45"/>
      <c r="N32" s="45"/>
      <c r="O32" s="45"/>
      <c r="P32" s="27"/>
      <c r="Q32" s="27"/>
      <c r="R32" s="27"/>
      <c r="S32" s="27"/>
      <c r="T32" s="27"/>
      <c r="U32" s="27"/>
      <c r="V32" s="27"/>
      <c r="W32" s="27"/>
      <c r="X32" s="26"/>
      <c r="Y32" s="106"/>
      <c r="AA32" s="9">
        <v>81434</v>
      </c>
      <c r="AB32" s="279">
        <v>1849902460837</v>
      </c>
      <c r="AC32" s="2" t="s">
        <v>68</v>
      </c>
    </row>
    <row r="33" spans="1:29" s="2" customFormat="1" ht="16.149999999999999" customHeight="1" x14ac:dyDescent="0.5">
      <c r="A33" s="29">
        <v>27</v>
      </c>
      <c r="B33" s="121">
        <v>44663</v>
      </c>
      <c r="C33" s="30" t="s">
        <v>66</v>
      </c>
      <c r="D33" s="31" t="s">
        <v>481</v>
      </c>
      <c r="E33" s="32" t="s">
        <v>482</v>
      </c>
      <c r="F33" s="29" t="s">
        <v>25</v>
      </c>
      <c r="G33" s="76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107"/>
      <c r="AA33" s="9">
        <v>81441</v>
      </c>
      <c r="AB33" s="279">
        <v>1129701557716</v>
      </c>
      <c r="AC33" s="2" t="s">
        <v>363</v>
      </c>
    </row>
    <row r="34" spans="1:29" s="2" customFormat="1" ht="16.149999999999999" customHeight="1" x14ac:dyDescent="0.5">
      <c r="A34" s="29">
        <v>28</v>
      </c>
      <c r="B34" s="121">
        <v>44664</v>
      </c>
      <c r="C34" s="30" t="s">
        <v>66</v>
      </c>
      <c r="D34" s="31" t="s">
        <v>483</v>
      </c>
      <c r="E34" s="32" t="s">
        <v>484</v>
      </c>
      <c r="F34" s="29" t="s">
        <v>21</v>
      </c>
      <c r="G34" s="76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107"/>
      <c r="AA34" s="9">
        <v>81464</v>
      </c>
      <c r="AB34" s="279">
        <v>1849902467033</v>
      </c>
      <c r="AC34" s="2" t="s">
        <v>69</v>
      </c>
    </row>
    <row r="35" spans="1:29" s="2" customFormat="1" ht="16.149999999999999" customHeight="1" x14ac:dyDescent="0.5">
      <c r="A35" s="29">
        <v>29</v>
      </c>
      <c r="B35" s="121">
        <v>44665</v>
      </c>
      <c r="C35" s="30" t="s">
        <v>66</v>
      </c>
      <c r="D35" s="31" t="s">
        <v>485</v>
      </c>
      <c r="E35" s="32" t="s">
        <v>486</v>
      </c>
      <c r="F35" s="29" t="s">
        <v>22</v>
      </c>
      <c r="G35" s="76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107"/>
      <c r="AA35" s="9">
        <v>81485</v>
      </c>
      <c r="AB35" s="279">
        <v>1849902390979</v>
      </c>
      <c r="AC35" s="2" t="s">
        <v>69</v>
      </c>
    </row>
    <row r="36" spans="1:29" s="2" customFormat="1" ht="16.350000000000001" customHeight="1" x14ac:dyDescent="0.5">
      <c r="A36" s="37">
        <v>30</v>
      </c>
      <c r="B36" s="122">
        <v>44666</v>
      </c>
      <c r="C36" s="38" t="s">
        <v>66</v>
      </c>
      <c r="D36" s="39" t="s">
        <v>487</v>
      </c>
      <c r="E36" s="40" t="s">
        <v>488</v>
      </c>
      <c r="F36" s="37" t="s">
        <v>23</v>
      </c>
      <c r="G36" s="77"/>
      <c r="H36" s="41"/>
      <c r="I36" s="41"/>
      <c r="J36" s="41"/>
      <c r="K36" s="41"/>
      <c r="L36" s="41"/>
      <c r="M36" s="41"/>
      <c r="N36" s="41"/>
      <c r="O36" s="41"/>
      <c r="P36" s="42"/>
      <c r="Q36" s="42"/>
      <c r="R36" s="42"/>
      <c r="S36" s="42"/>
      <c r="T36" s="42"/>
      <c r="U36" s="42"/>
      <c r="V36" s="42"/>
      <c r="W36" s="42"/>
      <c r="X36" s="43"/>
      <c r="Y36" s="108"/>
      <c r="AA36" s="9">
        <v>81498</v>
      </c>
      <c r="AB36" s="279">
        <v>1849902446613</v>
      </c>
      <c r="AC36" s="2" t="s">
        <v>69</v>
      </c>
    </row>
    <row r="37" spans="1:29" s="2" customFormat="1" ht="16.149999999999999" customHeight="1" x14ac:dyDescent="0.5">
      <c r="A37" s="21">
        <v>31</v>
      </c>
      <c r="B37" s="123">
        <v>44667</v>
      </c>
      <c r="C37" s="47" t="s">
        <v>66</v>
      </c>
      <c r="D37" s="62" t="s">
        <v>489</v>
      </c>
      <c r="E37" s="63" t="s">
        <v>490</v>
      </c>
      <c r="F37" s="25" t="s">
        <v>24</v>
      </c>
      <c r="G37" s="81"/>
      <c r="H37" s="50"/>
      <c r="I37" s="50"/>
      <c r="J37" s="50"/>
      <c r="K37" s="50"/>
      <c r="L37" s="50"/>
      <c r="M37" s="50"/>
      <c r="N37" s="50"/>
      <c r="O37" s="50"/>
      <c r="P37" s="51"/>
      <c r="Q37" s="51"/>
      <c r="R37" s="51"/>
      <c r="S37" s="51"/>
      <c r="T37" s="51"/>
      <c r="U37" s="51"/>
      <c r="V37" s="51"/>
      <c r="W37" s="51"/>
      <c r="X37" s="52"/>
      <c r="Y37" s="109"/>
      <c r="AA37" s="9">
        <v>81501</v>
      </c>
      <c r="AB37" s="279">
        <v>1849902412891</v>
      </c>
      <c r="AC37" s="2" t="s">
        <v>69</v>
      </c>
    </row>
    <row r="38" spans="1:29" s="2" customFormat="1" ht="16.149999999999999" customHeight="1" x14ac:dyDescent="0.5">
      <c r="A38" s="29">
        <v>32</v>
      </c>
      <c r="B38" s="121">
        <v>44668</v>
      </c>
      <c r="C38" s="30" t="s">
        <v>66</v>
      </c>
      <c r="D38" s="31" t="s">
        <v>491</v>
      </c>
      <c r="E38" s="32" t="s">
        <v>492</v>
      </c>
      <c r="F38" s="29" t="s">
        <v>25</v>
      </c>
      <c r="G38" s="76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107"/>
      <c r="AA38" s="9">
        <v>81515</v>
      </c>
      <c r="AB38" s="279">
        <v>1849902369015</v>
      </c>
      <c r="AC38" s="2" t="s">
        <v>209</v>
      </c>
    </row>
    <row r="39" spans="1:29" s="2" customFormat="1" ht="16.149999999999999" customHeight="1" x14ac:dyDescent="0.5">
      <c r="A39" s="29">
        <v>33</v>
      </c>
      <c r="B39" s="121">
        <v>44669</v>
      </c>
      <c r="C39" s="30" t="s">
        <v>66</v>
      </c>
      <c r="D39" s="31" t="s">
        <v>493</v>
      </c>
      <c r="E39" s="32" t="s">
        <v>494</v>
      </c>
      <c r="F39" s="29" t="s">
        <v>21</v>
      </c>
      <c r="G39" s="76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107"/>
      <c r="AA39" s="9">
        <v>81575</v>
      </c>
      <c r="AB39" s="279">
        <v>1849902415424</v>
      </c>
      <c r="AC39" s="2" t="s">
        <v>81</v>
      </c>
    </row>
    <row r="40" spans="1:29" s="2" customFormat="1" ht="15.95" customHeight="1" x14ac:dyDescent="0.5">
      <c r="A40" s="29">
        <v>34</v>
      </c>
      <c r="B40" s="121">
        <v>44670</v>
      </c>
      <c r="C40" s="30" t="s">
        <v>66</v>
      </c>
      <c r="D40" s="31" t="s">
        <v>495</v>
      </c>
      <c r="E40" s="32" t="s">
        <v>496</v>
      </c>
      <c r="F40" s="29" t="s">
        <v>22</v>
      </c>
      <c r="G40" s="76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107"/>
      <c r="AA40" s="9">
        <v>81583</v>
      </c>
      <c r="AB40" s="279">
        <v>1849902425802</v>
      </c>
      <c r="AC40" s="2" t="s">
        <v>67</v>
      </c>
    </row>
    <row r="41" spans="1:29" s="2" customFormat="1" ht="16.5" customHeight="1" x14ac:dyDescent="0.5">
      <c r="A41" s="37">
        <v>35</v>
      </c>
      <c r="B41" s="122">
        <v>44671</v>
      </c>
      <c r="C41" s="56" t="s">
        <v>66</v>
      </c>
      <c r="D41" s="57" t="s">
        <v>497</v>
      </c>
      <c r="E41" s="58" t="s">
        <v>219</v>
      </c>
      <c r="F41" s="37" t="s">
        <v>23</v>
      </c>
      <c r="G41" s="80"/>
      <c r="H41" s="59"/>
      <c r="I41" s="59"/>
      <c r="J41" s="59"/>
      <c r="K41" s="59"/>
      <c r="L41" s="59"/>
      <c r="M41" s="59"/>
      <c r="N41" s="59"/>
      <c r="O41" s="59"/>
      <c r="P41" s="60"/>
      <c r="Q41" s="60"/>
      <c r="R41" s="60"/>
      <c r="S41" s="60"/>
      <c r="T41" s="60"/>
      <c r="U41" s="60"/>
      <c r="V41" s="60"/>
      <c r="W41" s="60"/>
      <c r="X41" s="61"/>
      <c r="Y41" s="110"/>
      <c r="AA41" s="9">
        <v>81595</v>
      </c>
      <c r="AB41" s="279">
        <v>1849902458301</v>
      </c>
      <c r="AC41" s="2" t="s">
        <v>514</v>
      </c>
    </row>
    <row r="42" spans="1:29" s="2" customFormat="1" ht="16.149999999999999" customHeight="1" x14ac:dyDescent="0.5">
      <c r="A42" s="21">
        <v>36</v>
      </c>
      <c r="B42" s="123">
        <v>44672</v>
      </c>
      <c r="C42" s="22" t="s">
        <v>66</v>
      </c>
      <c r="D42" s="23" t="s">
        <v>498</v>
      </c>
      <c r="E42" s="24" t="s">
        <v>499</v>
      </c>
      <c r="F42" s="25" t="s">
        <v>24</v>
      </c>
      <c r="G42" s="82"/>
      <c r="H42" s="45"/>
      <c r="I42" s="45"/>
      <c r="J42" s="45"/>
      <c r="K42" s="45"/>
      <c r="L42" s="45"/>
      <c r="M42" s="45"/>
      <c r="N42" s="45"/>
      <c r="O42" s="45"/>
      <c r="P42" s="27"/>
      <c r="Q42" s="27"/>
      <c r="R42" s="27"/>
      <c r="S42" s="27"/>
      <c r="T42" s="27"/>
      <c r="U42" s="27"/>
      <c r="V42" s="27"/>
      <c r="W42" s="27"/>
      <c r="X42" s="26"/>
      <c r="Y42" s="106"/>
      <c r="AA42" s="9">
        <v>81702</v>
      </c>
      <c r="AB42" s="279">
        <v>1849902368086</v>
      </c>
      <c r="AC42" s="2" t="s">
        <v>80</v>
      </c>
    </row>
    <row r="43" spans="1:29" s="2" customFormat="1" ht="16.149999999999999" customHeight="1" x14ac:dyDescent="0.5">
      <c r="A43" s="29">
        <v>37</v>
      </c>
      <c r="B43" s="121">
        <v>44673</v>
      </c>
      <c r="C43" s="30" t="s">
        <v>66</v>
      </c>
      <c r="D43" s="31" t="s">
        <v>500</v>
      </c>
      <c r="E43" s="32" t="s">
        <v>501</v>
      </c>
      <c r="F43" s="29" t="s">
        <v>25</v>
      </c>
      <c r="G43" s="76"/>
      <c r="H43" s="33"/>
      <c r="I43" s="33"/>
      <c r="J43" s="33"/>
      <c r="K43" s="33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5"/>
      <c r="Y43" s="107"/>
      <c r="AA43" s="9">
        <v>81717</v>
      </c>
      <c r="AB43" s="279">
        <v>1849902391827</v>
      </c>
      <c r="AC43" s="2" t="s">
        <v>209</v>
      </c>
    </row>
    <row r="44" spans="1:29" s="2" customFormat="1" ht="16.149999999999999" customHeight="1" x14ac:dyDescent="0.5">
      <c r="A44" s="29">
        <v>38</v>
      </c>
      <c r="B44" s="121">
        <v>44674</v>
      </c>
      <c r="C44" s="30" t="s">
        <v>66</v>
      </c>
      <c r="D44" s="31" t="s">
        <v>502</v>
      </c>
      <c r="E44" s="32" t="s">
        <v>503</v>
      </c>
      <c r="F44" s="29" t="s">
        <v>21</v>
      </c>
      <c r="G44" s="76"/>
      <c r="H44" s="33"/>
      <c r="I44" s="33"/>
      <c r="J44" s="33"/>
      <c r="K44" s="33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5"/>
      <c r="Y44" s="107"/>
      <c r="AA44" s="9">
        <v>81792</v>
      </c>
      <c r="AB44" s="279">
        <v>1849902429735</v>
      </c>
      <c r="AC44" s="2" t="s">
        <v>513</v>
      </c>
    </row>
    <row r="45" spans="1:29" s="2" customFormat="1" ht="15.95" customHeight="1" x14ac:dyDescent="0.5">
      <c r="A45" s="29">
        <v>39</v>
      </c>
      <c r="B45" s="121">
        <v>44675</v>
      </c>
      <c r="C45" s="30" t="s">
        <v>66</v>
      </c>
      <c r="D45" s="31" t="s">
        <v>504</v>
      </c>
      <c r="E45" s="32" t="s">
        <v>505</v>
      </c>
      <c r="F45" s="29" t="s">
        <v>22</v>
      </c>
      <c r="G45" s="83"/>
      <c r="H45" s="35"/>
      <c r="I45" s="35"/>
      <c r="J45" s="35"/>
      <c r="K45" s="35"/>
      <c r="L45" s="35"/>
      <c r="M45" s="35"/>
      <c r="N45" s="35"/>
      <c r="O45" s="35"/>
      <c r="P45" s="34"/>
      <c r="Q45" s="34"/>
      <c r="R45" s="34"/>
      <c r="S45" s="34"/>
      <c r="T45" s="34"/>
      <c r="U45" s="34"/>
      <c r="V45" s="34"/>
      <c r="W45" s="34"/>
      <c r="X45" s="35"/>
      <c r="Y45" s="107"/>
      <c r="AA45" s="9">
        <v>81793</v>
      </c>
      <c r="AB45" s="279">
        <v>1849902440038</v>
      </c>
      <c r="AC45" s="2" t="s">
        <v>69</v>
      </c>
    </row>
    <row r="46" spans="1:29" s="2" customFormat="1" ht="16.149999999999999" customHeight="1" x14ac:dyDescent="0.5">
      <c r="A46" s="37">
        <v>40</v>
      </c>
      <c r="B46" s="122">
        <v>44676</v>
      </c>
      <c r="C46" s="38" t="s">
        <v>66</v>
      </c>
      <c r="D46" s="39" t="s">
        <v>506</v>
      </c>
      <c r="E46" s="40" t="s">
        <v>507</v>
      </c>
      <c r="F46" s="37" t="s">
        <v>23</v>
      </c>
      <c r="G46" s="77"/>
      <c r="H46" s="41"/>
      <c r="I46" s="41"/>
      <c r="J46" s="41"/>
      <c r="K46" s="41"/>
      <c r="L46" s="41"/>
      <c r="M46" s="41"/>
      <c r="N46" s="41"/>
      <c r="O46" s="41"/>
      <c r="P46" s="42"/>
      <c r="Q46" s="42"/>
      <c r="R46" s="42"/>
      <c r="S46" s="42"/>
      <c r="T46" s="42"/>
      <c r="U46" s="42"/>
      <c r="V46" s="42"/>
      <c r="W46" s="42"/>
      <c r="X46" s="43"/>
      <c r="Y46" s="108"/>
      <c r="AA46" s="9">
        <v>81847</v>
      </c>
      <c r="AB46" s="279">
        <v>1849902462619</v>
      </c>
      <c r="AC46" s="2" t="s">
        <v>213</v>
      </c>
    </row>
    <row r="47" spans="1:29" s="2" customFormat="1" ht="6" customHeight="1" x14ac:dyDescent="0.5">
      <c r="A47" s="66"/>
      <c r="B47" s="112"/>
      <c r="C47" s="113"/>
      <c r="D47" s="114"/>
      <c r="E47" s="115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5"/>
      <c r="Q47" s="65"/>
      <c r="R47" s="65"/>
      <c r="S47" s="65"/>
      <c r="T47" s="65"/>
      <c r="U47" s="65"/>
      <c r="V47" s="65"/>
      <c r="W47" s="65"/>
      <c r="X47" s="116"/>
      <c r="Y47" s="116"/>
      <c r="AA47" s="9"/>
      <c r="AB47" s="279"/>
    </row>
    <row r="48" spans="1:29" s="2" customFormat="1" ht="16.149999999999999" customHeight="1" x14ac:dyDescent="0.5">
      <c r="A48" s="65"/>
      <c r="B48" s="69" t="s">
        <v>32</v>
      </c>
      <c r="C48" s="66"/>
      <c r="E48" s="66">
        <f>I48+O48</f>
        <v>40</v>
      </c>
      <c r="F48" s="67" t="s">
        <v>6</v>
      </c>
      <c r="G48" s="69" t="s">
        <v>11</v>
      </c>
      <c r="H48" s="69"/>
      <c r="I48" s="66">
        <f>COUNTIF($C$7:$C$46,"ช")</f>
        <v>16</v>
      </c>
      <c r="J48" s="65"/>
      <c r="K48" s="68" t="s">
        <v>8</v>
      </c>
      <c r="L48" s="69"/>
      <c r="M48" s="188" t="s">
        <v>7</v>
      </c>
      <c r="N48" s="188"/>
      <c r="O48" s="66">
        <f>COUNTIF($C$7:$C$46,"ญ")</f>
        <v>24</v>
      </c>
      <c r="P48" s="65"/>
      <c r="Q48" s="68" t="s">
        <v>8</v>
      </c>
      <c r="X48" s="65"/>
      <c r="Y48" s="65"/>
      <c r="AA48" s="9"/>
      <c r="AB48" s="279"/>
    </row>
    <row r="49" spans="1:28" s="91" customFormat="1" ht="17.100000000000001" hidden="1" customHeight="1" x14ac:dyDescent="0.5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AA49" s="90"/>
      <c r="AB49" s="280"/>
    </row>
    <row r="50" spans="1:28" s="89" customFormat="1" ht="15" hidden="1" customHeight="1" x14ac:dyDescent="0.5">
      <c r="A50" s="85"/>
      <c r="B50" s="84"/>
      <c r="C50" s="85"/>
      <c r="D50" s="162" t="s">
        <v>21</v>
      </c>
      <c r="E50" s="162">
        <f>COUNTIF($F$7:$F$46,"แดง")</f>
        <v>8</v>
      </c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AA50" s="270"/>
      <c r="AB50" s="281"/>
    </row>
    <row r="51" spans="1:28" s="89" customFormat="1" ht="15" hidden="1" customHeight="1" x14ac:dyDescent="0.5">
      <c r="A51" s="85"/>
      <c r="B51" s="84"/>
      <c r="C51" s="85"/>
      <c r="D51" s="162" t="s">
        <v>22</v>
      </c>
      <c r="E51" s="162">
        <f>COUNTIF($F$7:$F$46,"เหลือง")</f>
        <v>8</v>
      </c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AA51" s="270"/>
      <c r="AB51" s="281"/>
    </row>
    <row r="52" spans="1:28" s="89" customFormat="1" ht="15" hidden="1" customHeight="1" x14ac:dyDescent="0.5">
      <c r="A52" s="85"/>
      <c r="B52" s="84"/>
      <c r="C52" s="85"/>
      <c r="D52" s="162" t="s">
        <v>23</v>
      </c>
      <c r="E52" s="162">
        <f>COUNTIF($F$7:$F$46,"น้ำเงิน")</f>
        <v>8</v>
      </c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AA52" s="270"/>
      <c r="AB52" s="281"/>
    </row>
    <row r="53" spans="1:28" s="89" customFormat="1" ht="15" hidden="1" customHeight="1" x14ac:dyDescent="0.5">
      <c r="A53" s="85"/>
      <c r="B53" s="84"/>
      <c r="C53" s="85"/>
      <c r="D53" s="162" t="s">
        <v>24</v>
      </c>
      <c r="E53" s="162">
        <f>COUNTIF($F$7:$F$46,"ม่วง")</f>
        <v>8</v>
      </c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AA53" s="270"/>
      <c r="AB53" s="281"/>
    </row>
    <row r="54" spans="1:28" s="89" customFormat="1" ht="15" hidden="1" customHeight="1" x14ac:dyDescent="0.5">
      <c r="A54" s="85"/>
      <c r="B54" s="84"/>
      <c r="C54" s="85"/>
      <c r="D54" s="162" t="s">
        <v>25</v>
      </c>
      <c r="E54" s="162">
        <f>COUNTIF($F$7:$F$46,"ฟ้า")</f>
        <v>8</v>
      </c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AA54" s="270"/>
      <c r="AB54" s="281"/>
    </row>
    <row r="55" spans="1:28" s="89" customFormat="1" ht="15" hidden="1" customHeight="1" x14ac:dyDescent="0.5">
      <c r="A55" s="85"/>
      <c r="B55" s="84"/>
      <c r="C55" s="85"/>
      <c r="D55" s="162" t="s">
        <v>5</v>
      </c>
      <c r="E55" s="162">
        <f>SUM(E50:E54)</f>
        <v>40</v>
      </c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AA55" s="270"/>
      <c r="AB55" s="281"/>
    </row>
    <row r="56" spans="1:28" s="89" customFormat="1" ht="15" customHeight="1" x14ac:dyDescent="0.5">
      <c r="B56" s="86"/>
      <c r="C56" s="87"/>
      <c r="D56" s="88"/>
      <c r="E56" s="88"/>
      <c r="AA56" s="270"/>
      <c r="AB56" s="281"/>
    </row>
    <row r="57" spans="1:28" ht="15" customHeight="1" x14ac:dyDescent="0.5">
      <c r="B57" s="86"/>
      <c r="C57" s="87"/>
      <c r="D57" s="88"/>
      <c r="E57" s="88"/>
      <c r="F57" s="89"/>
      <c r="G57" s="89"/>
      <c r="H57" s="89"/>
      <c r="I57" s="89"/>
      <c r="J57" s="89"/>
    </row>
    <row r="58" spans="1:28" ht="15" customHeight="1" x14ac:dyDescent="0.5">
      <c r="C58" s="7"/>
      <c r="D58" s="94"/>
      <c r="E58" s="94"/>
      <c r="F58" s="93"/>
      <c r="G58" s="93"/>
      <c r="H58" s="93"/>
      <c r="I58" s="93"/>
    </row>
    <row r="59" spans="1:28" ht="15" customHeight="1" x14ac:dyDescent="0.5">
      <c r="D59" s="92"/>
      <c r="E59" s="92"/>
      <c r="F59" s="93"/>
      <c r="G59" s="93"/>
      <c r="H59" s="93"/>
      <c r="I59" s="93"/>
    </row>
    <row r="60" spans="1:28" ht="15" customHeight="1" x14ac:dyDescent="0.5">
      <c r="D60" s="92"/>
      <c r="E60" s="92"/>
      <c r="F60" s="93"/>
      <c r="G60" s="93"/>
      <c r="H60" s="93"/>
      <c r="I60" s="93"/>
    </row>
    <row r="61" spans="1:28" ht="15" customHeight="1" x14ac:dyDescent="0.5">
      <c r="D61" s="92"/>
      <c r="E61" s="92"/>
      <c r="F61" s="93"/>
      <c r="G61" s="93"/>
      <c r="H61" s="93"/>
      <c r="I61" s="93"/>
    </row>
    <row r="62" spans="1:28" ht="15" customHeight="1" x14ac:dyDescent="0.5">
      <c r="D62" s="92"/>
      <c r="E62" s="92"/>
      <c r="F62" s="93"/>
      <c r="G62" s="93"/>
      <c r="H62" s="93"/>
      <c r="I62" s="93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58"/>
  <sheetViews>
    <sheetView zoomScale="130" zoomScaleNormal="130" workbookViewId="0">
      <selection activeCell="AJ10" sqref="AJ10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0" style="1" hidden="1" customWidth="1"/>
    <col min="27" max="27" width="0" style="271" hidden="1" customWidth="1"/>
    <col min="28" max="28" width="17" style="282" hidden="1" customWidth="1"/>
    <col min="29" max="29" width="23.42578125" style="1" hidden="1" customWidth="1"/>
    <col min="30" max="16384" width="9.140625" style="1"/>
  </cols>
  <sheetData>
    <row r="1" spans="1:29" s="10" customFormat="1" ht="18" customHeight="1" x14ac:dyDescent="0.5">
      <c r="B1" s="102" t="s">
        <v>62</v>
      </c>
      <c r="C1" s="95"/>
      <c r="D1" s="96"/>
      <c r="E1" s="101" t="str">
        <f>'1-1'!$E$1</f>
        <v xml:space="preserve">      ภาคเรียนที่ 2  ปีการศึกษา 2568</v>
      </c>
      <c r="F1" s="13"/>
      <c r="M1" s="10" t="s">
        <v>37</v>
      </c>
      <c r="R1" s="10" t="str">
        <f>'ยอด ม.1'!B14</f>
        <v>นางปริญดา  มาเอียด</v>
      </c>
      <c r="AA1" s="159"/>
      <c r="AB1" s="267"/>
    </row>
    <row r="2" spans="1:29" s="10" customFormat="1" ht="18" customHeight="1" x14ac:dyDescent="0.5">
      <c r="B2" s="103" t="s">
        <v>45</v>
      </c>
      <c r="C2" s="95"/>
      <c r="D2" s="96"/>
      <c r="E2" s="101" t="s">
        <v>55</v>
      </c>
      <c r="M2" s="10" t="s">
        <v>44</v>
      </c>
      <c r="R2" s="10" t="str">
        <f>'ยอด ม.1'!B15</f>
        <v>นางสาวภัทราวดี สุวรรณจันทร์</v>
      </c>
      <c r="AA2" s="159"/>
      <c r="AB2" s="267"/>
    </row>
    <row r="3" spans="1:29" s="12" customFormat="1" ht="17.25" customHeight="1" x14ac:dyDescent="0.5">
      <c r="A3" s="13" t="s">
        <v>39</v>
      </c>
      <c r="B3" s="10"/>
      <c r="C3" s="10"/>
      <c r="D3" s="10"/>
      <c r="E3" s="10"/>
      <c r="F3" s="13"/>
      <c r="G3" s="13"/>
      <c r="H3" s="13"/>
      <c r="I3" s="13"/>
      <c r="J3" s="13"/>
      <c r="K3" s="13"/>
      <c r="L3" s="10"/>
      <c r="M3" s="10"/>
      <c r="N3" s="10"/>
      <c r="O3" s="13"/>
      <c r="T3" s="10"/>
      <c r="U3" s="10"/>
      <c r="V3" s="10"/>
      <c r="W3" s="10"/>
      <c r="X3" s="10"/>
      <c r="Y3" s="10"/>
      <c r="AA3" s="159"/>
      <c r="AB3" s="267"/>
    </row>
    <row r="4" spans="1:29" s="12" customFormat="1" ht="17.25" customHeight="1" x14ac:dyDescent="0.5">
      <c r="A4" s="10" t="s">
        <v>46</v>
      </c>
      <c r="B4" s="10"/>
      <c r="C4" s="10"/>
      <c r="D4" s="10"/>
      <c r="E4" s="10"/>
      <c r="F4" s="13"/>
      <c r="G4" s="13"/>
      <c r="H4" s="13"/>
      <c r="I4" s="13"/>
      <c r="J4" s="13"/>
      <c r="K4" s="13"/>
      <c r="L4" s="10"/>
      <c r="M4" s="10"/>
      <c r="N4" s="10"/>
      <c r="O4" s="13"/>
      <c r="T4" s="13"/>
      <c r="U4" s="10"/>
      <c r="V4" s="111" t="s">
        <v>47</v>
      </c>
      <c r="W4" s="312">
        <f>'ยอด ม.1'!F14</f>
        <v>627</v>
      </c>
      <c r="X4" s="312"/>
      <c r="Y4" s="10"/>
      <c r="AA4" s="159"/>
      <c r="AB4" s="267"/>
    </row>
    <row r="5" spans="1:29" s="98" customFormat="1" ht="18" customHeight="1" x14ac:dyDescent="0.5">
      <c r="A5" s="310" t="s">
        <v>0</v>
      </c>
      <c r="B5" s="308" t="s">
        <v>1</v>
      </c>
      <c r="C5" s="314" t="s">
        <v>2</v>
      </c>
      <c r="D5" s="316" t="s">
        <v>9</v>
      </c>
      <c r="E5" s="318" t="s">
        <v>4</v>
      </c>
      <c r="F5" s="310" t="s">
        <v>3</v>
      </c>
      <c r="G5" s="71"/>
      <c r="H5" s="72"/>
      <c r="I5" s="72"/>
      <c r="J5" s="72"/>
      <c r="K5" s="7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5"/>
      <c r="X5" s="16"/>
      <c r="Y5" s="104"/>
      <c r="AA5" s="99"/>
      <c r="AB5" s="164"/>
    </row>
    <row r="6" spans="1:29" s="98" customFormat="1" ht="18" customHeight="1" x14ac:dyDescent="0.5">
      <c r="A6" s="313"/>
      <c r="B6" s="309"/>
      <c r="C6" s="315"/>
      <c r="D6" s="317"/>
      <c r="E6" s="319"/>
      <c r="F6" s="311"/>
      <c r="G6" s="73"/>
      <c r="H6" s="74"/>
      <c r="I6" s="74"/>
      <c r="J6" s="74"/>
      <c r="K6" s="7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  <c r="X6" s="19"/>
      <c r="Y6" s="105"/>
      <c r="AA6" s="268" t="s">
        <v>207</v>
      </c>
      <c r="AB6" s="269" t="s">
        <v>208</v>
      </c>
      <c r="AC6" s="268" t="s">
        <v>78</v>
      </c>
    </row>
    <row r="7" spans="1:29" s="2" customFormat="1" ht="15.75" customHeight="1" x14ac:dyDescent="0.5">
      <c r="A7" s="21">
        <v>1</v>
      </c>
      <c r="B7" s="123">
        <v>44677</v>
      </c>
      <c r="C7" s="22" t="s">
        <v>65</v>
      </c>
      <c r="D7" s="23" t="s">
        <v>515</v>
      </c>
      <c r="E7" s="24" t="s">
        <v>516</v>
      </c>
      <c r="F7" s="25" t="s">
        <v>24</v>
      </c>
      <c r="G7" s="75"/>
      <c r="H7" s="26"/>
      <c r="I7" s="26"/>
      <c r="J7" s="26"/>
      <c r="K7" s="26"/>
      <c r="L7" s="26"/>
      <c r="M7" s="26"/>
      <c r="N7" s="26"/>
      <c r="O7" s="26"/>
      <c r="P7" s="27"/>
      <c r="Q7" s="27"/>
      <c r="R7" s="27"/>
      <c r="S7" s="27"/>
      <c r="T7" s="27"/>
      <c r="U7" s="27"/>
      <c r="V7" s="27"/>
      <c r="W7" s="27"/>
      <c r="X7" s="26"/>
      <c r="Y7" s="28"/>
      <c r="AA7" s="9">
        <v>81022</v>
      </c>
      <c r="AB7" s="279">
        <v>1849902365354</v>
      </c>
      <c r="AC7" s="2" t="s">
        <v>68</v>
      </c>
    </row>
    <row r="8" spans="1:29" s="2" customFormat="1" ht="16.149999999999999" customHeight="1" x14ac:dyDescent="0.5">
      <c r="A8" s="29">
        <v>2</v>
      </c>
      <c r="B8" s="121">
        <v>44678</v>
      </c>
      <c r="C8" s="30" t="s">
        <v>65</v>
      </c>
      <c r="D8" s="31" t="s">
        <v>517</v>
      </c>
      <c r="E8" s="32" t="s">
        <v>518</v>
      </c>
      <c r="F8" s="29" t="s">
        <v>25</v>
      </c>
      <c r="G8" s="76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6"/>
      <c r="AA8" s="9">
        <v>81027</v>
      </c>
      <c r="AB8" s="279">
        <v>1849902387307</v>
      </c>
      <c r="AC8" s="2" t="s">
        <v>209</v>
      </c>
    </row>
    <row r="9" spans="1:29" s="2" customFormat="1" ht="16.149999999999999" customHeight="1" x14ac:dyDescent="0.5">
      <c r="A9" s="29">
        <v>3</v>
      </c>
      <c r="B9" s="121">
        <v>44679</v>
      </c>
      <c r="C9" s="30" t="s">
        <v>65</v>
      </c>
      <c r="D9" s="31" t="s">
        <v>519</v>
      </c>
      <c r="E9" s="32" t="s">
        <v>520</v>
      </c>
      <c r="F9" s="29" t="s">
        <v>21</v>
      </c>
      <c r="G9" s="76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6"/>
      <c r="AA9" s="9">
        <v>81065</v>
      </c>
      <c r="AB9" s="279">
        <v>1800901535274</v>
      </c>
      <c r="AC9" s="2" t="s">
        <v>69</v>
      </c>
    </row>
    <row r="10" spans="1:29" s="2" customFormat="1" ht="16.149999999999999" customHeight="1" x14ac:dyDescent="0.5">
      <c r="A10" s="29">
        <v>4</v>
      </c>
      <c r="B10" s="121">
        <v>44680</v>
      </c>
      <c r="C10" s="30" t="s">
        <v>65</v>
      </c>
      <c r="D10" s="31" t="s">
        <v>521</v>
      </c>
      <c r="E10" s="32" t="s">
        <v>522</v>
      </c>
      <c r="F10" s="29" t="s">
        <v>22</v>
      </c>
      <c r="G10" s="76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6"/>
      <c r="AA10" s="9">
        <v>81141</v>
      </c>
      <c r="AB10" s="279">
        <v>1849902390618</v>
      </c>
      <c r="AC10" s="2" t="s">
        <v>68</v>
      </c>
    </row>
    <row r="11" spans="1:29" s="2" customFormat="1" ht="16.149999999999999" customHeight="1" x14ac:dyDescent="0.5">
      <c r="A11" s="37">
        <v>5</v>
      </c>
      <c r="B11" s="122">
        <v>44681</v>
      </c>
      <c r="C11" s="38" t="s">
        <v>65</v>
      </c>
      <c r="D11" s="39" t="s">
        <v>523</v>
      </c>
      <c r="E11" s="40" t="s">
        <v>524</v>
      </c>
      <c r="F11" s="37" t="s">
        <v>23</v>
      </c>
      <c r="G11" s="77"/>
      <c r="H11" s="41"/>
      <c r="I11" s="41"/>
      <c r="J11" s="41"/>
      <c r="K11" s="41"/>
      <c r="L11" s="41"/>
      <c r="M11" s="41"/>
      <c r="N11" s="41"/>
      <c r="O11" s="41"/>
      <c r="P11" s="42"/>
      <c r="Q11" s="42"/>
      <c r="R11" s="42"/>
      <c r="S11" s="42"/>
      <c r="T11" s="42"/>
      <c r="U11" s="42"/>
      <c r="V11" s="42"/>
      <c r="W11" s="42"/>
      <c r="X11" s="43"/>
      <c r="Y11" s="44"/>
      <c r="AA11" s="9">
        <v>81214</v>
      </c>
      <c r="AB11" s="279">
        <v>1909803871285</v>
      </c>
      <c r="AC11" s="2" t="s">
        <v>69</v>
      </c>
    </row>
    <row r="12" spans="1:29" s="2" customFormat="1" ht="16.149999999999999" customHeight="1" x14ac:dyDescent="0.5">
      <c r="A12" s="21">
        <v>6</v>
      </c>
      <c r="B12" s="123">
        <v>44682</v>
      </c>
      <c r="C12" s="22" t="s">
        <v>65</v>
      </c>
      <c r="D12" s="23" t="s">
        <v>525</v>
      </c>
      <c r="E12" s="24" t="s">
        <v>526</v>
      </c>
      <c r="F12" s="25" t="s">
        <v>24</v>
      </c>
      <c r="G12" s="75"/>
      <c r="H12" s="26"/>
      <c r="I12" s="26"/>
      <c r="J12" s="26"/>
      <c r="K12" s="26"/>
      <c r="L12" s="26"/>
      <c r="M12" s="26"/>
      <c r="N12" s="26"/>
      <c r="O12" s="26"/>
      <c r="P12" s="27"/>
      <c r="Q12" s="27"/>
      <c r="R12" s="27"/>
      <c r="S12" s="27"/>
      <c r="T12" s="27"/>
      <c r="U12" s="27"/>
      <c r="V12" s="27"/>
      <c r="W12" s="27"/>
      <c r="X12" s="26"/>
      <c r="Y12" s="28"/>
      <c r="AA12" s="9">
        <v>81237</v>
      </c>
      <c r="AB12" s="279">
        <v>1849300185919</v>
      </c>
      <c r="AC12" s="2" t="s">
        <v>69</v>
      </c>
    </row>
    <row r="13" spans="1:29" s="2" customFormat="1" ht="16.149999999999999" customHeight="1" x14ac:dyDescent="0.5">
      <c r="A13" s="29">
        <v>7</v>
      </c>
      <c r="B13" s="121">
        <v>44683</v>
      </c>
      <c r="C13" s="30" t="s">
        <v>65</v>
      </c>
      <c r="D13" s="31" t="s">
        <v>527</v>
      </c>
      <c r="E13" s="32" t="s">
        <v>528</v>
      </c>
      <c r="F13" s="29" t="s">
        <v>25</v>
      </c>
      <c r="G13" s="76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6"/>
      <c r="AA13" s="9">
        <v>81406</v>
      </c>
      <c r="AB13" s="279">
        <v>1869900868529</v>
      </c>
      <c r="AC13" s="2" t="s">
        <v>82</v>
      </c>
    </row>
    <row r="14" spans="1:29" s="2" customFormat="1" ht="16.149999999999999" customHeight="1" x14ac:dyDescent="0.5">
      <c r="A14" s="29">
        <v>8</v>
      </c>
      <c r="B14" s="121">
        <v>44684</v>
      </c>
      <c r="C14" s="30" t="s">
        <v>65</v>
      </c>
      <c r="D14" s="31" t="s">
        <v>529</v>
      </c>
      <c r="E14" s="32" t="s">
        <v>530</v>
      </c>
      <c r="F14" s="29" t="s">
        <v>21</v>
      </c>
      <c r="G14" s="76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6"/>
      <c r="AA14" s="9">
        <v>81422</v>
      </c>
      <c r="AB14" s="279">
        <v>1849902432132</v>
      </c>
      <c r="AC14" s="2" t="s">
        <v>79</v>
      </c>
    </row>
    <row r="15" spans="1:29" s="2" customFormat="1" ht="16.149999999999999" customHeight="1" x14ac:dyDescent="0.5">
      <c r="A15" s="29">
        <v>9</v>
      </c>
      <c r="B15" s="121">
        <v>44685</v>
      </c>
      <c r="C15" s="30" t="s">
        <v>65</v>
      </c>
      <c r="D15" s="31" t="s">
        <v>531</v>
      </c>
      <c r="E15" s="32" t="s">
        <v>532</v>
      </c>
      <c r="F15" s="29" t="s">
        <v>22</v>
      </c>
      <c r="G15" s="76"/>
      <c r="H15" s="33"/>
      <c r="I15" s="33"/>
      <c r="J15" s="33"/>
      <c r="K15" s="33"/>
      <c r="L15" s="78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6"/>
      <c r="AA15" s="9">
        <v>81471</v>
      </c>
      <c r="AB15" s="279">
        <v>1849902330453</v>
      </c>
      <c r="AC15" s="2" t="s">
        <v>361</v>
      </c>
    </row>
    <row r="16" spans="1:29" s="2" customFormat="1" ht="16.149999999999999" customHeight="1" x14ac:dyDescent="0.5">
      <c r="A16" s="37">
        <v>10</v>
      </c>
      <c r="B16" s="122">
        <v>44686</v>
      </c>
      <c r="C16" s="38" t="s">
        <v>65</v>
      </c>
      <c r="D16" s="39" t="s">
        <v>533</v>
      </c>
      <c r="E16" s="40" t="s">
        <v>534</v>
      </c>
      <c r="F16" s="37" t="s">
        <v>23</v>
      </c>
      <c r="G16" s="77"/>
      <c r="H16" s="41"/>
      <c r="I16" s="41"/>
      <c r="J16" s="41"/>
      <c r="K16" s="41"/>
      <c r="L16" s="41"/>
      <c r="M16" s="41"/>
      <c r="N16" s="41"/>
      <c r="O16" s="41"/>
      <c r="P16" s="42"/>
      <c r="Q16" s="42"/>
      <c r="R16" s="42"/>
      <c r="S16" s="42"/>
      <c r="T16" s="42"/>
      <c r="U16" s="42"/>
      <c r="V16" s="42"/>
      <c r="W16" s="42"/>
      <c r="X16" s="43"/>
      <c r="Y16" s="44"/>
      <c r="AA16" s="9">
        <v>81610</v>
      </c>
      <c r="AB16" s="279">
        <v>1860401363504</v>
      </c>
      <c r="AC16" s="2" t="s">
        <v>82</v>
      </c>
    </row>
    <row r="17" spans="1:29" s="2" customFormat="1" ht="16.149999999999999" customHeight="1" x14ac:dyDescent="0.5">
      <c r="A17" s="21">
        <v>11</v>
      </c>
      <c r="B17" s="123">
        <v>44687</v>
      </c>
      <c r="C17" s="22" t="s">
        <v>65</v>
      </c>
      <c r="D17" s="23" t="s">
        <v>535</v>
      </c>
      <c r="E17" s="24" t="s">
        <v>536</v>
      </c>
      <c r="F17" s="25" t="s">
        <v>24</v>
      </c>
      <c r="G17" s="75"/>
      <c r="H17" s="26"/>
      <c r="I17" s="26"/>
      <c r="J17" s="26"/>
      <c r="K17" s="26"/>
      <c r="L17" s="45"/>
      <c r="M17" s="45"/>
      <c r="N17" s="45"/>
      <c r="O17" s="45"/>
      <c r="P17" s="27"/>
      <c r="Q17" s="27"/>
      <c r="R17" s="27"/>
      <c r="S17" s="27"/>
      <c r="T17" s="27"/>
      <c r="U17" s="27"/>
      <c r="V17" s="27"/>
      <c r="W17" s="27"/>
      <c r="X17" s="26"/>
      <c r="Y17" s="28"/>
      <c r="AA17" s="9">
        <v>81638</v>
      </c>
      <c r="AB17" s="279">
        <v>1849902393871</v>
      </c>
      <c r="AC17" s="2" t="s">
        <v>513</v>
      </c>
    </row>
    <row r="18" spans="1:29" s="2" customFormat="1" ht="16.149999999999999" customHeight="1" x14ac:dyDescent="0.5">
      <c r="A18" s="29">
        <v>12</v>
      </c>
      <c r="B18" s="121">
        <v>44688</v>
      </c>
      <c r="C18" s="30" t="s">
        <v>65</v>
      </c>
      <c r="D18" s="31" t="s">
        <v>537</v>
      </c>
      <c r="E18" s="32" t="s">
        <v>538</v>
      </c>
      <c r="F18" s="29" t="s">
        <v>25</v>
      </c>
      <c r="G18" s="76"/>
      <c r="H18" s="33"/>
      <c r="I18" s="33"/>
      <c r="J18" s="33"/>
      <c r="K18" s="33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5"/>
      <c r="Y18" s="36"/>
      <c r="AA18" s="9">
        <v>81709</v>
      </c>
      <c r="AB18" s="279">
        <v>1849902384065</v>
      </c>
      <c r="AC18" s="2" t="s">
        <v>69</v>
      </c>
    </row>
    <row r="19" spans="1:29" s="2" customFormat="1" ht="16.149999999999999" customHeight="1" x14ac:dyDescent="0.5">
      <c r="A19" s="29">
        <v>13</v>
      </c>
      <c r="B19" s="121">
        <v>44689</v>
      </c>
      <c r="C19" s="30" t="s">
        <v>65</v>
      </c>
      <c r="D19" s="46" t="s">
        <v>539</v>
      </c>
      <c r="E19" s="32" t="s">
        <v>540</v>
      </c>
      <c r="F19" s="29" t="s">
        <v>21</v>
      </c>
      <c r="G19" s="76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6"/>
      <c r="AA19" s="9">
        <v>81753</v>
      </c>
      <c r="AB19" s="279">
        <v>1840201345111</v>
      </c>
      <c r="AC19" s="2" t="s">
        <v>70</v>
      </c>
    </row>
    <row r="20" spans="1:29" s="2" customFormat="1" ht="15.95" customHeight="1" x14ac:dyDescent="0.5">
      <c r="A20" s="29">
        <v>14</v>
      </c>
      <c r="B20" s="121">
        <v>44690</v>
      </c>
      <c r="C20" s="30" t="s">
        <v>65</v>
      </c>
      <c r="D20" s="31" t="s">
        <v>189</v>
      </c>
      <c r="E20" s="32" t="s">
        <v>541</v>
      </c>
      <c r="F20" s="29" t="s">
        <v>22</v>
      </c>
      <c r="G20" s="76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6"/>
      <c r="AA20" s="9">
        <v>81796</v>
      </c>
      <c r="AB20" s="279">
        <v>1849902402900</v>
      </c>
      <c r="AC20" s="2" t="s">
        <v>80</v>
      </c>
    </row>
    <row r="21" spans="1:29" s="2" customFormat="1" ht="16.149999999999999" customHeight="1" x14ac:dyDescent="0.5">
      <c r="A21" s="37">
        <v>15</v>
      </c>
      <c r="B21" s="122">
        <v>44691</v>
      </c>
      <c r="C21" s="38" t="s">
        <v>65</v>
      </c>
      <c r="D21" s="39" t="s">
        <v>189</v>
      </c>
      <c r="E21" s="40" t="s">
        <v>542</v>
      </c>
      <c r="F21" s="37" t="s">
        <v>23</v>
      </c>
      <c r="G21" s="77"/>
      <c r="H21" s="41"/>
      <c r="I21" s="41"/>
      <c r="J21" s="41"/>
      <c r="K21" s="41"/>
      <c r="L21" s="41"/>
      <c r="M21" s="41"/>
      <c r="N21" s="41"/>
      <c r="O21" s="41"/>
      <c r="P21" s="42"/>
      <c r="Q21" s="42"/>
      <c r="R21" s="42"/>
      <c r="S21" s="42"/>
      <c r="T21" s="42"/>
      <c r="U21" s="42"/>
      <c r="V21" s="42"/>
      <c r="W21" s="42"/>
      <c r="X21" s="43"/>
      <c r="Y21" s="44"/>
      <c r="AA21" s="9">
        <v>81797</v>
      </c>
      <c r="AB21" s="279">
        <v>1849902390766</v>
      </c>
      <c r="AC21" s="2" t="s">
        <v>68</v>
      </c>
    </row>
    <row r="22" spans="1:29" s="2" customFormat="1" ht="16.149999999999999" customHeight="1" x14ac:dyDescent="0.5">
      <c r="A22" s="21">
        <v>16</v>
      </c>
      <c r="B22" s="123">
        <v>44692</v>
      </c>
      <c r="C22" s="22" t="s">
        <v>65</v>
      </c>
      <c r="D22" s="23" t="s">
        <v>543</v>
      </c>
      <c r="E22" s="24" t="s">
        <v>544</v>
      </c>
      <c r="F22" s="25" t="s">
        <v>24</v>
      </c>
      <c r="G22" s="75"/>
      <c r="H22" s="26"/>
      <c r="I22" s="26"/>
      <c r="J22" s="26"/>
      <c r="K22" s="26"/>
      <c r="L22" s="45"/>
      <c r="M22" s="45"/>
      <c r="N22" s="45"/>
      <c r="O22" s="45"/>
      <c r="P22" s="27"/>
      <c r="Q22" s="27"/>
      <c r="R22" s="27"/>
      <c r="S22" s="27"/>
      <c r="T22" s="27"/>
      <c r="U22" s="27"/>
      <c r="V22" s="27"/>
      <c r="W22" s="27"/>
      <c r="X22" s="26"/>
      <c r="Y22" s="28"/>
      <c r="AA22" s="9">
        <v>81867</v>
      </c>
      <c r="AB22" s="279">
        <v>1819900864639</v>
      </c>
      <c r="AC22" s="2" t="s">
        <v>68</v>
      </c>
    </row>
    <row r="23" spans="1:29" s="2" customFormat="1" ht="16.149999999999999" customHeight="1" x14ac:dyDescent="0.5">
      <c r="A23" s="29">
        <v>17</v>
      </c>
      <c r="B23" s="121">
        <v>44693</v>
      </c>
      <c r="C23" s="30" t="s">
        <v>66</v>
      </c>
      <c r="D23" s="31" t="s">
        <v>545</v>
      </c>
      <c r="E23" s="32" t="s">
        <v>546</v>
      </c>
      <c r="F23" s="29" t="s">
        <v>25</v>
      </c>
      <c r="G23" s="76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36"/>
      <c r="AA23" s="9">
        <v>81043</v>
      </c>
      <c r="AB23" s="279">
        <v>1849902446362</v>
      </c>
      <c r="AC23" s="2" t="s">
        <v>68</v>
      </c>
    </row>
    <row r="24" spans="1:29" s="2" customFormat="1" ht="16.149999999999999" customHeight="1" x14ac:dyDescent="0.5">
      <c r="A24" s="29">
        <v>18</v>
      </c>
      <c r="B24" s="121">
        <v>44694</v>
      </c>
      <c r="C24" s="30" t="s">
        <v>66</v>
      </c>
      <c r="D24" s="31" t="s">
        <v>547</v>
      </c>
      <c r="E24" s="32" t="s">
        <v>548</v>
      </c>
      <c r="F24" s="29" t="s">
        <v>21</v>
      </c>
      <c r="G24" s="76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6"/>
      <c r="AA24" s="9">
        <v>81092</v>
      </c>
      <c r="AB24" s="279">
        <v>1849902363441</v>
      </c>
      <c r="AC24" s="2" t="s">
        <v>592</v>
      </c>
    </row>
    <row r="25" spans="1:29" s="2" customFormat="1" ht="15.95" customHeight="1" x14ac:dyDescent="0.5">
      <c r="A25" s="29">
        <v>19</v>
      </c>
      <c r="B25" s="121">
        <v>44695</v>
      </c>
      <c r="C25" s="30" t="s">
        <v>66</v>
      </c>
      <c r="D25" s="31" t="s">
        <v>549</v>
      </c>
      <c r="E25" s="32" t="s">
        <v>550</v>
      </c>
      <c r="F25" s="29" t="s">
        <v>22</v>
      </c>
      <c r="G25" s="76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6"/>
      <c r="AA25" s="9">
        <v>81098</v>
      </c>
      <c r="AB25" s="279">
        <v>1849300178912</v>
      </c>
      <c r="AC25" s="2" t="s">
        <v>69</v>
      </c>
    </row>
    <row r="26" spans="1:29" s="2" customFormat="1" ht="17.100000000000001" customHeight="1" x14ac:dyDescent="0.5">
      <c r="A26" s="37">
        <v>20</v>
      </c>
      <c r="B26" s="122">
        <v>44696</v>
      </c>
      <c r="C26" s="38" t="s">
        <v>66</v>
      </c>
      <c r="D26" s="39" t="s">
        <v>551</v>
      </c>
      <c r="E26" s="40" t="s">
        <v>552</v>
      </c>
      <c r="F26" s="37" t="s">
        <v>23</v>
      </c>
      <c r="G26" s="77"/>
      <c r="H26" s="41"/>
      <c r="I26" s="41"/>
      <c r="J26" s="41"/>
      <c r="K26" s="41"/>
      <c r="L26" s="41"/>
      <c r="M26" s="41"/>
      <c r="N26" s="41"/>
      <c r="O26" s="41"/>
      <c r="P26" s="42"/>
      <c r="Q26" s="42"/>
      <c r="R26" s="42"/>
      <c r="S26" s="42"/>
      <c r="T26" s="42"/>
      <c r="U26" s="42"/>
      <c r="V26" s="42"/>
      <c r="W26" s="42"/>
      <c r="X26" s="43"/>
      <c r="Y26" s="44"/>
      <c r="AA26" s="9">
        <v>81152</v>
      </c>
      <c r="AB26" s="279">
        <v>1849902422404</v>
      </c>
      <c r="AC26" s="2" t="s">
        <v>593</v>
      </c>
    </row>
    <row r="27" spans="1:29" s="2" customFormat="1" ht="16.149999999999999" customHeight="1" x14ac:dyDescent="0.5">
      <c r="A27" s="21">
        <v>21</v>
      </c>
      <c r="B27" s="123">
        <v>44697</v>
      </c>
      <c r="C27" s="47" t="s">
        <v>66</v>
      </c>
      <c r="D27" s="48" t="s">
        <v>553</v>
      </c>
      <c r="E27" s="49" t="s">
        <v>554</v>
      </c>
      <c r="F27" s="25" t="s">
        <v>24</v>
      </c>
      <c r="G27" s="79"/>
      <c r="H27" s="52"/>
      <c r="I27" s="52"/>
      <c r="J27" s="52"/>
      <c r="K27" s="52"/>
      <c r="L27" s="50"/>
      <c r="M27" s="50"/>
      <c r="N27" s="50"/>
      <c r="O27" s="50"/>
      <c r="P27" s="51"/>
      <c r="Q27" s="51"/>
      <c r="R27" s="51"/>
      <c r="S27" s="51"/>
      <c r="T27" s="51"/>
      <c r="U27" s="51"/>
      <c r="V27" s="51"/>
      <c r="W27" s="51"/>
      <c r="X27" s="52"/>
      <c r="Y27" s="28"/>
      <c r="AA27" s="9">
        <v>81186</v>
      </c>
      <c r="AB27" s="279">
        <v>1909803884948</v>
      </c>
      <c r="AC27" s="2" t="s">
        <v>362</v>
      </c>
    </row>
    <row r="28" spans="1:29" s="2" customFormat="1" ht="16.149999999999999" customHeight="1" x14ac:dyDescent="0.5">
      <c r="A28" s="29">
        <v>22</v>
      </c>
      <c r="B28" s="121">
        <v>44698</v>
      </c>
      <c r="C28" s="53" t="s">
        <v>66</v>
      </c>
      <c r="D28" s="31" t="s">
        <v>555</v>
      </c>
      <c r="E28" s="32" t="s">
        <v>556</v>
      </c>
      <c r="F28" s="29" t="s">
        <v>25</v>
      </c>
      <c r="G28" s="76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6"/>
      <c r="AA28" s="9">
        <v>81212</v>
      </c>
      <c r="AB28" s="279">
        <v>1849902383298</v>
      </c>
      <c r="AC28" s="2" t="s">
        <v>69</v>
      </c>
    </row>
    <row r="29" spans="1:29" s="2" customFormat="1" ht="16.149999999999999" customHeight="1" x14ac:dyDescent="0.5">
      <c r="A29" s="29">
        <v>23</v>
      </c>
      <c r="B29" s="121">
        <v>44699</v>
      </c>
      <c r="C29" s="30" t="s">
        <v>66</v>
      </c>
      <c r="D29" s="54" t="s">
        <v>557</v>
      </c>
      <c r="E29" s="55" t="s">
        <v>558</v>
      </c>
      <c r="F29" s="29" t="s">
        <v>21</v>
      </c>
      <c r="G29" s="76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6"/>
      <c r="AA29" s="9">
        <v>81218</v>
      </c>
      <c r="AB29" s="279">
        <v>1849902435522</v>
      </c>
      <c r="AC29" s="2" t="s">
        <v>210</v>
      </c>
    </row>
    <row r="30" spans="1:29" s="2" customFormat="1" ht="16.149999999999999" customHeight="1" x14ac:dyDescent="0.5">
      <c r="A30" s="29">
        <v>24</v>
      </c>
      <c r="B30" s="121">
        <v>44700</v>
      </c>
      <c r="C30" s="30" t="s">
        <v>66</v>
      </c>
      <c r="D30" s="31" t="s">
        <v>559</v>
      </c>
      <c r="E30" s="32" t="s">
        <v>560</v>
      </c>
      <c r="F30" s="29" t="s">
        <v>22</v>
      </c>
      <c r="G30" s="76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6"/>
      <c r="AA30" s="9">
        <v>81247</v>
      </c>
      <c r="AB30" s="279">
        <v>1104200872797</v>
      </c>
      <c r="AC30" s="2" t="s">
        <v>71</v>
      </c>
    </row>
    <row r="31" spans="1:29" s="2" customFormat="1" ht="16.149999999999999" customHeight="1" x14ac:dyDescent="0.5">
      <c r="A31" s="37">
        <v>25</v>
      </c>
      <c r="B31" s="122">
        <v>44701</v>
      </c>
      <c r="C31" s="56" t="s">
        <v>66</v>
      </c>
      <c r="D31" s="57" t="s">
        <v>463</v>
      </c>
      <c r="E31" s="58" t="s">
        <v>561</v>
      </c>
      <c r="F31" s="37" t="s">
        <v>23</v>
      </c>
      <c r="G31" s="80"/>
      <c r="H31" s="59"/>
      <c r="I31" s="59"/>
      <c r="J31" s="59"/>
      <c r="K31" s="59"/>
      <c r="L31" s="59"/>
      <c r="M31" s="59"/>
      <c r="N31" s="59"/>
      <c r="O31" s="59"/>
      <c r="P31" s="60"/>
      <c r="Q31" s="60"/>
      <c r="R31" s="60"/>
      <c r="S31" s="60"/>
      <c r="T31" s="60"/>
      <c r="U31" s="60"/>
      <c r="V31" s="60"/>
      <c r="W31" s="60"/>
      <c r="X31" s="61"/>
      <c r="Y31" s="44"/>
      <c r="AA31" s="9">
        <v>81251</v>
      </c>
      <c r="AB31" s="279">
        <v>1849902349901</v>
      </c>
      <c r="AC31" s="2" t="s">
        <v>362</v>
      </c>
    </row>
    <row r="32" spans="1:29" s="2" customFormat="1" ht="16.149999999999999" customHeight="1" x14ac:dyDescent="0.5">
      <c r="A32" s="21">
        <v>26</v>
      </c>
      <c r="B32" s="123">
        <v>44702</v>
      </c>
      <c r="C32" s="22" t="s">
        <v>66</v>
      </c>
      <c r="D32" s="23" t="s">
        <v>562</v>
      </c>
      <c r="E32" s="24" t="s">
        <v>563</v>
      </c>
      <c r="F32" s="25" t="s">
        <v>24</v>
      </c>
      <c r="G32" s="75"/>
      <c r="H32" s="26"/>
      <c r="I32" s="26"/>
      <c r="J32" s="26"/>
      <c r="K32" s="26"/>
      <c r="L32" s="45"/>
      <c r="M32" s="45"/>
      <c r="N32" s="45"/>
      <c r="O32" s="45"/>
      <c r="P32" s="27"/>
      <c r="Q32" s="27"/>
      <c r="R32" s="27"/>
      <c r="S32" s="27"/>
      <c r="T32" s="27"/>
      <c r="U32" s="27"/>
      <c r="V32" s="27"/>
      <c r="W32" s="27"/>
      <c r="X32" s="26"/>
      <c r="Y32" s="28"/>
      <c r="AA32" s="9">
        <v>81296</v>
      </c>
      <c r="AB32" s="279">
        <v>1909803808206</v>
      </c>
      <c r="AC32" s="2" t="s">
        <v>69</v>
      </c>
    </row>
    <row r="33" spans="1:29" s="2" customFormat="1" ht="16.149999999999999" customHeight="1" x14ac:dyDescent="0.5">
      <c r="A33" s="29">
        <v>27</v>
      </c>
      <c r="B33" s="121">
        <v>44703</v>
      </c>
      <c r="C33" s="30" t="s">
        <v>66</v>
      </c>
      <c r="D33" s="31" t="s">
        <v>564</v>
      </c>
      <c r="E33" s="32" t="s">
        <v>565</v>
      </c>
      <c r="F33" s="29" t="s">
        <v>25</v>
      </c>
      <c r="G33" s="76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6"/>
      <c r="AA33" s="9">
        <v>81318</v>
      </c>
      <c r="AB33" s="279">
        <v>1849902442600</v>
      </c>
      <c r="AC33" s="2" t="s">
        <v>67</v>
      </c>
    </row>
    <row r="34" spans="1:29" s="2" customFormat="1" ht="16.149999999999999" customHeight="1" x14ac:dyDescent="0.5">
      <c r="A34" s="29">
        <v>28</v>
      </c>
      <c r="B34" s="121">
        <v>44704</v>
      </c>
      <c r="C34" s="30" t="s">
        <v>66</v>
      </c>
      <c r="D34" s="31" t="s">
        <v>566</v>
      </c>
      <c r="E34" s="32" t="s">
        <v>567</v>
      </c>
      <c r="F34" s="29" t="s">
        <v>21</v>
      </c>
      <c r="G34" s="76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6"/>
      <c r="AA34" s="9">
        <v>81349</v>
      </c>
      <c r="AB34" s="279">
        <v>1849902371681</v>
      </c>
      <c r="AC34" s="2" t="s">
        <v>68</v>
      </c>
    </row>
    <row r="35" spans="1:29" s="2" customFormat="1" ht="16.149999999999999" customHeight="1" x14ac:dyDescent="0.5">
      <c r="A35" s="29">
        <v>29</v>
      </c>
      <c r="B35" s="121">
        <v>44705</v>
      </c>
      <c r="C35" s="30" t="s">
        <v>66</v>
      </c>
      <c r="D35" s="31" t="s">
        <v>568</v>
      </c>
      <c r="E35" s="32" t="s">
        <v>569</v>
      </c>
      <c r="F35" s="29" t="s">
        <v>22</v>
      </c>
      <c r="G35" s="76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6"/>
      <c r="AA35" s="9">
        <v>81384</v>
      </c>
      <c r="AB35" s="279">
        <v>1849902387340</v>
      </c>
      <c r="AC35" s="2" t="s">
        <v>69</v>
      </c>
    </row>
    <row r="36" spans="1:29" s="2" customFormat="1" ht="16.350000000000001" customHeight="1" x14ac:dyDescent="0.5">
      <c r="A36" s="37">
        <v>30</v>
      </c>
      <c r="B36" s="122">
        <v>44706</v>
      </c>
      <c r="C36" s="38" t="s">
        <v>66</v>
      </c>
      <c r="D36" s="39" t="s">
        <v>570</v>
      </c>
      <c r="E36" s="40" t="s">
        <v>571</v>
      </c>
      <c r="F36" s="37" t="s">
        <v>23</v>
      </c>
      <c r="G36" s="77"/>
      <c r="H36" s="41"/>
      <c r="I36" s="41"/>
      <c r="J36" s="41"/>
      <c r="K36" s="41"/>
      <c r="L36" s="41"/>
      <c r="M36" s="41"/>
      <c r="N36" s="41"/>
      <c r="O36" s="41"/>
      <c r="P36" s="42"/>
      <c r="Q36" s="42"/>
      <c r="R36" s="42"/>
      <c r="S36" s="42"/>
      <c r="T36" s="42"/>
      <c r="U36" s="42"/>
      <c r="V36" s="42"/>
      <c r="W36" s="42"/>
      <c r="X36" s="43"/>
      <c r="Y36" s="44"/>
      <c r="AA36" s="9">
        <v>81425</v>
      </c>
      <c r="AB36" s="279">
        <v>1102004401505</v>
      </c>
      <c r="AC36" s="2" t="s">
        <v>80</v>
      </c>
    </row>
    <row r="37" spans="1:29" s="2" customFormat="1" ht="16.149999999999999" customHeight="1" x14ac:dyDescent="0.5">
      <c r="A37" s="21">
        <v>31</v>
      </c>
      <c r="B37" s="123">
        <v>44707</v>
      </c>
      <c r="C37" s="47" t="s">
        <v>66</v>
      </c>
      <c r="D37" s="62" t="s">
        <v>572</v>
      </c>
      <c r="E37" s="63" t="s">
        <v>573</v>
      </c>
      <c r="F37" s="25" t="s">
        <v>24</v>
      </c>
      <c r="G37" s="81"/>
      <c r="H37" s="50"/>
      <c r="I37" s="50"/>
      <c r="J37" s="50"/>
      <c r="K37" s="50"/>
      <c r="L37" s="50"/>
      <c r="M37" s="50"/>
      <c r="N37" s="50"/>
      <c r="O37" s="50"/>
      <c r="P37" s="51"/>
      <c r="Q37" s="51"/>
      <c r="R37" s="51"/>
      <c r="S37" s="51"/>
      <c r="T37" s="51"/>
      <c r="U37" s="51"/>
      <c r="V37" s="51"/>
      <c r="W37" s="51"/>
      <c r="X37" s="52"/>
      <c r="Y37" s="28"/>
      <c r="AA37" s="9">
        <v>81439</v>
      </c>
      <c r="AB37" s="279">
        <v>1849902419004</v>
      </c>
      <c r="AC37" s="2" t="s">
        <v>68</v>
      </c>
    </row>
    <row r="38" spans="1:29" s="2" customFormat="1" ht="16.149999999999999" customHeight="1" x14ac:dyDescent="0.5">
      <c r="A38" s="29">
        <v>32</v>
      </c>
      <c r="B38" s="121">
        <v>44708</v>
      </c>
      <c r="C38" s="30" t="s">
        <v>66</v>
      </c>
      <c r="D38" s="31" t="s">
        <v>574</v>
      </c>
      <c r="E38" s="32" t="s">
        <v>575</v>
      </c>
      <c r="F38" s="29" t="s">
        <v>25</v>
      </c>
      <c r="G38" s="83"/>
      <c r="H38" s="35"/>
      <c r="I38" s="35"/>
      <c r="J38" s="35"/>
      <c r="K38" s="35"/>
      <c r="L38" s="35"/>
      <c r="M38" s="35"/>
      <c r="N38" s="35"/>
      <c r="O38" s="35"/>
      <c r="P38" s="34"/>
      <c r="Q38" s="34"/>
      <c r="R38" s="34"/>
      <c r="S38" s="34"/>
      <c r="T38" s="34"/>
      <c r="U38" s="34"/>
      <c r="V38" s="34"/>
      <c r="W38" s="34"/>
      <c r="X38" s="35"/>
      <c r="Y38" s="36"/>
      <c r="AA38" s="9">
        <v>81522</v>
      </c>
      <c r="AB38" s="279">
        <v>1849300176316</v>
      </c>
      <c r="AC38" s="2" t="s">
        <v>594</v>
      </c>
    </row>
    <row r="39" spans="1:29" s="2" customFormat="1" ht="16.149999999999999" customHeight="1" x14ac:dyDescent="0.5">
      <c r="A39" s="29">
        <v>33</v>
      </c>
      <c r="B39" s="121">
        <v>44709</v>
      </c>
      <c r="C39" s="30" t="s">
        <v>66</v>
      </c>
      <c r="D39" s="31" t="s">
        <v>576</v>
      </c>
      <c r="E39" s="32" t="s">
        <v>577</v>
      </c>
      <c r="F39" s="29" t="s">
        <v>21</v>
      </c>
      <c r="G39" s="76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6"/>
      <c r="AA39" s="9">
        <v>81568</v>
      </c>
      <c r="AB39" s="279">
        <v>1849902343598</v>
      </c>
      <c r="AC39" s="2" t="s">
        <v>513</v>
      </c>
    </row>
    <row r="40" spans="1:29" s="2" customFormat="1" ht="16.149999999999999" customHeight="1" x14ac:dyDescent="0.5">
      <c r="A40" s="29">
        <v>34</v>
      </c>
      <c r="B40" s="121">
        <v>44710</v>
      </c>
      <c r="C40" s="30" t="s">
        <v>66</v>
      </c>
      <c r="D40" s="31" t="s">
        <v>578</v>
      </c>
      <c r="E40" s="32" t="s">
        <v>579</v>
      </c>
      <c r="F40" s="29" t="s">
        <v>22</v>
      </c>
      <c r="G40" s="76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6"/>
      <c r="AA40" s="9">
        <v>81572</v>
      </c>
      <c r="AB40" s="279">
        <v>1849902384286</v>
      </c>
      <c r="AC40" s="2" t="s">
        <v>81</v>
      </c>
    </row>
    <row r="41" spans="1:29" s="2" customFormat="1" ht="15.95" customHeight="1" x14ac:dyDescent="0.5">
      <c r="A41" s="37">
        <v>35</v>
      </c>
      <c r="B41" s="122">
        <v>44711</v>
      </c>
      <c r="C41" s="56" t="s">
        <v>66</v>
      </c>
      <c r="D41" s="57" t="s">
        <v>580</v>
      </c>
      <c r="E41" s="58" t="s">
        <v>581</v>
      </c>
      <c r="F41" s="37" t="s">
        <v>23</v>
      </c>
      <c r="G41" s="80"/>
      <c r="H41" s="59"/>
      <c r="I41" s="59"/>
      <c r="J41" s="59"/>
      <c r="K41" s="59"/>
      <c r="L41" s="59"/>
      <c r="M41" s="59"/>
      <c r="N41" s="59"/>
      <c r="O41" s="59"/>
      <c r="P41" s="60"/>
      <c r="Q41" s="60"/>
      <c r="R41" s="60"/>
      <c r="S41" s="60"/>
      <c r="T41" s="60"/>
      <c r="U41" s="60"/>
      <c r="V41" s="60"/>
      <c r="W41" s="60"/>
      <c r="X41" s="61"/>
      <c r="Y41" s="44"/>
      <c r="AA41" s="9">
        <v>81586</v>
      </c>
      <c r="AB41" s="279">
        <v>1429900823235</v>
      </c>
      <c r="AC41" s="2" t="s">
        <v>284</v>
      </c>
    </row>
    <row r="42" spans="1:29" s="2" customFormat="1" ht="16.5" customHeight="1" x14ac:dyDescent="0.5">
      <c r="A42" s="21">
        <v>36</v>
      </c>
      <c r="B42" s="123">
        <v>44712</v>
      </c>
      <c r="C42" s="22" t="s">
        <v>66</v>
      </c>
      <c r="D42" s="23" t="s">
        <v>582</v>
      </c>
      <c r="E42" s="24" t="s">
        <v>583</v>
      </c>
      <c r="F42" s="25" t="s">
        <v>24</v>
      </c>
      <c r="G42" s="82"/>
      <c r="H42" s="45"/>
      <c r="I42" s="45"/>
      <c r="J42" s="45"/>
      <c r="K42" s="45"/>
      <c r="L42" s="45"/>
      <c r="M42" s="45"/>
      <c r="N42" s="45"/>
      <c r="O42" s="45"/>
      <c r="P42" s="27"/>
      <c r="Q42" s="27"/>
      <c r="R42" s="27"/>
      <c r="S42" s="27"/>
      <c r="T42" s="27"/>
      <c r="U42" s="27"/>
      <c r="V42" s="27"/>
      <c r="W42" s="27"/>
      <c r="X42" s="26"/>
      <c r="Y42" s="28"/>
      <c r="AA42" s="9">
        <v>81665</v>
      </c>
      <c r="AB42" s="279">
        <v>1849902431489</v>
      </c>
      <c r="AC42" s="2" t="s">
        <v>80</v>
      </c>
    </row>
    <row r="43" spans="1:29" s="2" customFormat="1" ht="16.149999999999999" customHeight="1" x14ac:dyDescent="0.5">
      <c r="A43" s="29">
        <v>37</v>
      </c>
      <c r="B43" s="121">
        <v>44713</v>
      </c>
      <c r="C43" s="30" t="s">
        <v>66</v>
      </c>
      <c r="D43" s="31" t="s">
        <v>584</v>
      </c>
      <c r="E43" s="32" t="s">
        <v>585</v>
      </c>
      <c r="F43" s="29" t="s">
        <v>25</v>
      </c>
      <c r="G43" s="76"/>
      <c r="H43" s="33"/>
      <c r="I43" s="33"/>
      <c r="J43" s="33"/>
      <c r="K43" s="33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5"/>
      <c r="Y43" s="36"/>
      <c r="AA43" s="9">
        <v>81694</v>
      </c>
      <c r="AB43" s="279">
        <v>1103900344024</v>
      </c>
      <c r="AC43" s="2" t="s">
        <v>210</v>
      </c>
    </row>
    <row r="44" spans="1:29" s="2" customFormat="1" ht="16.149999999999999" customHeight="1" x14ac:dyDescent="0.5">
      <c r="A44" s="29">
        <v>38</v>
      </c>
      <c r="B44" s="121">
        <v>44714</v>
      </c>
      <c r="C44" s="30" t="s">
        <v>66</v>
      </c>
      <c r="D44" s="31" t="s">
        <v>586</v>
      </c>
      <c r="E44" s="32" t="s">
        <v>587</v>
      </c>
      <c r="F44" s="29" t="s">
        <v>21</v>
      </c>
      <c r="G44" s="76"/>
      <c r="H44" s="33"/>
      <c r="I44" s="33"/>
      <c r="J44" s="33"/>
      <c r="K44" s="33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5"/>
      <c r="Y44" s="36"/>
      <c r="AA44" s="9">
        <v>81708</v>
      </c>
      <c r="AB44" s="279">
        <v>1849902417796</v>
      </c>
      <c r="AC44" s="2" t="s">
        <v>595</v>
      </c>
    </row>
    <row r="45" spans="1:29" s="2" customFormat="1" ht="16.149999999999999" customHeight="1" x14ac:dyDescent="0.5">
      <c r="A45" s="29">
        <v>39</v>
      </c>
      <c r="B45" s="121">
        <v>44715</v>
      </c>
      <c r="C45" s="30" t="s">
        <v>66</v>
      </c>
      <c r="D45" s="31" t="s">
        <v>588</v>
      </c>
      <c r="E45" s="32" t="s">
        <v>589</v>
      </c>
      <c r="F45" s="29" t="s">
        <v>22</v>
      </c>
      <c r="G45" s="76"/>
      <c r="H45" s="33"/>
      <c r="I45" s="33"/>
      <c r="J45" s="33"/>
      <c r="K45" s="33"/>
      <c r="L45" s="33"/>
      <c r="M45" s="33"/>
      <c r="N45" s="33"/>
      <c r="O45" s="33"/>
      <c r="P45" s="34"/>
      <c r="Q45" s="34"/>
      <c r="R45" s="34"/>
      <c r="S45" s="34"/>
      <c r="T45" s="34"/>
      <c r="U45" s="34"/>
      <c r="V45" s="34"/>
      <c r="W45" s="34"/>
      <c r="X45" s="35"/>
      <c r="Y45" s="36"/>
      <c r="AA45" s="9">
        <v>81719</v>
      </c>
      <c r="AB45" s="279">
        <v>1860401360670</v>
      </c>
      <c r="AC45" s="2" t="s">
        <v>596</v>
      </c>
    </row>
    <row r="46" spans="1:29" s="2" customFormat="1" ht="16.149999999999999" customHeight="1" x14ac:dyDescent="0.5">
      <c r="A46" s="37">
        <v>40</v>
      </c>
      <c r="B46" s="122">
        <v>44716</v>
      </c>
      <c r="C46" s="38" t="s">
        <v>66</v>
      </c>
      <c r="D46" s="39" t="s">
        <v>590</v>
      </c>
      <c r="E46" s="40" t="s">
        <v>591</v>
      </c>
      <c r="F46" s="37" t="s">
        <v>23</v>
      </c>
      <c r="G46" s="77"/>
      <c r="H46" s="41"/>
      <c r="I46" s="41"/>
      <c r="J46" s="41"/>
      <c r="K46" s="41"/>
      <c r="L46" s="41"/>
      <c r="M46" s="41"/>
      <c r="N46" s="41"/>
      <c r="O46" s="41"/>
      <c r="P46" s="42"/>
      <c r="Q46" s="42"/>
      <c r="R46" s="42"/>
      <c r="S46" s="42"/>
      <c r="T46" s="42"/>
      <c r="U46" s="42"/>
      <c r="V46" s="42"/>
      <c r="W46" s="42"/>
      <c r="X46" s="43"/>
      <c r="Y46" s="64"/>
      <c r="AA46" s="9">
        <v>81739</v>
      </c>
      <c r="AB46" s="279">
        <v>1849902441328</v>
      </c>
      <c r="AC46" s="2" t="s">
        <v>69</v>
      </c>
    </row>
    <row r="47" spans="1:29" s="2" customFormat="1" ht="6" customHeight="1" x14ac:dyDescent="0.5">
      <c r="A47" s="66"/>
      <c r="B47" s="112"/>
      <c r="C47" s="113"/>
      <c r="D47" s="114"/>
      <c r="E47" s="115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5"/>
      <c r="Q47" s="65"/>
      <c r="R47" s="65"/>
      <c r="S47" s="65"/>
      <c r="T47" s="65"/>
      <c r="U47" s="65"/>
      <c r="V47" s="65"/>
      <c r="W47" s="65"/>
      <c r="X47" s="116"/>
      <c r="Y47" s="117"/>
      <c r="AA47" s="9"/>
      <c r="AB47" s="279"/>
    </row>
    <row r="48" spans="1:29" s="2" customFormat="1" ht="16.149999999999999" customHeight="1" x14ac:dyDescent="0.5">
      <c r="A48" s="65"/>
      <c r="B48" s="69" t="s">
        <v>32</v>
      </c>
      <c r="C48" s="66"/>
      <c r="E48" s="66">
        <f>I48+O48</f>
        <v>40</v>
      </c>
      <c r="F48" s="67" t="s">
        <v>6</v>
      </c>
      <c r="G48" s="69" t="s">
        <v>11</v>
      </c>
      <c r="H48" s="69"/>
      <c r="I48" s="66">
        <f>COUNTIF($C$7:$C$46,"ช")</f>
        <v>16</v>
      </c>
      <c r="J48" s="65"/>
      <c r="K48" s="68" t="s">
        <v>8</v>
      </c>
      <c r="L48" s="69"/>
      <c r="M48" s="188" t="s">
        <v>7</v>
      </c>
      <c r="N48" s="188"/>
      <c r="O48" s="66">
        <f>COUNTIF($C$7:$C$46,"ญ")</f>
        <v>24</v>
      </c>
      <c r="P48" s="65"/>
      <c r="Q48" s="68" t="s">
        <v>8</v>
      </c>
      <c r="X48" s="65"/>
      <c r="Y48" s="65"/>
      <c r="AA48" s="9"/>
      <c r="AB48" s="279"/>
    </row>
    <row r="49" spans="1:28" s="91" customFormat="1" ht="17.100000000000001" hidden="1" customHeight="1" x14ac:dyDescent="0.5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AA49" s="90"/>
      <c r="AB49" s="280"/>
    </row>
    <row r="50" spans="1:28" s="89" customFormat="1" ht="15" hidden="1" customHeight="1" x14ac:dyDescent="0.5">
      <c r="A50" s="85"/>
      <c r="B50" s="84"/>
      <c r="C50" s="85"/>
      <c r="D50" s="162" t="s">
        <v>21</v>
      </c>
      <c r="E50" s="162">
        <f>COUNTIF($F$7:$F$46,"แดง")</f>
        <v>8</v>
      </c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AA50" s="270"/>
      <c r="AB50" s="281"/>
    </row>
    <row r="51" spans="1:28" s="89" customFormat="1" ht="15" hidden="1" customHeight="1" x14ac:dyDescent="0.5">
      <c r="A51" s="85"/>
      <c r="B51" s="84"/>
      <c r="C51" s="85"/>
      <c r="D51" s="162" t="s">
        <v>22</v>
      </c>
      <c r="E51" s="162">
        <f>COUNTIF($F$7:$F$46,"เหลือง")</f>
        <v>8</v>
      </c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AA51" s="270"/>
      <c r="AB51" s="281"/>
    </row>
    <row r="52" spans="1:28" s="89" customFormat="1" ht="15" hidden="1" customHeight="1" x14ac:dyDescent="0.5">
      <c r="A52" s="85"/>
      <c r="B52" s="84"/>
      <c r="C52" s="85"/>
      <c r="D52" s="162" t="s">
        <v>23</v>
      </c>
      <c r="E52" s="162">
        <f>COUNTIF($F$7:$F$46,"น้ำเงิน")</f>
        <v>8</v>
      </c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AA52" s="270"/>
      <c r="AB52" s="281"/>
    </row>
    <row r="53" spans="1:28" s="89" customFormat="1" ht="15" hidden="1" customHeight="1" x14ac:dyDescent="0.5">
      <c r="A53" s="85"/>
      <c r="B53" s="84"/>
      <c r="C53" s="85"/>
      <c r="D53" s="162" t="s">
        <v>24</v>
      </c>
      <c r="E53" s="162">
        <f>COUNTIF($F$7:$F$46,"ม่วง")</f>
        <v>8</v>
      </c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AA53" s="270"/>
      <c r="AB53" s="281"/>
    </row>
    <row r="54" spans="1:28" s="89" customFormat="1" ht="15" hidden="1" customHeight="1" x14ac:dyDescent="0.5">
      <c r="A54" s="85"/>
      <c r="B54" s="84"/>
      <c r="C54" s="85"/>
      <c r="D54" s="162" t="s">
        <v>25</v>
      </c>
      <c r="E54" s="162">
        <f>COUNTIF($F$7:$F$46,"ฟ้า")</f>
        <v>8</v>
      </c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AA54" s="270"/>
      <c r="AB54" s="281"/>
    </row>
    <row r="55" spans="1:28" s="89" customFormat="1" ht="15" hidden="1" customHeight="1" x14ac:dyDescent="0.5">
      <c r="A55" s="85"/>
      <c r="B55" s="84"/>
      <c r="C55" s="85"/>
      <c r="D55" s="162" t="s">
        <v>5</v>
      </c>
      <c r="E55" s="162">
        <f>SUM(E50:E54)</f>
        <v>40</v>
      </c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AA55" s="270"/>
      <c r="AB55" s="281"/>
    </row>
    <row r="56" spans="1:28" ht="15" customHeight="1" x14ac:dyDescent="0.5">
      <c r="B56" s="86"/>
      <c r="C56" s="87"/>
      <c r="D56" s="88"/>
      <c r="E56" s="88"/>
      <c r="F56" s="89"/>
      <c r="G56" s="89"/>
      <c r="H56" s="89"/>
      <c r="I56" s="89"/>
      <c r="J56" s="89"/>
      <c r="K56" s="89"/>
    </row>
    <row r="57" spans="1:28" ht="15" customHeight="1" x14ac:dyDescent="0.5">
      <c r="B57" s="86"/>
      <c r="C57" s="87"/>
      <c r="D57" s="88"/>
      <c r="E57" s="88"/>
      <c r="F57" s="89"/>
      <c r="G57" s="89"/>
      <c r="H57" s="89"/>
      <c r="I57" s="89"/>
      <c r="J57" s="89"/>
      <c r="K57" s="89"/>
    </row>
    <row r="58" spans="1:28" ht="15" customHeight="1" x14ac:dyDescent="0.5">
      <c r="C58" s="7"/>
      <c r="D58" s="8"/>
      <c r="E58" s="8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60"/>
  <sheetViews>
    <sheetView topLeftCell="A23" zoomScale="130" zoomScaleNormal="130" workbookViewId="0">
      <selection activeCell="AE9" sqref="AE9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9.140625" style="1" hidden="1" customWidth="1"/>
    <col min="27" max="27" width="11.140625" style="159" hidden="1" customWidth="1"/>
    <col min="28" max="28" width="18.140625" style="267" hidden="1" customWidth="1"/>
    <col min="29" max="29" width="20.42578125" style="10" hidden="1" customWidth="1"/>
    <col min="30" max="16384" width="9.140625" style="1"/>
  </cols>
  <sheetData>
    <row r="1" spans="1:29" s="10" customFormat="1" ht="18" customHeight="1" x14ac:dyDescent="0.5">
      <c r="B1" s="102" t="s">
        <v>62</v>
      </c>
      <c r="C1" s="95"/>
      <c r="D1" s="96"/>
      <c r="E1" s="101" t="str">
        <f>'1-1'!E1</f>
        <v xml:space="preserve">      ภาคเรียนที่ 2  ปีการศึกษา 2568</v>
      </c>
      <c r="F1" s="13"/>
      <c r="M1" s="10" t="s">
        <v>37</v>
      </c>
      <c r="R1" s="10" t="str">
        <f>'ยอด ม.1'!B16</f>
        <v>นางสุวณี  สุวรรณพัฒน์</v>
      </c>
      <c r="AA1" s="159"/>
      <c r="AB1" s="267"/>
    </row>
    <row r="2" spans="1:29" s="10" customFormat="1" ht="18" customHeight="1" x14ac:dyDescent="0.5">
      <c r="B2" s="103" t="s">
        <v>45</v>
      </c>
      <c r="C2" s="95"/>
      <c r="D2" s="96"/>
      <c r="E2" s="101" t="s">
        <v>56</v>
      </c>
      <c r="M2" s="10" t="s">
        <v>44</v>
      </c>
      <c r="R2" s="10" t="str">
        <f>'ยอด ม.1'!B17</f>
        <v>นางอุราพร   สุวรรณบุตร</v>
      </c>
      <c r="AA2" s="159"/>
      <c r="AB2" s="267"/>
    </row>
    <row r="3" spans="1:29" s="12" customFormat="1" ht="17.25" customHeight="1" x14ac:dyDescent="0.5">
      <c r="A3" s="13" t="s">
        <v>39</v>
      </c>
      <c r="B3" s="10"/>
      <c r="C3" s="10"/>
      <c r="D3" s="10"/>
      <c r="E3" s="10"/>
      <c r="F3" s="13"/>
      <c r="G3" s="13"/>
      <c r="H3" s="13"/>
      <c r="I3" s="13"/>
      <c r="J3" s="13"/>
      <c r="K3" s="13"/>
      <c r="L3" s="10"/>
      <c r="M3" s="10"/>
      <c r="N3" s="10"/>
      <c r="O3" s="13"/>
      <c r="T3" s="10"/>
      <c r="U3" s="10"/>
      <c r="V3" s="10"/>
      <c r="W3" s="10"/>
      <c r="X3" s="10"/>
      <c r="Y3" s="10"/>
      <c r="AA3" s="159"/>
      <c r="AB3" s="267"/>
    </row>
    <row r="4" spans="1:29" s="12" customFormat="1" ht="17.25" customHeight="1" x14ac:dyDescent="0.5">
      <c r="A4" s="10" t="s">
        <v>46</v>
      </c>
      <c r="B4" s="10"/>
      <c r="C4" s="10"/>
      <c r="D4" s="10"/>
      <c r="E4" s="10"/>
      <c r="F4" s="13"/>
      <c r="G4" s="13"/>
      <c r="H4" s="13"/>
      <c r="I4" s="13"/>
      <c r="J4" s="13"/>
      <c r="K4" s="13"/>
      <c r="L4" s="10"/>
      <c r="M4" s="10"/>
      <c r="N4" s="10"/>
      <c r="O4" s="13"/>
      <c r="T4" s="13"/>
      <c r="U4" s="10"/>
      <c r="V4" s="111" t="s">
        <v>47</v>
      </c>
      <c r="W4" s="312">
        <f>'ยอด ม.1'!F16</f>
        <v>626</v>
      </c>
      <c r="X4" s="312"/>
      <c r="Y4" s="10"/>
      <c r="AA4" s="159"/>
      <c r="AB4" s="267"/>
    </row>
    <row r="5" spans="1:29" s="98" customFormat="1" ht="18" customHeight="1" x14ac:dyDescent="0.5">
      <c r="A5" s="310" t="s">
        <v>0</v>
      </c>
      <c r="B5" s="308" t="s">
        <v>1</v>
      </c>
      <c r="C5" s="314" t="s">
        <v>2</v>
      </c>
      <c r="D5" s="316" t="s">
        <v>9</v>
      </c>
      <c r="E5" s="318" t="s">
        <v>4</v>
      </c>
      <c r="F5" s="310" t="s">
        <v>3</v>
      </c>
      <c r="G5" s="71"/>
      <c r="H5" s="72"/>
      <c r="I5" s="72"/>
      <c r="J5" s="72"/>
      <c r="K5" s="7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5"/>
      <c r="X5" s="16"/>
      <c r="Y5" s="104"/>
      <c r="AA5" s="99"/>
      <c r="AB5" s="164"/>
    </row>
    <row r="6" spans="1:29" s="98" customFormat="1" ht="18" customHeight="1" x14ac:dyDescent="0.5">
      <c r="A6" s="313"/>
      <c r="B6" s="309"/>
      <c r="C6" s="315"/>
      <c r="D6" s="317"/>
      <c r="E6" s="319"/>
      <c r="F6" s="311"/>
      <c r="G6" s="73"/>
      <c r="H6" s="74"/>
      <c r="I6" s="74"/>
      <c r="J6" s="74"/>
      <c r="K6" s="7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  <c r="X6" s="19"/>
      <c r="Y6" s="105"/>
      <c r="AA6" s="268" t="s">
        <v>207</v>
      </c>
      <c r="AB6" s="269" t="s">
        <v>208</v>
      </c>
      <c r="AC6" s="268" t="s">
        <v>78</v>
      </c>
    </row>
    <row r="7" spans="1:29" s="2" customFormat="1" ht="15.75" customHeight="1" x14ac:dyDescent="0.5">
      <c r="A7" s="21">
        <v>1</v>
      </c>
      <c r="B7" s="123">
        <v>44717</v>
      </c>
      <c r="C7" s="22" t="s">
        <v>65</v>
      </c>
      <c r="D7" s="23" t="s">
        <v>597</v>
      </c>
      <c r="E7" s="24" t="s">
        <v>598</v>
      </c>
      <c r="F7" s="25" t="s">
        <v>24</v>
      </c>
      <c r="G7" s="75"/>
      <c r="H7" s="26"/>
      <c r="I7" s="26"/>
      <c r="J7" s="26"/>
      <c r="K7" s="26"/>
      <c r="L7" s="26"/>
      <c r="M7" s="26"/>
      <c r="N7" s="26"/>
      <c r="O7" s="26"/>
      <c r="P7" s="27"/>
      <c r="Q7" s="27"/>
      <c r="R7" s="27"/>
      <c r="S7" s="27"/>
      <c r="T7" s="27"/>
      <c r="U7" s="27"/>
      <c r="V7" s="27"/>
      <c r="W7" s="27"/>
      <c r="X7" s="26"/>
      <c r="Y7" s="28"/>
      <c r="AA7" s="99">
        <v>81042</v>
      </c>
      <c r="AB7" s="164">
        <v>1849902395903</v>
      </c>
      <c r="AC7" s="98" t="s">
        <v>210</v>
      </c>
    </row>
    <row r="8" spans="1:29" s="2" customFormat="1" ht="16.149999999999999" customHeight="1" x14ac:dyDescent="0.5">
      <c r="A8" s="29">
        <v>2</v>
      </c>
      <c r="B8" s="121">
        <v>44718</v>
      </c>
      <c r="C8" s="30" t="s">
        <v>65</v>
      </c>
      <c r="D8" s="31" t="s">
        <v>599</v>
      </c>
      <c r="E8" s="32" t="s">
        <v>600</v>
      </c>
      <c r="F8" s="29" t="s">
        <v>25</v>
      </c>
      <c r="G8" s="76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6"/>
      <c r="AA8" s="99">
        <v>81072</v>
      </c>
      <c r="AB8" s="164">
        <v>1849902394851</v>
      </c>
      <c r="AC8" s="98" t="s">
        <v>70</v>
      </c>
    </row>
    <row r="9" spans="1:29" s="2" customFormat="1" ht="16.149999999999999" customHeight="1" x14ac:dyDescent="0.5">
      <c r="A9" s="29">
        <v>3</v>
      </c>
      <c r="B9" s="121">
        <v>44719</v>
      </c>
      <c r="C9" s="30" t="s">
        <v>65</v>
      </c>
      <c r="D9" s="31" t="s">
        <v>601</v>
      </c>
      <c r="E9" s="32" t="s">
        <v>602</v>
      </c>
      <c r="F9" s="29" t="s">
        <v>21</v>
      </c>
      <c r="G9" s="76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6"/>
      <c r="AA9" s="99">
        <v>81093</v>
      </c>
      <c r="AB9" s="164">
        <v>1849902367446</v>
      </c>
      <c r="AC9" s="98" t="s">
        <v>69</v>
      </c>
    </row>
    <row r="10" spans="1:29" s="2" customFormat="1" ht="16.149999999999999" customHeight="1" x14ac:dyDescent="0.5">
      <c r="A10" s="29">
        <v>4</v>
      </c>
      <c r="B10" s="121">
        <v>44720</v>
      </c>
      <c r="C10" s="30" t="s">
        <v>65</v>
      </c>
      <c r="D10" s="31" t="s">
        <v>603</v>
      </c>
      <c r="E10" s="32" t="s">
        <v>604</v>
      </c>
      <c r="F10" s="29" t="s">
        <v>22</v>
      </c>
      <c r="G10" s="76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6"/>
      <c r="AA10" s="99">
        <v>81108</v>
      </c>
      <c r="AB10" s="164">
        <v>1849902368183</v>
      </c>
      <c r="AC10" s="98" t="s">
        <v>213</v>
      </c>
    </row>
    <row r="11" spans="1:29" s="2" customFormat="1" ht="16.149999999999999" customHeight="1" x14ac:dyDescent="0.5">
      <c r="A11" s="37">
        <v>5</v>
      </c>
      <c r="B11" s="122">
        <v>44721</v>
      </c>
      <c r="C11" s="38" t="s">
        <v>65</v>
      </c>
      <c r="D11" s="39" t="s">
        <v>605</v>
      </c>
      <c r="E11" s="40" t="s">
        <v>606</v>
      </c>
      <c r="F11" s="37" t="s">
        <v>23</v>
      </c>
      <c r="G11" s="77"/>
      <c r="H11" s="41"/>
      <c r="I11" s="41"/>
      <c r="J11" s="41"/>
      <c r="K11" s="41"/>
      <c r="L11" s="41"/>
      <c r="M11" s="41"/>
      <c r="N11" s="41"/>
      <c r="O11" s="41"/>
      <c r="P11" s="42"/>
      <c r="Q11" s="42"/>
      <c r="R11" s="42"/>
      <c r="S11" s="42"/>
      <c r="T11" s="42"/>
      <c r="U11" s="42"/>
      <c r="V11" s="42"/>
      <c r="W11" s="42"/>
      <c r="X11" s="43"/>
      <c r="Y11" s="44"/>
      <c r="AA11" s="99">
        <v>81119</v>
      </c>
      <c r="AB11" s="164">
        <v>1849902431250</v>
      </c>
      <c r="AC11" s="98" t="s">
        <v>669</v>
      </c>
    </row>
    <row r="12" spans="1:29" s="2" customFormat="1" ht="16.149999999999999" customHeight="1" x14ac:dyDescent="0.5">
      <c r="A12" s="21">
        <v>6</v>
      </c>
      <c r="B12" s="123">
        <v>44722</v>
      </c>
      <c r="C12" s="22" t="s">
        <v>65</v>
      </c>
      <c r="D12" s="23" t="s">
        <v>607</v>
      </c>
      <c r="E12" s="24" t="s">
        <v>608</v>
      </c>
      <c r="F12" s="25" t="s">
        <v>24</v>
      </c>
      <c r="G12" s="75"/>
      <c r="H12" s="26"/>
      <c r="I12" s="26"/>
      <c r="J12" s="26"/>
      <c r="K12" s="26"/>
      <c r="L12" s="26"/>
      <c r="M12" s="26"/>
      <c r="N12" s="26"/>
      <c r="O12" s="26"/>
      <c r="P12" s="27"/>
      <c r="Q12" s="27"/>
      <c r="R12" s="27"/>
      <c r="S12" s="27"/>
      <c r="T12" s="27"/>
      <c r="U12" s="27"/>
      <c r="V12" s="27"/>
      <c r="W12" s="27"/>
      <c r="X12" s="26"/>
      <c r="Y12" s="28"/>
      <c r="AA12" s="99">
        <v>81176</v>
      </c>
      <c r="AB12" s="164">
        <v>1849902379088</v>
      </c>
      <c r="AC12" s="98" t="s">
        <v>284</v>
      </c>
    </row>
    <row r="13" spans="1:29" s="2" customFormat="1" ht="16.149999999999999" customHeight="1" x14ac:dyDescent="0.5">
      <c r="A13" s="29">
        <v>7</v>
      </c>
      <c r="B13" s="121">
        <v>44723</v>
      </c>
      <c r="C13" s="30" t="s">
        <v>65</v>
      </c>
      <c r="D13" s="31" t="s">
        <v>609</v>
      </c>
      <c r="E13" s="32" t="s">
        <v>610</v>
      </c>
      <c r="F13" s="29" t="s">
        <v>25</v>
      </c>
      <c r="G13" s="76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6"/>
      <c r="AA13" s="99">
        <v>81215</v>
      </c>
      <c r="AB13" s="164">
        <v>1849300182898</v>
      </c>
      <c r="AC13" s="98" t="s">
        <v>594</v>
      </c>
    </row>
    <row r="14" spans="1:29" s="2" customFormat="1" ht="16.149999999999999" customHeight="1" x14ac:dyDescent="0.5">
      <c r="A14" s="29">
        <v>8</v>
      </c>
      <c r="B14" s="121">
        <v>44724</v>
      </c>
      <c r="C14" s="30" t="s">
        <v>65</v>
      </c>
      <c r="D14" s="31" t="s">
        <v>156</v>
      </c>
      <c r="E14" s="32" t="s">
        <v>611</v>
      </c>
      <c r="F14" s="29" t="s">
        <v>21</v>
      </c>
      <c r="G14" s="76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6"/>
      <c r="AA14" s="99">
        <v>81224</v>
      </c>
      <c r="AB14" s="164">
        <v>1849902407413</v>
      </c>
      <c r="AC14" s="98" t="s">
        <v>69</v>
      </c>
    </row>
    <row r="15" spans="1:29" s="2" customFormat="1" ht="16.149999999999999" customHeight="1" x14ac:dyDescent="0.5">
      <c r="A15" s="29">
        <v>9</v>
      </c>
      <c r="B15" s="121">
        <v>44725</v>
      </c>
      <c r="C15" s="30" t="s">
        <v>65</v>
      </c>
      <c r="D15" s="31" t="s">
        <v>376</v>
      </c>
      <c r="E15" s="32" t="s">
        <v>612</v>
      </c>
      <c r="F15" s="29" t="s">
        <v>22</v>
      </c>
      <c r="G15" s="76"/>
      <c r="H15" s="33"/>
      <c r="I15" s="33"/>
      <c r="J15" s="33"/>
      <c r="K15" s="33"/>
      <c r="L15" s="78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6"/>
      <c r="AA15" s="99">
        <v>81306</v>
      </c>
      <c r="AB15" s="164">
        <v>1849902370668</v>
      </c>
      <c r="AC15" s="98" t="s">
        <v>210</v>
      </c>
    </row>
    <row r="16" spans="1:29" s="2" customFormat="1" ht="16.149999999999999" customHeight="1" x14ac:dyDescent="0.5">
      <c r="A16" s="37">
        <v>10</v>
      </c>
      <c r="B16" s="122">
        <v>44726</v>
      </c>
      <c r="C16" s="38" t="s">
        <v>65</v>
      </c>
      <c r="D16" s="39" t="s">
        <v>613</v>
      </c>
      <c r="E16" s="40" t="s">
        <v>614</v>
      </c>
      <c r="F16" s="37" t="s">
        <v>23</v>
      </c>
      <c r="G16" s="77"/>
      <c r="H16" s="41"/>
      <c r="I16" s="41"/>
      <c r="J16" s="41"/>
      <c r="K16" s="41"/>
      <c r="L16" s="41"/>
      <c r="M16" s="41"/>
      <c r="N16" s="41"/>
      <c r="O16" s="41"/>
      <c r="P16" s="42"/>
      <c r="Q16" s="42"/>
      <c r="R16" s="42"/>
      <c r="S16" s="42"/>
      <c r="T16" s="42"/>
      <c r="U16" s="42"/>
      <c r="V16" s="42"/>
      <c r="W16" s="42"/>
      <c r="X16" s="43"/>
      <c r="Y16" s="44"/>
      <c r="AA16" s="99">
        <v>81326</v>
      </c>
      <c r="AB16" s="164">
        <v>1849902433236</v>
      </c>
      <c r="AC16" s="98" t="s">
        <v>71</v>
      </c>
    </row>
    <row r="17" spans="1:39" s="2" customFormat="1" ht="16.149999999999999" customHeight="1" x14ac:dyDescent="0.5">
      <c r="A17" s="21">
        <v>11</v>
      </c>
      <c r="B17" s="123">
        <v>44727</v>
      </c>
      <c r="C17" s="22" t="s">
        <v>65</v>
      </c>
      <c r="D17" s="23" t="s">
        <v>613</v>
      </c>
      <c r="E17" s="24" t="s">
        <v>615</v>
      </c>
      <c r="F17" s="25" t="s">
        <v>24</v>
      </c>
      <c r="G17" s="75"/>
      <c r="H17" s="26"/>
      <c r="I17" s="26"/>
      <c r="J17" s="26"/>
      <c r="K17" s="26"/>
      <c r="L17" s="45"/>
      <c r="M17" s="45"/>
      <c r="N17" s="45"/>
      <c r="O17" s="45"/>
      <c r="P17" s="27"/>
      <c r="Q17" s="27"/>
      <c r="R17" s="27"/>
      <c r="S17" s="27"/>
      <c r="T17" s="27"/>
      <c r="U17" s="27"/>
      <c r="V17" s="27"/>
      <c r="W17" s="27"/>
      <c r="X17" s="26"/>
      <c r="Y17" s="28"/>
      <c r="AA17" s="99">
        <v>81332</v>
      </c>
      <c r="AB17" s="164">
        <v>1849902373730</v>
      </c>
      <c r="AC17" s="98" t="s">
        <v>69</v>
      </c>
    </row>
    <row r="18" spans="1:39" s="2" customFormat="1" ht="16.149999999999999" customHeight="1" x14ac:dyDescent="0.5">
      <c r="A18" s="29">
        <v>12</v>
      </c>
      <c r="B18" s="121">
        <v>44728</v>
      </c>
      <c r="C18" s="30" t="s">
        <v>65</v>
      </c>
      <c r="D18" s="31" t="s">
        <v>616</v>
      </c>
      <c r="E18" s="32" t="s">
        <v>617</v>
      </c>
      <c r="F18" s="29" t="s">
        <v>25</v>
      </c>
      <c r="G18" s="76"/>
      <c r="H18" s="33"/>
      <c r="I18" s="33"/>
      <c r="J18" s="33"/>
      <c r="K18" s="33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5"/>
      <c r="Y18" s="36"/>
      <c r="AA18" s="99">
        <v>81352</v>
      </c>
      <c r="AB18" s="164">
        <v>1849902399259</v>
      </c>
      <c r="AC18" s="98" t="s">
        <v>70</v>
      </c>
    </row>
    <row r="19" spans="1:39" s="2" customFormat="1" ht="16.149999999999999" customHeight="1" x14ac:dyDescent="0.5">
      <c r="A19" s="29">
        <v>13</v>
      </c>
      <c r="B19" s="121">
        <v>44729</v>
      </c>
      <c r="C19" s="30" t="s">
        <v>65</v>
      </c>
      <c r="D19" s="46" t="s">
        <v>618</v>
      </c>
      <c r="E19" s="32" t="s">
        <v>619</v>
      </c>
      <c r="F19" s="29" t="s">
        <v>21</v>
      </c>
      <c r="G19" s="76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6"/>
      <c r="AA19" s="99">
        <v>81354</v>
      </c>
      <c r="AB19" s="164">
        <v>1849902439196</v>
      </c>
      <c r="AC19" s="98" t="s">
        <v>68</v>
      </c>
    </row>
    <row r="20" spans="1:39" s="2" customFormat="1" ht="16.149999999999999" customHeight="1" x14ac:dyDescent="0.5">
      <c r="A20" s="29">
        <v>14</v>
      </c>
      <c r="B20" s="121">
        <v>44730</v>
      </c>
      <c r="C20" s="30" t="s">
        <v>65</v>
      </c>
      <c r="D20" s="31" t="s">
        <v>620</v>
      </c>
      <c r="E20" s="32" t="s">
        <v>621</v>
      </c>
      <c r="F20" s="29" t="s">
        <v>22</v>
      </c>
      <c r="G20" s="76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6"/>
      <c r="AA20" s="99">
        <v>81407</v>
      </c>
      <c r="AB20" s="164">
        <v>1350101987159</v>
      </c>
      <c r="AC20" s="98" t="s">
        <v>69</v>
      </c>
    </row>
    <row r="21" spans="1:39" s="2" customFormat="1" ht="16.149999999999999" customHeight="1" x14ac:dyDescent="0.5">
      <c r="A21" s="37">
        <v>15</v>
      </c>
      <c r="B21" s="122">
        <v>44731</v>
      </c>
      <c r="C21" s="38" t="s">
        <v>65</v>
      </c>
      <c r="D21" s="39" t="s">
        <v>622</v>
      </c>
      <c r="E21" s="40" t="s">
        <v>623</v>
      </c>
      <c r="F21" s="37" t="s">
        <v>23</v>
      </c>
      <c r="G21" s="77"/>
      <c r="H21" s="41"/>
      <c r="I21" s="41"/>
      <c r="J21" s="41"/>
      <c r="K21" s="41"/>
      <c r="L21" s="41"/>
      <c r="M21" s="41"/>
      <c r="N21" s="41"/>
      <c r="O21" s="41"/>
      <c r="P21" s="42"/>
      <c r="Q21" s="42"/>
      <c r="R21" s="42"/>
      <c r="S21" s="42"/>
      <c r="T21" s="42"/>
      <c r="U21" s="42"/>
      <c r="V21" s="42"/>
      <c r="W21" s="42"/>
      <c r="X21" s="43"/>
      <c r="Y21" s="44"/>
      <c r="AA21" s="99">
        <v>81456</v>
      </c>
      <c r="AB21" s="164">
        <v>1849902419276</v>
      </c>
      <c r="AC21" s="98" t="s">
        <v>69</v>
      </c>
    </row>
    <row r="22" spans="1:39" s="2" customFormat="1" ht="16.149999999999999" customHeight="1" x14ac:dyDescent="0.5">
      <c r="A22" s="21">
        <v>16</v>
      </c>
      <c r="B22" s="123">
        <v>44732</v>
      </c>
      <c r="C22" s="22" t="s">
        <v>65</v>
      </c>
      <c r="D22" s="23" t="s">
        <v>624</v>
      </c>
      <c r="E22" s="24" t="s">
        <v>377</v>
      </c>
      <c r="F22" s="25" t="s">
        <v>24</v>
      </c>
      <c r="G22" s="75"/>
      <c r="H22" s="26"/>
      <c r="I22" s="26"/>
      <c r="J22" s="26"/>
      <c r="K22" s="26"/>
      <c r="L22" s="45"/>
      <c r="M22" s="45"/>
      <c r="N22" s="45"/>
      <c r="O22" s="45"/>
      <c r="P22" s="27"/>
      <c r="Q22" s="27"/>
      <c r="R22" s="27"/>
      <c r="S22" s="27"/>
      <c r="T22" s="27"/>
      <c r="U22" s="27"/>
      <c r="V22" s="27"/>
      <c r="W22" s="27"/>
      <c r="X22" s="26"/>
      <c r="Y22" s="28"/>
      <c r="AA22" s="99">
        <v>81663</v>
      </c>
      <c r="AB22" s="164">
        <v>1849902378022</v>
      </c>
      <c r="AC22" s="98" t="s">
        <v>670</v>
      </c>
    </row>
    <row r="23" spans="1:39" s="2" customFormat="1" ht="16.149999999999999" customHeight="1" x14ac:dyDescent="0.5">
      <c r="A23" s="29">
        <v>17</v>
      </c>
      <c r="B23" s="121">
        <v>44733</v>
      </c>
      <c r="C23" s="30" t="s">
        <v>65</v>
      </c>
      <c r="D23" s="31" t="s">
        <v>625</v>
      </c>
      <c r="E23" s="32" t="s">
        <v>626</v>
      </c>
      <c r="F23" s="29" t="s">
        <v>25</v>
      </c>
      <c r="G23" s="76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36"/>
      <c r="AA23" s="99">
        <v>81765</v>
      </c>
      <c r="AB23" s="164">
        <v>1849902438017</v>
      </c>
      <c r="AC23" s="98" t="s">
        <v>67</v>
      </c>
    </row>
    <row r="24" spans="1:39" s="2" customFormat="1" ht="16.149999999999999" customHeight="1" x14ac:dyDescent="0.5">
      <c r="A24" s="29">
        <v>18</v>
      </c>
      <c r="B24" s="121">
        <v>44734</v>
      </c>
      <c r="C24" s="30" t="s">
        <v>65</v>
      </c>
      <c r="D24" s="31" t="s">
        <v>627</v>
      </c>
      <c r="E24" s="32" t="s">
        <v>628</v>
      </c>
      <c r="F24" s="29" t="s">
        <v>21</v>
      </c>
      <c r="G24" s="76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6"/>
      <c r="AA24" s="99">
        <v>81789</v>
      </c>
      <c r="AB24" s="164">
        <v>1849902427341</v>
      </c>
      <c r="AC24" s="98" t="s">
        <v>70</v>
      </c>
    </row>
    <row r="25" spans="1:39" s="2" customFormat="1" ht="16.149999999999999" customHeight="1" x14ac:dyDescent="0.5">
      <c r="A25" s="29">
        <v>19</v>
      </c>
      <c r="B25" s="121">
        <v>44735</v>
      </c>
      <c r="C25" s="30" t="s">
        <v>65</v>
      </c>
      <c r="D25" s="31" t="s">
        <v>189</v>
      </c>
      <c r="E25" s="32" t="s">
        <v>629</v>
      </c>
      <c r="F25" s="29" t="s">
        <v>22</v>
      </c>
      <c r="G25" s="76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6"/>
      <c r="AA25" s="99">
        <v>81795</v>
      </c>
      <c r="AB25" s="164">
        <v>1849902342231</v>
      </c>
      <c r="AC25" s="98" t="s">
        <v>671</v>
      </c>
    </row>
    <row r="26" spans="1:39" s="2" customFormat="1" ht="16.149999999999999" customHeight="1" x14ac:dyDescent="0.5">
      <c r="A26" s="37">
        <v>20</v>
      </c>
      <c r="B26" s="122">
        <v>44736</v>
      </c>
      <c r="C26" s="38" t="s">
        <v>65</v>
      </c>
      <c r="D26" s="39" t="s">
        <v>630</v>
      </c>
      <c r="E26" s="40" t="s">
        <v>631</v>
      </c>
      <c r="F26" s="37" t="s">
        <v>23</v>
      </c>
      <c r="G26" s="77"/>
      <c r="H26" s="41"/>
      <c r="I26" s="41"/>
      <c r="J26" s="41"/>
      <c r="K26" s="41"/>
      <c r="L26" s="41"/>
      <c r="M26" s="41"/>
      <c r="N26" s="41"/>
      <c r="O26" s="41"/>
      <c r="P26" s="42"/>
      <c r="Q26" s="42"/>
      <c r="R26" s="42"/>
      <c r="S26" s="42"/>
      <c r="T26" s="42"/>
      <c r="U26" s="42"/>
      <c r="V26" s="42"/>
      <c r="W26" s="42"/>
      <c r="X26" s="43"/>
      <c r="Y26" s="44"/>
      <c r="AA26" s="99">
        <v>81833</v>
      </c>
      <c r="AB26" s="164">
        <v>1849902360743</v>
      </c>
      <c r="AC26" s="98" t="s">
        <v>74</v>
      </c>
    </row>
    <row r="27" spans="1:39" s="2" customFormat="1" ht="16.149999999999999" customHeight="1" x14ac:dyDescent="0.5">
      <c r="A27" s="21">
        <v>21</v>
      </c>
      <c r="B27" s="123">
        <v>44738</v>
      </c>
      <c r="C27" s="295" t="s">
        <v>66</v>
      </c>
      <c r="D27" s="48" t="s">
        <v>632</v>
      </c>
      <c r="E27" s="49" t="s">
        <v>633</v>
      </c>
      <c r="F27" s="25" t="s">
        <v>25</v>
      </c>
      <c r="G27" s="289"/>
      <c r="H27" s="290"/>
      <c r="I27" s="290"/>
      <c r="J27" s="290"/>
      <c r="K27" s="290"/>
      <c r="L27" s="291"/>
      <c r="M27" s="291"/>
      <c r="N27" s="291"/>
      <c r="O27" s="291"/>
      <c r="P27" s="292"/>
      <c r="Q27" s="292"/>
      <c r="R27" s="292"/>
      <c r="S27" s="292"/>
      <c r="T27" s="292"/>
      <c r="U27" s="292"/>
      <c r="V27" s="292"/>
      <c r="W27" s="292"/>
      <c r="X27" s="290"/>
      <c r="Y27" s="293"/>
      <c r="AA27" s="99">
        <v>81076</v>
      </c>
      <c r="AB27" s="164">
        <v>1849902396128</v>
      </c>
      <c r="AC27" s="98" t="s">
        <v>68</v>
      </c>
      <c r="AE27" s="294"/>
      <c r="AI27" s="91"/>
      <c r="AJ27" s="91"/>
      <c r="AK27" s="91"/>
      <c r="AL27" s="91"/>
      <c r="AM27" s="91"/>
    </row>
    <row r="28" spans="1:39" s="2" customFormat="1" ht="16.149999999999999" customHeight="1" x14ac:dyDescent="0.5">
      <c r="A28" s="29">
        <v>22</v>
      </c>
      <c r="B28" s="121">
        <v>44739</v>
      </c>
      <c r="C28" s="53" t="s">
        <v>66</v>
      </c>
      <c r="D28" s="31" t="s">
        <v>634</v>
      </c>
      <c r="E28" s="32" t="s">
        <v>635</v>
      </c>
      <c r="F28" s="29" t="s">
        <v>21</v>
      </c>
      <c r="G28" s="76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6"/>
      <c r="AA28" s="99">
        <v>81101</v>
      </c>
      <c r="AB28" s="164">
        <v>1849902430199</v>
      </c>
      <c r="AC28" s="98" t="s">
        <v>70</v>
      </c>
    </row>
    <row r="29" spans="1:39" s="2" customFormat="1" ht="16.149999999999999" customHeight="1" x14ac:dyDescent="0.5">
      <c r="A29" s="29">
        <v>23</v>
      </c>
      <c r="B29" s="121">
        <v>44740</v>
      </c>
      <c r="C29" s="30" t="s">
        <v>66</v>
      </c>
      <c r="D29" s="54" t="s">
        <v>636</v>
      </c>
      <c r="E29" s="55" t="s">
        <v>637</v>
      </c>
      <c r="F29" s="29" t="s">
        <v>22</v>
      </c>
      <c r="G29" s="76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6"/>
      <c r="AA29" s="99">
        <v>81134</v>
      </c>
      <c r="AB29" s="164">
        <v>1849902413596</v>
      </c>
      <c r="AC29" s="98" t="s">
        <v>70</v>
      </c>
    </row>
    <row r="30" spans="1:39" s="2" customFormat="1" ht="16.149999999999999" customHeight="1" x14ac:dyDescent="0.5">
      <c r="A30" s="29">
        <v>24</v>
      </c>
      <c r="B30" s="121">
        <v>44741</v>
      </c>
      <c r="C30" s="30" t="s">
        <v>66</v>
      </c>
      <c r="D30" s="31" t="s">
        <v>638</v>
      </c>
      <c r="E30" s="32" t="s">
        <v>639</v>
      </c>
      <c r="F30" s="29" t="s">
        <v>23</v>
      </c>
      <c r="G30" s="76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6"/>
      <c r="AA30" s="99">
        <v>81150</v>
      </c>
      <c r="AB30" s="164">
        <v>1849902430164</v>
      </c>
      <c r="AC30" s="98" t="s">
        <v>68</v>
      </c>
    </row>
    <row r="31" spans="1:39" s="2" customFormat="1" ht="16.149999999999999" customHeight="1" x14ac:dyDescent="0.5">
      <c r="A31" s="37">
        <v>25</v>
      </c>
      <c r="B31" s="122">
        <v>44742</v>
      </c>
      <c r="C31" s="56" t="s">
        <v>66</v>
      </c>
      <c r="D31" s="57" t="s">
        <v>640</v>
      </c>
      <c r="E31" s="58" t="s">
        <v>641</v>
      </c>
      <c r="F31" s="37" t="s">
        <v>24</v>
      </c>
      <c r="G31" s="80"/>
      <c r="H31" s="59"/>
      <c r="I31" s="59"/>
      <c r="J31" s="59"/>
      <c r="K31" s="59"/>
      <c r="L31" s="59"/>
      <c r="M31" s="59"/>
      <c r="N31" s="59"/>
      <c r="O31" s="59"/>
      <c r="P31" s="60"/>
      <c r="Q31" s="60"/>
      <c r="R31" s="60"/>
      <c r="S31" s="60"/>
      <c r="T31" s="60"/>
      <c r="U31" s="60"/>
      <c r="V31" s="60"/>
      <c r="W31" s="60"/>
      <c r="X31" s="61"/>
      <c r="Y31" s="44"/>
      <c r="AA31" s="99">
        <v>81235</v>
      </c>
      <c r="AB31" s="164">
        <v>1849902449787</v>
      </c>
      <c r="AC31" s="98" t="s">
        <v>79</v>
      </c>
    </row>
    <row r="32" spans="1:39" s="2" customFormat="1" ht="16.149999999999999" customHeight="1" x14ac:dyDescent="0.5">
      <c r="A32" s="21">
        <v>26</v>
      </c>
      <c r="B32" s="123">
        <v>44743</v>
      </c>
      <c r="C32" s="22" t="s">
        <v>66</v>
      </c>
      <c r="D32" s="23" t="s">
        <v>642</v>
      </c>
      <c r="E32" s="24" t="s">
        <v>1120</v>
      </c>
      <c r="F32" s="25" t="s">
        <v>25</v>
      </c>
      <c r="G32" s="75"/>
      <c r="H32" s="26"/>
      <c r="I32" s="26"/>
      <c r="J32" s="26"/>
      <c r="K32" s="26"/>
      <c r="L32" s="45"/>
      <c r="M32" s="45"/>
      <c r="N32" s="45"/>
      <c r="O32" s="45"/>
      <c r="P32" s="27"/>
      <c r="Q32" s="27"/>
      <c r="R32" s="27"/>
      <c r="S32" s="27"/>
      <c r="T32" s="27"/>
      <c r="U32" s="27"/>
      <c r="V32" s="27"/>
      <c r="W32" s="27"/>
      <c r="X32" s="26"/>
      <c r="Y32" s="28"/>
      <c r="AA32" s="99">
        <v>81355</v>
      </c>
      <c r="AB32" s="164">
        <v>1840201345294</v>
      </c>
      <c r="AC32" s="98" t="s">
        <v>69</v>
      </c>
    </row>
    <row r="33" spans="1:29" s="2" customFormat="1" ht="16.149999999999999" customHeight="1" x14ac:dyDescent="0.5">
      <c r="A33" s="29">
        <v>27</v>
      </c>
      <c r="B33" s="121">
        <v>44744</v>
      </c>
      <c r="C33" s="30" t="s">
        <v>66</v>
      </c>
      <c r="D33" s="31" t="s">
        <v>643</v>
      </c>
      <c r="E33" s="32" t="s">
        <v>644</v>
      </c>
      <c r="F33" s="29" t="s">
        <v>21</v>
      </c>
      <c r="G33" s="76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6"/>
      <c r="AA33" s="99">
        <v>81445</v>
      </c>
      <c r="AB33" s="164">
        <v>1849902407332</v>
      </c>
      <c r="AC33" s="98" t="s">
        <v>284</v>
      </c>
    </row>
    <row r="34" spans="1:29" s="2" customFormat="1" ht="16.149999999999999" customHeight="1" x14ac:dyDescent="0.5">
      <c r="A34" s="29">
        <v>28</v>
      </c>
      <c r="B34" s="121">
        <v>44745</v>
      </c>
      <c r="C34" s="30" t="s">
        <v>66</v>
      </c>
      <c r="D34" s="31" t="s">
        <v>645</v>
      </c>
      <c r="E34" s="32" t="s">
        <v>646</v>
      </c>
      <c r="F34" s="29" t="s">
        <v>22</v>
      </c>
      <c r="G34" s="76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6"/>
      <c r="AA34" s="99">
        <v>81469</v>
      </c>
      <c r="AB34" s="164">
        <v>1849902395113</v>
      </c>
      <c r="AC34" s="98" t="s">
        <v>69</v>
      </c>
    </row>
    <row r="35" spans="1:29" s="2" customFormat="1" ht="15.95" customHeight="1" x14ac:dyDescent="0.5">
      <c r="A35" s="29">
        <v>29</v>
      </c>
      <c r="B35" s="121">
        <v>44746</v>
      </c>
      <c r="C35" s="30" t="s">
        <v>66</v>
      </c>
      <c r="D35" s="31" t="s">
        <v>647</v>
      </c>
      <c r="E35" s="32" t="s">
        <v>648</v>
      </c>
      <c r="F35" s="29" t="s">
        <v>23</v>
      </c>
      <c r="G35" s="76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6"/>
      <c r="AA35" s="99">
        <v>81479</v>
      </c>
      <c r="AB35" s="164">
        <v>1849902412735</v>
      </c>
      <c r="AC35" s="98" t="s">
        <v>209</v>
      </c>
    </row>
    <row r="36" spans="1:29" s="2" customFormat="1" ht="16.350000000000001" customHeight="1" x14ac:dyDescent="0.5">
      <c r="A36" s="37">
        <v>30</v>
      </c>
      <c r="B36" s="122">
        <v>44747</v>
      </c>
      <c r="C36" s="38" t="s">
        <v>66</v>
      </c>
      <c r="D36" s="39" t="s">
        <v>649</v>
      </c>
      <c r="E36" s="40" t="s">
        <v>650</v>
      </c>
      <c r="F36" s="37" t="s">
        <v>24</v>
      </c>
      <c r="G36" s="77"/>
      <c r="H36" s="41"/>
      <c r="I36" s="41"/>
      <c r="J36" s="41"/>
      <c r="K36" s="41"/>
      <c r="L36" s="41"/>
      <c r="M36" s="41"/>
      <c r="N36" s="41"/>
      <c r="O36" s="41"/>
      <c r="P36" s="42"/>
      <c r="Q36" s="42"/>
      <c r="R36" s="42"/>
      <c r="S36" s="42"/>
      <c r="T36" s="42"/>
      <c r="U36" s="42"/>
      <c r="V36" s="42"/>
      <c r="W36" s="42"/>
      <c r="X36" s="43"/>
      <c r="Y36" s="44"/>
      <c r="AA36" s="99">
        <v>81499</v>
      </c>
      <c r="AB36" s="164">
        <v>1849902345027</v>
      </c>
      <c r="AC36" s="98" t="s">
        <v>211</v>
      </c>
    </row>
    <row r="37" spans="1:29" s="2" customFormat="1" ht="16.149999999999999" customHeight="1" x14ac:dyDescent="0.5">
      <c r="A37" s="21">
        <v>31</v>
      </c>
      <c r="B37" s="123">
        <v>44748</v>
      </c>
      <c r="C37" s="47" t="s">
        <v>66</v>
      </c>
      <c r="D37" s="62" t="s">
        <v>651</v>
      </c>
      <c r="E37" s="63" t="s">
        <v>652</v>
      </c>
      <c r="F37" s="25" t="s">
        <v>25</v>
      </c>
      <c r="G37" s="81"/>
      <c r="H37" s="50"/>
      <c r="I37" s="50"/>
      <c r="J37" s="50"/>
      <c r="K37" s="50"/>
      <c r="L37" s="50"/>
      <c r="M37" s="50"/>
      <c r="N37" s="50"/>
      <c r="O37" s="50"/>
      <c r="P37" s="51"/>
      <c r="Q37" s="51"/>
      <c r="R37" s="51"/>
      <c r="S37" s="51"/>
      <c r="T37" s="51"/>
      <c r="U37" s="51"/>
      <c r="V37" s="51"/>
      <c r="W37" s="51"/>
      <c r="X37" s="52"/>
      <c r="Y37" s="28"/>
      <c r="AA37" s="99">
        <v>81506</v>
      </c>
      <c r="AB37" s="164">
        <v>1849902434631</v>
      </c>
      <c r="AC37" s="98" t="s">
        <v>81</v>
      </c>
    </row>
    <row r="38" spans="1:29" s="2" customFormat="1" ht="16.149999999999999" customHeight="1" x14ac:dyDescent="0.5">
      <c r="A38" s="29">
        <v>32</v>
      </c>
      <c r="B38" s="121">
        <v>44749</v>
      </c>
      <c r="C38" s="30" t="s">
        <v>66</v>
      </c>
      <c r="D38" s="31" t="s">
        <v>653</v>
      </c>
      <c r="E38" s="32" t="s">
        <v>654</v>
      </c>
      <c r="F38" s="29" t="s">
        <v>21</v>
      </c>
      <c r="G38" s="76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6"/>
      <c r="AA38" s="99">
        <v>81546</v>
      </c>
      <c r="AB38" s="164">
        <v>1849902434798</v>
      </c>
      <c r="AC38" s="98" t="s">
        <v>213</v>
      </c>
    </row>
    <row r="39" spans="1:29" s="2" customFormat="1" ht="16.149999999999999" customHeight="1" x14ac:dyDescent="0.5">
      <c r="A39" s="29">
        <v>33</v>
      </c>
      <c r="B39" s="121">
        <v>44750</v>
      </c>
      <c r="C39" s="30" t="s">
        <v>66</v>
      </c>
      <c r="D39" s="31" t="s">
        <v>655</v>
      </c>
      <c r="E39" s="32" t="s">
        <v>656</v>
      </c>
      <c r="F39" s="29" t="s">
        <v>22</v>
      </c>
      <c r="G39" s="76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6"/>
      <c r="AA39" s="99">
        <v>81692</v>
      </c>
      <c r="AB39" s="164">
        <v>1103704816717</v>
      </c>
      <c r="AC39" s="98" t="s">
        <v>210</v>
      </c>
    </row>
    <row r="40" spans="1:29" s="2" customFormat="1" ht="16.149999999999999" customHeight="1" x14ac:dyDescent="0.5">
      <c r="A40" s="29">
        <v>34</v>
      </c>
      <c r="B40" s="121">
        <v>44751</v>
      </c>
      <c r="C40" s="30" t="s">
        <v>66</v>
      </c>
      <c r="D40" s="31" t="s">
        <v>657</v>
      </c>
      <c r="E40" s="32" t="s">
        <v>658</v>
      </c>
      <c r="F40" s="29" t="s">
        <v>23</v>
      </c>
      <c r="G40" s="76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6"/>
      <c r="AA40" s="99">
        <v>81748</v>
      </c>
      <c r="AB40" s="164">
        <v>1849902400401</v>
      </c>
      <c r="AC40" s="98" t="s">
        <v>592</v>
      </c>
    </row>
    <row r="41" spans="1:29" s="2" customFormat="1" ht="16.5" customHeight="1" x14ac:dyDescent="0.5">
      <c r="A41" s="37">
        <v>35</v>
      </c>
      <c r="B41" s="122">
        <v>44752</v>
      </c>
      <c r="C41" s="56" t="s">
        <v>66</v>
      </c>
      <c r="D41" s="57" t="s">
        <v>659</v>
      </c>
      <c r="E41" s="58" t="s">
        <v>660</v>
      </c>
      <c r="F41" s="37" t="s">
        <v>24</v>
      </c>
      <c r="G41" s="80"/>
      <c r="H41" s="59"/>
      <c r="I41" s="59"/>
      <c r="J41" s="59"/>
      <c r="K41" s="59"/>
      <c r="L41" s="59"/>
      <c r="M41" s="59"/>
      <c r="N41" s="59"/>
      <c r="O41" s="59"/>
      <c r="P41" s="60"/>
      <c r="Q41" s="60"/>
      <c r="R41" s="60"/>
      <c r="S41" s="60"/>
      <c r="T41" s="60"/>
      <c r="U41" s="60"/>
      <c r="V41" s="60"/>
      <c r="W41" s="60"/>
      <c r="X41" s="61"/>
      <c r="Y41" s="44"/>
      <c r="AA41" s="99">
        <v>81766</v>
      </c>
      <c r="AB41" s="164">
        <v>1849902414444</v>
      </c>
      <c r="AC41" s="98" t="s">
        <v>68</v>
      </c>
    </row>
    <row r="42" spans="1:29" s="2" customFormat="1" ht="16.149999999999999" customHeight="1" x14ac:dyDescent="0.5">
      <c r="A42" s="21">
        <v>36</v>
      </c>
      <c r="B42" s="123">
        <v>44753</v>
      </c>
      <c r="C42" s="22" t="s">
        <v>66</v>
      </c>
      <c r="D42" s="23" t="s">
        <v>661</v>
      </c>
      <c r="E42" s="24" t="s">
        <v>662</v>
      </c>
      <c r="F42" s="25" t="s">
        <v>25</v>
      </c>
      <c r="G42" s="82"/>
      <c r="H42" s="45"/>
      <c r="I42" s="45"/>
      <c r="J42" s="45"/>
      <c r="K42" s="45"/>
      <c r="L42" s="45"/>
      <c r="M42" s="45"/>
      <c r="N42" s="45"/>
      <c r="O42" s="45"/>
      <c r="P42" s="27"/>
      <c r="Q42" s="27"/>
      <c r="R42" s="27"/>
      <c r="S42" s="27"/>
      <c r="T42" s="27"/>
      <c r="U42" s="27"/>
      <c r="V42" s="27"/>
      <c r="W42" s="27"/>
      <c r="X42" s="26"/>
      <c r="Y42" s="28"/>
      <c r="AA42" s="99">
        <v>81769</v>
      </c>
      <c r="AB42" s="164">
        <v>1849902393820</v>
      </c>
      <c r="AC42" s="98" t="s">
        <v>210</v>
      </c>
    </row>
    <row r="43" spans="1:29" s="2" customFormat="1" ht="16.149999999999999" customHeight="1" x14ac:dyDescent="0.5">
      <c r="A43" s="29">
        <v>37</v>
      </c>
      <c r="B43" s="121">
        <v>44754</v>
      </c>
      <c r="C43" s="30" t="s">
        <v>66</v>
      </c>
      <c r="D43" s="31" t="s">
        <v>663</v>
      </c>
      <c r="E43" s="32" t="s">
        <v>664</v>
      </c>
      <c r="F43" s="29" t="s">
        <v>21</v>
      </c>
      <c r="G43" s="76"/>
      <c r="H43" s="33"/>
      <c r="I43" s="33"/>
      <c r="J43" s="33"/>
      <c r="K43" s="33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5"/>
      <c r="Y43" s="36"/>
      <c r="AA43" s="99">
        <v>81782</v>
      </c>
      <c r="AB43" s="164">
        <v>1839100020100</v>
      </c>
      <c r="AC43" s="98" t="s">
        <v>69</v>
      </c>
    </row>
    <row r="44" spans="1:29" s="2" customFormat="1" ht="16.149999999999999" customHeight="1" x14ac:dyDescent="0.5">
      <c r="A44" s="29">
        <v>38</v>
      </c>
      <c r="B44" s="121">
        <v>44755</v>
      </c>
      <c r="C44" s="53" t="s">
        <v>66</v>
      </c>
      <c r="D44" s="54" t="s">
        <v>665</v>
      </c>
      <c r="E44" s="55" t="s">
        <v>666</v>
      </c>
      <c r="F44" s="29" t="s">
        <v>22</v>
      </c>
      <c r="G44" s="76"/>
      <c r="H44" s="33"/>
      <c r="I44" s="33"/>
      <c r="J44" s="33"/>
      <c r="K44" s="33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5"/>
      <c r="Y44" s="36"/>
      <c r="AA44" s="99">
        <v>81852</v>
      </c>
      <c r="AB44" s="164">
        <v>1849902400389</v>
      </c>
      <c r="AC44" s="98" t="s">
        <v>209</v>
      </c>
    </row>
    <row r="45" spans="1:29" s="2" customFormat="1" ht="15.95" customHeight="1" x14ac:dyDescent="0.5">
      <c r="A45" s="29">
        <v>39</v>
      </c>
      <c r="B45" s="121">
        <v>44756</v>
      </c>
      <c r="C45" s="30" t="s">
        <v>66</v>
      </c>
      <c r="D45" s="31" t="s">
        <v>667</v>
      </c>
      <c r="E45" s="32" t="s">
        <v>668</v>
      </c>
      <c r="F45" s="29" t="s">
        <v>23</v>
      </c>
      <c r="G45" s="83"/>
      <c r="H45" s="35"/>
      <c r="I45" s="35"/>
      <c r="J45" s="35"/>
      <c r="K45" s="35"/>
      <c r="L45" s="35"/>
      <c r="M45" s="35"/>
      <c r="N45" s="35"/>
      <c r="O45" s="35"/>
      <c r="P45" s="34"/>
      <c r="Q45" s="34"/>
      <c r="R45" s="34"/>
      <c r="S45" s="34"/>
      <c r="T45" s="34"/>
      <c r="U45" s="34"/>
      <c r="V45" s="34"/>
      <c r="W45" s="34"/>
      <c r="X45" s="35"/>
      <c r="Y45" s="36"/>
      <c r="AA45" s="99">
        <v>81858</v>
      </c>
      <c r="AB45" s="164">
        <v>1849902334149</v>
      </c>
      <c r="AC45" s="98" t="s">
        <v>68</v>
      </c>
    </row>
    <row r="46" spans="1:29" s="2" customFormat="1" ht="16.149999999999999" customHeight="1" x14ac:dyDescent="0.5">
      <c r="A46" s="37">
        <v>40</v>
      </c>
      <c r="B46" s="122">
        <v>45123</v>
      </c>
      <c r="C46" s="38" t="s">
        <v>66</v>
      </c>
      <c r="D46" s="39" t="s">
        <v>1125</v>
      </c>
      <c r="E46" s="40" t="s">
        <v>1126</v>
      </c>
      <c r="F46" s="37" t="s">
        <v>24</v>
      </c>
      <c r="G46" s="77"/>
      <c r="H46" s="41"/>
      <c r="I46" s="41"/>
      <c r="J46" s="41"/>
      <c r="K46" s="41"/>
      <c r="L46" s="41"/>
      <c r="M46" s="41"/>
      <c r="N46" s="41"/>
      <c r="O46" s="41"/>
      <c r="P46" s="42"/>
      <c r="Q46" s="42"/>
      <c r="R46" s="42"/>
      <c r="S46" s="42"/>
      <c r="T46" s="42"/>
      <c r="U46" s="42"/>
      <c r="V46" s="42"/>
      <c r="W46" s="42"/>
      <c r="X46" s="43"/>
      <c r="Y46" s="64"/>
      <c r="AA46" s="99"/>
      <c r="AB46" s="164"/>
      <c r="AC46" s="98"/>
    </row>
    <row r="47" spans="1:29" s="2" customFormat="1" ht="6" customHeight="1" x14ac:dyDescent="0.5">
      <c r="A47" s="66"/>
      <c r="B47" s="127"/>
      <c r="C47" s="125"/>
      <c r="D47" s="126"/>
      <c r="E47" s="12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5"/>
      <c r="Q47" s="65"/>
      <c r="R47" s="65"/>
      <c r="S47" s="65"/>
      <c r="T47" s="65"/>
      <c r="U47" s="65"/>
      <c r="V47" s="65"/>
      <c r="W47" s="65"/>
      <c r="X47" s="116"/>
      <c r="Y47" s="117"/>
      <c r="AA47" s="99"/>
      <c r="AB47" s="164"/>
      <c r="AC47" s="98"/>
    </row>
    <row r="48" spans="1:29" s="2" customFormat="1" ht="16.149999999999999" customHeight="1" x14ac:dyDescent="0.5">
      <c r="A48" s="65"/>
      <c r="B48" s="69" t="s">
        <v>32</v>
      </c>
      <c r="C48" s="66"/>
      <c r="E48" s="66">
        <f>I48+O48</f>
        <v>40</v>
      </c>
      <c r="F48" s="67" t="s">
        <v>6</v>
      </c>
      <c r="G48" s="69" t="s">
        <v>11</v>
      </c>
      <c r="H48" s="69"/>
      <c r="I48" s="66">
        <f>COUNTIF($C$7:$C$46,"ช")</f>
        <v>20</v>
      </c>
      <c r="J48" s="65"/>
      <c r="K48" s="68" t="s">
        <v>8</v>
      </c>
      <c r="L48" s="69"/>
      <c r="M48" s="188" t="s">
        <v>7</v>
      </c>
      <c r="N48" s="188"/>
      <c r="O48" s="66">
        <f>COUNTIF($C$7:$C$46,"ญ")</f>
        <v>20</v>
      </c>
      <c r="P48" s="65"/>
      <c r="Q48" s="68" t="s">
        <v>8</v>
      </c>
      <c r="X48" s="65"/>
      <c r="Y48" s="65"/>
      <c r="AA48" s="99"/>
      <c r="AB48" s="164"/>
      <c r="AC48" s="98"/>
    </row>
    <row r="49" spans="1:29" s="91" customFormat="1" ht="17.100000000000001" hidden="1" customHeight="1" x14ac:dyDescent="0.5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AA49" s="171"/>
      <c r="AB49" s="177"/>
      <c r="AC49" s="172"/>
    </row>
    <row r="50" spans="1:29" s="89" customFormat="1" ht="15" hidden="1" customHeight="1" x14ac:dyDescent="0.5">
      <c r="A50" s="85"/>
      <c r="B50" s="84"/>
      <c r="C50" s="85"/>
      <c r="D50" s="162" t="s">
        <v>21</v>
      </c>
      <c r="E50" s="162">
        <f>COUNTIF($F$7:$F$46,"แดง")</f>
        <v>8</v>
      </c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AA50" s="287"/>
      <c r="AB50" s="288"/>
      <c r="AC50" s="168"/>
    </row>
    <row r="51" spans="1:29" s="89" customFormat="1" ht="15" hidden="1" customHeight="1" x14ac:dyDescent="0.5">
      <c r="A51" s="85"/>
      <c r="B51" s="84"/>
      <c r="C51" s="85"/>
      <c r="D51" s="162" t="s">
        <v>22</v>
      </c>
      <c r="E51" s="162">
        <f>COUNTIF($F$7:$F$46,"เหลือง")</f>
        <v>8</v>
      </c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AA51" s="287"/>
      <c r="AB51" s="288"/>
      <c r="AC51" s="168"/>
    </row>
    <row r="52" spans="1:29" s="89" customFormat="1" ht="15" hidden="1" customHeight="1" x14ac:dyDescent="0.5">
      <c r="A52" s="85"/>
      <c r="B52" s="84"/>
      <c r="C52" s="85"/>
      <c r="D52" s="162" t="s">
        <v>23</v>
      </c>
      <c r="E52" s="162">
        <f>COUNTIF($F$7:$F$46,"น้ำเงิน")</f>
        <v>8</v>
      </c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AA52" s="287"/>
      <c r="AB52" s="288"/>
      <c r="AC52" s="168"/>
    </row>
    <row r="53" spans="1:29" s="89" customFormat="1" ht="15" hidden="1" customHeight="1" x14ac:dyDescent="0.5">
      <c r="A53" s="85"/>
      <c r="B53" s="84"/>
      <c r="C53" s="85"/>
      <c r="D53" s="162" t="s">
        <v>24</v>
      </c>
      <c r="E53" s="162">
        <f>COUNTIF($F$7:$F$46,"ม่วง")</f>
        <v>8</v>
      </c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AA53" s="287"/>
      <c r="AB53" s="288"/>
      <c r="AC53" s="168"/>
    </row>
    <row r="54" spans="1:29" s="89" customFormat="1" ht="15" hidden="1" customHeight="1" x14ac:dyDescent="0.5">
      <c r="A54" s="85"/>
      <c r="B54" s="84"/>
      <c r="C54" s="85"/>
      <c r="D54" s="162" t="s">
        <v>25</v>
      </c>
      <c r="E54" s="162">
        <f>COUNTIF($F$7:$F$46,"ฟ้า")</f>
        <v>8</v>
      </c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AA54" s="287"/>
      <c r="AB54" s="288"/>
      <c r="AC54" s="168"/>
    </row>
    <row r="55" spans="1:29" s="89" customFormat="1" ht="15" hidden="1" customHeight="1" x14ac:dyDescent="0.5">
      <c r="A55" s="85"/>
      <c r="B55" s="84"/>
      <c r="C55" s="85"/>
      <c r="D55" s="162" t="s">
        <v>5</v>
      </c>
      <c r="E55" s="162">
        <f>SUM(E50:E54)</f>
        <v>40</v>
      </c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AA55" s="287"/>
      <c r="AB55" s="288"/>
      <c r="AC55" s="168"/>
    </row>
    <row r="56" spans="1:29" ht="15" customHeight="1" x14ac:dyDescent="0.5">
      <c r="B56" s="86"/>
      <c r="C56" s="87"/>
      <c r="D56" s="88"/>
      <c r="E56" s="88"/>
      <c r="F56" s="89"/>
      <c r="G56" s="89"/>
      <c r="H56" s="89"/>
      <c r="I56" s="89"/>
      <c r="J56" s="89"/>
    </row>
    <row r="57" spans="1:29" ht="15" customHeight="1" x14ac:dyDescent="0.5">
      <c r="B57" s="86"/>
      <c r="C57" s="87"/>
      <c r="D57" s="88"/>
      <c r="E57" s="88"/>
      <c r="F57" s="89"/>
    </row>
    <row r="58" spans="1:29" ht="15" customHeight="1" x14ac:dyDescent="0.5">
      <c r="B58" s="86"/>
      <c r="C58" s="90"/>
      <c r="D58" s="91"/>
      <c r="E58" s="91"/>
      <c r="F58" s="89"/>
    </row>
    <row r="59" spans="1:29" ht="15" customHeight="1" x14ac:dyDescent="0.5">
      <c r="B59" s="86"/>
      <c r="C59" s="87"/>
      <c r="D59" s="88"/>
      <c r="E59" s="88"/>
      <c r="F59" s="89"/>
    </row>
    <row r="60" spans="1:29" ht="15" customHeight="1" x14ac:dyDescent="0.5">
      <c r="B60" s="86"/>
      <c r="C60" s="87"/>
      <c r="D60" s="88"/>
      <c r="E60" s="88"/>
      <c r="F60" s="89"/>
    </row>
  </sheetData>
  <sortState xmlns:xlrd2="http://schemas.microsoft.com/office/spreadsheetml/2017/richdata2" ref="C66:E70">
    <sortCondition ref="D66:D70"/>
    <sortCondition ref="E66:E70"/>
  </sortState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58"/>
  <sheetViews>
    <sheetView topLeftCell="A31" zoomScale="130" zoomScaleNormal="130" workbookViewId="0">
      <selection activeCell="AF9" sqref="AF9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0" style="1" hidden="1" customWidth="1"/>
    <col min="27" max="27" width="10.140625" style="271" hidden="1" customWidth="1"/>
    <col min="28" max="28" width="18.85546875" style="282" hidden="1" customWidth="1"/>
    <col min="29" max="29" width="23.7109375" style="1" hidden="1" customWidth="1"/>
    <col min="30" max="16384" width="9.140625" style="1"/>
  </cols>
  <sheetData>
    <row r="1" spans="1:29" s="10" customFormat="1" ht="18" customHeight="1" x14ac:dyDescent="0.5">
      <c r="B1" s="102" t="s">
        <v>62</v>
      </c>
      <c r="C1" s="95"/>
      <c r="D1" s="96"/>
      <c r="E1" s="101" t="str">
        <f>'1-1'!E1</f>
        <v xml:space="preserve">      ภาคเรียนที่ 2  ปีการศึกษา 2568</v>
      </c>
      <c r="F1" s="13"/>
      <c r="M1" s="10" t="s">
        <v>37</v>
      </c>
      <c r="R1" s="10" t="str">
        <f>'ยอด ม.1'!B18</f>
        <v>นางสาววีรญา   วังหิน</v>
      </c>
      <c r="AA1" s="159"/>
      <c r="AB1" s="267"/>
    </row>
    <row r="2" spans="1:29" s="10" customFormat="1" ht="18" customHeight="1" x14ac:dyDescent="0.5">
      <c r="B2" s="103" t="s">
        <v>45</v>
      </c>
      <c r="C2" s="95"/>
      <c r="D2" s="96"/>
      <c r="E2" s="101" t="s">
        <v>57</v>
      </c>
      <c r="M2" s="10" t="s">
        <v>44</v>
      </c>
      <c r="R2" s="10" t="str">
        <f>'ยอด ม.1'!B19</f>
        <v>นางสาววิภารัตน์  พุฒดำ</v>
      </c>
      <c r="AA2" s="159"/>
      <c r="AB2" s="267"/>
    </row>
    <row r="3" spans="1:29" s="12" customFormat="1" ht="17.25" customHeight="1" x14ac:dyDescent="0.5">
      <c r="A3" s="13" t="s">
        <v>39</v>
      </c>
      <c r="B3" s="10"/>
      <c r="C3" s="10"/>
      <c r="D3" s="10"/>
      <c r="E3" s="10"/>
      <c r="F3" s="13"/>
      <c r="G3" s="13"/>
      <c r="H3" s="13"/>
      <c r="I3" s="13"/>
      <c r="J3" s="13"/>
      <c r="K3" s="13"/>
      <c r="L3" s="10"/>
      <c r="M3" s="10"/>
      <c r="N3" s="10"/>
      <c r="O3" s="13"/>
      <c r="T3" s="10"/>
      <c r="U3" s="10"/>
      <c r="V3" s="10"/>
      <c r="W3" s="10"/>
      <c r="X3" s="10"/>
      <c r="Y3" s="10"/>
      <c r="AA3" s="159"/>
      <c r="AB3" s="267"/>
    </row>
    <row r="4" spans="1:29" s="12" customFormat="1" ht="17.25" customHeight="1" x14ac:dyDescent="0.5">
      <c r="A4" s="10" t="s">
        <v>46</v>
      </c>
      <c r="B4" s="10"/>
      <c r="C4" s="10"/>
      <c r="D4" s="10"/>
      <c r="E4" s="10"/>
      <c r="F4" s="13"/>
      <c r="G4" s="13"/>
      <c r="H4" s="13"/>
      <c r="I4" s="13"/>
      <c r="J4" s="13"/>
      <c r="K4" s="13"/>
      <c r="L4" s="10"/>
      <c r="M4" s="10"/>
      <c r="N4" s="10"/>
      <c r="O4" s="13"/>
      <c r="T4" s="13"/>
      <c r="U4" s="10"/>
      <c r="V4" s="111" t="s">
        <v>47</v>
      </c>
      <c r="W4" s="312">
        <f>'ยอด ม.1'!F18</f>
        <v>625</v>
      </c>
      <c r="X4" s="312"/>
      <c r="Y4" s="10"/>
      <c r="AA4" s="159"/>
      <c r="AB4" s="267"/>
    </row>
    <row r="5" spans="1:29" s="98" customFormat="1" ht="18" customHeight="1" x14ac:dyDescent="0.5">
      <c r="A5" s="310" t="s">
        <v>0</v>
      </c>
      <c r="B5" s="308" t="s">
        <v>1</v>
      </c>
      <c r="C5" s="314" t="s">
        <v>2</v>
      </c>
      <c r="D5" s="316" t="s">
        <v>9</v>
      </c>
      <c r="E5" s="318" t="s">
        <v>4</v>
      </c>
      <c r="F5" s="310" t="s">
        <v>3</v>
      </c>
      <c r="G5" s="71"/>
      <c r="H5" s="72"/>
      <c r="I5" s="72"/>
      <c r="J5" s="72"/>
      <c r="K5" s="7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5"/>
      <c r="X5" s="16"/>
      <c r="Y5" s="104"/>
      <c r="AA5" s="99"/>
      <c r="AB5" s="164"/>
    </row>
    <row r="6" spans="1:29" s="98" customFormat="1" ht="18" customHeight="1" x14ac:dyDescent="0.5">
      <c r="A6" s="313"/>
      <c r="B6" s="309"/>
      <c r="C6" s="315"/>
      <c r="D6" s="317"/>
      <c r="E6" s="319"/>
      <c r="F6" s="311"/>
      <c r="G6" s="73"/>
      <c r="H6" s="74"/>
      <c r="I6" s="74"/>
      <c r="J6" s="74"/>
      <c r="K6" s="7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  <c r="X6" s="19"/>
      <c r="Y6" s="105"/>
      <c r="AA6" s="268" t="s">
        <v>207</v>
      </c>
      <c r="AB6" s="269" t="s">
        <v>208</v>
      </c>
      <c r="AC6" s="268" t="s">
        <v>78</v>
      </c>
    </row>
    <row r="7" spans="1:29" s="2" customFormat="1" ht="15.75" customHeight="1" x14ac:dyDescent="0.5">
      <c r="A7" s="21">
        <v>1</v>
      </c>
      <c r="B7" s="123">
        <v>44757</v>
      </c>
      <c r="C7" s="128" t="s">
        <v>65</v>
      </c>
      <c r="D7" s="129" t="s">
        <v>678</v>
      </c>
      <c r="E7" s="130" t="s">
        <v>679</v>
      </c>
      <c r="F7" s="25" t="s">
        <v>24</v>
      </c>
      <c r="G7" s="75"/>
      <c r="H7" s="26"/>
      <c r="I7" s="26"/>
      <c r="J7" s="26"/>
      <c r="K7" s="26"/>
      <c r="L7" s="26"/>
      <c r="M7" s="26"/>
      <c r="N7" s="26"/>
      <c r="O7" s="26"/>
      <c r="P7" s="27"/>
      <c r="Q7" s="27"/>
      <c r="R7" s="27"/>
      <c r="S7" s="27"/>
      <c r="T7" s="27"/>
      <c r="U7" s="27"/>
      <c r="V7" s="27"/>
      <c r="W7" s="27"/>
      <c r="X7" s="26"/>
      <c r="Y7" s="28"/>
      <c r="AA7" s="9">
        <v>81040</v>
      </c>
      <c r="AB7" s="279">
        <v>1849300183231</v>
      </c>
      <c r="AC7" s="2" t="s">
        <v>594</v>
      </c>
    </row>
    <row r="8" spans="1:29" s="2" customFormat="1" ht="16.149999999999999" customHeight="1" x14ac:dyDescent="0.5">
      <c r="A8" s="29">
        <v>2</v>
      </c>
      <c r="B8" s="121">
        <v>44758</v>
      </c>
      <c r="C8" s="131" t="s">
        <v>65</v>
      </c>
      <c r="D8" s="132" t="s">
        <v>680</v>
      </c>
      <c r="E8" s="133" t="s">
        <v>681</v>
      </c>
      <c r="F8" s="29" t="s">
        <v>25</v>
      </c>
      <c r="G8" s="76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6"/>
      <c r="AA8" s="9">
        <v>81219</v>
      </c>
      <c r="AB8" s="279">
        <v>1849902439790</v>
      </c>
      <c r="AC8" s="2" t="s">
        <v>359</v>
      </c>
    </row>
    <row r="9" spans="1:29" s="2" customFormat="1" ht="16.149999999999999" customHeight="1" x14ac:dyDescent="0.5">
      <c r="A9" s="29">
        <v>3</v>
      </c>
      <c r="B9" s="121">
        <v>44759</v>
      </c>
      <c r="C9" s="131" t="s">
        <v>65</v>
      </c>
      <c r="D9" s="132" t="s">
        <v>682</v>
      </c>
      <c r="E9" s="133" t="s">
        <v>683</v>
      </c>
      <c r="F9" s="29" t="s">
        <v>21</v>
      </c>
      <c r="G9" s="76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6"/>
      <c r="AA9" s="9">
        <v>81231</v>
      </c>
      <c r="AB9" s="279">
        <v>1849902425390</v>
      </c>
      <c r="AC9" s="2" t="s">
        <v>70</v>
      </c>
    </row>
    <row r="10" spans="1:29" s="2" customFormat="1" ht="16.149999999999999" customHeight="1" x14ac:dyDescent="0.5">
      <c r="A10" s="29">
        <v>4</v>
      </c>
      <c r="B10" s="121">
        <v>44760</v>
      </c>
      <c r="C10" s="131" t="s">
        <v>65</v>
      </c>
      <c r="D10" s="132" t="s">
        <v>684</v>
      </c>
      <c r="E10" s="133" t="s">
        <v>685</v>
      </c>
      <c r="F10" s="29" t="s">
        <v>22</v>
      </c>
      <c r="G10" s="76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6"/>
      <c r="AA10" s="9">
        <v>81333</v>
      </c>
      <c r="AB10" s="279">
        <v>1849902397566</v>
      </c>
      <c r="AC10" s="2" t="s">
        <v>70</v>
      </c>
    </row>
    <row r="11" spans="1:29" s="2" customFormat="1" ht="16.149999999999999" customHeight="1" x14ac:dyDescent="0.5">
      <c r="A11" s="37">
        <v>5</v>
      </c>
      <c r="B11" s="122">
        <v>44761</v>
      </c>
      <c r="C11" s="134" t="s">
        <v>65</v>
      </c>
      <c r="D11" s="135" t="s">
        <v>686</v>
      </c>
      <c r="E11" s="136" t="s">
        <v>687</v>
      </c>
      <c r="F11" s="37" t="s">
        <v>23</v>
      </c>
      <c r="G11" s="77"/>
      <c r="H11" s="41"/>
      <c r="I11" s="41"/>
      <c r="J11" s="41"/>
      <c r="K11" s="41"/>
      <c r="L11" s="41"/>
      <c r="M11" s="41"/>
      <c r="N11" s="41"/>
      <c r="O11" s="41"/>
      <c r="P11" s="42"/>
      <c r="Q11" s="42"/>
      <c r="R11" s="42"/>
      <c r="S11" s="42"/>
      <c r="T11" s="42"/>
      <c r="U11" s="42"/>
      <c r="V11" s="42"/>
      <c r="W11" s="42"/>
      <c r="X11" s="43"/>
      <c r="Y11" s="44"/>
      <c r="AA11" s="9">
        <v>81383</v>
      </c>
      <c r="AB11" s="279">
        <v>1849902369660</v>
      </c>
      <c r="AC11" s="2" t="s">
        <v>672</v>
      </c>
    </row>
    <row r="12" spans="1:29" s="2" customFormat="1" ht="16.149999999999999" customHeight="1" x14ac:dyDescent="0.5">
      <c r="A12" s="21">
        <v>6</v>
      </c>
      <c r="B12" s="123">
        <v>44762</v>
      </c>
      <c r="C12" s="128" t="s">
        <v>65</v>
      </c>
      <c r="D12" s="129" t="s">
        <v>688</v>
      </c>
      <c r="E12" s="130" t="s">
        <v>689</v>
      </c>
      <c r="F12" s="25" t="s">
        <v>24</v>
      </c>
      <c r="G12" s="75"/>
      <c r="H12" s="26"/>
      <c r="I12" s="26"/>
      <c r="J12" s="26"/>
      <c r="K12" s="26"/>
      <c r="L12" s="26"/>
      <c r="M12" s="26"/>
      <c r="N12" s="26"/>
      <c r="O12" s="26"/>
      <c r="P12" s="27"/>
      <c r="Q12" s="27"/>
      <c r="R12" s="27"/>
      <c r="S12" s="27"/>
      <c r="T12" s="27"/>
      <c r="U12" s="27"/>
      <c r="V12" s="27"/>
      <c r="W12" s="27"/>
      <c r="X12" s="26"/>
      <c r="Y12" s="28"/>
      <c r="AA12" s="9">
        <v>81521</v>
      </c>
      <c r="AB12" s="279">
        <v>1849902419888</v>
      </c>
      <c r="AC12" s="2" t="s">
        <v>68</v>
      </c>
    </row>
    <row r="13" spans="1:29" s="2" customFormat="1" ht="16.149999999999999" customHeight="1" x14ac:dyDescent="0.5">
      <c r="A13" s="29">
        <v>7</v>
      </c>
      <c r="B13" s="121">
        <v>44763</v>
      </c>
      <c r="C13" s="131" t="s">
        <v>65</v>
      </c>
      <c r="D13" s="132" t="s">
        <v>177</v>
      </c>
      <c r="E13" s="133" t="s">
        <v>690</v>
      </c>
      <c r="F13" s="29" t="s">
        <v>25</v>
      </c>
      <c r="G13" s="76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6"/>
      <c r="AA13" s="9">
        <v>81540</v>
      </c>
      <c r="AB13" s="279">
        <v>1849902463666</v>
      </c>
      <c r="AC13" s="2" t="s">
        <v>69</v>
      </c>
    </row>
    <row r="14" spans="1:29" s="2" customFormat="1" ht="16.149999999999999" customHeight="1" x14ac:dyDescent="0.5">
      <c r="A14" s="29">
        <v>8</v>
      </c>
      <c r="B14" s="121">
        <v>44764</v>
      </c>
      <c r="C14" s="131" t="s">
        <v>65</v>
      </c>
      <c r="D14" s="132" t="s">
        <v>311</v>
      </c>
      <c r="E14" s="133" t="s">
        <v>691</v>
      </c>
      <c r="F14" s="29" t="s">
        <v>21</v>
      </c>
      <c r="G14" s="76"/>
      <c r="H14" s="33"/>
      <c r="I14" s="33"/>
      <c r="J14" s="33"/>
      <c r="K14" s="33"/>
      <c r="L14" s="78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6"/>
      <c r="AA14" s="9">
        <v>81588</v>
      </c>
      <c r="AB14" s="279">
        <v>1849902400982</v>
      </c>
      <c r="AC14" s="2" t="s">
        <v>79</v>
      </c>
    </row>
    <row r="15" spans="1:29" s="2" customFormat="1" ht="16.149999999999999" customHeight="1" x14ac:dyDescent="0.5">
      <c r="A15" s="29">
        <v>9</v>
      </c>
      <c r="B15" s="121">
        <v>44765</v>
      </c>
      <c r="C15" s="131" t="s">
        <v>65</v>
      </c>
      <c r="D15" s="132" t="s">
        <v>692</v>
      </c>
      <c r="E15" s="133" t="s">
        <v>693</v>
      </c>
      <c r="F15" s="29" t="s">
        <v>22</v>
      </c>
      <c r="G15" s="76"/>
      <c r="H15" s="33"/>
      <c r="I15" s="33"/>
      <c r="J15" s="33"/>
      <c r="K15" s="33"/>
      <c r="L15" s="33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6"/>
      <c r="AA15" s="9">
        <v>81601</v>
      </c>
      <c r="AB15" s="279">
        <v>1849902416111</v>
      </c>
      <c r="AC15" s="2" t="s">
        <v>673</v>
      </c>
    </row>
    <row r="16" spans="1:29" s="2" customFormat="1" ht="16.149999999999999" customHeight="1" x14ac:dyDescent="0.5">
      <c r="A16" s="37">
        <v>10</v>
      </c>
      <c r="B16" s="122">
        <v>44766</v>
      </c>
      <c r="C16" s="134" t="s">
        <v>65</v>
      </c>
      <c r="D16" s="135" t="s">
        <v>692</v>
      </c>
      <c r="E16" s="136" t="s">
        <v>694</v>
      </c>
      <c r="F16" s="37" t="s">
        <v>23</v>
      </c>
      <c r="G16" s="144"/>
      <c r="H16" s="43"/>
      <c r="I16" s="43"/>
      <c r="J16" s="43"/>
      <c r="K16" s="43"/>
      <c r="L16" s="41"/>
      <c r="M16" s="41"/>
      <c r="N16" s="41"/>
      <c r="O16" s="41"/>
      <c r="P16" s="42"/>
      <c r="Q16" s="42"/>
      <c r="R16" s="42"/>
      <c r="S16" s="42"/>
      <c r="T16" s="42"/>
      <c r="U16" s="42"/>
      <c r="V16" s="42"/>
      <c r="W16" s="42"/>
      <c r="X16" s="43"/>
      <c r="Y16" s="44"/>
      <c r="AA16" s="9">
        <v>81602</v>
      </c>
      <c r="AB16" s="279">
        <v>1849902370803</v>
      </c>
      <c r="AC16" s="2" t="s">
        <v>211</v>
      </c>
    </row>
    <row r="17" spans="1:29" s="2" customFormat="1" ht="16.149999999999999" customHeight="1" x14ac:dyDescent="0.5">
      <c r="A17" s="21">
        <v>11</v>
      </c>
      <c r="B17" s="123">
        <v>44767</v>
      </c>
      <c r="C17" s="128" t="s">
        <v>65</v>
      </c>
      <c r="D17" s="217" t="s">
        <v>695</v>
      </c>
      <c r="E17" s="130" t="s">
        <v>696</v>
      </c>
      <c r="F17" s="25" t="s">
        <v>24</v>
      </c>
      <c r="G17" s="82"/>
      <c r="H17" s="45"/>
      <c r="I17" s="45"/>
      <c r="J17" s="45"/>
      <c r="K17" s="45"/>
      <c r="L17" s="26"/>
      <c r="M17" s="26"/>
      <c r="N17" s="26"/>
      <c r="O17" s="26"/>
      <c r="P17" s="27"/>
      <c r="Q17" s="27"/>
      <c r="R17" s="27"/>
      <c r="S17" s="27"/>
      <c r="T17" s="27"/>
      <c r="U17" s="27"/>
      <c r="V17" s="27"/>
      <c r="W17" s="27"/>
      <c r="X17" s="26"/>
      <c r="Y17" s="28"/>
      <c r="AA17" s="9">
        <v>81617</v>
      </c>
      <c r="AB17" s="279">
        <v>1103704868857</v>
      </c>
      <c r="AC17" s="2" t="s">
        <v>71</v>
      </c>
    </row>
    <row r="18" spans="1:29" s="2" customFormat="1" ht="16.149999999999999" customHeight="1" x14ac:dyDescent="0.5">
      <c r="A18" s="29">
        <v>12</v>
      </c>
      <c r="B18" s="121">
        <v>44768</v>
      </c>
      <c r="C18" s="131" t="s">
        <v>65</v>
      </c>
      <c r="D18" s="132" t="s">
        <v>697</v>
      </c>
      <c r="E18" s="133" t="s">
        <v>698</v>
      </c>
      <c r="F18" s="29" t="s">
        <v>25</v>
      </c>
      <c r="G18" s="76"/>
      <c r="H18" s="33"/>
      <c r="I18" s="33"/>
      <c r="J18" s="33"/>
      <c r="K18" s="33"/>
      <c r="L18" s="33"/>
      <c r="M18" s="33"/>
      <c r="N18" s="33"/>
      <c r="O18" s="33"/>
      <c r="P18" s="34"/>
      <c r="Q18" s="34"/>
      <c r="R18" s="34"/>
      <c r="S18" s="34"/>
      <c r="T18" s="34"/>
      <c r="U18" s="34"/>
      <c r="V18" s="34"/>
      <c r="W18" s="34"/>
      <c r="X18" s="35"/>
      <c r="Y18" s="36"/>
      <c r="AA18" s="9">
        <v>81650</v>
      </c>
      <c r="AB18" s="279">
        <v>1849902381970</v>
      </c>
      <c r="AC18" s="2" t="s">
        <v>674</v>
      </c>
    </row>
    <row r="19" spans="1:29" s="2" customFormat="1" ht="16.149999999999999" customHeight="1" x14ac:dyDescent="0.5">
      <c r="A19" s="29">
        <v>13</v>
      </c>
      <c r="B19" s="121">
        <v>44769</v>
      </c>
      <c r="C19" s="131" t="s">
        <v>65</v>
      </c>
      <c r="D19" s="132" t="s">
        <v>699</v>
      </c>
      <c r="E19" s="133" t="s">
        <v>700</v>
      </c>
      <c r="F19" s="29" t="s">
        <v>21</v>
      </c>
      <c r="G19" s="76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6"/>
      <c r="AA19" s="9">
        <v>81661</v>
      </c>
      <c r="AB19" s="279">
        <v>1849902388788</v>
      </c>
      <c r="AC19" s="2" t="s">
        <v>70</v>
      </c>
    </row>
    <row r="20" spans="1:29" s="2" customFormat="1" ht="16.149999999999999" customHeight="1" x14ac:dyDescent="0.5">
      <c r="A20" s="29">
        <v>14</v>
      </c>
      <c r="B20" s="121">
        <v>44770</v>
      </c>
      <c r="C20" s="131" t="s">
        <v>65</v>
      </c>
      <c r="D20" s="132" t="s">
        <v>701</v>
      </c>
      <c r="E20" s="133" t="s">
        <v>702</v>
      </c>
      <c r="F20" s="29" t="s">
        <v>22</v>
      </c>
      <c r="G20" s="76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6"/>
      <c r="AA20" s="9">
        <v>81684</v>
      </c>
      <c r="AB20" s="279">
        <v>1849902364439</v>
      </c>
      <c r="AC20" s="2" t="s">
        <v>675</v>
      </c>
    </row>
    <row r="21" spans="1:29" s="2" customFormat="1" ht="16.149999999999999" customHeight="1" x14ac:dyDescent="0.5">
      <c r="A21" s="37">
        <v>15</v>
      </c>
      <c r="B21" s="122">
        <v>44771</v>
      </c>
      <c r="C21" s="134" t="s">
        <v>65</v>
      </c>
      <c r="D21" s="135" t="s">
        <v>703</v>
      </c>
      <c r="E21" s="136" t="s">
        <v>704</v>
      </c>
      <c r="F21" s="37" t="s">
        <v>23</v>
      </c>
      <c r="G21" s="144"/>
      <c r="H21" s="43"/>
      <c r="I21" s="43"/>
      <c r="J21" s="43"/>
      <c r="K21" s="43"/>
      <c r="L21" s="41"/>
      <c r="M21" s="41"/>
      <c r="N21" s="41"/>
      <c r="O21" s="41"/>
      <c r="P21" s="42"/>
      <c r="Q21" s="42"/>
      <c r="R21" s="42"/>
      <c r="S21" s="42"/>
      <c r="T21" s="42"/>
      <c r="U21" s="42"/>
      <c r="V21" s="42"/>
      <c r="W21" s="42"/>
      <c r="X21" s="43"/>
      <c r="Y21" s="44"/>
      <c r="AA21" s="9">
        <v>81704</v>
      </c>
      <c r="AB21" s="279">
        <v>1849902409491</v>
      </c>
      <c r="AC21" s="2" t="s">
        <v>357</v>
      </c>
    </row>
    <row r="22" spans="1:29" s="2" customFormat="1" ht="16.149999999999999" customHeight="1" x14ac:dyDescent="0.5">
      <c r="A22" s="21">
        <v>16</v>
      </c>
      <c r="B22" s="123">
        <v>44772</v>
      </c>
      <c r="C22" s="128" t="s">
        <v>65</v>
      </c>
      <c r="D22" s="129" t="s">
        <v>705</v>
      </c>
      <c r="E22" s="130" t="s">
        <v>192</v>
      </c>
      <c r="F22" s="25" t="s">
        <v>24</v>
      </c>
      <c r="G22" s="82"/>
      <c r="H22" s="45"/>
      <c r="I22" s="45"/>
      <c r="J22" s="45"/>
      <c r="K22" s="45"/>
      <c r="L22" s="26"/>
      <c r="M22" s="26"/>
      <c r="N22" s="26"/>
      <c r="O22" s="26"/>
      <c r="P22" s="27"/>
      <c r="Q22" s="27"/>
      <c r="R22" s="27"/>
      <c r="S22" s="27"/>
      <c r="T22" s="27"/>
      <c r="U22" s="27"/>
      <c r="V22" s="27"/>
      <c r="W22" s="27"/>
      <c r="X22" s="26"/>
      <c r="Y22" s="28"/>
      <c r="AA22" s="9">
        <v>81743</v>
      </c>
      <c r="AB22" s="279">
        <v>1849902397248</v>
      </c>
      <c r="AC22" s="2" t="s">
        <v>676</v>
      </c>
    </row>
    <row r="23" spans="1:29" s="2" customFormat="1" ht="16.149999999999999" customHeight="1" x14ac:dyDescent="0.5">
      <c r="A23" s="29">
        <v>17</v>
      </c>
      <c r="B23" s="121">
        <v>44773</v>
      </c>
      <c r="C23" s="131" t="s">
        <v>65</v>
      </c>
      <c r="D23" s="132" t="s">
        <v>706</v>
      </c>
      <c r="E23" s="133" t="s">
        <v>707</v>
      </c>
      <c r="F23" s="29" t="s">
        <v>25</v>
      </c>
      <c r="G23" s="76"/>
      <c r="H23" s="33"/>
      <c r="I23" s="33"/>
      <c r="J23" s="33"/>
      <c r="K23" s="33"/>
      <c r="L23" s="33"/>
      <c r="M23" s="33"/>
      <c r="N23" s="33"/>
      <c r="O23" s="33"/>
      <c r="P23" s="34"/>
      <c r="Q23" s="34"/>
      <c r="R23" s="34"/>
      <c r="S23" s="34"/>
      <c r="T23" s="34"/>
      <c r="U23" s="34"/>
      <c r="V23" s="34"/>
      <c r="W23" s="34"/>
      <c r="X23" s="35"/>
      <c r="Y23" s="36"/>
      <c r="AA23" s="9">
        <v>81805</v>
      </c>
      <c r="AB23" s="279">
        <v>1849902449060</v>
      </c>
      <c r="AC23" s="2" t="s">
        <v>211</v>
      </c>
    </row>
    <row r="24" spans="1:29" s="2" customFormat="1" ht="17.100000000000001" customHeight="1" x14ac:dyDescent="0.5">
      <c r="A24" s="29">
        <v>18</v>
      </c>
      <c r="B24" s="121">
        <v>44774</v>
      </c>
      <c r="C24" s="131" t="s">
        <v>65</v>
      </c>
      <c r="D24" s="132" t="s">
        <v>708</v>
      </c>
      <c r="E24" s="133" t="s">
        <v>709</v>
      </c>
      <c r="F24" s="29" t="s">
        <v>21</v>
      </c>
      <c r="G24" s="76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6"/>
      <c r="AA24" s="9">
        <v>81807</v>
      </c>
      <c r="AB24" s="279">
        <v>1849902454497</v>
      </c>
      <c r="AC24" s="2" t="s">
        <v>70</v>
      </c>
    </row>
    <row r="25" spans="1:29" s="2" customFormat="1" ht="16.149999999999999" customHeight="1" x14ac:dyDescent="0.5">
      <c r="A25" s="29">
        <v>19</v>
      </c>
      <c r="B25" s="121">
        <v>44775</v>
      </c>
      <c r="C25" s="131" t="s">
        <v>65</v>
      </c>
      <c r="D25" s="132" t="s">
        <v>259</v>
      </c>
      <c r="E25" s="133" t="s">
        <v>710</v>
      </c>
      <c r="F25" s="29" t="s">
        <v>22</v>
      </c>
      <c r="G25" s="76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6"/>
      <c r="AA25" s="9">
        <v>81834</v>
      </c>
      <c r="AB25" s="279">
        <v>1849902370862</v>
      </c>
      <c r="AC25" s="2" t="s">
        <v>69</v>
      </c>
    </row>
    <row r="26" spans="1:29" s="2" customFormat="1" ht="16.149999999999999" customHeight="1" x14ac:dyDescent="0.5">
      <c r="A26" s="37">
        <v>20</v>
      </c>
      <c r="B26" s="122">
        <v>44776</v>
      </c>
      <c r="C26" s="134" t="s">
        <v>65</v>
      </c>
      <c r="D26" s="135" t="s">
        <v>259</v>
      </c>
      <c r="E26" s="136" t="s">
        <v>711</v>
      </c>
      <c r="F26" s="37" t="s">
        <v>23</v>
      </c>
      <c r="G26" s="144"/>
      <c r="H26" s="43"/>
      <c r="I26" s="43"/>
      <c r="J26" s="43"/>
      <c r="K26" s="43"/>
      <c r="L26" s="41"/>
      <c r="M26" s="41"/>
      <c r="N26" s="41"/>
      <c r="O26" s="41"/>
      <c r="P26" s="42"/>
      <c r="Q26" s="42"/>
      <c r="R26" s="42"/>
      <c r="S26" s="42"/>
      <c r="T26" s="42"/>
      <c r="U26" s="42"/>
      <c r="V26" s="42"/>
      <c r="W26" s="42"/>
      <c r="X26" s="43"/>
      <c r="Y26" s="44"/>
      <c r="AA26" s="9">
        <v>81835</v>
      </c>
      <c r="AB26" s="279">
        <v>1849902362096</v>
      </c>
      <c r="AC26" s="2" t="s">
        <v>68</v>
      </c>
    </row>
    <row r="27" spans="1:29" s="2" customFormat="1" ht="16.149999999999999" customHeight="1" x14ac:dyDescent="0.5">
      <c r="A27" s="21">
        <v>21</v>
      </c>
      <c r="B27" s="123">
        <v>44777</v>
      </c>
      <c r="C27" s="137" t="s">
        <v>66</v>
      </c>
      <c r="D27" s="138" t="s">
        <v>712</v>
      </c>
      <c r="E27" s="139" t="s">
        <v>713</v>
      </c>
      <c r="F27" s="25" t="s">
        <v>24</v>
      </c>
      <c r="G27" s="81"/>
      <c r="H27" s="50"/>
      <c r="I27" s="50"/>
      <c r="J27" s="50"/>
      <c r="K27" s="50"/>
      <c r="L27" s="50"/>
      <c r="M27" s="50"/>
      <c r="N27" s="50"/>
      <c r="O27" s="50"/>
      <c r="P27" s="51"/>
      <c r="Q27" s="51"/>
      <c r="R27" s="51"/>
      <c r="S27" s="51"/>
      <c r="T27" s="51"/>
      <c r="U27" s="51"/>
      <c r="V27" s="51"/>
      <c r="W27" s="51"/>
      <c r="X27" s="52"/>
      <c r="Y27" s="28"/>
      <c r="AA27" s="9">
        <v>81058</v>
      </c>
      <c r="AB27" s="279">
        <v>1849902426141</v>
      </c>
      <c r="AC27" s="2" t="s">
        <v>68</v>
      </c>
    </row>
    <row r="28" spans="1:29" s="2" customFormat="1" ht="16.149999999999999" customHeight="1" x14ac:dyDescent="0.5">
      <c r="A28" s="29">
        <v>22</v>
      </c>
      <c r="B28" s="121">
        <v>44778</v>
      </c>
      <c r="C28" s="131" t="s">
        <v>66</v>
      </c>
      <c r="D28" s="132" t="s">
        <v>714</v>
      </c>
      <c r="E28" s="133" t="s">
        <v>715</v>
      </c>
      <c r="F28" s="29" t="s">
        <v>25</v>
      </c>
      <c r="G28" s="76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6"/>
      <c r="AA28" s="9">
        <v>81075</v>
      </c>
      <c r="AB28" s="279">
        <v>1849902375635</v>
      </c>
      <c r="AC28" s="2" t="s">
        <v>68</v>
      </c>
    </row>
    <row r="29" spans="1:29" s="2" customFormat="1" ht="16.149999999999999" customHeight="1" x14ac:dyDescent="0.5">
      <c r="A29" s="29">
        <v>23</v>
      </c>
      <c r="B29" s="121">
        <v>44779</v>
      </c>
      <c r="C29" s="131" t="s">
        <v>66</v>
      </c>
      <c r="D29" s="132" t="s">
        <v>716</v>
      </c>
      <c r="E29" s="133" t="s">
        <v>305</v>
      </c>
      <c r="F29" s="29" t="s">
        <v>21</v>
      </c>
      <c r="G29" s="76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6"/>
      <c r="AA29" s="9">
        <v>81164</v>
      </c>
      <c r="AB29" s="279">
        <v>1849902366962</v>
      </c>
      <c r="AC29" s="2" t="s">
        <v>68</v>
      </c>
    </row>
    <row r="30" spans="1:29" s="2" customFormat="1" ht="16.149999999999999" customHeight="1" x14ac:dyDescent="0.5">
      <c r="A30" s="29">
        <v>24</v>
      </c>
      <c r="B30" s="121">
        <v>44780</v>
      </c>
      <c r="C30" s="131" t="s">
        <v>66</v>
      </c>
      <c r="D30" s="132" t="s">
        <v>717</v>
      </c>
      <c r="E30" s="133" t="s">
        <v>718</v>
      </c>
      <c r="F30" s="29" t="s">
        <v>22</v>
      </c>
      <c r="G30" s="76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6"/>
      <c r="AA30" s="9">
        <v>81169</v>
      </c>
      <c r="AB30" s="279">
        <v>1849902435034</v>
      </c>
      <c r="AC30" s="2" t="s">
        <v>68</v>
      </c>
    </row>
    <row r="31" spans="1:29" s="2" customFormat="1" ht="16.149999999999999" customHeight="1" x14ac:dyDescent="0.5">
      <c r="A31" s="37">
        <v>25</v>
      </c>
      <c r="B31" s="122">
        <v>44781</v>
      </c>
      <c r="C31" s="140" t="s">
        <v>66</v>
      </c>
      <c r="D31" s="141" t="s">
        <v>719</v>
      </c>
      <c r="E31" s="142" t="s">
        <v>720</v>
      </c>
      <c r="F31" s="37" t="s">
        <v>23</v>
      </c>
      <c r="G31" s="218"/>
      <c r="H31" s="61"/>
      <c r="I31" s="61"/>
      <c r="J31" s="61"/>
      <c r="K31" s="61"/>
      <c r="L31" s="59"/>
      <c r="M31" s="59"/>
      <c r="N31" s="59"/>
      <c r="O31" s="59"/>
      <c r="P31" s="60"/>
      <c r="Q31" s="60"/>
      <c r="R31" s="60"/>
      <c r="S31" s="60"/>
      <c r="T31" s="60"/>
      <c r="U31" s="60"/>
      <c r="V31" s="60"/>
      <c r="W31" s="60"/>
      <c r="X31" s="61"/>
      <c r="Y31" s="44"/>
      <c r="AA31" s="9">
        <v>81187</v>
      </c>
      <c r="AB31" s="279">
        <v>1849902386505</v>
      </c>
      <c r="AC31" s="2" t="s">
        <v>68</v>
      </c>
    </row>
    <row r="32" spans="1:29" s="2" customFormat="1" ht="15.95" customHeight="1" x14ac:dyDescent="0.5">
      <c r="A32" s="21">
        <v>26</v>
      </c>
      <c r="B32" s="123">
        <v>44782</v>
      </c>
      <c r="C32" s="128" t="s">
        <v>66</v>
      </c>
      <c r="D32" s="129" t="s">
        <v>721</v>
      </c>
      <c r="E32" s="130" t="s">
        <v>722</v>
      </c>
      <c r="F32" s="25" t="s">
        <v>24</v>
      </c>
      <c r="G32" s="82"/>
      <c r="H32" s="45"/>
      <c r="I32" s="45"/>
      <c r="J32" s="45"/>
      <c r="K32" s="45"/>
      <c r="L32" s="45"/>
      <c r="M32" s="45"/>
      <c r="N32" s="45"/>
      <c r="O32" s="45"/>
      <c r="P32" s="27"/>
      <c r="Q32" s="27"/>
      <c r="R32" s="27"/>
      <c r="S32" s="27"/>
      <c r="T32" s="27"/>
      <c r="U32" s="27"/>
      <c r="V32" s="27"/>
      <c r="W32" s="27"/>
      <c r="X32" s="26"/>
      <c r="Y32" s="28"/>
      <c r="AA32" s="9">
        <v>81189</v>
      </c>
      <c r="AB32" s="279">
        <v>1849902450475</v>
      </c>
      <c r="AC32" s="2" t="s">
        <v>80</v>
      </c>
    </row>
    <row r="33" spans="1:29" s="2" customFormat="1" ht="16.149999999999999" customHeight="1" x14ac:dyDescent="0.5">
      <c r="A33" s="29">
        <v>27</v>
      </c>
      <c r="B33" s="121">
        <v>44783</v>
      </c>
      <c r="C33" s="131" t="s">
        <v>66</v>
      </c>
      <c r="D33" s="132" t="s">
        <v>723</v>
      </c>
      <c r="E33" s="133" t="s">
        <v>724</v>
      </c>
      <c r="F33" s="29" t="s">
        <v>25</v>
      </c>
      <c r="G33" s="76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6"/>
      <c r="AA33" s="9">
        <v>81196</v>
      </c>
      <c r="AB33" s="279">
        <v>1849902398261</v>
      </c>
      <c r="AC33" s="2" t="s">
        <v>69</v>
      </c>
    </row>
    <row r="34" spans="1:29" s="2" customFormat="1" ht="16.350000000000001" customHeight="1" x14ac:dyDescent="0.5">
      <c r="A34" s="29">
        <v>28</v>
      </c>
      <c r="B34" s="121">
        <v>44784</v>
      </c>
      <c r="C34" s="131" t="s">
        <v>66</v>
      </c>
      <c r="D34" s="132" t="s">
        <v>725</v>
      </c>
      <c r="E34" s="133" t="s">
        <v>726</v>
      </c>
      <c r="F34" s="29" t="s">
        <v>21</v>
      </c>
      <c r="G34" s="76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6"/>
      <c r="AA34" s="9">
        <v>81280</v>
      </c>
      <c r="AB34" s="279">
        <v>1849902406930</v>
      </c>
      <c r="AC34" s="2" t="s">
        <v>70</v>
      </c>
    </row>
    <row r="35" spans="1:29" s="2" customFormat="1" ht="16.149999999999999" customHeight="1" x14ac:dyDescent="0.5">
      <c r="A35" s="29">
        <v>29</v>
      </c>
      <c r="B35" s="121">
        <v>44785</v>
      </c>
      <c r="C35" s="131" t="s">
        <v>66</v>
      </c>
      <c r="D35" s="132" t="s">
        <v>727</v>
      </c>
      <c r="E35" s="133" t="s">
        <v>728</v>
      </c>
      <c r="F35" s="29" t="s">
        <v>22</v>
      </c>
      <c r="G35" s="76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6"/>
      <c r="AA35" s="9">
        <v>81373</v>
      </c>
      <c r="AB35" s="279">
        <v>1849902433872</v>
      </c>
      <c r="AC35" s="2" t="s">
        <v>362</v>
      </c>
    </row>
    <row r="36" spans="1:29" s="2" customFormat="1" ht="16.149999999999999" customHeight="1" x14ac:dyDescent="0.5">
      <c r="A36" s="37">
        <v>30</v>
      </c>
      <c r="B36" s="122">
        <v>44786</v>
      </c>
      <c r="C36" s="134" t="s">
        <v>66</v>
      </c>
      <c r="D36" s="135" t="s">
        <v>729</v>
      </c>
      <c r="E36" s="136" t="s">
        <v>730</v>
      </c>
      <c r="F36" s="37" t="s">
        <v>23</v>
      </c>
      <c r="G36" s="77"/>
      <c r="H36" s="41"/>
      <c r="I36" s="41"/>
      <c r="J36" s="41"/>
      <c r="K36" s="41"/>
      <c r="L36" s="41"/>
      <c r="M36" s="41"/>
      <c r="N36" s="41"/>
      <c r="O36" s="41"/>
      <c r="P36" s="42"/>
      <c r="Q36" s="42"/>
      <c r="R36" s="42"/>
      <c r="S36" s="42"/>
      <c r="T36" s="42"/>
      <c r="U36" s="42"/>
      <c r="V36" s="42"/>
      <c r="W36" s="42"/>
      <c r="X36" s="43"/>
      <c r="Y36" s="44"/>
      <c r="AA36" s="9">
        <v>81380</v>
      </c>
      <c r="AB36" s="279">
        <v>1849902437304</v>
      </c>
      <c r="AC36" s="2" t="s">
        <v>68</v>
      </c>
    </row>
    <row r="37" spans="1:29" s="2" customFormat="1" ht="16.149999999999999" customHeight="1" x14ac:dyDescent="0.5">
      <c r="A37" s="21">
        <v>31</v>
      </c>
      <c r="B37" s="123">
        <v>44787</v>
      </c>
      <c r="C37" s="137" t="s">
        <v>66</v>
      </c>
      <c r="D37" s="138" t="s">
        <v>731</v>
      </c>
      <c r="E37" s="139" t="s">
        <v>732</v>
      </c>
      <c r="F37" s="25" t="s">
        <v>24</v>
      </c>
      <c r="G37" s="81"/>
      <c r="H37" s="50"/>
      <c r="I37" s="50"/>
      <c r="J37" s="50"/>
      <c r="K37" s="50"/>
      <c r="L37" s="50"/>
      <c r="M37" s="50"/>
      <c r="N37" s="50"/>
      <c r="O37" s="50"/>
      <c r="P37" s="51"/>
      <c r="Q37" s="51"/>
      <c r="R37" s="51"/>
      <c r="S37" s="51"/>
      <c r="T37" s="51"/>
      <c r="U37" s="51"/>
      <c r="V37" s="51"/>
      <c r="W37" s="51"/>
      <c r="X37" s="52"/>
      <c r="Y37" s="28"/>
      <c r="AA37" s="9">
        <v>81474</v>
      </c>
      <c r="AB37" s="279">
        <v>1849902395679</v>
      </c>
      <c r="AC37" s="2" t="s">
        <v>69</v>
      </c>
    </row>
    <row r="38" spans="1:29" s="2" customFormat="1" ht="16.149999999999999" customHeight="1" x14ac:dyDescent="0.5">
      <c r="A38" s="29">
        <v>32</v>
      </c>
      <c r="B38" s="121">
        <v>44788</v>
      </c>
      <c r="C38" s="131" t="s">
        <v>66</v>
      </c>
      <c r="D38" s="132" t="s">
        <v>733</v>
      </c>
      <c r="E38" s="133" t="s">
        <v>734</v>
      </c>
      <c r="F38" s="29" t="s">
        <v>25</v>
      </c>
      <c r="G38" s="76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6"/>
      <c r="AA38" s="9">
        <v>81512</v>
      </c>
      <c r="AB38" s="279">
        <v>1849902460659</v>
      </c>
      <c r="AC38" s="2" t="s">
        <v>677</v>
      </c>
    </row>
    <row r="39" spans="1:29" s="2" customFormat="1" ht="16.149999999999999" customHeight="1" x14ac:dyDescent="0.5">
      <c r="A39" s="29">
        <v>33</v>
      </c>
      <c r="B39" s="121">
        <v>44789</v>
      </c>
      <c r="C39" s="131" t="s">
        <v>66</v>
      </c>
      <c r="D39" s="132" t="s">
        <v>574</v>
      </c>
      <c r="E39" s="133" t="s">
        <v>735</v>
      </c>
      <c r="F39" s="29" t="s">
        <v>21</v>
      </c>
      <c r="G39" s="76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6"/>
      <c r="AA39" s="9">
        <v>81524</v>
      </c>
      <c r="AB39" s="279">
        <v>1849902376399</v>
      </c>
      <c r="AC39" s="2" t="s">
        <v>81</v>
      </c>
    </row>
    <row r="40" spans="1:29" s="2" customFormat="1" ht="16.149999999999999" customHeight="1" x14ac:dyDescent="0.5">
      <c r="A40" s="29">
        <v>34</v>
      </c>
      <c r="B40" s="121">
        <v>44790</v>
      </c>
      <c r="C40" s="131" t="s">
        <v>66</v>
      </c>
      <c r="D40" s="132" t="s">
        <v>736</v>
      </c>
      <c r="E40" s="133" t="s">
        <v>737</v>
      </c>
      <c r="F40" s="29" t="s">
        <v>22</v>
      </c>
      <c r="G40" s="76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6"/>
      <c r="AA40" s="9">
        <v>81607</v>
      </c>
      <c r="AB40" s="279">
        <v>1849902376461</v>
      </c>
      <c r="AC40" s="2" t="s">
        <v>210</v>
      </c>
    </row>
    <row r="41" spans="1:29" s="2" customFormat="1" ht="16.5" customHeight="1" x14ac:dyDescent="0.5">
      <c r="A41" s="37">
        <v>35</v>
      </c>
      <c r="B41" s="122">
        <v>44791</v>
      </c>
      <c r="C41" s="140" t="s">
        <v>66</v>
      </c>
      <c r="D41" s="141" t="s">
        <v>738</v>
      </c>
      <c r="E41" s="142" t="s">
        <v>739</v>
      </c>
      <c r="F41" s="37" t="s">
        <v>23</v>
      </c>
      <c r="G41" s="80"/>
      <c r="H41" s="59"/>
      <c r="I41" s="59"/>
      <c r="J41" s="59"/>
      <c r="K41" s="59"/>
      <c r="L41" s="59"/>
      <c r="M41" s="59"/>
      <c r="N41" s="59"/>
      <c r="O41" s="59"/>
      <c r="P41" s="60"/>
      <c r="Q41" s="60"/>
      <c r="R41" s="60"/>
      <c r="S41" s="60"/>
      <c r="T41" s="60"/>
      <c r="U41" s="60"/>
      <c r="V41" s="60"/>
      <c r="W41" s="60"/>
      <c r="X41" s="61"/>
      <c r="Y41" s="44"/>
      <c r="AA41" s="9">
        <v>81695</v>
      </c>
      <c r="AB41" s="279">
        <v>1849300173015</v>
      </c>
      <c r="AC41" s="2" t="s">
        <v>594</v>
      </c>
    </row>
    <row r="42" spans="1:29" s="2" customFormat="1" ht="16.149999999999999" customHeight="1" x14ac:dyDescent="0.5">
      <c r="A42" s="21">
        <v>36</v>
      </c>
      <c r="B42" s="123">
        <v>44792</v>
      </c>
      <c r="C42" s="128" t="s">
        <v>66</v>
      </c>
      <c r="D42" s="129" t="s">
        <v>740</v>
      </c>
      <c r="E42" s="130" t="s">
        <v>741</v>
      </c>
      <c r="F42" s="25" t="s">
        <v>24</v>
      </c>
      <c r="G42" s="82"/>
      <c r="H42" s="45"/>
      <c r="I42" s="45"/>
      <c r="J42" s="45"/>
      <c r="K42" s="45"/>
      <c r="L42" s="45"/>
      <c r="M42" s="45"/>
      <c r="N42" s="45"/>
      <c r="O42" s="45"/>
      <c r="P42" s="27"/>
      <c r="Q42" s="27"/>
      <c r="R42" s="27"/>
      <c r="S42" s="27"/>
      <c r="T42" s="27"/>
      <c r="U42" s="27"/>
      <c r="V42" s="27"/>
      <c r="W42" s="27"/>
      <c r="X42" s="26"/>
      <c r="Y42" s="28"/>
      <c r="AA42" s="9">
        <v>81728</v>
      </c>
      <c r="AB42" s="279">
        <v>1849902442391</v>
      </c>
      <c r="AC42" s="2" t="s">
        <v>68</v>
      </c>
    </row>
    <row r="43" spans="1:29" s="2" customFormat="1" ht="16.149999999999999" customHeight="1" x14ac:dyDescent="0.5">
      <c r="A43" s="29">
        <v>37</v>
      </c>
      <c r="B43" s="121">
        <v>44793</v>
      </c>
      <c r="C43" s="131" t="s">
        <v>66</v>
      </c>
      <c r="D43" s="132" t="s">
        <v>742</v>
      </c>
      <c r="E43" s="133" t="s">
        <v>743</v>
      </c>
      <c r="F43" s="29" t="s">
        <v>25</v>
      </c>
      <c r="G43" s="76"/>
      <c r="H43" s="33"/>
      <c r="I43" s="33"/>
      <c r="J43" s="33"/>
      <c r="K43" s="33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5"/>
      <c r="Y43" s="36"/>
      <c r="AA43" s="9">
        <v>81788</v>
      </c>
      <c r="AB43" s="279">
        <v>1849902414819</v>
      </c>
      <c r="AC43" s="2" t="s">
        <v>68</v>
      </c>
    </row>
    <row r="44" spans="1:29" s="2" customFormat="1" ht="15.95" customHeight="1" x14ac:dyDescent="0.5">
      <c r="A44" s="29">
        <v>38</v>
      </c>
      <c r="B44" s="121">
        <v>44794</v>
      </c>
      <c r="C44" s="131" t="s">
        <v>66</v>
      </c>
      <c r="D44" s="132" t="s">
        <v>744</v>
      </c>
      <c r="E44" s="133" t="s">
        <v>745</v>
      </c>
      <c r="F44" s="29" t="s">
        <v>21</v>
      </c>
      <c r="G44" s="76"/>
      <c r="H44" s="33"/>
      <c r="I44" s="33"/>
      <c r="J44" s="33"/>
      <c r="K44" s="33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5"/>
      <c r="Y44" s="36"/>
      <c r="AA44" s="9">
        <v>81820</v>
      </c>
      <c r="AB44" s="279">
        <v>1849902345043</v>
      </c>
      <c r="AC44" s="2" t="s">
        <v>211</v>
      </c>
    </row>
    <row r="45" spans="1:29" s="2" customFormat="1" ht="16.149999999999999" customHeight="1" x14ac:dyDescent="0.5">
      <c r="A45" s="29">
        <v>39</v>
      </c>
      <c r="B45" s="121">
        <v>44795</v>
      </c>
      <c r="C45" s="131" t="s">
        <v>66</v>
      </c>
      <c r="D45" s="132" t="s">
        <v>746</v>
      </c>
      <c r="E45" s="133" t="s">
        <v>747</v>
      </c>
      <c r="F45" s="29" t="s">
        <v>22</v>
      </c>
      <c r="G45" s="76"/>
      <c r="H45" s="33"/>
      <c r="I45" s="33"/>
      <c r="J45" s="33"/>
      <c r="K45" s="33"/>
      <c r="L45" s="33"/>
      <c r="M45" s="33"/>
      <c r="N45" s="33"/>
      <c r="O45" s="33"/>
      <c r="P45" s="34"/>
      <c r="Q45" s="34"/>
      <c r="R45" s="34"/>
      <c r="S45" s="34"/>
      <c r="T45" s="34"/>
      <c r="U45" s="34"/>
      <c r="V45" s="34"/>
      <c r="W45" s="34"/>
      <c r="X45" s="35"/>
      <c r="Y45" s="36"/>
      <c r="AA45" s="9">
        <v>81869</v>
      </c>
      <c r="AB45" s="279">
        <v>1849902372318</v>
      </c>
      <c r="AC45" s="2" t="s">
        <v>209</v>
      </c>
    </row>
    <row r="46" spans="1:29" s="2" customFormat="1" ht="16.149999999999999" customHeight="1" x14ac:dyDescent="0.5">
      <c r="A46" s="37">
        <v>40</v>
      </c>
      <c r="B46" s="122">
        <v>44796</v>
      </c>
      <c r="C46" s="134" t="s">
        <v>66</v>
      </c>
      <c r="D46" s="135" t="s">
        <v>748</v>
      </c>
      <c r="E46" s="136" t="s">
        <v>749</v>
      </c>
      <c r="F46" s="37" t="s">
        <v>23</v>
      </c>
      <c r="G46" s="144"/>
      <c r="H46" s="43"/>
      <c r="I46" s="43"/>
      <c r="J46" s="43"/>
      <c r="K46" s="43"/>
      <c r="L46" s="43"/>
      <c r="M46" s="43"/>
      <c r="N46" s="43"/>
      <c r="O46" s="43"/>
      <c r="P46" s="42"/>
      <c r="Q46" s="42"/>
      <c r="R46" s="42"/>
      <c r="S46" s="42"/>
      <c r="T46" s="42"/>
      <c r="U46" s="42"/>
      <c r="V46" s="42"/>
      <c r="W46" s="42"/>
      <c r="X46" s="43"/>
      <c r="Y46" s="64"/>
      <c r="AA46" s="9">
        <v>81872</v>
      </c>
      <c r="AB46" s="279">
        <v>1849902381929</v>
      </c>
      <c r="AC46" s="2" t="s">
        <v>69</v>
      </c>
    </row>
    <row r="47" spans="1:29" s="2" customFormat="1" ht="6" customHeight="1" x14ac:dyDescent="0.5">
      <c r="A47" s="66"/>
      <c r="B47" s="127"/>
      <c r="C47" s="125"/>
      <c r="D47" s="126"/>
      <c r="E47" s="12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5"/>
      <c r="Q47" s="65"/>
      <c r="R47" s="65"/>
      <c r="S47" s="65"/>
      <c r="T47" s="65"/>
      <c r="U47" s="65"/>
      <c r="V47" s="65"/>
      <c r="W47" s="65"/>
      <c r="X47" s="116"/>
      <c r="Y47" s="117"/>
      <c r="AA47" s="9"/>
      <c r="AB47" s="279"/>
    </row>
    <row r="48" spans="1:29" s="2" customFormat="1" ht="16.149999999999999" customHeight="1" x14ac:dyDescent="0.5">
      <c r="A48" s="65"/>
      <c r="B48" s="69" t="s">
        <v>32</v>
      </c>
      <c r="C48" s="66"/>
      <c r="E48" s="66">
        <f>I48+O48</f>
        <v>40</v>
      </c>
      <c r="F48" s="67" t="s">
        <v>6</v>
      </c>
      <c r="G48" s="69" t="s">
        <v>11</v>
      </c>
      <c r="H48" s="69"/>
      <c r="I48" s="66">
        <f>COUNTIF($C$7:$C$46,"ช")</f>
        <v>20</v>
      </c>
      <c r="J48" s="65"/>
      <c r="K48" s="68" t="s">
        <v>8</v>
      </c>
      <c r="L48" s="69"/>
      <c r="M48" s="188" t="s">
        <v>7</v>
      </c>
      <c r="N48" s="188"/>
      <c r="O48" s="66">
        <f>COUNTIF($C$7:$C$46,"ญ")</f>
        <v>20</v>
      </c>
      <c r="P48" s="65"/>
      <c r="Q48" s="68" t="s">
        <v>8</v>
      </c>
      <c r="X48" s="65"/>
      <c r="Y48" s="65"/>
      <c r="AA48" s="9"/>
      <c r="AB48" s="279"/>
    </row>
    <row r="49" spans="1:28" s="91" customFormat="1" ht="17.100000000000001" hidden="1" customHeight="1" x14ac:dyDescent="0.5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AA49" s="90"/>
      <c r="AB49" s="280"/>
    </row>
    <row r="50" spans="1:28" s="89" customFormat="1" ht="15" hidden="1" customHeight="1" x14ac:dyDescent="0.5">
      <c r="A50" s="85"/>
      <c r="B50" s="84"/>
      <c r="C50" s="85"/>
      <c r="D50" s="162" t="s">
        <v>21</v>
      </c>
      <c r="E50" s="162">
        <f>COUNTIF($F$7:$F$46,"แดง")</f>
        <v>8</v>
      </c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AA50" s="270"/>
      <c r="AB50" s="281"/>
    </row>
    <row r="51" spans="1:28" s="89" customFormat="1" ht="15" hidden="1" customHeight="1" x14ac:dyDescent="0.5">
      <c r="A51" s="85"/>
      <c r="B51" s="84"/>
      <c r="C51" s="85"/>
      <c r="D51" s="162" t="s">
        <v>22</v>
      </c>
      <c r="E51" s="162">
        <f>COUNTIF($F$7:$F$46,"เหลือง")</f>
        <v>8</v>
      </c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AA51" s="270"/>
      <c r="AB51" s="281"/>
    </row>
    <row r="52" spans="1:28" s="89" customFormat="1" ht="15" hidden="1" customHeight="1" x14ac:dyDescent="0.5">
      <c r="A52" s="85"/>
      <c r="B52" s="84"/>
      <c r="C52" s="85"/>
      <c r="D52" s="162" t="s">
        <v>23</v>
      </c>
      <c r="E52" s="162">
        <f>COUNTIF($F$7:$F$46,"น้ำเงิน")</f>
        <v>8</v>
      </c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AA52" s="270"/>
      <c r="AB52" s="281"/>
    </row>
    <row r="53" spans="1:28" s="89" customFormat="1" ht="15" hidden="1" customHeight="1" x14ac:dyDescent="0.5">
      <c r="A53" s="85"/>
      <c r="B53" s="84"/>
      <c r="C53" s="85"/>
      <c r="D53" s="162" t="s">
        <v>24</v>
      </c>
      <c r="E53" s="162">
        <f>COUNTIF($F$7:$F$46,"ม่วง")</f>
        <v>8</v>
      </c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AA53" s="270"/>
      <c r="AB53" s="281"/>
    </row>
    <row r="54" spans="1:28" s="89" customFormat="1" ht="15" hidden="1" customHeight="1" x14ac:dyDescent="0.5">
      <c r="A54" s="85"/>
      <c r="B54" s="84"/>
      <c r="C54" s="85"/>
      <c r="D54" s="162" t="s">
        <v>25</v>
      </c>
      <c r="E54" s="162">
        <f>COUNTIF($F$7:$F$46,"ฟ้า")</f>
        <v>8</v>
      </c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AA54" s="270"/>
      <c r="AB54" s="281"/>
    </row>
    <row r="55" spans="1:28" s="89" customFormat="1" ht="15" hidden="1" customHeight="1" x14ac:dyDescent="0.5">
      <c r="A55" s="85"/>
      <c r="B55" s="84"/>
      <c r="C55" s="85"/>
      <c r="D55" s="162" t="s">
        <v>5</v>
      </c>
      <c r="E55" s="162">
        <f>SUM(E50:E54)</f>
        <v>40</v>
      </c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AA55" s="270"/>
      <c r="AB55" s="281"/>
    </row>
    <row r="56" spans="1:28" s="89" customFormat="1" ht="15" customHeight="1" x14ac:dyDescent="0.5">
      <c r="B56" s="86"/>
      <c r="C56" s="87"/>
      <c r="D56" s="88"/>
      <c r="E56" s="88"/>
      <c r="AA56" s="270"/>
      <c r="AB56" s="281"/>
    </row>
    <row r="57" spans="1:28" s="89" customFormat="1" ht="15" customHeight="1" x14ac:dyDescent="0.5">
      <c r="B57" s="86"/>
      <c r="C57" s="87"/>
      <c r="D57" s="88"/>
      <c r="E57" s="88"/>
      <c r="AA57" s="270"/>
      <c r="AB57" s="281"/>
    </row>
    <row r="58" spans="1:28" s="89" customFormat="1" ht="15" customHeight="1" x14ac:dyDescent="0.5">
      <c r="B58" s="86"/>
      <c r="C58" s="90"/>
      <c r="D58" s="91"/>
      <c r="E58" s="91"/>
      <c r="AA58" s="270"/>
      <c r="AB58" s="281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56"/>
  <sheetViews>
    <sheetView zoomScale="130" zoomScaleNormal="130" workbookViewId="0">
      <selection activeCell="E7" sqref="E7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0" style="1" hidden="1" customWidth="1"/>
    <col min="27" max="27" width="10.42578125" style="271" hidden="1" customWidth="1"/>
    <col min="28" max="28" width="18.85546875" style="282" hidden="1" customWidth="1"/>
    <col min="29" max="29" width="23.5703125" style="1" hidden="1" customWidth="1"/>
    <col min="30" max="16384" width="9.140625" style="1"/>
  </cols>
  <sheetData>
    <row r="1" spans="1:29" s="10" customFormat="1" ht="18" customHeight="1" x14ac:dyDescent="0.5">
      <c r="B1" s="102" t="s">
        <v>62</v>
      </c>
      <c r="C1" s="95"/>
      <c r="D1" s="96"/>
      <c r="E1" s="101" t="str">
        <f>'1-1'!E1</f>
        <v xml:space="preserve">      ภาคเรียนที่ 2  ปีการศึกษา 2568</v>
      </c>
      <c r="F1" s="13"/>
      <c r="M1" s="10" t="s">
        <v>37</v>
      </c>
      <c r="R1" s="10" t="str">
        <f>'ยอด ม.1'!B20</f>
        <v>นางสาวชุติมา  แซ่ตั้ง</v>
      </c>
      <c r="AA1" s="159"/>
      <c r="AB1" s="267"/>
    </row>
    <row r="2" spans="1:29" s="10" customFormat="1" ht="18" customHeight="1" x14ac:dyDescent="0.5">
      <c r="B2" s="103" t="s">
        <v>45</v>
      </c>
      <c r="C2" s="95"/>
      <c r="D2" s="96"/>
      <c r="E2" s="101" t="s">
        <v>58</v>
      </c>
      <c r="M2" s="10" t="s">
        <v>44</v>
      </c>
      <c r="R2" s="10" t="str">
        <f>'ยอด ม.1'!B21</f>
        <v>นายณัฐวุฒิ  พุทธบัว</v>
      </c>
      <c r="AA2" s="159"/>
      <c r="AB2" s="267"/>
    </row>
    <row r="3" spans="1:29" s="12" customFormat="1" ht="17.25" customHeight="1" x14ac:dyDescent="0.5">
      <c r="A3" s="13" t="s">
        <v>39</v>
      </c>
      <c r="B3" s="10"/>
      <c r="C3" s="10"/>
      <c r="D3" s="10"/>
      <c r="E3" s="10"/>
      <c r="F3" s="13"/>
      <c r="G3" s="13"/>
      <c r="H3" s="13"/>
      <c r="I3" s="13"/>
      <c r="J3" s="13"/>
      <c r="K3" s="13"/>
      <c r="L3" s="10"/>
      <c r="M3" s="10"/>
      <c r="N3" s="10"/>
      <c r="O3" s="13"/>
      <c r="T3" s="10"/>
      <c r="U3" s="10"/>
      <c r="V3" s="10"/>
      <c r="W3" s="10"/>
      <c r="X3" s="10"/>
      <c r="Y3" s="10"/>
      <c r="AA3" s="159"/>
      <c r="AB3" s="267"/>
    </row>
    <row r="4" spans="1:29" s="12" customFormat="1" ht="17.25" customHeight="1" x14ac:dyDescent="0.5">
      <c r="A4" s="10" t="s">
        <v>46</v>
      </c>
      <c r="B4" s="10"/>
      <c r="C4" s="10"/>
      <c r="D4" s="10"/>
      <c r="E4" s="10"/>
      <c r="F4" s="13"/>
      <c r="G4" s="13"/>
      <c r="H4" s="13"/>
      <c r="I4" s="13"/>
      <c r="J4" s="13"/>
      <c r="K4" s="13"/>
      <c r="L4" s="10"/>
      <c r="M4" s="10"/>
      <c r="N4" s="10"/>
      <c r="O4" s="13"/>
      <c r="T4" s="13"/>
      <c r="U4" s="10"/>
      <c r="V4" s="111" t="s">
        <v>47</v>
      </c>
      <c r="W4" s="312">
        <f>'ยอด ม.1'!F20</f>
        <v>624</v>
      </c>
      <c r="X4" s="312"/>
      <c r="Y4" s="10"/>
      <c r="AA4" s="159"/>
      <c r="AB4" s="267"/>
    </row>
    <row r="5" spans="1:29" s="98" customFormat="1" ht="18" customHeight="1" x14ac:dyDescent="0.5">
      <c r="A5" s="310" t="s">
        <v>0</v>
      </c>
      <c r="B5" s="308" t="s">
        <v>1</v>
      </c>
      <c r="C5" s="314" t="s">
        <v>2</v>
      </c>
      <c r="D5" s="316" t="s">
        <v>9</v>
      </c>
      <c r="E5" s="318" t="s">
        <v>4</v>
      </c>
      <c r="F5" s="310" t="s">
        <v>3</v>
      </c>
      <c r="G5" s="71"/>
      <c r="H5" s="72"/>
      <c r="I5" s="72"/>
      <c r="J5" s="72"/>
      <c r="K5" s="7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5"/>
      <c r="X5" s="16"/>
      <c r="Y5" s="104"/>
      <c r="AA5" s="99"/>
      <c r="AB5" s="164"/>
    </row>
    <row r="6" spans="1:29" s="98" customFormat="1" ht="18" customHeight="1" x14ac:dyDescent="0.5">
      <c r="A6" s="313"/>
      <c r="B6" s="309"/>
      <c r="C6" s="315"/>
      <c r="D6" s="317"/>
      <c r="E6" s="319"/>
      <c r="F6" s="311"/>
      <c r="G6" s="73"/>
      <c r="H6" s="74"/>
      <c r="I6" s="74"/>
      <c r="J6" s="74"/>
      <c r="K6" s="7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  <c r="X6" s="19"/>
      <c r="Y6" s="105"/>
      <c r="AA6" s="268" t="s">
        <v>207</v>
      </c>
      <c r="AB6" s="269" t="s">
        <v>208</v>
      </c>
      <c r="AC6" s="268" t="s">
        <v>78</v>
      </c>
    </row>
    <row r="7" spans="1:29" s="2" customFormat="1" ht="15.75" customHeight="1" x14ac:dyDescent="0.5">
      <c r="A7" s="21">
        <v>1</v>
      </c>
      <c r="B7" s="123">
        <v>44797</v>
      </c>
      <c r="C7" s="22" t="s">
        <v>65</v>
      </c>
      <c r="D7" s="146" t="s">
        <v>750</v>
      </c>
      <c r="E7" s="148" t="s">
        <v>1121</v>
      </c>
      <c r="F7" s="25" t="s">
        <v>24</v>
      </c>
      <c r="G7" s="75"/>
      <c r="H7" s="26"/>
      <c r="I7" s="26"/>
      <c r="J7" s="26"/>
      <c r="K7" s="26"/>
      <c r="L7" s="26"/>
      <c r="M7" s="26"/>
      <c r="N7" s="26"/>
      <c r="O7" s="26"/>
      <c r="P7" s="27"/>
      <c r="Q7" s="27"/>
      <c r="R7" s="27"/>
      <c r="S7" s="27"/>
      <c r="T7" s="27"/>
      <c r="U7" s="27"/>
      <c r="V7" s="27"/>
      <c r="W7" s="27"/>
      <c r="X7" s="26"/>
      <c r="Y7" s="28"/>
      <c r="AA7" s="9">
        <v>81067</v>
      </c>
      <c r="AB7" s="279">
        <v>1849902387862</v>
      </c>
      <c r="AC7" s="2" t="s">
        <v>213</v>
      </c>
    </row>
    <row r="8" spans="1:29" s="2" customFormat="1" ht="16.149999999999999" customHeight="1" x14ac:dyDescent="0.5">
      <c r="A8" s="29">
        <v>2</v>
      </c>
      <c r="B8" s="121">
        <v>44798</v>
      </c>
      <c r="C8" s="30" t="s">
        <v>65</v>
      </c>
      <c r="D8" s="54" t="s">
        <v>751</v>
      </c>
      <c r="E8" s="55" t="s">
        <v>752</v>
      </c>
      <c r="F8" s="29" t="s">
        <v>25</v>
      </c>
      <c r="G8" s="76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6"/>
      <c r="AA8" s="9">
        <v>81083</v>
      </c>
      <c r="AB8" s="279">
        <v>1849902418067</v>
      </c>
      <c r="AC8" s="2" t="s">
        <v>595</v>
      </c>
    </row>
    <row r="9" spans="1:29" s="2" customFormat="1" ht="16.149999999999999" customHeight="1" x14ac:dyDescent="0.5">
      <c r="A9" s="29">
        <v>3</v>
      </c>
      <c r="B9" s="121">
        <v>44799</v>
      </c>
      <c r="C9" s="30" t="s">
        <v>65</v>
      </c>
      <c r="D9" s="54" t="s">
        <v>753</v>
      </c>
      <c r="E9" s="55" t="s">
        <v>754</v>
      </c>
      <c r="F9" s="29" t="s">
        <v>21</v>
      </c>
      <c r="G9" s="76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6"/>
      <c r="AA9" s="9">
        <v>81100</v>
      </c>
      <c r="AB9" s="279">
        <v>1800901543064</v>
      </c>
      <c r="AC9" s="2" t="s">
        <v>359</v>
      </c>
    </row>
    <row r="10" spans="1:29" s="2" customFormat="1" ht="16.149999999999999" customHeight="1" x14ac:dyDescent="0.5">
      <c r="A10" s="29">
        <v>4</v>
      </c>
      <c r="B10" s="121">
        <v>44800</v>
      </c>
      <c r="C10" s="30" t="s">
        <v>65</v>
      </c>
      <c r="D10" s="54" t="s">
        <v>755</v>
      </c>
      <c r="E10" s="55" t="s">
        <v>756</v>
      </c>
      <c r="F10" s="29" t="s">
        <v>22</v>
      </c>
      <c r="G10" s="76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6"/>
      <c r="AA10" s="9">
        <v>81120</v>
      </c>
      <c r="AB10" s="279">
        <v>1849902366776</v>
      </c>
      <c r="AC10" s="2" t="s">
        <v>361</v>
      </c>
    </row>
    <row r="11" spans="1:29" s="2" customFormat="1" ht="16.149999999999999" customHeight="1" x14ac:dyDescent="0.5">
      <c r="A11" s="37">
        <v>5</v>
      </c>
      <c r="B11" s="122">
        <v>44801</v>
      </c>
      <c r="C11" s="38" t="s">
        <v>65</v>
      </c>
      <c r="D11" s="147" t="s">
        <v>757</v>
      </c>
      <c r="E11" s="143" t="s">
        <v>758</v>
      </c>
      <c r="F11" s="37" t="s">
        <v>23</v>
      </c>
      <c r="G11" s="77"/>
      <c r="H11" s="41"/>
      <c r="I11" s="41"/>
      <c r="J11" s="41"/>
      <c r="K11" s="41"/>
      <c r="L11" s="41"/>
      <c r="M11" s="41"/>
      <c r="N11" s="41"/>
      <c r="O11" s="41"/>
      <c r="P11" s="42"/>
      <c r="Q11" s="42"/>
      <c r="R11" s="42"/>
      <c r="S11" s="42"/>
      <c r="T11" s="42"/>
      <c r="U11" s="42"/>
      <c r="V11" s="42"/>
      <c r="W11" s="42"/>
      <c r="X11" s="43"/>
      <c r="Y11" s="44"/>
      <c r="AA11" s="9">
        <v>81160</v>
      </c>
      <c r="AB11" s="279">
        <v>1849902361634</v>
      </c>
      <c r="AC11" s="2" t="s">
        <v>68</v>
      </c>
    </row>
    <row r="12" spans="1:29" s="2" customFormat="1" ht="16.149999999999999" customHeight="1" x14ac:dyDescent="0.5">
      <c r="A12" s="21">
        <v>6</v>
      </c>
      <c r="B12" s="123">
        <v>44802</v>
      </c>
      <c r="C12" s="22" t="s">
        <v>65</v>
      </c>
      <c r="D12" s="146" t="s">
        <v>759</v>
      </c>
      <c r="E12" s="148" t="s">
        <v>760</v>
      </c>
      <c r="F12" s="25" t="s">
        <v>24</v>
      </c>
      <c r="G12" s="75"/>
      <c r="H12" s="26"/>
      <c r="I12" s="26"/>
      <c r="J12" s="26"/>
      <c r="K12" s="26"/>
      <c r="L12" s="26"/>
      <c r="M12" s="26"/>
      <c r="N12" s="26"/>
      <c r="O12" s="26"/>
      <c r="P12" s="27"/>
      <c r="Q12" s="27"/>
      <c r="R12" s="27"/>
      <c r="S12" s="27"/>
      <c r="T12" s="27"/>
      <c r="U12" s="27"/>
      <c r="V12" s="27"/>
      <c r="W12" s="27"/>
      <c r="X12" s="26"/>
      <c r="Y12" s="28"/>
      <c r="AA12" s="9">
        <v>81254</v>
      </c>
      <c r="AB12" s="279">
        <v>1101700543285</v>
      </c>
      <c r="AC12" s="2" t="s">
        <v>827</v>
      </c>
    </row>
    <row r="13" spans="1:29" s="2" customFormat="1" ht="16.149999999999999" customHeight="1" x14ac:dyDescent="0.5">
      <c r="A13" s="29">
        <v>7</v>
      </c>
      <c r="B13" s="121">
        <v>44803</v>
      </c>
      <c r="C13" s="30" t="s">
        <v>65</v>
      </c>
      <c r="D13" s="54" t="s">
        <v>761</v>
      </c>
      <c r="E13" s="55" t="s">
        <v>762</v>
      </c>
      <c r="F13" s="29" t="s">
        <v>25</v>
      </c>
      <c r="G13" s="76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6"/>
      <c r="AA13" s="9">
        <v>81301</v>
      </c>
      <c r="AB13" s="279">
        <v>1849902438815</v>
      </c>
      <c r="AC13" s="2" t="s">
        <v>80</v>
      </c>
    </row>
    <row r="14" spans="1:29" s="2" customFormat="1" ht="16.149999999999999" customHeight="1" x14ac:dyDescent="0.5">
      <c r="A14" s="29">
        <v>8</v>
      </c>
      <c r="B14" s="121">
        <v>44804</v>
      </c>
      <c r="C14" s="30" t="s">
        <v>65</v>
      </c>
      <c r="D14" s="54" t="s">
        <v>763</v>
      </c>
      <c r="E14" s="55" t="s">
        <v>764</v>
      </c>
      <c r="F14" s="29" t="s">
        <v>21</v>
      </c>
      <c r="G14" s="76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6"/>
      <c r="AA14" s="9">
        <v>81302</v>
      </c>
      <c r="AB14" s="279">
        <v>1849902410481</v>
      </c>
      <c r="AC14" s="2" t="s">
        <v>80</v>
      </c>
    </row>
    <row r="15" spans="1:29" s="2" customFormat="1" ht="16.149999999999999" customHeight="1" x14ac:dyDescent="0.5">
      <c r="A15" s="29">
        <v>9</v>
      </c>
      <c r="B15" s="121">
        <v>44805</v>
      </c>
      <c r="C15" s="30" t="s">
        <v>65</v>
      </c>
      <c r="D15" s="54" t="s">
        <v>765</v>
      </c>
      <c r="E15" s="55" t="s">
        <v>766</v>
      </c>
      <c r="F15" s="29" t="s">
        <v>22</v>
      </c>
      <c r="G15" s="76"/>
      <c r="H15" s="33"/>
      <c r="I15" s="33"/>
      <c r="J15" s="33"/>
      <c r="K15" s="33"/>
      <c r="L15" s="78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6"/>
      <c r="AA15" s="9">
        <v>81451</v>
      </c>
      <c r="AB15" s="279">
        <v>1849902428500</v>
      </c>
      <c r="AC15" s="2" t="s">
        <v>69</v>
      </c>
    </row>
    <row r="16" spans="1:29" s="2" customFormat="1" ht="16.149999999999999" customHeight="1" x14ac:dyDescent="0.5">
      <c r="A16" s="37">
        <v>10</v>
      </c>
      <c r="B16" s="122">
        <v>44806</v>
      </c>
      <c r="C16" s="38" t="s">
        <v>65</v>
      </c>
      <c r="D16" s="147" t="s">
        <v>767</v>
      </c>
      <c r="E16" s="143" t="s">
        <v>768</v>
      </c>
      <c r="F16" s="37" t="s">
        <v>23</v>
      </c>
      <c r="G16" s="77"/>
      <c r="H16" s="41"/>
      <c r="I16" s="41"/>
      <c r="J16" s="41"/>
      <c r="K16" s="41"/>
      <c r="L16" s="41"/>
      <c r="M16" s="41"/>
      <c r="N16" s="41"/>
      <c r="O16" s="41"/>
      <c r="P16" s="42"/>
      <c r="Q16" s="42"/>
      <c r="R16" s="42"/>
      <c r="S16" s="42"/>
      <c r="T16" s="42"/>
      <c r="U16" s="42"/>
      <c r="V16" s="42"/>
      <c r="W16" s="42"/>
      <c r="X16" s="43"/>
      <c r="Y16" s="44"/>
      <c r="AA16" s="9">
        <v>81457</v>
      </c>
      <c r="AB16" s="279">
        <v>1849902389598</v>
      </c>
      <c r="AC16" s="2" t="s">
        <v>213</v>
      </c>
    </row>
    <row r="17" spans="1:29" s="2" customFormat="1" ht="16.149999999999999" customHeight="1" x14ac:dyDescent="0.5">
      <c r="A17" s="21">
        <v>11</v>
      </c>
      <c r="B17" s="123">
        <v>44807</v>
      </c>
      <c r="C17" s="22" t="s">
        <v>65</v>
      </c>
      <c r="D17" s="146" t="s">
        <v>769</v>
      </c>
      <c r="E17" s="148" t="s">
        <v>770</v>
      </c>
      <c r="F17" s="25" t="s">
        <v>24</v>
      </c>
      <c r="G17" s="75"/>
      <c r="H17" s="26"/>
      <c r="I17" s="26"/>
      <c r="J17" s="26"/>
      <c r="K17" s="26"/>
      <c r="L17" s="45"/>
      <c r="M17" s="45"/>
      <c r="N17" s="45"/>
      <c r="O17" s="45"/>
      <c r="P17" s="27"/>
      <c r="Q17" s="27"/>
      <c r="R17" s="27"/>
      <c r="S17" s="27"/>
      <c r="T17" s="27"/>
      <c r="U17" s="27"/>
      <c r="V17" s="27"/>
      <c r="W17" s="27"/>
      <c r="X17" s="26"/>
      <c r="Y17" s="28"/>
      <c r="AA17" s="9">
        <v>81492</v>
      </c>
      <c r="AB17" s="279">
        <v>1849902379673</v>
      </c>
      <c r="AC17" s="2" t="s">
        <v>68</v>
      </c>
    </row>
    <row r="18" spans="1:29" s="2" customFormat="1" ht="16.149999999999999" customHeight="1" x14ac:dyDescent="0.5">
      <c r="A18" s="29">
        <v>12</v>
      </c>
      <c r="B18" s="121">
        <v>44808</v>
      </c>
      <c r="C18" s="30" t="s">
        <v>65</v>
      </c>
      <c r="D18" s="54" t="s">
        <v>771</v>
      </c>
      <c r="E18" s="55" t="s">
        <v>772</v>
      </c>
      <c r="F18" s="29" t="s">
        <v>25</v>
      </c>
      <c r="G18" s="76"/>
      <c r="H18" s="33"/>
      <c r="I18" s="33"/>
      <c r="J18" s="33"/>
      <c r="K18" s="33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5"/>
      <c r="Y18" s="36"/>
      <c r="AA18" s="9">
        <v>81570</v>
      </c>
      <c r="AB18" s="279">
        <v>1849902401873</v>
      </c>
      <c r="AC18" s="2" t="s">
        <v>79</v>
      </c>
    </row>
    <row r="19" spans="1:29" s="2" customFormat="1" ht="16.149999999999999" customHeight="1" x14ac:dyDescent="0.5">
      <c r="A19" s="29">
        <v>13</v>
      </c>
      <c r="B19" s="121">
        <v>44809</v>
      </c>
      <c r="C19" s="30" t="s">
        <v>65</v>
      </c>
      <c r="D19" s="54" t="s">
        <v>773</v>
      </c>
      <c r="E19" s="55" t="s">
        <v>774</v>
      </c>
      <c r="F19" s="29" t="s">
        <v>21</v>
      </c>
      <c r="G19" s="76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6"/>
      <c r="AA19" s="9">
        <v>81653</v>
      </c>
      <c r="AB19" s="279">
        <v>1849902390651</v>
      </c>
      <c r="AC19" s="2" t="s">
        <v>68</v>
      </c>
    </row>
    <row r="20" spans="1:29" s="2" customFormat="1" ht="16.149999999999999" customHeight="1" x14ac:dyDescent="0.5">
      <c r="A20" s="29">
        <v>14</v>
      </c>
      <c r="B20" s="121">
        <v>44810</v>
      </c>
      <c r="C20" s="30" t="s">
        <v>65</v>
      </c>
      <c r="D20" s="149" t="s">
        <v>775</v>
      </c>
      <c r="E20" s="55" t="s">
        <v>776</v>
      </c>
      <c r="F20" s="29" t="s">
        <v>22</v>
      </c>
      <c r="G20" s="76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6"/>
      <c r="AA20" s="9">
        <v>81685</v>
      </c>
      <c r="AB20" s="279">
        <v>1849902438149</v>
      </c>
      <c r="AC20" s="2" t="s">
        <v>68</v>
      </c>
    </row>
    <row r="21" spans="1:29" s="2" customFormat="1" ht="16.149999999999999" customHeight="1" x14ac:dyDescent="0.5">
      <c r="A21" s="37">
        <v>15</v>
      </c>
      <c r="B21" s="122">
        <v>44811</v>
      </c>
      <c r="C21" s="38" t="s">
        <v>65</v>
      </c>
      <c r="D21" s="147" t="s">
        <v>777</v>
      </c>
      <c r="E21" s="143" t="s">
        <v>778</v>
      </c>
      <c r="F21" s="37" t="s">
        <v>23</v>
      </c>
      <c r="G21" s="77"/>
      <c r="H21" s="41"/>
      <c r="I21" s="41"/>
      <c r="J21" s="41"/>
      <c r="K21" s="41"/>
      <c r="L21" s="41"/>
      <c r="M21" s="41"/>
      <c r="N21" s="41"/>
      <c r="O21" s="41"/>
      <c r="P21" s="42"/>
      <c r="Q21" s="42"/>
      <c r="R21" s="42"/>
      <c r="S21" s="42"/>
      <c r="T21" s="42"/>
      <c r="U21" s="42"/>
      <c r="V21" s="42"/>
      <c r="W21" s="42"/>
      <c r="X21" s="43"/>
      <c r="Y21" s="44"/>
      <c r="AA21" s="9">
        <v>81732</v>
      </c>
      <c r="AB21" s="279">
        <v>1849902418334</v>
      </c>
      <c r="AC21" s="2" t="s">
        <v>69</v>
      </c>
    </row>
    <row r="22" spans="1:29" s="2" customFormat="1" ht="16.149999999999999" customHeight="1" x14ac:dyDescent="0.5">
      <c r="A22" s="21">
        <v>16</v>
      </c>
      <c r="B22" s="123">
        <v>44812</v>
      </c>
      <c r="C22" s="22" t="s">
        <v>65</v>
      </c>
      <c r="D22" s="146" t="s">
        <v>779</v>
      </c>
      <c r="E22" s="148" t="s">
        <v>780</v>
      </c>
      <c r="F22" s="25" t="s">
        <v>24</v>
      </c>
      <c r="G22" s="75"/>
      <c r="H22" s="26"/>
      <c r="I22" s="26"/>
      <c r="J22" s="26"/>
      <c r="K22" s="26"/>
      <c r="L22" s="45"/>
      <c r="M22" s="45"/>
      <c r="N22" s="45"/>
      <c r="O22" s="45"/>
      <c r="P22" s="27"/>
      <c r="Q22" s="27"/>
      <c r="R22" s="27"/>
      <c r="S22" s="27"/>
      <c r="T22" s="27"/>
      <c r="U22" s="27"/>
      <c r="V22" s="27"/>
      <c r="W22" s="27"/>
      <c r="X22" s="26"/>
      <c r="Y22" s="28"/>
      <c r="AA22" s="9">
        <v>81736</v>
      </c>
      <c r="AB22" s="279">
        <v>1909803793292</v>
      </c>
      <c r="AC22" s="2" t="s">
        <v>362</v>
      </c>
    </row>
    <row r="23" spans="1:29" s="2" customFormat="1" ht="16.149999999999999" customHeight="1" x14ac:dyDescent="0.5">
      <c r="A23" s="29">
        <v>17</v>
      </c>
      <c r="B23" s="121">
        <v>44813</v>
      </c>
      <c r="C23" s="30" t="s">
        <v>65</v>
      </c>
      <c r="D23" s="54" t="s">
        <v>781</v>
      </c>
      <c r="E23" s="32" t="s">
        <v>782</v>
      </c>
      <c r="F23" s="29" t="s">
        <v>25</v>
      </c>
      <c r="G23" s="76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36"/>
      <c r="AA23" s="9">
        <v>81755</v>
      </c>
      <c r="AB23" s="279">
        <v>1849902390359</v>
      </c>
      <c r="AC23" s="2" t="s">
        <v>284</v>
      </c>
    </row>
    <row r="24" spans="1:29" s="2" customFormat="1" ht="16.149999999999999" customHeight="1" x14ac:dyDescent="0.5">
      <c r="A24" s="29">
        <v>18</v>
      </c>
      <c r="B24" s="121">
        <v>44814</v>
      </c>
      <c r="C24" s="30" t="s">
        <v>65</v>
      </c>
      <c r="D24" s="54" t="s">
        <v>783</v>
      </c>
      <c r="E24" s="55" t="s">
        <v>784</v>
      </c>
      <c r="F24" s="29" t="s">
        <v>21</v>
      </c>
      <c r="G24" s="76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6"/>
      <c r="AA24" s="9">
        <v>81773</v>
      </c>
      <c r="AB24" s="279">
        <v>1849902396888</v>
      </c>
      <c r="AC24" s="2" t="s">
        <v>828</v>
      </c>
    </row>
    <row r="25" spans="1:29" s="2" customFormat="1" ht="15.95" customHeight="1" x14ac:dyDescent="0.5">
      <c r="A25" s="29">
        <v>19</v>
      </c>
      <c r="B25" s="121">
        <v>44815</v>
      </c>
      <c r="C25" s="30" t="s">
        <v>65</v>
      </c>
      <c r="D25" s="54" t="s">
        <v>785</v>
      </c>
      <c r="E25" s="55" t="s">
        <v>786</v>
      </c>
      <c r="F25" s="29" t="s">
        <v>22</v>
      </c>
      <c r="G25" s="76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6"/>
      <c r="AA25" s="9">
        <v>81809</v>
      </c>
      <c r="AB25" s="279">
        <v>1849902364706</v>
      </c>
      <c r="AC25" s="2" t="s">
        <v>68</v>
      </c>
    </row>
    <row r="26" spans="1:29" s="2" customFormat="1" ht="17.100000000000001" customHeight="1" x14ac:dyDescent="0.5">
      <c r="A26" s="37">
        <v>20</v>
      </c>
      <c r="B26" s="122">
        <v>44816</v>
      </c>
      <c r="C26" s="38" t="s">
        <v>66</v>
      </c>
      <c r="D26" s="147" t="s">
        <v>787</v>
      </c>
      <c r="E26" s="143" t="s">
        <v>788</v>
      </c>
      <c r="F26" s="37" t="s">
        <v>23</v>
      </c>
      <c r="G26" s="77"/>
      <c r="H26" s="41"/>
      <c r="I26" s="41"/>
      <c r="J26" s="41"/>
      <c r="K26" s="41"/>
      <c r="L26" s="41"/>
      <c r="M26" s="41"/>
      <c r="N26" s="41"/>
      <c r="O26" s="41"/>
      <c r="P26" s="42"/>
      <c r="Q26" s="42"/>
      <c r="R26" s="42"/>
      <c r="S26" s="42"/>
      <c r="T26" s="42"/>
      <c r="U26" s="42"/>
      <c r="V26" s="42"/>
      <c r="W26" s="42"/>
      <c r="X26" s="43"/>
      <c r="Y26" s="44"/>
      <c r="AA26" s="9">
        <v>81006</v>
      </c>
      <c r="AB26" s="279">
        <v>1849902480811</v>
      </c>
      <c r="AC26" s="2" t="s">
        <v>209</v>
      </c>
    </row>
    <row r="27" spans="1:29" s="2" customFormat="1" ht="16.149999999999999" customHeight="1" x14ac:dyDescent="0.5">
      <c r="A27" s="21">
        <v>21</v>
      </c>
      <c r="B27" s="123">
        <v>44817</v>
      </c>
      <c r="C27" s="47" t="s">
        <v>66</v>
      </c>
      <c r="D27" s="48" t="s">
        <v>789</v>
      </c>
      <c r="E27" s="49" t="s">
        <v>790</v>
      </c>
      <c r="F27" s="25" t="s">
        <v>24</v>
      </c>
      <c r="G27" s="79"/>
      <c r="H27" s="52"/>
      <c r="I27" s="52"/>
      <c r="J27" s="52"/>
      <c r="K27" s="52"/>
      <c r="L27" s="50"/>
      <c r="M27" s="50"/>
      <c r="N27" s="50"/>
      <c r="O27" s="50"/>
      <c r="P27" s="51"/>
      <c r="Q27" s="51"/>
      <c r="R27" s="51"/>
      <c r="S27" s="51"/>
      <c r="T27" s="51"/>
      <c r="U27" s="51"/>
      <c r="V27" s="51"/>
      <c r="W27" s="51"/>
      <c r="X27" s="52"/>
      <c r="Y27" s="28"/>
      <c r="AA27" s="9">
        <v>81019</v>
      </c>
      <c r="AB27" s="279">
        <v>1849902437118</v>
      </c>
      <c r="AC27" s="2" t="s">
        <v>80</v>
      </c>
    </row>
    <row r="28" spans="1:29" s="2" customFormat="1" ht="16.149999999999999" customHeight="1" x14ac:dyDescent="0.5">
      <c r="A28" s="29">
        <v>22</v>
      </c>
      <c r="B28" s="121">
        <v>44818</v>
      </c>
      <c r="C28" s="30" t="s">
        <v>66</v>
      </c>
      <c r="D28" s="54" t="s">
        <v>791</v>
      </c>
      <c r="E28" s="55" t="s">
        <v>792</v>
      </c>
      <c r="F28" s="29" t="s">
        <v>25</v>
      </c>
      <c r="G28" s="76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6"/>
      <c r="AA28" s="9">
        <v>81056</v>
      </c>
      <c r="AB28" s="279">
        <v>1849902366750</v>
      </c>
      <c r="AC28" s="2" t="s">
        <v>209</v>
      </c>
    </row>
    <row r="29" spans="1:29" s="2" customFormat="1" ht="16.149999999999999" customHeight="1" x14ac:dyDescent="0.5">
      <c r="A29" s="29">
        <v>23</v>
      </c>
      <c r="B29" s="121">
        <v>44819</v>
      </c>
      <c r="C29" s="30" t="s">
        <v>66</v>
      </c>
      <c r="D29" s="54" t="s">
        <v>793</v>
      </c>
      <c r="E29" s="55" t="s">
        <v>794</v>
      </c>
      <c r="F29" s="29" t="s">
        <v>21</v>
      </c>
      <c r="G29" s="76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6"/>
      <c r="AA29" s="9">
        <v>81069</v>
      </c>
      <c r="AB29" s="279">
        <v>1849902403744</v>
      </c>
      <c r="AC29" s="2" t="s">
        <v>829</v>
      </c>
    </row>
    <row r="30" spans="1:29" s="2" customFormat="1" ht="15.95" customHeight="1" x14ac:dyDescent="0.5">
      <c r="A30" s="29">
        <v>24</v>
      </c>
      <c r="B30" s="121">
        <v>44820</v>
      </c>
      <c r="C30" s="30" t="s">
        <v>66</v>
      </c>
      <c r="D30" s="54" t="s">
        <v>641</v>
      </c>
      <c r="E30" s="55" t="s">
        <v>795</v>
      </c>
      <c r="F30" s="29" t="s">
        <v>22</v>
      </c>
      <c r="G30" s="76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6"/>
      <c r="AA30" s="9">
        <v>81122</v>
      </c>
      <c r="AB30" s="279">
        <v>1849902458654</v>
      </c>
      <c r="AC30" s="2" t="s">
        <v>70</v>
      </c>
    </row>
    <row r="31" spans="1:29" s="2" customFormat="1" ht="16.149999999999999" customHeight="1" x14ac:dyDescent="0.5">
      <c r="A31" s="37">
        <v>25</v>
      </c>
      <c r="B31" s="122">
        <v>44821</v>
      </c>
      <c r="C31" s="56" t="s">
        <v>66</v>
      </c>
      <c r="D31" s="150" t="s">
        <v>796</v>
      </c>
      <c r="E31" s="151" t="s">
        <v>797</v>
      </c>
      <c r="F31" s="37" t="s">
        <v>23</v>
      </c>
      <c r="G31" s="80"/>
      <c r="H31" s="59"/>
      <c r="I31" s="59"/>
      <c r="J31" s="59"/>
      <c r="K31" s="59"/>
      <c r="L31" s="59"/>
      <c r="M31" s="59"/>
      <c r="N31" s="59"/>
      <c r="O31" s="59"/>
      <c r="P31" s="60"/>
      <c r="Q31" s="60"/>
      <c r="R31" s="60"/>
      <c r="S31" s="60"/>
      <c r="T31" s="60"/>
      <c r="U31" s="60"/>
      <c r="V31" s="60"/>
      <c r="W31" s="60"/>
      <c r="X31" s="61"/>
      <c r="Y31" s="44"/>
      <c r="AA31" s="9">
        <v>81181</v>
      </c>
      <c r="AB31" s="279">
        <v>1849902401024</v>
      </c>
      <c r="AC31" s="2" t="s">
        <v>669</v>
      </c>
    </row>
    <row r="32" spans="1:29" s="2" customFormat="1" ht="16.149999999999999" customHeight="1" x14ac:dyDescent="0.5">
      <c r="A32" s="21">
        <v>26</v>
      </c>
      <c r="B32" s="123">
        <v>44822</v>
      </c>
      <c r="C32" s="157" t="s">
        <v>66</v>
      </c>
      <c r="D32" s="146" t="s">
        <v>798</v>
      </c>
      <c r="E32" s="148" t="s">
        <v>799</v>
      </c>
      <c r="F32" s="25" t="s">
        <v>24</v>
      </c>
      <c r="G32" s="75"/>
      <c r="H32" s="26"/>
      <c r="I32" s="26"/>
      <c r="J32" s="26"/>
      <c r="K32" s="26"/>
      <c r="L32" s="45"/>
      <c r="M32" s="45"/>
      <c r="N32" s="45"/>
      <c r="O32" s="45"/>
      <c r="P32" s="27"/>
      <c r="Q32" s="27"/>
      <c r="R32" s="27"/>
      <c r="S32" s="27"/>
      <c r="T32" s="27"/>
      <c r="U32" s="27"/>
      <c r="V32" s="27"/>
      <c r="W32" s="27"/>
      <c r="X32" s="26"/>
      <c r="Y32" s="28"/>
      <c r="AA32" s="9">
        <v>81257</v>
      </c>
      <c r="AB32" s="279">
        <v>1849902457071</v>
      </c>
      <c r="AC32" s="2" t="s">
        <v>69</v>
      </c>
    </row>
    <row r="33" spans="1:29" s="2" customFormat="1" ht="16.149999999999999" customHeight="1" x14ac:dyDescent="0.5">
      <c r="A33" s="29">
        <v>27</v>
      </c>
      <c r="B33" s="121">
        <v>44823</v>
      </c>
      <c r="C33" s="30" t="s">
        <v>66</v>
      </c>
      <c r="D33" s="54" t="s">
        <v>800</v>
      </c>
      <c r="E33" s="55" t="s">
        <v>801</v>
      </c>
      <c r="F33" s="29" t="s">
        <v>25</v>
      </c>
      <c r="G33" s="76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6"/>
      <c r="AA33" s="9">
        <v>81262</v>
      </c>
      <c r="AB33" s="279">
        <v>1849902384561</v>
      </c>
      <c r="AC33" s="2" t="s">
        <v>592</v>
      </c>
    </row>
    <row r="34" spans="1:29" s="2" customFormat="1" ht="16.149999999999999" customHeight="1" x14ac:dyDescent="0.5">
      <c r="A34" s="29">
        <v>28</v>
      </c>
      <c r="B34" s="121">
        <v>44824</v>
      </c>
      <c r="C34" s="30" t="s">
        <v>66</v>
      </c>
      <c r="D34" s="54" t="s">
        <v>802</v>
      </c>
      <c r="E34" s="55" t="s">
        <v>803</v>
      </c>
      <c r="F34" s="29" t="s">
        <v>21</v>
      </c>
      <c r="G34" s="76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6"/>
      <c r="AA34" s="9">
        <v>81270</v>
      </c>
      <c r="AB34" s="279">
        <v>1849902456911</v>
      </c>
      <c r="AC34" s="2" t="s">
        <v>67</v>
      </c>
    </row>
    <row r="35" spans="1:29" s="2" customFormat="1" ht="16.149999999999999" customHeight="1" x14ac:dyDescent="0.5">
      <c r="A35" s="29">
        <v>29</v>
      </c>
      <c r="B35" s="121">
        <v>44825</v>
      </c>
      <c r="C35" s="30" t="s">
        <v>66</v>
      </c>
      <c r="D35" s="54" t="s">
        <v>195</v>
      </c>
      <c r="E35" s="55" t="s">
        <v>804</v>
      </c>
      <c r="F35" s="29" t="s">
        <v>22</v>
      </c>
      <c r="G35" s="76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6"/>
      <c r="AA35" s="9">
        <v>81274</v>
      </c>
      <c r="AB35" s="279">
        <v>1849902413006</v>
      </c>
      <c r="AC35" s="2" t="s">
        <v>69</v>
      </c>
    </row>
    <row r="36" spans="1:29" s="2" customFormat="1" ht="16.350000000000001" customHeight="1" x14ac:dyDescent="0.5">
      <c r="A36" s="37">
        <v>30</v>
      </c>
      <c r="B36" s="122">
        <v>44826</v>
      </c>
      <c r="C36" s="38" t="s">
        <v>66</v>
      </c>
      <c r="D36" s="147" t="s">
        <v>805</v>
      </c>
      <c r="E36" s="143" t="s">
        <v>806</v>
      </c>
      <c r="F36" s="37" t="s">
        <v>23</v>
      </c>
      <c r="G36" s="77"/>
      <c r="H36" s="41"/>
      <c r="I36" s="41"/>
      <c r="J36" s="41"/>
      <c r="K36" s="41"/>
      <c r="L36" s="41"/>
      <c r="M36" s="41"/>
      <c r="N36" s="41"/>
      <c r="O36" s="41"/>
      <c r="P36" s="42"/>
      <c r="Q36" s="42"/>
      <c r="R36" s="42"/>
      <c r="S36" s="42"/>
      <c r="T36" s="42"/>
      <c r="U36" s="42"/>
      <c r="V36" s="42"/>
      <c r="W36" s="42"/>
      <c r="X36" s="43"/>
      <c r="Y36" s="44"/>
      <c r="AA36" s="9">
        <v>81378</v>
      </c>
      <c r="AB36" s="279">
        <v>1849902408231</v>
      </c>
      <c r="AC36" s="2" t="s">
        <v>830</v>
      </c>
    </row>
    <row r="37" spans="1:29" s="2" customFormat="1" ht="16.149999999999999" customHeight="1" x14ac:dyDescent="0.5">
      <c r="A37" s="21">
        <v>31</v>
      </c>
      <c r="B37" s="123">
        <v>44827</v>
      </c>
      <c r="C37" s="47" t="s">
        <v>66</v>
      </c>
      <c r="D37" s="48" t="s">
        <v>807</v>
      </c>
      <c r="E37" s="49" t="s">
        <v>808</v>
      </c>
      <c r="F37" s="25" t="s">
        <v>24</v>
      </c>
      <c r="G37" s="81"/>
      <c r="H37" s="50"/>
      <c r="I37" s="50"/>
      <c r="J37" s="50"/>
      <c r="K37" s="50"/>
      <c r="L37" s="50"/>
      <c r="M37" s="50"/>
      <c r="N37" s="50"/>
      <c r="O37" s="50"/>
      <c r="P37" s="51"/>
      <c r="Q37" s="51"/>
      <c r="R37" s="51"/>
      <c r="S37" s="51"/>
      <c r="T37" s="51"/>
      <c r="U37" s="51"/>
      <c r="V37" s="51"/>
      <c r="W37" s="51"/>
      <c r="X37" s="52"/>
      <c r="Y37" s="28"/>
      <c r="AA37" s="9">
        <v>81424</v>
      </c>
      <c r="AB37" s="279">
        <v>1849902361189</v>
      </c>
      <c r="AC37" s="2" t="s">
        <v>68</v>
      </c>
    </row>
    <row r="38" spans="1:29" s="2" customFormat="1" ht="16.149999999999999" customHeight="1" x14ac:dyDescent="0.5">
      <c r="A38" s="29">
        <v>32</v>
      </c>
      <c r="B38" s="121">
        <v>44828</v>
      </c>
      <c r="C38" s="30" t="s">
        <v>66</v>
      </c>
      <c r="D38" s="54" t="s">
        <v>809</v>
      </c>
      <c r="E38" s="55" t="s">
        <v>810</v>
      </c>
      <c r="F38" s="29" t="s">
        <v>25</v>
      </c>
      <c r="G38" s="76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6"/>
      <c r="AA38" s="9">
        <v>81428</v>
      </c>
      <c r="AB38" s="279">
        <v>1529902557299</v>
      </c>
      <c r="AC38" s="2" t="s">
        <v>831</v>
      </c>
    </row>
    <row r="39" spans="1:29" s="2" customFormat="1" ht="15.95" customHeight="1" x14ac:dyDescent="0.5">
      <c r="A39" s="29">
        <v>33</v>
      </c>
      <c r="B39" s="121">
        <v>44829</v>
      </c>
      <c r="C39" s="30" t="s">
        <v>66</v>
      </c>
      <c r="D39" s="54" t="s">
        <v>811</v>
      </c>
      <c r="E39" s="55" t="s">
        <v>812</v>
      </c>
      <c r="F39" s="29" t="s">
        <v>21</v>
      </c>
      <c r="G39" s="76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6"/>
      <c r="AA39" s="9">
        <v>81435</v>
      </c>
      <c r="AB39" s="279">
        <v>1849902436707</v>
      </c>
      <c r="AC39" s="2" t="s">
        <v>70</v>
      </c>
    </row>
    <row r="40" spans="1:29" s="2" customFormat="1" ht="16.149999999999999" customHeight="1" x14ac:dyDescent="0.5">
      <c r="A40" s="29">
        <v>34</v>
      </c>
      <c r="B40" s="121">
        <v>44830</v>
      </c>
      <c r="C40" s="30" t="s">
        <v>66</v>
      </c>
      <c r="D40" s="54" t="s">
        <v>813</v>
      </c>
      <c r="E40" s="55" t="s">
        <v>814</v>
      </c>
      <c r="F40" s="29" t="s">
        <v>22</v>
      </c>
      <c r="G40" s="76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6"/>
      <c r="AA40" s="9">
        <v>81500</v>
      </c>
      <c r="AB40" s="279">
        <v>1907500130724</v>
      </c>
      <c r="AC40" s="2" t="s">
        <v>70</v>
      </c>
    </row>
    <row r="41" spans="1:29" s="2" customFormat="1" ht="16.5" customHeight="1" x14ac:dyDescent="0.5">
      <c r="A41" s="37">
        <v>35</v>
      </c>
      <c r="B41" s="122">
        <v>44831</v>
      </c>
      <c r="C41" s="56" t="s">
        <v>66</v>
      </c>
      <c r="D41" s="150" t="s">
        <v>815</v>
      </c>
      <c r="E41" s="151" t="s">
        <v>816</v>
      </c>
      <c r="F41" s="37" t="s">
        <v>23</v>
      </c>
      <c r="G41" s="80"/>
      <c r="H41" s="59"/>
      <c r="I41" s="59"/>
      <c r="J41" s="59"/>
      <c r="K41" s="59"/>
      <c r="L41" s="59"/>
      <c r="M41" s="59"/>
      <c r="N41" s="59"/>
      <c r="O41" s="59"/>
      <c r="P41" s="60"/>
      <c r="Q41" s="60"/>
      <c r="R41" s="60"/>
      <c r="S41" s="60"/>
      <c r="T41" s="60"/>
      <c r="U41" s="60"/>
      <c r="V41" s="60"/>
      <c r="W41" s="60"/>
      <c r="X41" s="61"/>
      <c r="Y41" s="44"/>
      <c r="AA41" s="9">
        <v>81579</v>
      </c>
      <c r="AB41" s="279">
        <v>1849902397167</v>
      </c>
      <c r="AC41" s="2" t="s">
        <v>69</v>
      </c>
    </row>
    <row r="42" spans="1:29" s="2" customFormat="1" ht="16.149999999999999" customHeight="1" x14ac:dyDescent="0.5">
      <c r="A42" s="21">
        <v>36</v>
      </c>
      <c r="B42" s="123">
        <v>44832</v>
      </c>
      <c r="C42" s="22" t="s">
        <v>66</v>
      </c>
      <c r="D42" s="146" t="s">
        <v>817</v>
      </c>
      <c r="E42" s="148" t="s">
        <v>818</v>
      </c>
      <c r="F42" s="25" t="s">
        <v>24</v>
      </c>
      <c r="G42" s="82"/>
      <c r="H42" s="45"/>
      <c r="I42" s="45"/>
      <c r="J42" s="45"/>
      <c r="K42" s="45"/>
      <c r="L42" s="45"/>
      <c r="M42" s="45"/>
      <c r="N42" s="45"/>
      <c r="O42" s="45"/>
      <c r="P42" s="27"/>
      <c r="Q42" s="27"/>
      <c r="R42" s="27"/>
      <c r="S42" s="27"/>
      <c r="T42" s="27"/>
      <c r="U42" s="27"/>
      <c r="V42" s="27"/>
      <c r="W42" s="27"/>
      <c r="X42" s="26"/>
      <c r="Y42" s="28"/>
      <c r="AA42" s="9">
        <v>81696</v>
      </c>
      <c r="AB42" s="279">
        <v>1849902456490</v>
      </c>
      <c r="AC42" s="2" t="s">
        <v>79</v>
      </c>
    </row>
    <row r="43" spans="1:29" s="2" customFormat="1" ht="16.149999999999999" customHeight="1" x14ac:dyDescent="0.5">
      <c r="A43" s="29">
        <v>37</v>
      </c>
      <c r="B43" s="121">
        <v>44833</v>
      </c>
      <c r="C43" s="30" t="s">
        <v>66</v>
      </c>
      <c r="D43" s="54" t="s">
        <v>819</v>
      </c>
      <c r="E43" s="55" t="s">
        <v>820</v>
      </c>
      <c r="F43" s="29" t="s">
        <v>25</v>
      </c>
      <c r="G43" s="76"/>
      <c r="H43" s="33"/>
      <c r="I43" s="33"/>
      <c r="J43" s="33"/>
      <c r="K43" s="33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5"/>
      <c r="Y43" s="36"/>
      <c r="AA43" s="9">
        <v>81746</v>
      </c>
      <c r="AB43" s="279">
        <v>1849902436367</v>
      </c>
      <c r="AC43" s="2" t="s">
        <v>67</v>
      </c>
    </row>
    <row r="44" spans="1:29" s="2" customFormat="1" ht="16.149999999999999" customHeight="1" x14ac:dyDescent="0.5">
      <c r="A44" s="29">
        <v>38</v>
      </c>
      <c r="B44" s="121">
        <v>44834</v>
      </c>
      <c r="C44" s="30" t="s">
        <v>66</v>
      </c>
      <c r="D44" s="54" t="s">
        <v>821</v>
      </c>
      <c r="E44" s="55" t="s">
        <v>822</v>
      </c>
      <c r="F44" s="29" t="s">
        <v>21</v>
      </c>
      <c r="G44" s="76"/>
      <c r="H44" s="33"/>
      <c r="I44" s="33"/>
      <c r="J44" s="33"/>
      <c r="K44" s="33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5"/>
      <c r="Y44" s="36"/>
      <c r="AA44" s="9">
        <v>81778</v>
      </c>
      <c r="AB44" s="279">
        <v>1104301437379</v>
      </c>
      <c r="AC44" s="2" t="s">
        <v>514</v>
      </c>
    </row>
    <row r="45" spans="1:29" s="2" customFormat="1" ht="16.149999999999999" customHeight="1" x14ac:dyDescent="0.5">
      <c r="A45" s="29">
        <v>39</v>
      </c>
      <c r="B45" s="121">
        <v>44835</v>
      </c>
      <c r="C45" s="30" t="s">
        <v>66</v>
      </c>
      <c r="D45" s="54" t="s">
        <v>823</v>
      </c>
      <c r="E45" s="55" t="s">
        <v>824</v>
      </c>
      <c r="F45" s="29" t="s">
        <v>22</v>
      </c>
      <c r="G45" s="83"/>
      <c r="H45" s="35"/>
      <c r="I45" s="35"/>
      <c r="J45" s="35"/>
      <c r="K45" s="35"/>
      <c r="L45" s="35"/>
      <c r="M45" s="35"/>
      <c r="N45" s="35"/>
      <c r="O45" s="35"/>
      <c r="P45" s="34"/>
      <c r="Q45" s="34"/>
      <c r="R45" s="34"/>
      <c r="S45" s="34"/>
      <c r="T45" s="34"/>
      <c r="U45" s="34"/>
      <c r="V45" s="34"/>
      <c r="W45" s="34"/>
      <c r="X45" s="35"/>
      <c r="Y45" s="36"/>
      <c r="AA45" s="9">
        <v>81851</v>
      </c>
      <c r="AB45" s="279">
        <v>1849902408274</v>
      </c>
      <c r="AC45" s="2" t="s">
        <v>832</v>
      </c>
    </row>
    <row r="46" spans="1:29" s="2" customFormat="1" ht="16.149999999999999" customHeight="1" x14ac:dyDescent="0.5">
      <c r="A46" s="37">
        <v>40</v>
      </c>
      <c r="B46" s="122">
        <v>44836</v>
      </c>
      <c r="C46" s="38" t="s">
        <v>66</v>
      </c>
      <c r="D46" s="147" t="s">
        <v>825</v>
      </c>
      <c r="E46" s="143" t="s">
        <v>826</v>
      </c>
      <c r="F46" s="37" t="s">
        <v>23</v>
      </c>
      <c r="G46" s="77"/>
      <c r="H46" s="41"/>
      <c r="I46" s="41"/>
      <c r="J46" s="41"/>
      <c r="K46" s="41"/>
      <c r="L46" s="41"/>
      <c r="M46" s="41"/>
      <c r="N46" s="41"/>
      <c r="O46" s="41"/>
      <c r="P46" s="42"/>
      <c r="Q46" s="42"/>
      <c r="R46" s="42"/>
      <c r="S46" s="42"/>
      <c r="T46" s="42"/>
      <c r="U46" s="42"/>
      <c r="V46" s="42"/>
      <c r="W46" s="42"/>
      <c r="X46" s="43"/>
      <c r="Y46" s="64"/>
      <c r="AA46" s="9">
        <v>81879</v>
      </c>
      <c r="AB46" s="279">
        <v>1849902379703</v>
      </c>
      <c r="AC46" s="2" t="s">
        <v>209</v>
      </c>
    </row>
    <row r="47" spans="1:29" s="2" customFormat="1" ht="6" customHeight="1" x14ac:dyDescent="0.5">
      <c r="A47" s="66"/>
      <c r="B47" s="112"/>
      <c r="C47" s="113"/>
      <c r="D47" s="114"/>
      <c r="E47" s="115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5"/>
      <c r="Q47" s="65"/>
      <c r="R47" s="65"/>
      <c r="S47" s="65"/>
      <c r="T47" s="65"/>
      <c r="U47" s="65"/>
      <c r="V47" s="65"/>
      <c r="W47" s="65"/>
      <c r="X47" s="116"/>
      <c r="Y47" s="117"/>
      <c r="AA47" s="9"/>
      <c r="AB47" s="279"/>
    </row>
    <row r="48" spans="1:29" s="2" customFormat="1" ht="16.149999999999999" customHeight="1" x14ac:dyDescent="0.5">
      <c r="A48" s="65"/>
      <c r="B48" s="69" t="s">
        <v>32</v>
      </c>
      <c r="C48" s="66"/>
      <c r="E48" s="66">
        <f>I48+O48</f>
        <v>40</v>
      </c>
      <c r="F48" s="67" t="s">
        <v>6</v>
      </c>
      <c r="G48" s="69" t="s">
        <v>11</v>
      </c>
      <c r="H48" s="69"/>
      <c r="I48" s="66">
        <f>COUNTIF($C$7:$C$46,"ช")</f>
        <v>19</v>
      </c>
      <c r="J48" s="65"/>
      <c r="K48" s="68" t="s">
        <v>8</v>
      </c>
      <c r="L48" s="69"/>
      <c r="M48" s="188" t="s">
        <v>7</v>
      </c>
      <c r="N48" s="188"/>
      <c r="O48" s="66">
        <f>COUNTIF($C$7:$C$46,"ญ")</f>
        <v>21</v>
      </c>
      <c r="P48" s="65"/>
      <c r="Q48" s="68" t="s">
        <v>8</v>
      </c>
      <c r="X48" s="65"/>
      <c r="Y48" s="65"/>
      <c r="AA48" s="9"/>
      <c r="AB48" s="279"/>
    </row>
    <row r="49" spans="1:28" s="91" customFormat="1" ht="17.100000000000001" hidden="1" customHeight="1" x14ac:dyDescent="0.5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AA49" s="90"/>
      <c r="AB49" s="280"/>
    </row>
    <row r="50" spans="1:28" s="89" customFormat="1" ht="15" hidden="1" customHeight="1" x14ac:dyDescent="0.5">
      <c r="A50" s="85"/>
      <c r="B50" s="84"/>
      <c r="C50" s="85"/>
      <c r="D50" s="162" t="s">
        <v>21</v>
      </c>
      <c r="E50" s="162">
        <f>COUNTIF($F$7:$F$46,"แดง")</f>
        <v>8</v>
      </c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AA50" s="270"/>
      <c r="AB50" s="281"/>
    </row>
    <row r="51" spans="1:28" s="89" customFormat="1" ht="15" hidden="1" customHeight="1" x14ac:dyDescent="0.5">
      <c r="A51" s="85"/>
      <c r="B51" s="84"/>
      <c r="C51" s="85"/>
      <c r="D51" s="162" t="s">
        <v>22</v>
      </c>
      <c r="E51" s="162">
        <f>COUNTIF($F$7:$F$46,"เหลือง")</f>
        <v>8</v>
      </c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AA51" s="270"/>
      <c r="AB51" s="281"/>
    </row>
    <row r="52" spans="1:28" s="89" customFormat="1" ht="15" hidden="1" customHeight="1" x14ac:dyDescent="0.5">
      <c r="A52" s="85"/>
      <c r="B52" s="84"/>
      <c r="C52" s="85"/>
      <c r="D52" s="162" t="s">
        <v>23</v>
      </c>
      <c r="E52" s="162">
        <f>COUNTIF($F$7:$F$46,"น้ำเงิน")</f>
        <v>8</v>
      </c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AA52" s="270"/>
      <c r="AB52" s="281"/>
    </row>
    <row r="53" spans="1:28" s="89" customFormat="1" ht="15" hidden="1" customHeight="1" x14ac:dyDescent="0.5">
      <c r="A53" s="85"/>
      <c r="B53" s="84"/>
      <c r="C53" s="85"/>
      <c r="D53" s="162" t="s">
        <v>24</v>
      </c>
      <c r="E53" s="162">
        <f>COUNTIF($F$7:$F$46,"ม่วง")</f>
        <v>8</v>
      </c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AA53" s="270"/>
      <c r="AB53" s="281"/>
    </row>
    <row r="54" spans="1:28" s="89" customFormat="1" ht="15" hidden="1" customHeight="1" x14ac:dyDescent="0.5">
      <c r="A54" s="85"/>
      <c r="B54" s="84"/>
      <c r="C54" s="85"/>
      <c r="D54" s="162" t="s">
        <v>25</v>
      </c>
      <c r="E54" s="162">
        <f>COUNTIF($F$7:$F$46,"ฟ้า")</f>
        <v>8</v>
      </c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AA54" s="270"/>
      <c r="AB54" s="281"/>
    </row>
    <row r="55" spans="1:28" s="89" customFormat="1" ht="15" hidden="1" customHeight="1" x14ac:dyDescent="0.5">
      <c r="A55" s="85"/>
      <c r="B55" s="84"/>
      <c r="C55" s="85"/>
      <c r="D55" s="162" t="s">
        <v>5</v>
      </c>
      <c r="E55" s="162">
        <f>SUM(E50:E54)</f>
        <v>40</v>
      </c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AA55" s="270"/>
      <c r="AB55" s="281"/>
    </row>
    <row r="56" spans="1:28" ht="15" customHeight="1" x14ac:dyDescent="0.5">
      <c r="C56" s="7"/>
      <c r="D56" s="8"/>
      <c r="E56" s="8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15</vt:i4>
      </vt:variant>
      <vt:variant>
        <vt:lpstr>ช่วงที่มีชื่อ</vt:lpstr>
      </vt:variant>
      <vt:variant>
        <vt:i4>14</vt:i4>
      </vt:variant>
    </vt:vector>
  </HeadingPairs>
  <TitlesOfParts>
    <vt:vector size="29" baseType="lpstr">
      <vt:lpstr>1-1</vt:lpstr>
      <vt:lpstr>1-2</vt:lpstr>
      <vt:lpstr>1-3</vt:lpstr>
      <vt:lpstr>1-4</vt:lpstr>
      <vt:lpstr>1-5</vt:lpstr>
      <vt:lpstr>1-6</vt:lpstr>
      <vt:lpstr>1-7</vt:lpstr>
      <vt:lpstr>1-8</vt:lpstr>
      <vt:lpstr>1-9</vt:lpstr>
      <vt:lpstr>1-10</vt:lpstr>
      <vt:lpstr>1-11</vt:lpstr>
      <vt:lpstr>1-12</vt:lpstr>
      <vt:lpstr>1-13</vt:lpstr>
      <vt:lpstr>1-14</vt:lpstr>
      <vt:lpstr>ยอด ม.1</vt:lpstr>
      <vt:lpstr>'1-1'!Print_Area</vt:lpstr>
      <vt:lpstr>'1-10'!Print_Area</vt:lpstr>
      <vt:lpstr>'1-11'!Print_Area</vt:lpstr>
      <vt:lpstr>'1-12'!Print_Area</vt:lpstr>
      <vt:lpstr>'1-13'!Print_Area</vt:lpstr>
      <vt:lpstr>'1-14'!Print_Area</vt:lpstr>
      <vt:lpstr>'1-2'!Print_Area</vt:lpstr>
      <vt:lpstr>'1-3'!Print_Area</vt:lpstr>
      <vt:lpstr>'1-4'!Print_Area</vt:lpstr>
      <vt:lpstr>'1-5'!Print_Area</vt:lpstr>
      <vt:lpstr>'1-6'!Print_Area</vt:lpstr>
      <vt:lpstr>'1-7'!Print_Area</vt:lpstr>
      <vt:lpstr>'1-8'!Print_Area</vt:lpstr>
      <vt:lpstr>'1-9'!Print_Area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Rio&amp;Umi 4ever together</dc:creator>
  <cp:lastModifiedBy>User</cp:lastModifiedBy>
  <cp:lastPrinted>2025-10-21T02:47:00Z</cp:lastPrinted>
  <dcterms:created xsi:type="dcterms:W3CDTF">2002-05-20T03:15:00Z</dcterms:created>
  <dcterms:modified xsi:type="dcterms:W3CDTF">2025-10-27T07:40:43Z</dcterms:modified>
</cp:coreProperties>
</file>