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710" yWindow="1740" windowWidth="11790" windowHeight="4320" tabRatio="813"/>
  </bookViews>
  <sheets>
    <sheet name="คู่มือการใช้" sheetId="23" r:id="rId1"/>
    <sheet name="ปก" sheetId="2" r:id="rId2"/>
    <sheet name="ชื่อ-มาตรฐาน7" sheetId="11" r:id="rId3"/>
    <sheet name="คำอธิบายรายวิชา" sheetId="14" r:id="rId4"/>
    <sheet name="มาตรฐานตัวชี้วัด" sheetId="13" r:id="rId5"/>
    <sheet name="อัตราคะแนน" sheetId="12" r:id="rId6"/>
    <sheet name="เวลาเรียน" sheetId="1" r:id="rId7"/>
    <sheet name="กำหนดสอน" sheetId="7" state="hidden" r:id="rId8"/>
    <sheet name="ตัวชี้วัด" sheetId="3" state="hidden" r:id="rId9"/>
    <sheet name="ลับ" sheetId="8" state="hidden" r:id="rId10"/>
    <sheet name="ผลการเรียน" sheetId="22" r:id="rId11"/>
    <sheet name="สรุปคะแนน" sheetId="4" state="hidden" r:id="rId12"/>
    <sheet name="คุณลักษณะ" sheetId="5" state="hidden" r:id="rId13"/>
    <sheet name="การอ่าน" sheetId="6" state="hidden" r:id="rId14"/>
    <sheet name="สมรรถนะ" sheetId="10" state="hidden" r:id="rId15"/>
    <sheet name="บันทึกครู" sheetId="15" r:id="rId16"/>
    <sheet name="บันทึก" sheetId="9" state="hidden" r:id="rId17"/>
    <sheet name="คำชี้แจงปก1" sheetId="17" r:id="rId18"/>
    <sheet name="คำชี้แจงปก2" sheetId="16" r:id="rId19"/>
    <sheet name="S.D." sheetId="18" r:id="rId20"/>
  </sheets>
  <externalReferences>
    <externalReference r:id="rId21"/>
  </externalReferences>
  <definedNames>
    <definedName name="_xlnm._FilterDatabase" localSheetId="10" hidden="1">ผลการเรียน!$A$1:$BC$51</definedName>
    <definedName name="AAA">[1]g1!$AQ$3</definedName>
    <definedName name="BBB">[1]g1!$AQ$4</definedName>
    <definedName name="CCC">[1]g1!$AQ$5</definedName>
    <definedName name="DDD">[1]g1!$AQ$6</definedName>
    <definedName name="EEE">[1]g1!$AQ$7</definedName>
    <definedName name="FFF">[1]g1!$AQ$8</definedName>
    <definedName name="GGG">[1]g1!$AQ$9</definedName>
    <definedName name="_xlnm.Print_Area" localSheetId="17">คำชี้แจงปก1!$A$1:$F$40</definedName>
    <definedName name="_xlnm.Print_Area" localSheetId="18">คำชี้แจงปก2!$A$1:$I$38</definedName>
    <definedName name="_xlnm.Print_Area" localSheetId="3">คำอธิบายรายวิชา!$A$1:$L$39</definedName>
    <definedName name="_xlnm.Print_Area" localSheetId="2">'ชื่อ-มาตรฐาน7'!$A$1:$N$55</definedName>
    <definedName name="_xlnm.Print_Area" localSheetId="15">บันทึกครู!$A$1:$N$30</definedName>
    <definedName name="_xlnm.Print_Area" localSheetId="1">ปก!$A$1:$AO$44</definedName>
    <definedName name="_xlnm.Print_Area" localSheetId="10">ผลการเรียน!$A$1:$BC$55</definedName>
    <definedName name="_xlnm.Print_Area" localSheetId="4">มาตรฐานตัวชี้วัด!$A$1:$E$38</definedName>
    <definedName name="_xlnm.Print_Area" localSheetId="6">เวลาเรียน!$A$1:$DN$55</definedName>
    <definedName name="_xlnm.Print_Area" localSheetId="5">อัตราคะแนน!$A$1:$M$43</definedName>
  </definedNames>
  <calcPr calcId="145621"/>
</workbook>
</file>

<file path=xl/calcChain.xml><?xml version="1.0" encoding="utf-8"?>
<calcChain xmlns="http://schemas.openxmlformats.org/spreadsheetml/2006/main">
  <c r="BT213" i="8" l="1"/>
  <c r="BU213" i="8"/>
  <c r="BV213" i="8"/>
  <c r="BW213" i="8"/>
  <c r="BX213" i="8"/>
  <c r="BY213" i="8"/>
  <c r="BZ213" i="8"/>
  <c r="CA213" i="8"/>
  <c r="CB213" i="8"/>
  <c r="CC213" i="8"/>
  <c r="CD213" i="8"/>
  <c r="CE213" i="8"/>
  <c r="CF213" i="8"/>
  <c r="CG213" i="8"/>
  <c r="CH213" i="8"/>
  <c r="CI213" i="8"/>
  <c r="CJ213" i="8"/>
  <c r="CK213" i="8"/>
  <c r="CL213" i="8"/>
  <c r="CM213" i="8"/>
  <c r="CN213" i="8"/>
  <c r="CO213" i="8"/>
  <c r="CP213" i="8"/>
  <c r="CQ213" i="8"/>
  <c r="CR213" i="8"/>
  <c r="CS213" i="8"/>
  <c r="CT213" i="8"/>
  <c r="CU213" i="8"/>
  <c r="CV213" i="8"/>
  <c r="CW213" i="8"/>
  <c r="BT214" i="8"/>
  <c r="BU214" i="8"/>
  <c r="BV214" i="8"/>
  <c r="BW214" i="8"/>
  <c r="BX214" i="8"/>
  <c r="BY214" i="8"/>
  <c r="BZ214" i="8"/>
  <c r="CA214" i="8"/>
  <c r="CB214" i="8"/>
  <c r="CC214" i="8"/>
  <c r="CD214" i="8"/>
  <c r="CE214" i="8"/>
  <c r="CF214" i="8"/>
  <c r="CG214" i="8"/>
  <c r="CH214" i="8"/>
  <c r="CI214" i="8"/>
  <c r="CJ214" i="8"/>
  <c r="CK214" i="8"/>
  <c r="CL214" i="8"/>
  <c r="CM214" i="8"/>
  <c r="CN214" i="8"/>
  <c r="CO214" i="8"/>
  <c r="CP214" i="8"/>
  <c r="CQ214" i="8"/>
  <c r="CR214" i="8"/>
  <c r="CS214" i="8"/>
  <c r="CT214" i="8"/>
  <c r="CU214" i="8"/>
  <c r="CV214" i="8"/>
  <c r="CW214" i="8"/>
  <c r="BT215" i="8"/>
  <c r="BU215" i="8"/>
  <c r="BV215" i="8"/>
  <c r="BW215" i="8"/>
  <c r="BX215" i="8"/>
  <c r="BY215" i="8"/>
  <c r="BZ215" i="8"/>
  <c r="CA215" i="8"/>
  <c r="CB215" i="8"/>
  <c r="CC215" i="8"/>
  <c r="CD215" i="8"/>
  <c r="CE215" i="8"/>
  <c r="CF215" i="8"/>
  <c r="CG215" i="8"/>
  <c r="CH215" i="8"/>
  <c r="CI215" i="8"/>
  <c r="CJ215" i="8"/>
  <c r="CK215" i="8"/>
  <c r="CL215" i="8"/>
  <c r="CM215" i="8"/>
  <c r="CN215" i="8"/>
  <c r="CO215" i="8"/>
  <c r="CP215" i="8"/>
  <c r="CQ215" i="8"/>
  <c r="CR215" i="8"/>
  <c r="CS215" i="8"/>
  <c r="CT215" i="8"/>
  <c r="CU215" i="8"/>
  <c r="CV215" i="8"/>
  <c r="CW215" i="8"/>
  <c r="BT216" i="8"/>
  <c r="BU216" i="8"/>
  <c r="BV216" i="8"/>
  <c r="BW216" i="8"/>
  <c r="BX216" i="8"/>
  <c r="BY216" i="8"/>
  <c r="BZ216" i="8"/>
  <c r="CA216" i="8"/>
  <c r="CB216" i="8"/>
  <c r="CC216" i="8"/>
  <c r="CD216" i="8"/>
  <c r="CE216" i="8"/>
  <c r="CF216" i="8"/>
  <c r="CG216" i="8"/>
  <c r="CH216" i="8"/>
  <c r="CI216" i="8"/>
  <c r="CJ216" i="8"/>
  <c r="CK216" i="8"/>
  <c r="CL216" i="8"/>
  <c r="CM216" i="8"/>
  <c r="CN216" i="8"/>
  <c r="CO216" i="8"/>
  <c r="CP216" i="8"/>
  <c r="CQ216" i="8"/>
  <c r="CR216" i="8"/>
  <c r="CS216" i="8"/>
  <c r="CT216" i="8"/>
  <c r="CU216" i="8"/>
  <c r="CV216" i="8"/>
  <c r="CW216" i="8"/>
  <c r="BT217" i="8"/>
  <c r="BU217" i="8"/>
  <c r="BV217" i="8"/>
  <c r="BW217" i="8"/>
  <c r="BX217" i="8"/>
  <c r="BY217" i="8"/>
  <c r="BZ217" i="8"/>
  <c r="CA217" i="8"/>
  <c r="CB217" i="8"/>
  <c r="CC217" i="8"/>
  <c r="CD217" i="8"/>
  <c r="CE217" i="8"/>
  <c r="CF217" i="8"/>
  <c r="CG217" i="8"/>
  <c r="CH217" i="8"/>
  <c r="CI217" i="8"/>
  <c r="CJ217" i="8"/>
  <c r="CK217" i="8"/>
  <c r="CL217" i="8"/>
  <c r="CM217" i="8"/>
  <c r="CN217" i="8"/>
  <c r="CO217" i="8"/>
  <c r="CP217" i="8"/>
  <c r="CQ217" i="8"/>
  <c r="CR217" i="8"/>
  <c r="CS217" i="8"/>
  <c r="CT217" i="8"/>
  <c r="CU217" i="8"/>
  <c r="CV217" i="8"/>
  <c r="CW217" i="8"/>
  <c r="BT218" i="8"/>
  <c r="BU218" i="8"/>
  <c r="BV218" i="8"/>
  <c r="BW218" i="8"/>
  <c r="BX218" i="8"/>
  <c r="BY218" i="8"/>
  <c r="BZ218" i="8"/>
  <c r="CA218" i="8"/>
  <c r="CB218" i="8"/>
  <c r="CC218" i="8"/>
  <c r="CD218" i="8"/>
  <c r="CE218" i="8"/>
  <c r="CF218" i="8"/>
  <c r="CG218" i="8"/>
  <c r="CH218" i="8"/>
  <c r="CI218" i="8"/>
  <c r="CJ218" i="8"/>
  <c r="CK218" i="8"/>
  <c r="CL218" i="8"/>
  <c r="CM218" i="8"/>
  <c r="CN218" i="8"/>
  <c r="CO218" i="8"/>
  <c r="CP218" i="8"/>
  <c r="CQ218" i="8"/>
  <c r="CR218" i="8"/>
  <c r="CS218" i="8"/>
  <c r="CT218" i="8"/>
  <c r="CU218" i="8"/>
  <c r="CV218" i="8"/>
  <c r="CW218" i="8"/>
  <c r="BT219" i="8"/>
  <c r="BU219" i="8"/>
  <c r="BV219" i="8"/>
  <c r="BW219" i="8"/>
  <c r="BX219" i="8"/>
  <c r="BY219" i="8"/>
  <c r="BZ219" i="8"/>
  <c r="CA219" i="8"/>
  <c r="CB219" i="8"/>
  <c r="CC219" i="8"/>
  <c r="CD219" i="8"/>
  <c r="CE219" i="8"/>
  <c r="CF219" i="8"/>
  <c r="CG219" i="8"/>
  <c r="CH219" i="8"/>
  <c r="CI219" i="8"/>
  <c r="CJ219" i="8"/>
  <c r="CK219" i="8"/>
  <c r="CL219" i="8"/>
  <c r="CM219" i="8"/>
  <c r="CN219" i="8"/>
  <c r="CO219" i="8"/>
  <c r="CP219" i="8"/>
  <c r="CQ219" i="8"/>
  <c r="CR219" i="8"/>
  <c r="CS219" i="8"/>
  <c r="CT219" i="8"/>
  <c r="CU219" i="8"/>
  <c r="CV219" i="8"/>
  <c r="CW219" i="8"/>
  <c r="BT220" i="8"/>
  <c r="BU220" i="8"/>
  <c r="BV220" i="8"/>
  <c r="BW220" i="8"/>
  <c r="BX220" i="8"/>
  <c r="BY220" i="8"/>
  <c r="BZ220" i="8"/>
  <c r="CA220" i="8"/>
  <c r="CB220" i="8"/>
  <c r="CC220" i="8"/>
  <c r="CD220" i="8"/>
  <c r="CE220" i="8"/>
  <c r="CF220" i="8"/>
  <c r="CG220" i="8"/>
  <c r="CH220" i="8"/>
  <c r="CI220" i="8"/>
  <c r="CJ220" i="8"/>
  <c r="CK220" i="8"/>
  <c r="CL220" i="8"/>
  <c r="CM220" i="8"/>
  <c r="CN220" i="8"/>
  <c r="CO220" i="8"/>
  <c r="CP220" i="8"/>
  <c r="CQ220" i="8"/>
  <c r="CR220" i="8"/>
  <c r="CS220" i="8"/>
  <c r="CT220" i="8"/>
  <c r="CU220" i="8"/>
  <c r="CV220" i="8"/>
  <c r="CW220" i="8"/>
  <c r="BT221" i="8"/>
  <c r="BU221" i="8"/>
  <c r="BV221" i="8"/>
  <c r="BW221" i="8"/>
  <c r="BX221" i="8"/>
  <c r="BY221" i="8"/>
  <c r="BZ221" i="8"/>
  <c r="CA221" i="8"/>
  <c r="CB221" i="8"/>
  <c r="CC221" i="8"/>
  <c r="CD221" i="8"/>
  <c r="CE221" i="8"/>
  <c r="CF221" i="8"/>
  <c r="CG221" i="8"/>
  <c r="CH221" i="8"/>
  <c r="CI221" i="8"/>
  <c r="CJ221" i="8"/>
  <c r="CK221" i="8"/>
  <c r="CL221" i="8"/>
  <c r="CM221" i="8"/>
  <c r="CN221" i="8"/>
  <c r="CO221" i="8"/>
  <c r="CP221" i="8"/>
  <c r="CQ221" i="8"/>
  <c r="CR221" i="8"/>
  <c r="CS221" i="8"/>
  <c r="CT221" i="8"/>
  <c r="CU221" i="8"/>
  <c r="CV221" i="8"/>
  <c r="CW221" i="8"/>
  <c r="BT222" i="8"/>
  <c r="BU222" i="8"/>
  <c r="BV222" i="8"/>
  <c r="BW222" i="8"/>
  <c r="BX222" i="8"/>
  <c r="BY222" i="8"/>
  <c r="BZ222" i="8"/>
  <c r="CA222" i="8"/>
  <c r="CB222" i="8"/>
  <c r="CC222" i="8"/>
  <c r="CD222" i="8"/>
  <c r="CE222" i="8"/>
  <c r="CF222" i="8"/>
  <c r="CG222" i="8"/>
  <c r="CH222" i="8"/>
  <c r="CI222" i="8"/>
  <c r="CJ222" i="8"/>
  <c r="CK222" i="8"/>
  <c r="CL222" i="8"/>
  <c r="CM222" i="8"/>
  <c r="CN222" i="8"/>
  <c r="CO222" i="8"/>
  <c r="CP222" i="8"/>
  <c r="CQ222" i="8"/>
  <c r="CR222" i="8"/>
  <c r="CS222" i="8"/>
  <c r="CT222" i="8"/>
  <c r="CU222" i="8"/>
  <c r="CV222" i="8"/>
  <c r="CW222" i="8"/>
  <c r="BT223" i="8"/>
  <c r="BU223" i="8"/>
  <c r="BV223" i="8"/>
  <c r="BW223" i="8"/>
  <c r="BX223" i="8"/>
  <c r="BY223" i="8"/>
  <c r="BZ223" i="8"/>
  <c r="CA223" i="8"/>
  <c r="CB223" i="8"/>
  <c r="CC223" i="8"/>
  <c r="CD223" i="8"/>
  <c r="CE223" i="8"/>
  <c r="CF223" i="8"/>
  <c r="CG223" i="8"/>
  <c r="CH223" i="8"/>
  <c r="CI223" i="8"/>
  <c r="CJ223" i="8"/>
  <c r="CK223" i="8"/>
  <c r="CL223" i="8"/>
  <c r="CM223" i="8"/>
  <c r="CN223" i="8"/>
  <c r="CO223" i="8"/>
  <c r="CP223" i="8"/>
  <c r="CQ223" i="8"/>
  <c r="CR223" i="8"/>
  <c r="CS223" i="8"/>
  <c r="CT223" i="8"/>
  <c r="CU223" i="8"/>
  <c r="CV223" i="8"/>
  <c r="CW223" i="8"/>
  <c r="BT224" i="8"/>
  <c r="BU224" i="8"/>
  <c r="BV224" i="8"/>
  <c r="BW224" i="8"/>
  <c r="BX224" i="8"/>
  <c r="BY224" i="8"/>
  <c r="BZ224" i="8"/>
  <c r="CA224" i="8"/>
  <c r="CB224" i="8"/>
  <c r="CC224" i="8"/>
  <c r="CD224" i="8"/>
  <c r="CE224" i="8"/>
  <c r="CF224" i="8"/>
  <c r="CG224" i="8"/>
  <c r="CH224" i="8"/>
  <c r="CI224" i="8"/>
  <c r="CJ224" i="8"/>
  <c r="CK224" i="8"/>
  <c r="CL224" i="8"/>
  <c r="CM224" i="8"/>
  <c r="CN224" i="8"/>
  <c r="CO224" i="8"/>
  <c r="CP224" i="8"/>
  <c r="CQ224" i="8"/>
  <c r="CR224" i="8"/>
  <c r="CS224" i="8"/>
  <c r="CT224" i="8"/>
  <c r="CU224" i="8"/>
  <c r="CV224" i="8"/>
  <c r="CW224" i="8"/>
  <c r="BT225" i="8"/>
  <c r="BU225" i="8"/>
  <c r="BV225" i="8"/>
  <c r="BW225" i="8"/>
  <c r="BX225" i="8"/>
  <c r="BY225" i="8"/>
  <c r="BZ225" i="8"/>
  <c r="CA225" i="8"/>
  <c r="CB225" i="8"/>
  <c r="CC225" i="8"/>
  <c r="CD225" i="8"/>
  <c r="CE225" i="8"/>
  <c r="CF225" i="8"/>
  <c r="CG225" i="8"/>
  <c r="CH225" i="8"/>
  <c r="CI225" i="8"/>
  <c r="CJ225" i="8"/>
  <c r="CK225" i="8"/>
  <c r="CL225" i="8"/>
  <c r="CM225" i="8"/>
  <c r="CN225" i="8"/>
  <c r="CO225" i="8"/>
  <c r="CP225" i="8"/>
  <c r="CQ225" i="8"/>
  <c r="CR225" i="8"/>
  <c r="CS225" i="8"/>
  <c r="CT225" i="8"/>
  <c r="CU225" i="8"/>
  <c r="CV225" i="8"/>
  <c r="CW225" i="8"/>
  <c r="BT226" i="8"/>
  <c r="BU226" i="8"/>
  <c r="BV226" i="8"/>
  <c r="BW226" i="8"/>
  <c r="BX226" i="8"/>
  <c r="BY226" i="8"/>
  <c r="BZ226" i="8"/>
  <c r="CA226" i="8"/>
  <c r="CB226" i="8"/>
  <c r="CC226" i="8"/>
  <c r="CD226" i="8"/>
  <c r="CE226" i="8"/>
  <c r="CF226" i="8"/>
  <c r="CG226" i="8"/>
  <c r="CH226" i="8"/>
  <c r="CI226" i="8"/>
  <c r="CJ226" i="8"/>
  <c r="CK226" i="8"/>
  <c r="CL226" i="8"/>
  <c r="CM226" i="8"/>
  <c r="CN226" i="8"/>
  <c r="CO226" i="8"/>
  <c r="CP226" i="8"/>
  <c r="CQ226" i="8"/>
  <c r="CR226" i="8"/>
  <c r="CS226" i="8"/>
  <c r="CT226" i="8"/>
  <c r="CU226" i="8"/>
  <c r="CV226" i="8"/>
  <c r="CW226" i="8"/>
  <c r="BT227" i="8"/>
  <c r="BU227" i="8"/>
  <c r="BV227" i="8"/>
  <c r="BW227" i="8"/>
  <c r="BX227" i="8"/>
  <c r="BY227" i="8"/>
  <c r="BZ227" i="8"/>
  <c r="CA227" i="8"/>
  <c r="CB227" i="8"/>
  <c r="CC227" i="8"/>
  <c r="CD227" i="8"/>
  <c r="CE227" i="8"/>
  <c r="CF227" i="8"/>
  <c r="CG227" i="8"/>
  <c r="CH227" i="8"/>
  <c r="CI227" i="8"/>
  <c r="CJ227" i="8"/>
  <c r="CK227" i="8"/>
  <c r="CL227" i="8"/>
  <c r="CM227" i="8"/>
  <c r="CN227" i="8"/>
  <c r="CO227" i="8"/>
  <c r="CP227" i="8"/>
  <c r="CQ227" i="8"/>
  <c r="CR227" i="8"/>
  <c r="CS227" i="8"/>
  <c r="CT227" i="8"/>
  <c r="CU227" i="8"/>
  <c r="CV227" i="8"/>
  <c r="CW227" i="8"/>
  <c r="BT228" i="8"/>
  <c r="BU228" i="8"/>
  <c r="BV228" i="8"/>
  <c r="BW228" i="8"/>
  <c r="BX228" i="8"/>
  <c r="BY228" i="8"/>
  <c r="BZ228" i="8"/>
  <c r="CA228" i="8"/>
  <c r="CB228" i="8"/>
  <c r="CC228" i="8"/>
  <c r="CD228" i="8"/>
  <c r="CE228" i="8"/>
  <c r="CF228" i="8"/>
  <c r="CG228" i="8"/>
  <c r="CH228" i="8"/>
  <c r="CI228" i="8"/>
  <c r="CJ228" i="8"/>
  <c r="CK228" i="8"/>
  <c r="CL228" i="8"/>
  <c r="CM228" i="8"/>
  <c r="CN228" i="8"/>
  <c r="CO228" i="8"/>
  <c r="CP228" i="8"/>
  <c r="CQ228" i="8"/>
  <c r="CR228" i="8"/>
  <c r="CS228" i="8"/>
  <c r="CT228" i="8"/>
  <c r="CU228" i="8"/>
  <c r="CV228" i="8"/>
  <c r="CW228" i="8"/>
  <c r="BT229" i="8"/>
  <c r="BU229" i="8"/>
  <c r="BV229" i="8"/>
  <c r="BW229" i="8"/>
  <c r="BX229" i="8"/>
  <c r="BY229" i="8"/>
  <c r="BZ229" i="8"/>
  <c r="CA229" i="8"/>
  <c r="CB229" i="8"/>
  <c r="CC229" i="8"/>
  <c r="CD229" i="8"/>
  <c r="CE229" i="8"/>
  <c r="CF229" i="8"/>
  <c r="CG229" i="8"/>
  <c r="CH229" i="8"/>
  <c r="CI229" i="8"/>
  <c r="CJ229" i="8"/>
  <c r="CK229" i="8"/>
  <c r="CL229" i="8"/>
  <c r="CM229" i="8"/>
  <c r="CN229" i="8"/>
  <c r="CO229" i="8"/>
  <c r="CP229" i="8"/>
  <c r="CQ229" i="8"/>
  <c r="CR229" i="8"/>
  <c r="CS229" i="8"/>
  <c r="CT229" i="8"/>
  <c r="CU229" i="8"/>
  <c r="CV229" i="8"/>
  <c r="CW229" i="8"/>
  <c r="BT230" i="8"/>
  <c r="BU230" i="8"/>
  <c r="BV230" i="8"/>
  <c r="BW230" i="8"/>
  <c r="BX230" i="8"/>
  <c r="BY230" i="8"/>
  <c r="BZ230" i="8"/>
  <c r="CA230" i="8"/>
  <c r="CB230" i="8"/>
  <c r="CC230" i="8"/>
  <c r="CD230" i="8"/>
  <c r="CE230" i="8"/>
  <c r="CF230" i="8"/>
  <c r="CG230" i="8"/>
  <c r="CH230" i="8"/>
  <c r="CI230" i="8"/>
  <c r="CJ230" i="8"/>
  <c r="CK230" i="8"/>
  <c r="CL230" i="8"/>
  <c r="CM230" i="8"/>
  <c r="CN230" i="8"/>
  <c r="CO230" i="8"/>
  <c r="CP230" i="8"/>
  <c r="CQ230" i="8"/>
  <c r="CR230" i="8"/>
  <c r="CS230" i="8"/>
  <c r="CT230" i="8"/>
  <c r="CU230" i="8"/>
  <c r="CV230" i="8"/>
  <c r="CW230" i="8"/>
  <c r="BT231" i="8"/>
  <c r="BU231" i="8"/>
  <c r="BV231" i="8"/>
  <c r="BW231" i="8"/>
  <c r="BX231" i="8"/>
  <c r="BY231" i="8"/>
  <c r="BZ231" i="8"/>
  <c r="CA231" i="8"/>
  <c r="CB231" i="8"/>
  <c r="CC231" i="8"/>
  <c r="CD231" i="8"/>
  <c r="CE231" i="8"/>
  <c r="CF231" i="8"/>
  <c r="CG231" i="8"/>
  <c r="CH231" i="8"/>
  <c r="CI231" i="8"/>
  <c r="CJ231" i="8"/>
  <c r="CK231" i="8"/>
  <c r="CL231" i="8"/>
  <c r="CM231" i="8"/>
  <c r="CN231" i="8"/>
  <c r="CO231" i="8"/>
  <c r="CP231" i="8"/>
  <c r="CQ231" i="8"/>
  <c r="CR231" i="8"/>
  <c r="CS231" i="8"/>
  <c r="CT231" i="8"/>
  <c r="CU231" i="8"/>
  <c r="CV231" i="8"/>
  <c r="CW231" i="8"/>
  <c r="BT232" i="8"/>
  <c r="BU232" i="8"/>
  <c r="BV232" i="8"/>
  <c r="BW232" i="8"/>
  <c r="BX232" i="8"/>
  <c r="BY232" i="8"/>
  <c r="BZ232" i="8"/>
  <c r="CA232" i="8"/>
  <c r="CB232" i="8"/>
  <c r="CC232" i="8"/>
  <c r="CD232" i="8"/>
  <c r="CE232" i="8"/>
  <c r="CF232" i="8"/>
  <c r="CG232" i="8"/>
  <c r="CH232" i="8"/>
  <c r="CI232" i="8"/>
  <c r="CJ232" i="8"/>
  <c r="CK232" i="8"/>
  <c r="CL232" i="8"/>
  <c r="CM232" i="8"/>
  <c r="CN232" i="8"/>
  <c r="CO232" i="8"/>
  <c r="CP232" i="8"/>
  <c r="CQ232" i="8"/>
  <c r="CR232" i="8"/>
  <c r="CS232" i="8"/>
  <c r="CT232" i="8"/>
  <c r="CU232" i="8"/>
  <c r="CV232" i="8"/>
  <c r="CW232" i="8"/>
  <c r="BT233" i="8"/>
  <c r="BU233" i="8"/>
  <c r="BV233" i="8"/>
  <c r="BW233" i="8"/>
  <c r="BX233" i="8"/>
  <c r="BY233" i="8"/>
  <c r="BZ233" i="8"/>
  <c r="CA233" i="8"/>
  <c r="CB233" i="8"/>
  <c r="CC233" i="8"/>
  <c r="CD233" i="8"/>
  <c r="CE233" i="8"/>
  <c r="CF233" i="8"/>
  <c r="CG233" i="8"/>
  <c r="CH233" i="8"/>
  <c r="CI233" i="8"/>
  <c r="CJ233" i="8"/>
  <c r="CK233" i="8"/>
  <c r="CL233" i="8"/>
  <c r="CM233" i="8"/>
  <c r="CN233" i="8"/>
  <c r="CO233" i="8"/>
  <c r="CP233" i="8"/>
  <c r="CQ233" i="8"/>
  <c r="CR233" i="8"/>
  <c r="CS233" i="8"/>
  <c r="CT233" i="8"/>
  <c r="CU233" i="8"/>
  <c r="CV233" i="8"/>
  <c r="CW233" i="8"/>
  <c r="BT234" i="8"/>
  <c r="BU234" i="8"/>
  <c r="BV234" i="8"/>
  <c r="BW234" i="8"/>
  <c r="BX234" i="8"/>
  <c r="BY234" i="8"/>
  <c r="BZ234" i="8"/>
  <c r="CA234" i="8"/>
  <c r="CB234" i="8"/>
  <c r="CC234" i="8"/>
  <c r="CD234" i="8"/>
  <c r="CE234" i="8"/>
  <c r="CF234" i="8"/>
  <c r="CG234" i="8"/>
  <c r="CH234" i="8"/>
  <c r="CI234" i="8"/>
  <c r="CJ234" i="8"/>
  <c r="CK234" i="8"/>
  <c r="CL234" i="8"/>
  <c r="CM234" i="8"/>
  <c r="CN234" i="8"/>
  <c r="CO234" i="8"/>
  <c r="CP234" i="8"/>
  <c r="CQ234" i="8"/>
  <c r="CR234" i="8"/>
  <c r="CS234" i="8"/>
  <c r="CT234" i="8"/>
  <c r="CU234" i="8"/>
  <c r="CV234" i="8"/>
  <c r="CW234" i="8"/>
  <c r="BT235" i="8"/>
  <c r="BU235" i="8"/>
  <c r="BV235" i="8"/>
  <c r="BW235" i="8"/>
  <c r="BX235" i="8"/>
  <c r="BY235" i="8"/>
  <c r="BZ235" i="8"/>
  <c r="CA235" i="8"/>
  <c r="CB235" i="8"/>
  <c r="CC235" i="8"/>
  <c r="CD235" i="8"/>
  <c r="CE235" i="8"/>
  <c r="CF235" i="8"/>
  <c r="CG235" i="8"/>
  <c r="CH235" i="8"/>
  <c r="CI235" i="8"/>
  <c r="CJ235" i="8"/>
  <c r="CK235" i="8"/>
  <c r="CL235" i="8"/>
  <c r="CM235" i="8"/>
  <c r="CN235" i="8"/>
  <c r="CO235" i="8"/>
  <c r="CP235" i="8"/>
  <c r="CQ235" i="8"/>
  <c r="CR235" i="8"/>
  <c r="CS235" i="8"/>
  <c r="CT235" i="8"/>
  <c r="CU235" i="8"/>
  <c r="CV235" i="8"/>
  <c r="CW235" i="8"/>
  <c r="BT236" i="8"/>
  <c r="BU236" i="8"/>
  <c r="BV236" i="8"/>
  <c r="BW236" i="8"/>
  <c r="BX236" i="8"/>
  <c r="BY236" i="8"/>
  <c r="BZ236" i="8"/>
  <c r="CA236" i="8"/>
  <c r="CB236" i="8"/>
  <c r="CC236" i="8"/>
  <c r="CD236" i="8"/>
  <c r="CE236" i="8"/>
  <c r="CF236" i="8"/>
  <c r="CG236" i="8"/>
  <c r="CH236" i="8"/>
  <c r="CI236" i="8"/>
  <c r="CJ236" i="8"/>
  <c r="CK236" i="8"/>
  <c r="CL236" i="8"/>
  <c r="CM236" i="8"/>
  <c r="CN236" i="8"/>
  <c r="CO236" i="8"/>
  <c r="CP236" i="8"/>
  <c r="CQ236" i="8"/>
  <c r="CR236" i="8"/>
  <c r="CS236" i="8"/>
  <c r="CT236" i="8"/>
  <c r="CU236" i="8"/>
  <c r="CV236" i="8"/>
  <c r="CW236" i="8"/>
  <c r="BT237" i="8"/>
  <c r="BU237" i="8"/>
  <c r="BV237" i="8"/>
  <c r="BW237" i="8"/>
  <c r="BX237" i="8"/>
  <c r="BY237" i="8"/>
  <c r="BZ237" i="8"/>
  <c r="CA237" i="8"/>
  <c r="CB237" i="8"/>
  <c r="CC237" i="8"/>
  <c r="CD237" i="8"/>
  <c r="CE237" i="8"/>
  <c r="CF237" i="8"/>
  <c r="CG237" i="8"/>
  <c r="CH237" i="8"/>
  <c r="CI237" i="8"/>
  <c r="CJ237" i="8"/>
  <c r="CK237" i="8"/>
  <c r="CL237" i="8"/>
  <c r="CM237" i="8"/>
  <c r="CN237" i="8"/>
  <c r="CO237" i="8"/>
  <c r="CP237" i="8"/>
  <c r="CQ237" i="8"/>
  <c r="CR237" i="8"/>
  <c r="CS237" i="8"/>
  <c r="CT237" i="8"/>
  <c r="CU237" i="8"/>
  <c r="CV237" i="8"/>
  <c r="CW237" i="8"/>
  <c r="BT238" i="8"/>
  <c r="BU238" i="8"/>
  <c r="BV238" i="8"/>
  <c r="BW238" i="8"/>
  <c r="BX238" i="8"/>
  <c r="BY238" i="8"/>
  <c r="BZ238" i="8"/>
  <c r="CA238" i="8"/>
  <c r="CB238" i="8"/>
  <c r="CC238" i="8"/>
  <c r="CD238" i="8"/>
  <c r="CE238" i="8"/>
  <c r="CF238" i="8"/>
  <c r="CG238" i="8"/>
  <c r="CH238" i="8"/>
  <c r="CI238" i="8"/>
  <c r="CJ238" i="8"/>
  <c r="CK238" i="8"/>
  <c r="CL238" i="8"/>
  <c r="CM238" i="8"/>
  <c r="CN238" i="8"/>
  <c r="CO238" i="8"/>
  <c r="CP238" i="8"/>
  <c r="CQ238" i="8"/>
  <c r="CR238" i="8"/>
  <c r="CS238" i="8"/>
  <c r="CT238" i="8"/>
  <c r="CU238" i="8"/>
  <c r="CV238" i="8"/>
  <c r="CW238" i="8"/>
  <c r="BT239" i="8"/>
  <c r="BU239" i="8"/>
  <c r="BV239" i="8"/>
  <c r="BW239" i="8"/>
  <c r="BX239" i="8"/>
  <c r="BY239" i="8"/>
  <c r="BZ239" i="8"/>
  <c r="CA239" i="8"/>
  <c r="CB239" i="8"/>
  <c r="CC239" i="8"/>
  <c r="CD239" i="8"/>
  <c r="CE239" i="8"/>
  <c r="CF239" i="8"/>
  <c r="CG239" i="8"/>
  <c r="CH239" i="8"/>
  <c r="CI239" i="8"/>
  <c r="CJ239" i="8"/>
  <c r="CK239" i="8"/>
  <c r="CL239" i="8"/>
  <c r="CM239" i="8"/>
  <c r="CN239" i="8"/>
  <c r="CO239" i="8"/>
  <c r="CP239" i="8"/>
  <c r="CQ239" i="8"/>
  <c r="CR239" i="8"/>
  <c r="CS239" i="8"/>
  <c r="CT239" i="8"/>
  <c r="CU239" i="8"/>
  <c r="CV239" i="8"/>
  <c r="CW239" i="8"/>
  <c r="BT240" i="8"/>
  <c r="BU240" i="8"/>
  <c r="BV240" i="8"/>
  <c r="BW240" i="8"/>
  <c r="BX240" i="8"/>
  <c r="BY240" i="8"/>
  <c r="BZ240" i="8"/>
  <c r="CA240" i="8"/>
  <c r="CB240" i="8"/>
  <c r="CC240" i="8"/>
  <c r="CD240" i="8"/>
  <c r="CE240" i="8"/>
  <c r="CF240" i="8"/>
  <c r="CG240" i="8"/>
  <c r="CH240" i="8"/>
  <c r="CI240" i="8"/>
  <c r="CJ240" i="8"/>
  <c r="CK240" i="8"/>
  <c r="CL240" i="8"/>
  <c r="CM240" i="8"/>
  <c r="CN240" i="8"/>
  <c r="CO240" i="8"/>
  <c r="CP240" i="8"/>
  <c r="CQ240" i="8"/>
  <c r="CR240" i="8"/>
  <c r="CS240" i="8"/>
  <c r="CT240" i="8"/>
  <c r="CU240" i="8"/>
  <c r="CV240" i="8"/>
  <c r="CW240" i="8"/>
  <c r="BT241" i="8"/>
  <c r="BU241" i="8"/>
  <c r="BV241" i="8"/>
  <c r="BW241" i="8"/>
  <c r="BX241" i="8"/>
  <c r="BY241" i="8"/>
  <c r="BZ241" i="8"/>
  <c r="CA241" i="8"/>
  <c r="CB241" i="8"/>
  <c r="CC241" i="8"/>
  <c r="CD241" i="8"/>
  <c r="CE241" i="8"/>
  <c r="CF241" i="8"/>
  <c r="CG241" i="8"/>
  <c r="CH241" i="8"/>
  <c r="CI241" i="8"/>
  <c r="CJ241" i="8"/>
  <c r="CK241" i="8"/>
  <c r="CL241" i="8"/>
  <c r="CM241" i="8"/>
  <c r="CN241" i="8"/>
  <c r="CO241" i="8"/>
  <c r="CP241" i="8"/>
  <c r="CQ241" i="8"/>
  <c r="CR241" i="8"/>
  <c r="CS241" i="8"/>
  <c r="CT241" i="8"/>
  <c r="CU241" i="8"/>
  <c r="CV241" i="8"/>
  <c r="CW241" i="8"/>
  <c r="BT242" i="8"/>
  <c r="BU242" i="8"/>
  <c r="BV242" i="8"/>
  <c r="BW242" i="8"/>
  <c r="BX242" i="8"/>
  <c r="BY242" i="8"/>
  <c r="BZ242" i="8"/>
  <c r="CA242" i="8"/>
  <c r="CB242" i="8"/>
  <c r="CC242" i="8"/>
  <c r="CD242" i="8"/>
  <c r="CE242" i="8"/>
  <c r="CF242" i="8"/>
  <c r="CG242" i="8"/>
  <c r="CH242" i="8"/>
  <c r="CI242" i="8"/>
  <c r="CJ242" i="8"/>
  <c r="CK242" i="8"/>
  <c r="CL242" i="8"/>
  <c r="CM242" i="8"/>
  <c r="CN242" i="8"/>
  <c r="CO242" i="8"/>
  <c r="CP242" i="8"/>
  <c r="CQ242" i="8"/>
  <c r="CR242" i="8"/>
  <c r="CS242" i="8"/>
  <c r="CT242" i="8"/>
  <c r="CU242" i="8"/>
  <c r="CV242" i="8"/>
  <c r="CW242" i="8"/>
  <c r="BT243" i="8"/>
  <c r="BU243" i="8"/>
  <c r="BV243" i="8"/>
  <c r="BW243" i="8"/>
  <c r="BX243" i="8"/>
  <c r="BY243" i="8"/>
  <c r="BZ243" i="8"/>
  <c r="CA243" i="8"/>
  <c r="CB243" i="8"/>
  <c r="CC243" i="8"/>
  <c r="CD243" i="8"/>
  <c r="CE243" i="8"/>
  <c r="CF243" i="8"/>
  <c r="CG243" i="8"/>
  <c r="CH243" i="8"/>
  <c r="CI243" i="8"/>
  <c r="CJ243" i="8"/>
  <c r="CK243" i="8"/>
  <c r="CL243" i="8"/>
  <c r="CM243" i="8"/>
  <c r="CN243" i="8"/>
  <c r="CO243" i="8"/>
  <c r="CP243" i="8"/>
  <c r="CQ243" i="8"/>
  <c r="CR243" i="8"/>
  <c r="CS243" i="8"/>
  <c r="CT243" i="8"/>
  <c r="CU243" i="8"/>
  <c r="CV243" i="8"/>
  <c r="CW243" i="8"/>
  <c r="BT244" i="8"/>
  <c r="BU244" i="8"/>
  <c r="BV244" i="8"/>
  <c r="BW244" i="8"/>
  <c r="BX244" i="8"/>
  <c r="BY244" i="8"/>
  <c r="BZ244" i="8"/>
  <c r="CA244" i="8"/>
  <c r="CB244" i="8"/>
  <c r="CC244" i="8"/>
  <c r="CD244" i="8"/>
  <c r="CE244" i="8"/>
  <c r="CF244" i="8"/>
  <c r="CG244" i="8"/>
  <c r="CH244" i="8"/>
  <c r="CI244" i="8"/>
  <c r="CJ244" i="8"/>
  <c r="CK244" i="8"/>
  <c r="CL244" i="8"/>
  <c r="CM244" i="8"/>
  <c r="CN244" i="8"/>
  <c r="CO244" i="8"/>
  <c r="CP244" i="8"/>
  <c r="CQ244" i="8"/>
  <c r="CR244" i="8"/>
  <c r="CS244" i="8"/>
  <c r="CT244" i="8"/>
  <c r="CU244" i="8"/>
  <c r="CV244" i="8"/>
  <c r="CW244" i="8"/>
  <c r="BT245" i="8"/>
  <c r="BU245" i="8"/>
  <c r="BV245" i="8"/>
  <c r="BW245" i="8"/>
  <c r="BX245" i="8"/>
  <c r="BY245" i="8"/>
  <c r="BZ245" i="8"/>
  <c r="CA245" i="8"/>
  <c r="CB245" i="8"/>
  <c r="CC245" i="8"/>
  <c r="CD245" i="8"/>
  <c r="CE245" i="8"/>
  <c r="CF245" i="8"/>
  <c r="CG245" i="8"/>
  <c r="CH245" i="8"/>
  <c r="CI245" i="8"/>
  <c r="CJ245" i="8"/>
  <c r="CK245" i="8"/>
  <c r="CL245" i="8"/>
  <c r="CM245" i="8"/>
  <c r="CN245" i="8"/>
  <c r="CO245" i="8"/>
  <c r="CP245" i="8"/>
  <c r="CQ245" i="8"/>
  <c r="CR245" i="8"/>
  <c r="CS245" i="8"/>
  <c r="CT245" i="8"/>
  <c r="CU245" i="8"/>
  <c r="CV245" i="8"/>
  <c r="CW245" i="8"/>
  <c r="BT246" i="8"/>
  <c r="BU246" i="8"/>
  <c r="BV246" i="8"/>
  <c r="BW246" i="8"/>
  <c r="BX246" i="8"/>
  <c r="BY246" i="8"/>
  <c r="BZ246" i="8"/>
  <c r="CA246" i="8"/>
  <c r="CB246" i="8"/>
  <c r="CC246" i="8"/>
  <c r="CD246" i="8"/>
  <c r="CE246" i="8"/>
  <c r="CF246" i="8"/>
  <c r="CG246" i="8"/>
  <c r="CH246" i="8"/>
  <c r="CI246" i="8"/>
  <c r="CJ246" i="8"/>
  <c r="CK246" i="8"/>
  <c r="CL246" i="8"/>
  <c r="CM246" i="8"/>
  <c r="CN246" i="8"/>
  <c r="CO246" i="8"/>
  <c r="CP246" i="8"/>
  <c r="CQ246" i="8"/>
  <c r="CR246" i="8"/>
  <c r="CS246" i="8"/>
  <c r="CT246" i="8"/>
  <c r="CU246" i="8"/>
  <c r="CV246" i="8"/>
  <c r="CW246" i="8"/>
  <c r="BT247" i="8"/>
  <c r="BU247" i="8"/>
  <c r="BV247" i="8"/>
  <c r="BW247" i="8"/>
  <c r="BX247" i="8"/>
  <c r="BY247" i="8"/>
  <c r="BZ247" i="8"/>
  <c r="CA247" i="8"/>
  <c r="CB247" i="8"/>
  <c r="CC247" i="8"/>
  <c r="CD247" i="8"/>
  <c r="CE247" i="8"/>
  <c r="CF247" i="8"/>
  <c r="CG247" i="8"/>
  <c r="CH247" i="8"/>
  <c r="CI247" i="8"/>
  <c r="CJ247" i="8"/>
  <c r="CK247" i="8"/>
  <c r="CL247" i="8"/>
  <c r="CM247" i="8"/>
  <c r="CN247" i="8"/>
  <c r="CO247" i="8"/>
  <c r="CP247" i="8"/>
  <c r="CQ247" i="8"/>
  <c r="CR247" i="8"/>
  <c r="CS247" i="8"/>
  <c r="CT247" i="8"/>
  <c r="CU247" i="8"/>
  <c r="CV247" i="8"/>
  <c r="CW247" i="8"/>
  <c r="BT248" i="8"/>
  <c r="BU248" i="8"/>
  <c r="BV248" i="8"/>
  <c r="BW248" i="8"/>
  <c r="BX248" i="8"/>
  <c r="BY248" i="8"/>
  <c r="BZ248" i="8"/>
  <c r="CA248" i="8"/>
  <c r="CB248" i="8"/>
  <c r="CC248" i="8"/>
  <c r="CD248" i="8"/>
  <c r="CE248" i="8"/>
  <c r="CF248" i="8"/>
  <c r="CG248" i="8"/>
  <c r="CH248" i="8"/>
  <c r="CI248" i="8"/>
  <c r="CJ248" i="8"/>
  <c r="CK248" i="8"/>
  <c r="CL248" i="8"/>
  <c r="CM248" i="8"/>
  <c r="CN248" i="8"/>
  <c r="CO248" i="8"/>
  <c r="CP248" i="8"/>
  <c r="CQ248" i="8"/>
  <c r="CR248" i="8"/>
  <c r="CS248" i="8"/>
  <c r="CT248" i="8"/>
  <c r="CU248" i="8"/>
  <c r="CV248" i="8"/>
  <c r="CW248" i="8"/>
  <c r="BT249" i="8"/>
  <c r="BU249" i="8"/>
  <c r="BV249" i="8"/>
  <c r="BW249" i="8"/>
  <c r="BX249" i="8"/>
  <c r="BY249" i="8"/>
  <c r="BZ249" i="8"/>
  <c r="CA249" i="8"/>
  <c r="CB249" i="8"/>
  <c r="CC249" i="8"/>
  <c r="CD249" i="8"/>
  <c r="CE249" i="8"/>
  <c r="CF249" i="8"/>
  <c r="CG249" i="8"/>
  <c r="CH249" i="8"/>
  <c r="CI249" i="8"/>
  <c r="CJ249" i="8"/>
  <c r="CK249" i="8"/>
  <c r="CL249" i="8"/>
  <c r="CM249" i="8"/>
  <c r="CN249" i="8"/>
  <c r="CO249" i="8"/>
  <c r="CP249" i="8"/>
  <c r="CQ249" i="8"/>
  <c r="CR249" i="8"/>
  <c r="CS249" i="8"/>
  <c r="CT249" i="8"/>
  <c r="CU249" i="8"/>
  <c r="CV249" i="8"/>
  <c r="CW249" i="8"/>
  <c r="BT250" i="8"/>
  <c r="BU250" i="8"/>
  <c r="BV250" i="8"/>
  <c r="BW250" i="8"/>
  <c r="BX250" i="8"/>
  <c r="BY250" i="8"/>
  <c r="BZ250" i="8"/>
  <c r="CA250" i="8"/>
  <c r="CB250" i="8"/>
  <c r="CC250" i="8"/>
  <c r="CD250" i="8"/>
  <c r="CE250" i="8"/>
  <c r="CF250" i="8"/>
  <c r="CG250" i="8"/>
  <c r="CH250" i="8"/>
  <c r="CI250" i="8"/>
  <c r="CJ250" i="8"/>
  <c r="CK250" i="8"/>
  <c r="CL250" i="8"/>
  <c r="CM250" i="8"/>
  <c r="CN250" i="8"/>
  <c r="CO250" i="8"/>
  <c r="CP250" i="8"/>
  <c r="CQ250" i="8"/>
  <c r="CR250" i="8"/>
  <c r="CS250" i="8"/>
  <c r="CT250" i="8"/>
  <c r="CU250" i="8"/>
  <c r="CV250" i="8"/>
  <c r="CW250" i="8"/>
  <c r="BT251" i="8"/>
  <c r="BU251" i="8"/>
  <c r="BV251" i="8"/>
  <c r="BW251" i="8"/>
  <c r="BX251" i="8"/>
  <c r="BY251" i="8"/>
  <c r="BZ251" i="8"/>
  <c r="CA251" i="8"/>
  <c r="CB251" i="8"/>
  <c r="CC251" i="8"/>
  <c r="CD251" i="8"/>
  <c r="CE251" i="8"/>
  <c r="CF251" i="8"/>
  <c r="CG251" i="8"/>
  <c r="CH251" i="8"/>
  <c r="CI251" i="8"/>
  <c r="CJ251" i="8"/>
  <c r="CK251" i="8"/>
  <c r="CL251" i="8"/>
  <c r="CM251" i="8"/>
  <c r="CN251" i="8"/>
  <c r="CO251" i="8"/>
  <c r="CP251" i="8"/>
  <c r="CQ251" i="8"/>
  <c r="CR251" i="8"/>
  <c r="CS251" i="8"/>
  <c r="CT251" i="8"/>
  <c r="CU251" i="8"/>
  <c r="CV251" i="8"/>
  <c r="CW251" i="8"/>
  <c r="BT252" i="8"/>
  <c r="BU252" i="8"/>
  <c r="BV252" i="8"/>
  <c r="BW252" i="8"/>
  <c r="BX252" i="8"/>
  <c r="BY252" i="8"/>
  <c r="BZ252" i="8"/>
  <c r="CA252" i="8"/>
  <c r="CB252" i="8"/>
  <c r="CC252" i="8"/>
  <c r="CD252" i="8"/>
  <c r="CE252" i="8"/>
  <c r="CF252" i="8"/>
  <c r="CG252" i="8"/>
  <c r="CH252" i="8"/>
  <c r="CI252" i="8"/>
  <c r="CJ252" i="8"/>
  <c r="CK252" i="8"/>
  <c r="CL252" i="8"/>
  <c r="CM252" i="8"/>
  <c r="CN252" i="8"/>
  <c r="CO252" i="8"/>
  <c r="CP252" i="8"/>
  <c r="CQ252" i="8"/>
  <c r="CR252" i="8"/>
  <c r="CS252" i="8"/>
  <c r="CT252" i="8"/>
  <c r="CU252" i="8"/>
  <c r="CV252" i="8"/>
  <c r="CW252" i="8"/>
  <c r="BT253" i="8"/>
  <c r="BU253" i="8"/>
  <c r="BV253" i="8"/>
  <c r="BW253" i="8"/>
  <c r="BX253" i="8"/>
  <c r="BY253" i="8"/>
  <c r="BZ253" i="8"/>
  <c r="CA253" i="8"/>
  <c r="CB253" i="8"/>
  <c r="CC253" i="8"/>
  <c r="CD253" i="8"/>
  <c r="CE253" i="8"/>
  <c r="CF253" i="8"/>
  <c r="CG253" i="8"/>
  <c r="CH253" i="8"/>
  <c r="CI253" i="8"/>
  <c r="CJ253" i="8"/>
  <c r="CK253" i="8"/>
  <c r="CL253" i="8"/>
  <c r="CM253" i="8"/>
  <c r="CN253" i="8"/>
  <c r="CO253" i="8"/>
  <c r="CP253" i="8"/>
  <c r="CQ253" i="8"/>
  <c r="CR253" i="8"/>
  <c r="CS253" i="8"/>
  <c r="CT253" i="8"/>
  <c r="CU253" i="8"/>
  <c r="CV253" i="8"/>
  <c r="CW253" i="8"/>
  <c r="BT254" i="8"/>
  <c r="BU254" i="8"/>
  <c r="BV254" i="8"/>
  <c r="BW254" i="8"/>
  <c r="BX254" i="8"/>
  <c r="BY254" i="8"/>
  <c r="BZ254" i="8"/>
  <c r="CA254" i="8"/>
  <c r="CB254" i="8"/>
  <c r="CC254" i="8"/>
  <c r="CD254" i="8"/>
  <c r="CE254" i="8"/>
  <c r="CF254" i="8"/>
  <c r="CG254" i="8"/>
  <c r="CH254" i="8"/>
  <c r="CI254" i="8"/>
  <c r="CJ254" i="8"/>
  <c r="CK254" i="8"/>
  <c r="CL254" i="8"/>
  <c r="CM254" i="8"/>
  <c r="CN254" i="8"/>
  <c r="CO254" i="8"/>
  <c r="CP254" i="8"/>
  <c r="CQ254" i="8"/>
  <c r="CR254" i="8"/>
  <c r="CS254" i="8"/>
  <c r="CT254" i="8"/>
  <c r="CU254" i="8"/>
  <c r="CV254" i="8"/>
  <c r="CW254" i="8"/>
  <c r="BT255" i="8"/>
  <c r="BU255" i="8"/>
  <c r="BV255" i="8"/>
  <c r="BW255" i="8"/>
  <c r="BX255" i="8"/>
  <c r="BY255" i="8"/>
  <c r="BZ255" i="8"/>
  <c r="CA255" i="8"/>
  <c r="CB255" i="8"/>
  <c r="CC255" i="8"/>
  <c r="CD255" i="8"/>
  <c r="CE255" i="8"/>
  <c r="CF255" i="8"/>
  <c r="CG255" i="8"/>
  <c r="CH255" i="8"/>
  <c r="CI255" i="8"/>
  <c r="CJ255" i="8"/>
  <c r="CK255" i="8"/>
  <c r="CL255" i="8"/>
  <c r="CM255" i="8"/>
  <c r="CN255" i="8"/>
  <c r="CO255" i="8"/>
  <c r="CP255" i="8"/>
  <c r="CQ255" i="8"/>
  <c r="CR255" i="8"/>
  <c r="CS255" i="8"/>
  <c r="CT255" i="8"/>
  <c r="CU255" i="8"/>
  <c r="CV255" i="8"/>
  <c r="CW255" i="8"/>
  <c r="BT256" i="8"/>
  <c r="BU256" i="8"/>
  <c r="BV256" i="8"/>
  <c r="BW256" i="8"/>
  <c r="BX256" i="8"/>
  <c r="BY256" i="8"/>
  <c r="BZ256" i="8"/>
  <c r="CA256" i="8"/>
  <c r="CB256" i="8"/>
  <c r="CC256" i="8"/>
  <c r="CD256" i="8"/>
  <c r="CE256" i="8"/>
  <c r="CF256" i="8"/>
  <c r="CG256" i="8"/>
  <c r="CH256" i="8"/>
  <c r="CI256" i="8"/>
  <c r="CJ256" i="8"/>
  <c r="CK256" i="8"/>
  <c r="CL256" i="8"/>
  <c r="CM256" i="8"/>
  <c r="CN256" i="8"/>
  <c r="CO256" i="8"/>
  <c r="CP256" i="8"/>
  <c r="CQ256" i="8"/>
  <c r="CR256" i="8"/>
  <c r="CS256" i="8"/>
  <c r="CT256" i="8"/>
  <c r="CU256" i="8"/>
  <c r="CV256" i="8"/>
  <c r="CW256" i="8"/>
  <c r="BT257" i="8"/>
  <c r="BU257" i="8"/>
  <c r="BV257" i="8"/>
  <c r="BW257" i="8"/>
  <c r="BX257" i="8"/>
  <c r="BY257" i="8"/>
  <c r="BZ257" i="8"/>
  <c r="CA257" i="8"/>
  <c r="CB257" i="8"/>
  <c r="CC257" i="8"/>
  <c r="CD257" i="8"/>
  <c r="CE257" i="8"/>
  <c r="CF257" i="8"/>
  <c r="CG257" i="8"/>
  <c r="CH257" i="8"/>
  <c r="CI257" i="8"/>
  <c r="CJ257" i="8"/>
  <c r="CK257" i="8"/>
  <c r="CL257" i="8"/>
  <c r="CM257" i="8"/>
  <c r="CN257" i="8"/>
  <c r="CO257" i="8"/>
  <c r="CP257" i="8"/>
  <c r="CQ257" i="8"/>
  <c r="CR257" i="8"/>
  <c r="CS257" i="8"/>
  <c r="CT257" i="8"/>
  <c r="CU257" i="8"/>
  <c r="CV257" i="8"/>
  <c r="CW257" i="8"/>
  <c r="BT258" i="8"/>
  <c r="BU258" i="8"/>
  <c r="BV258" i="8"/>
  <c r="BW258" i="8"/>
  <c r="BX258" i="8"/>
  <c r="BY258" i="8"/>
  <c r="BZ258" i="8"/>
  <c r="CA258" i="8"/>
  <c r="CB258" i="8"/>
  <c r="CC258" i="8"/>
  <c r="CD258" i="8"/>
  <c r="CE258" i="8"/>
  <c r="CF258" i="8"/>
  <c r="CG258" i="8"/>
  <c r="CH258" i="8"/>
  <c r="CI258" i="8"/>
  <c r="CJ258" i="8"/>
  <c r="CK258" i="8"/>
  <c r="CL258" i="8"/>
  <c r="CM258" i="8"/>
  <c r="CN258" i="8"/>
  <c r="CO258" i="8"/>
  <c r="CP258" i="8"/>
  <c r="CQ258" i="8"/>
  <c r="CR258" i="8"/>
  <c r="CS258" i="8"/>
  <c r="CT258" i="8"/>
  <c r="CU258" i="8"/>
  <c r="CV258" i="8"/>
  <c r="CW258" i="8"/>
  <c r="BT259" i="8"/>
  <c r="BU259" i="8"/>
  <c r="BV259" i="8"/>
  <c r="BW259" i="8"/>
  <c r="BX259" i="8"/>
  <c r="BY259" i="8"/>
  <c r="BZ259" i="8"/>
  <c r="CA259" i="8"/>
  <c r="CB259" i="8"/>
  <c r="CC259" i="8"/>
  <c r="CD259" i="8"/>
  <c r="CE259" i="8"/>
  <c r="CF259" i="8"/>
  <c r="CG259" i="8"/>
  <c r="CH259" i="8"/>
  <c r="CI259" i="8"/>
  <c r="CJ259" i="8"/>
  <c r="CK259" i="8"/>
  <c r="CL259" i="8"/>
  <c r="CM259" i="8"/>
  <c r="CN259" i="8"/>
  <c r="CO259" i="8"/>
  <c r="CP259" i="8"/>
  <c r="CQ259" i="8"/>
  <c r="CR259" i="8"/>
  <c r="CS259" i="8"/>
  <c r="CT259" i="8"/>
  <c r="CU259" i="8"/>
  <c r="CV259" i="8"/>
  <c r="CW259" i="8"/>
  <c r="BT260" i="8"/>
  <c r="BU260" i="8"/>
  <c r="BV260" i="8"/>
  <c r="BW260" i="8"/>
  <c r="BX260" i="8"/>
  <c r="BY260" i="8"/>
  <c r="BZ260" i="8"/>
  <c r="CA260" i="8"/>
  <c r="CB260" i="8"/>
  <c r="CC260" i="8"/>
  <c r="CD260" i="8"/>
  <c r="CE260" i="8"/>
  <c r="CF260" i="8"/>
  <c r="CG260" i="8"/>
  <c r="CH260" i="8"/>
  <c r="CI260" i="8"/>
  <c r="CJ260" i="8"/>
  <c r="CK260" i="8"/>
  <c r="CL260" i="8"/>
  <c r="CM260" i="8"/>
  <c r="CN260" i="8"/>
  <c r="CO260" i="8"/>
  <c r="CP260" i="8"/>
  <c r="CQ260" i="8"/>
  <c r="CR260" i="8"/>
  <c r="CS260" i="8"/>
  <c r="CT260" i="8"/>
  <c r="CU260" i="8"/>
  <c r="CV260" i="8"/>
  <c r="CW260" i="8"/>
  <c r="BT261" i="8"/>
  <c r="BU261" i="8"/>
  <c r="BV261" i="8"/>
  <c r="BW261" i="8"/>
  <c r="BX261" i="8"/>
  <c r="BY261" i="8"/>
  <c r="BZ261" i="8"/>
  <c r="CA261" i="8"/>
  <c r="CB261" i="8"/>
  <c r="CC261" i="8"/>
  <c r="CD261" i="8"/>
  <c r="CE261" i="8"/>
  <c r="CF261" i="8"/>
  <c r="CG261" i="8"/>
  <c r="CH261" i="8"/>
  <c r="CI261" i="8"/>
  <c r="CJ261" i="8"/>
  <c r="CK261" i="8"/>
  <c r="CL261" i="8"/>
  <c r="CM261" i="8"/>
  <c r="CN261" i="8"/>
  <c r="CO261" i="8"/>
  <c r="CP261" i="8"/>
  <c r="CQ261" i="8"/>
  <c r="CR261" i="8"/>
  <c r="CS261" i="8"/>
  <c r="CT261" i="8"/>
  <c r="CU261" i="8"/>
  <c r="CV261" i="8"/>
  <c r="CW261" i="8"/>
  <c r="BU212" i="8"/>
  <c r="BV212" i="8"/>
  <c r="BW212" i="8"/>
  <c r="BX212" i="8"/>
  <c r="BY212" i="8"/>
  <c r="BZ212" i="8"/>
  <c r="CA212" i="8"/>
  <c r="CB212" i="8"/>
  <c r="CC212" i="8"/>
  <c r="CD212" i="8"/>
  <c r="CE212" i="8"/>
  <c r="CF212" i="8"/>
  <c r="CG212" i="8"/>
  <c r="CH212" i="8"/>
  <c r="CI212" i="8"/>
  <c r="CJ212" i="8"/>
  <c r="CK212" i="8"/>
  <c r="CL212" i="8"/>
  <c r="CM212" i="8"/>
  <c r="CN212" i="8"/>
  <c r="CO212" i="8"/>
  <c r="CP212" i="8"/>
  <c r="CQ212" i="8"/>
  <c r="CR212" i="8"/>
  <c r="CS212" i="8"/>
  <c r="CT212" i="8"/>
  <c r="CU212" i="8"/>
  <c r="CV212" i="8"/>
  <c r="CW212" i="8"/>
  <c r="BT212" i="8"/>
  <c r="BT161" i="8"/>
  <c r="BU161" i="8"/>
  <c r="BV161" i="8"/>
  <c r="BW161" i="8"/>
  <c r="BX161" i="8"/>
  <c r="BY161" i="8"/>
  <c r="BZ161" i="8"/>
  <c r="CA161" i="8"/>
  <c r="CB161" i="8"/>
  <c r="CC161" i="8"/>
  <c r="CD161" i="8"/>
  <c r="CE161" i="8"/>
  <c r="CF161" i="8"/>
  <c r="CG161" i="8"/>
  <c r="CH161" i="8"/>
  <c r="CI161" i="8"/>
  <c r="CJ161" i="8"/>
  <c r="CK161" i="8"/>
  <c r="CL161" i="8"/>
  <c r="CM161" i="8"/>
  <c r="CN161" i="8"/>
  <c r="CO161" i="8"/>
  <c r="CP161" i="8"/>
  <c r="CQ161" i="8"/>
  <c r="CR161" i="8"/>
  <c r="CS161" i="8"/>
  <c r="CT161" i="8"/>
  <c r="CU161" i="8"/>
  <c r="CV161" i="8"/>
  <c r="CW161" i="8"/>
  <c r="BT162" i="8"/>
  <c r="BU162" i="8"/>
  <c r="BV162" i="8"/>
  <c r="BW162" i="8"/>
  <c r="BX162" i="8"/>
  <c r="BY162" i="8"/>
  <c r="BZ162" i="8"/>
  <c r="CA162" i="8"/>
  <c r="CB162" i="8"/>
  <c r="CC162" i="8"/>
  <c r="CD162" i="8"/>
  <c r="CE162" i="8"/>
  <c r="CF162" i="8"/>
  <c r="CG162" i="8"/>
  <c r="CH162" i="8"/>
  <c r="CI162" i="8"/>
  <c r="CJ162" i="8"/>
  <c r="CK162" i="8"/>
  <c r="CL162" i="8"/>
  <c r="CM162" i="8"/>
  <c r="CN162" i="8"/>
  <c r="CO162" i="8"/>
  <c r="CP162" i="8"/>
  <c r="CQ162" i="8"/>
  <c r="CR162" i="8"/>
  <c r="CS162" i="8"/>
  <c r="CT162" i="8"/>
  <c r="CU162" i="8"/>
  <c r="CV162" i="8"/>
  <c r="CW162" i="8"/>
  <c r="BT163" i="8"/>
  <c r="BU163" i="8"/>
  <c r="BV163" i="8"/>
  <c r="BW163" i="8"/>
  <c r="BX163" i="8"/>
  <c r="BY163" i="8"/>
  <c r="BZ163" i="8"/>
  <c r="CA163" i="8"/>
  <c r="CB163" i="8"/>
  <c r="CC163" i="8"/>
  <c r="CD163" i="8"/>
  <c r="CE163" i="8"/>
  <c r="CF163" i="8"/>
  <c r="CG163" i="8"/>
  <c r="CH163" i="8"/>
  <c r="CI163" i="8"/>
  <c r="CJ163" i="8"/>
  <c r="CK163" i="8"/>
  <c r="CL163" i="8"/>
  <c r="CM163" i="8"/>
  <c r="CN163" i="8"/>
  <c r="CO163" i="8"/>
  <c r="CP163" i="8"/>
  <c r="CQ163" i="8"/>
  <c r="CR163" i="8"/>
  <c r="CS163" i="8"/>
  <c r="CT163" i="8"/>
  <c r="CU163" i="8"/>
  <c r="CV163" i="8"/>
  <c r="CW163" i="8"/>
  <c r="BT164" i="8"/>
  <c r="BU164" i="8"/>
  <c r="BV164" i="8"/>
  <c r="BW164" i="8"/>
  <c r="BX164" i="8"/>
  <c r="BY164" i="8"/>
  <c r="BZ164" i="8"/>
  <c r="CA164" i="8"/>
  <c r="CB164" i="8"/>
  <c r="CC164" i="8"/>
  <c r="CD164" i="8"/>
  <c r="CE164" i="8"/>
  <c r="CF164" i="8"/>
  <c r="CG164" i="8"/>
  <c r="CH164" i="8"/>
  <c r="CI164" i="8"/>
  <c r="CJ164" i="8"/>
  <c r="CK164" i="8"/>
  <c r="CL164" i="8"/>
  <c r="CM164" i="8"/>
  <c r="CN164" i="8"/>
  <c r="CO164" i="8"/>
  <c r="CP164" i="8"/>
  <c r="CQ164" i="8"/>
  <c r="CR164" i="8"/>
  <c r="CS164" i="8"/>
  <c r="CT164" i="8"/>
  <c r="CU164" i="8"/>
  <c r="CV164" i="8"/>
  <c r="CW164" i="8"/>
  <c r="BT165" i="8"/>
  <c r="BU165" i="8"/>
  <c r="BV165" i="8"/>
  <c r="BW165" i="8"/>
  <c r="BX165" i="8"/>
  <c r="BY165" i="8"/>
  <c r="BZ165" i="8"/>
  <c r="CA165" i="8"/>
  <c r="CB165" i="8"/>
  <c r="CC165" i="8"/>
  <c r="CD165" i="8"/>
  <c r="CE165" i="8"/>
  <c r="CF165" i="8"/>
  <c r="CG165" i="8"/>
  <c r="CH165" i="8"/>
  <c r="CI165" i="8"/>
  <c r="CJ165" i="8"/>
  <c r="CK165" i="8"/>
  <c r="CL165" i="8"/>
  <c r="CM165" i="8"/>
  <c r="CN165" i="8"/>
  <c r="CO165" i="8"/>
  <c r="CP165" i="8"/>
  <c r="CQ165" i="8"/>
  <c r="CR165" i="8"/>
  <c r="CS165" i="8"/>
  <c r="CT165" i="8"/>
  <c r="CU165" i="8"/>
  <c r="CV165" i="8"/>
  <c r="CW165" i="8"/>
  <c r="BT166" i="8"/>
  <c r="BU166" i="8"/>
  <c r="BV166" i="8"/>
  <c r="BW166" i="8"/>
  <c r="BX166" i="8"/>
  <c r="BY166" i="8"/>
  <c r="BZ166" i="8"/>
  <c r="CA166" i="8"/>
  <c r="CB166" i="8"/>
  <c r="CC166" i="8"/>
  <c r="CD166" i="8"/>
  <c r="CE166" i="8"/>
  <c r="CF166" i="8"/>
  <c r="CG166" i="8"/>
  <c r="CH166" i="8"/>
  <c r="CI166" i="8"/>
  <c r="CJ166" i="8"/>
  <c r="CK166" i="8"/>
  <c r="CL166" i="8"/>
  <c r="CM166" i="8"/>
  <c r="CN166" i="8"/>
  <c r="CO166" i="8"/>
  <c r="CP166" i="8"/>
  <c r="CQ166" i="8"/>
  <c r="CR166" i="8"/>
  <c r="CS166" i="8"/>
  <c r="CT166" i="8"/>
  <c r="CU166" i="8"/>
  <c r="CV166" i="8"/>
  <c r="CW166" i="8"/>
  <c r="BT167" i="8"/>
  <c r="BU167" i="8"/>
  <c r="BV167" i="8"/>
  <c r="BW167" i="8"/>
  <c r="BX167" i="8"/>
  <c r="BY167" i="8"/>
  <c r="BZ167" i="8"/>
  <c r="CA167" i="8"/>
  <c r="CB167" i="8"/>
  <c r="CC167" i="8"/>
  <c r="CD167" i="8"/>
  <c r="CE167" i="8"/>
  <c r="CF167" i="8"/>
  <c r="CG167" i="8"/>
  <c r="CH167" i="8"/>
  <c r="CI167" i="8"/>
  <c r="CJ167" i="8"/>
  <c r="CK167" i="8"/>
  <c r="CL167" i="8"/>
  <c r="CM167" i="8"/>
  <c r="CN167" i="8"/>
  <c r="CO167" i="8"/>
  <c r="CP167" i="8"/>
  <c r="CQ167" i="8"/>
  <c r="CR167" i="8"/>
  <c r="CS167" i="8"/>
  <c r="CT167" i="8"/>
  <c r="CU167" i="8"/>
  <c r="CV167" i="8"/>
  <c r="CW167" i="8"/>
  <c r="BT168" i="8"/>
  <c r="BU168" i="8"/>
  <c r="BV168" i="8"/>
  <c r="BW168" i="8"/>
  <c r="BX168" i="8"/>
  <c r="BY168" i="8"/>
  <c r="BZ168" i="8"/>
  <c r="CA168" i="8"/>
  <c r="CB168" i="8"/>
  <c r="CC168" i="8"/>
  <c r="CD168" i="8"/>
  <c r="CE168" i="8"/>
  <c r="CF168" i="8"/>
  <c r="CG168" i="8"/>
  <c r="CH168" i="8"/>
  <c r="CI168" i="8"/>
  <c r="CJ168" i="8"/>
  <c r="CK168" i="8"/>
  <c r="CL168" i="8"/>
  <c r="CM168" i="8"/>
  <c r="CN168" i="8"/>
  <c r="CO168" i="8"/>
  <c r="CP168" i="8"/>
  <c r="CQ168" i="8"/>
  <c r="CR168" i="8"/>
  <c r="CS168" i="8"/>
  <c r="CT168" i="8"/>
  <c r="CU168" i="8"/>
  <c r="CV168" i="8"/>
  <c r="CW168" i="8"/>
  <c r="BT169" i="8"/>
  <c r="BU169" i="8"/>
  <c r="BV169" i="8"/>
  <c r="BW169" i="8"/>
  <c r="BX169" i="8"/>
  <c r="BY169" i="8"/>
  <c r="BZ169" i="8"/>
  <c r="CA169" i="8"/>
  <c r="CB169" i="8"/>
  <c r="CC169" i="8"/>
  <c r="CD169" i="8"/>
  <c r="CE169" i="8"/>
  <c r="CF169" i="8"/>
  <c r="CG169" i="8"/>
  <c r="CH169" i="8"/>
  <c r="CI169" i="8"/>
  <c r="CJ169" i="8"/>
  <c r="CK169" i="8"/>
  <c r="CL169" i="8"/>
  <c r="CM169" i="8"/>
  <c r="CN169" i="8"/>
  <c r="CO169" i="8"/>
  <c r="CP169" i="8"/>
  <c r="CQ169" i="8"/>
  <c r="CR169" i="8"/>
  <c r="CS169" i="8"/>
  <c r="CT169" i="8"/>
  <c r="CU169" i="8"/>
  <c r="CV169" i="8"/>
  <c r="CW169" i="8"/>
  <c r="BT170" i="8"/>
  <c r="BU170" i="8"/>
  <c r="BV170" i="8"/>
  <c r="BW170" i="8"/>
  <c r="BX170" i="8"/>
  <c r="BY170" i="8"/>
  <c r="BZ170" i="8"/>
  <c r="CA170" i="8"/>
  <c r="CB170" i="8"/>
  <c r="CC170" i="8"/>
  <c r="CD170" i="8"/>
  <c r="CE170" i="8"/>
  <c r="CF170" i="8"/>
  <c r="CG170" i="8"/>
  <c r="CH170" i="8"/>
  <c r="CI170" i="8"/>
  <c r="CJ170" i="8"/>
  <c r="CK170" i="8"/>
  <c r="CL170" i="8"/>
  <c r="CM170" i="8"/>
  <c r="CN170" i="8"/>
  <c r="CO170" i="8"/>
  <c r="CP170" i="8"/>
  <c r="CQ170" i="8"/>
  <c r="CR170" i="8"/>
  <c r="CS170" i="8"/>
  <c r="CT170" i="8"/>
  <c r="CU170" i="8"/>
  <c r="CV170" i="8"/>
  <c r="CW170" i="8"/>
  <c r="BT171" i="8"/>
  <c r="BU171" i="8"/>
  <c r="BV171" i="8"/>
  <c r="BW171" i="8"/>
  <c r="BX171" i="8"/>
  <c r="BY171" i="8"/>
  <c r="BZ171" i="8"/>
  <c r="CA171" i="8"/>
  <c r="CB171" i="8"/>
  <c r="CC171" i="8"/>
  <c r="CD171" i="8"/>
  <c r="CE171" i="8"/>
  <c r="CF171" i="8"/>
  <c r="CG171" i="8"/>
  <c r="CH171" i="8"/>
  <c r="CI171" i="8"/>
  <c r="CJ171" i="8"/>
  <c r="CK171" i="8"/>
  <c r="CL171" i="8"/>
  <c r="CM171" i="8"/>
  <c r="CN171" i="8"/>
  <c r="CO171" i="8"/>
  <c r="CP171" i="8"/>
  <c r="CQ171" i="8"/>
  <c r="CR171" i="8"/>
  <c r="CS171" i="8"/>
  <c r="CT171" i="8"/>
  <c r="CU171" i="8"/>
  <c r="CV171" i="8"/>
  <c r="CW171" i="8"/>
  <c r="BT172" i="8"/>
  <c r="BU172" i="8"/>
  <c r="BV172" i="8"/>
  <c r="BW172" i="8"/>
  <c r="BX172" i="8"/>
  <c r="BY172" i="8"/>
  <c r="BZ172" i="8"/>
  <c r="CA172" i="8"/>
  <c r="CB172" i="8"/>
  <c r="CC172" i="8"/>
  <c r="CD172" i="8"/>
  <c r="CE172" i="8"/>
  <c r="CF172" i="8"/>
  <c r="CG172" i="8"/>
  <c r="CH172" i="8"/>
  <c r="CI172" i="8"/>
  <c r="CJ172" i="8"/>
  <c r="CK172" i="8"/>
  <c r="CL172" i="8"/>
  <c r="CM172" i="8"/>
  <c r="CN172" i="8"/>
  <c r="CO172" i="8"/>
  <c r="CP172" i="8"/>
  <c r="CQ172" i="8"/>
  <c r="CR172" i="8"/>
  <c r="CS172" i="8"/>
  <c r="CT172" i="8"/>
  <c r="CU172" i="8"/>
  <c r="CV172" i="8"/>
  <c r="CW172" i="8"/>
  <c r="BT173" i="8"/>
  <c r="BU173" i="8"/>
  <c r="BV173" i="8"/>
  <c r="BW173" i="8"/>
  <c r="BX173" i="8"/>
  <c r="BY173" i="8"/>
  <c r="BZ173" i="8"/>
  <c r="CA173" i="8"/>
  <c r="CB173" i="8"/>
  <c r="CC173" i="8"/>
  <c r="CD173" i="8"/>
  <c r="CE173" i="8"/>
  <c r="CF173" i="8"/>
  <c r="CG173" i="8"/>
  <c r="CH173" i="8"/>
  <c r="CI173" i="8"/>
  <c r="CJ173" i="8"/>
  <c r="CK173" i="8"/>
  <c r="CL173" i="8"/>
  <c r="CM173" i="8"/>
  <c r="CN173" i="8"/>
  <c r="CO173" i="8"/>
  <c r="CP173" i="8"/>
  <c r="CQ173" i="8"/>
  <c r="CR173" i="8"/>
  <c r="CS173" i="8"/>
  <c r="CT173" i="8"/>
  <c r="CU173" i="8"/>
  <c r="CV173" i="8"/>
  <c r="CW173" i="8"/>
  <c r="BT174" i="8"/>
  <c r="BU174" i="8"/>
  <c r="BV174" i="8"/>
  <c r="BW174" i="8"/>
  <c r="BX174" i="8"/>
  <c r="BY174" i="8"/>
  <c r="BZ174" i="8"/>
  <c r="CA174" i="8"/>
  <c r="CB174" i="8"/>
  <c r="CC174" i="8"/>
  <c r="CD174" i="8"/>
  <c r="CE174" i="8"/>
  <c r="CF174" i="8"/>
  <c r="CG174" i="8"/>
  <c r="CH174" i="8"/>
  <c r="CI174" i="8"/>
  <c r="CJ174" i="8"/>
  <c r="CK174" i="8"/>
  <c r="CL174" i="8"/>
  <c r="CM174" i="8"/>
  <c r="CN174" i="8"/>
  <c r="CO174" i="8"/>
  <c r="CP174" i="8"/>
  <c r="CQ174" i="8"/>
  <c r="CR174" i="8"/>
  <c r="CS174" i="8"/>
  <c r="CT174" i="8"/>
  <c r="CU174" i="8"/>
  <c r="CV174" i="8"/>
  <c r="CW174" i="8"/>
  <c r="BT175" i="8"/>
  <c r="BU175" i="8"/>
  <c r="BV175" i="8"/>
  <c r="BW175" i="8"/>
  <c r="BX175" i="8"/>
  <c r="BY175" i="8"/>
  <c r="BZ175" i="8"/>
  <c r="CA175" i="8"/>
  <c r="CB175" i="8"/>
  <c r="CC175" i="8"/>
  <c r="CD175" i="8"/>
  <c r="CE175" i="8"/>
  <c r="CF175" i="8"/>
  <c r="CG175" i="8"/>
  <c r="CH175" i="8"/>
  <c r="CI175" i="8"/>
  <c r="CJ175" i="8"/>
  <c r="CK175" i="8"/>
  <c r="CL175" i="8"/>
  <c r="CM175" i="8"/>
  <c r="CN175" i="8"/>
  <c r="CO175" i="8"/>
  <c r="CP175" i="8"/>
  <c r="CQ175" i="8"/>
  <c r="CR175" i="8"/>
  <c r="CS175" i="8"/>
  <c r="CT175" i="8"/>
  <c r="CU175" i="8"/>
  <c r="CV175" i="8"/>
  <c r="CW175" i="8"/>
  <c r="BT176" i="8"/>
  <c r="BU176" i="8"/>
  <c r="BV176" i="8"/>
  <c r="BW176" i="8"/>
  <c r="BX176" i="8"/>
  <c r="BY176" i="8"/>
  <c r="BZ176" i="8"/>
  <c r="CA176" i="8"/>
  <c r="CB176" i="8"/>
  <c r="CC176" i="8"/>
  <c r="CD176" i="8"/>
  <c r="CE176" i="8"/>
  <c r="CF176" i="8"/>
  <c r="CG176" i="8"/>
  <c r="CH176" i="8"/>
  <c r="CI176" i="8"/>
  <c r="CJ176" i="8"/>
  <c r="CK176" i="8"/>
  <c r="CL176" i="8"/>
  <c r="CM176" i="8"/>
  <c r="CN176" i="8"/>
  <c r="CO176" i="8"/>
  <c r="CP176" i="8"/>
  <c r="CQ176" i="8"/>
  <c r="CR176" i="8"/>
  <c r="CS176" i="8"/>
  <c r="CT176" i="8"/>
  <c r="CU176" i="8"/>
  <c r="CV176" i="8"/>
  <c r="CW176" i="8"/>
  <c r="BT177" i="8"/>
  <c r="BU177" i="8"/>
  <c r="BV177" i="8"/>
  <c r="BW177" i="8"/>
  <c r="BX177" i="8"/>
  <c r="BY177" i="8"/>
  <c r="BZ177" i="8"/>
  <c r="CA177" i="8"/>
  <c r="CB177" i="8"/>
  <c r="CC177" i="8"/>
  <c r="CD177" i="8"/>
  <c r="CE177" i="8"/>
  <c r="CF177" i="8"/>
  <c r="CG177" i="8"/>
  <c r="CH177" i="8"/>
  <c r="CI177" i="8"/>
  <c r="CJ177" i="8"/>
  <c r="CK177" i="8"/>
  <c r="CL177" i="8"/>
  <c r="CM177" i="8"/>
  <c r="CN177" i="8"/>
  <c r="CO177" i="8"/>
  <c r="CP177" i="8"/>
  <c r="CQ177" i="8"/>
  <c r="CR177" i="8"/>
  <c r="CS177" i="8"/>
  <c r="CT177" i="8"/>
  <c r="CU177" i="8"/>
  <c r="CV177" i="8"/>
  <c r="CW177" i="8"/>
  <c r="BT178" i="8"/>
  <c r="BU178" i="8"/>
  <c r="BV178" i="8"/>
  <c r="BW178" i="8"/>
  <c r="BX178" i="8"/>
  <c r="BY178" i="8"/>
  <c r="BZ178" i="8"/>
  <c r="CA178" i="8"/>
  <c r="CB178" i="8"/>
  <c r="CC178" i="8"/>
  <c r="CD178" i="8"/>
  <c r="CE178" i="8"/>
  <c r="CF178" i="8"/>
  <c r="CG178" i="8"/>
  <c r="CH178" i="8"/>
  <c r="CI178" i="8"/>
  <c r="CJ178" i="8"/>
  <c r="CK178" i="8"/>
  <c r="CL178" i="8"/>
  <c r="CM178" i="8"/>
  <c r="CN178" i="8"/>
  <c r="CO178" i="8"/>
  <c r="CP178" i="8"/>
  <c r="CQ178" i="8"/>
  <c r="CR178" i="8"/>
  <c r="CS178" i="8"/>
  <c r="CT178" i="8"/>
  <c r="CU178" i="8"/>
  <c r="CV178" i="8"/>
  <c r="CW178" i="8"/>
  <c r="BT179" i="8"/>
  <c r="BU179" i="8"/>
  <c r="BV179" i="8"/>
  <c r="BW179" i="8"/>
  <c r="BX179" i="8"/>
  <c r="BY179" i="8"/>
  <c r="BZ179" i="8"/>
  <c r="CA179" i="8"/>
  <c r="CB179" i="8"/>
  <c r="CC179" i="8"/>
  <c r="CD179" i="8"/>
  <c r="CE179" i="8"/>
  <c r="CF179" i="8"/>
  <c r="CG179" i="8"/>
  <c r="CH179" i="8"/>
  <c r="CI179" i="8"/>
  <c r="CJ179" i="8"/>
  <c r="CK179" i="8"/>
  <c r="CL179" i="8"/>
  <c r="CM179" i="8"/>
  <c r="CN179" i="8"/>
  <c r="CO179" i="8"/>
  <c r="CP179" i="8"/>
  <c r="CQ179" i="8"/>
  <c r="CR179" i="8"/>
  <c r="CS179" i="8"/>
  <c r="CT179" i="8"/>
  <c r="CU179" i="8"/>
  <c r="CV179" i="8"/>
  <c r="CW179" i="8"/>
  <c r="BT180" i="8"/>
  <c r="BU180" i="8"/>
  <c r="BV180" i="8"/>
  <c r="BW180" i="8"/>
  <c r="BX180" i="8"/>
  <c r="BY180" i="8"/>
  <c r="BZ180" i="8"/>
  <c r="CA180" i="8"/>
  <c r="CB180" i="8"/>
  <c r="CC180" i="8"/>
  <c r="CD180" i="8"/>
  <c r="CE180" i="8"/>
  <c r="CF180" i="8"/>
  <c r="CG180" i="8"/>
  <c r="CH180" i="8"/>
  <c r="CI180" i="8"/>
  <c r="CJ180" i="8"/>
  <c r="CK180" i="8"/>
  <c r="CL180" i="8"/>
  <c r="CM180" i="8"/>
  <c r="CN180" i="8"/>
  <c r="CO180" i="8"/>
  <c r="CP180" i="8"/>
  <c r="CQ180" i="8"/>
  <c r="CR180" i="8"/>
  <c r="CS180" i="8"/>
  <c r="CT180" i="8"/>
  <c r="CU180" i="8"/>
  <c r="CV180" i="8"/>
  <c r="CW180" i="8"/>
  <c r="BT181" i="8"/>
  <c r="BU181" i="8"/>
  <c r="BV181" i="8"/>
  <c r="BW181" i="8"/>
  <c r="BX181" i="8"/>
  <c r="BY181" i="8"/>
  <c r="BZ181" i="8"/>
  <c r="CA181" i="8"/>
  <c r="CB181" i="8"/>
  <c r="CC181" i="8"/>
  <c r="CD181" i="8"/>
  <c r="CE181" i="8"/>
  <c r="CF181" i="8"/>
  <c r="CG181" i="8"/>
  <c r="CH181" i="8"/>
  <c r="CI181" i="8"/>
  <c r="CJ181" i="8"/>
  <c r="CK181" i="8"/>
  <c r="CL181" i="8"/>
  <c r="CM181" i="8"/>
  <c r="CN181" i="8"/>
  <c r="CO181" i="8"/>
  <c r="CP181" i="8"/>
  <c r="CQ181" i="8"/>
  <c r="CR181" i="8"/>
  <c r="CS181" i="8"/>
  <c r="CT181" i="8"/>
  <c r="CU181" i="8"/>
  <c r="CV181" i="8"/>
  <c r="CW181" i="8"/>
  <c r="BT182" i="8"/>
  <c r="BU182" i="8"/>
  <c r="BV182" i="8"/>
  <c r="BW182" i="8"/>
  <c r="BX182" i="8"/>
  <c r="BY182" i="8"/>
  <c r="BZ182" i="8"/>
  <c r="CA182" i="8"/>
  <c r="CB182" i="8"/>
  <c r="CC182" i="8"/>
  <c r="CD182" i="8"/>
  <c r="CE182" i="8"/>
  <c r="CF182" i="8"/>
  <c r="CG182" i="8"/>
  <c r="CH182" i="8"/>
  <c r="CI182" i="8"/>
  <c r="CJ182" i="8"/>
  <c r="CK182" i="8"/>
  <c r="CL182" i="8"/>
  <c r="CM182" i="8"/>
  <c r="CN182" i="8"/>
  <c r="CO182" i="8"/>
  <c r="CP182" i="8"/>
  <c r="CQ182" i="8"/>
  <c r="CR182" i="8"/>
  <c r="CS182" i="8"/>
  <c r="CT182" i="8"/>
  <c r="CU182" i="8"/>
  <c r="CV182" i="8"/>
  <c r="CW182" i="8"/>
  <c r="BT183" i="8"/>
  <c r="BU183" i="8"/>
  <c r="BV183" i="8"/>
  <c r="BW183" i="8"/>
  <c r="BX183" i="8"/>
  <c r="BY183" i="8"/>
  <c r="BZ183" i="8"/>
  <c r="CA183" i="8"/>
  <c r="CB183" i="8"/>
  <c r="CC183" i="8"/>
  <c r="CD183" i="8"/>
  <c r="CE183" i="8"/>
  <c r="CF183" i="8"/>
  <c r="CG183" i="8"/>
  <c r="CH183" i="8"/>
  <c r="CI183" i="8"/>
  <c r="CJ183" i="8"/>
  <c r="CK183" i="8"/>
  <c r="CL183" i="8"/>
  <c r="CM183" i="8"/>
  <c r="CN183" i="8"/>
  <c r="CO183" i="8"/>
  <c r="CP183" i="8"/>
  <c r="CQ183" i="8"/>
  <c r="CR183" i="8"/>
  <c r="CS183" i="8"/>
  <c r="CT183" i="8"/>
  <c r="CU183" i="8"/>
  <c r="CV183" i="8"/>
  <c r="CW183" i="8"/>
  <c r="BT184" i="8"/>
  <c r="BU184" i="8"/>
  <c r="BV184" i="8"/>
  <c r="BW184" i="8"/>
  <c r="BX184" i="8"/>
  <c r="BY184" i="8"/>
  <c r="BZ184" i="8"/>
  <c r="CA184" i="8"/>
  <c r="CB184" i="8"/>
  <c r="CC184" i="8"/>
  <c r="CD184" i="8"/>
  <c r="CE184" i="8"/>
  <c r="CF184" i="8"/>
  <c r="CG184" i="8"/>
  <c r="CH184" i="8"/>
  <c r="CI184" i="8"/>
  <c r="CJ184" i="8"/>
  <c r="CK184" i="8"/>
  <c r="CL184" i="8"/>
  <c r="CM184" i="8"/>
  <c r="CN184" i="8"/>
  <c r="CO184" i="8"/>
  <c r="CP184" i="8"/>
  <c r="CQ184" i="8"/>
  <c r="CR184" i="8"/>
  <c r="CS184" i="8"/>
  <c r="CT184" i="8"/>
  <c r="CU184" i="8"/>
  <c r="CV184" i="8"/>
  <c r="CW184" i="8"/>
  <c r="BT185" i="8"/>
  <c r="BU185" i="8"/>
  <c r="BV185" i="8"/>
  <c r="BW185" i="8"/>
  <c r="BX185" i="8"/>
  <c r="BY185" i="8"/>
  <c r="BZ185" i="8"/>
  <c r="CA185" i="8"/>
  <c r="CB185" i="8"/>
  <c r="CC185" i="8"/>
  <c r="CD185" i="8"/>
  <c r="CE185" i="8"/>
  <c r="CF185" i="8"/>
  <c r="CG185" i="8"/>
  <c r="CH185" i="8"/>
  <c r="CI185" i="8"/>
  <c r="CJ185" i="8"/>
  <c r="CK185" i="8"/>
  <c r="CL185" i="8"/>
  <c r="CM185" i="8"/>
  <c r="CN185" i="8"/>
  <c r="CO185" i="8"/>
  <c r="CP185" i="8"/>
  <c r="CQ185" i="8"/>
  <c r="CR185" i="8"/>
  <c r="CS185" i="8"/>
  <c r="CT185" i="8"/>
  <c r="CU185" i="8"/>
  <c r="CV185" i="8"/>
  <c r="CW185" i="8"/>
  <c r="BT186" i="8"/>
  <c r="BU186" i="8"/>
  <c r="BV186" i="8"/>
  <c r="BW186" i="8"/>
  <c r="BX186" i="8"/>
  <c r="BY186" i="8"/>
  <c r="BZ186" i="8"/>
  <c r="CA186" i="8"/>
  <c r="CB186" i="8"/>
  <c r="CC186" i="8"/>
  <c r="CD186" i="8"/>
  <c r="CE186" i="8"/>
  <c r="CF186" i="8"/>
  <c r="CG186" i="8"/>
  <c r="CH186" i="8"/>
  <c r="CI186" i="8"/>
  <c r="CJ186" i="8"/>
  <c r="CK186" i="8"/>
  <c r="CL186" i="8"/>
  <c r="CM186" i="8"/>
  <c r="CN186" i="8"/>
  <c r="CO186" i="8"/>
  <c r="CP186" i="8"/>
  <c r="CQ186" i="8"/>
  <c r="CR186" i="8"/>
  <c r="CS186" i="8"/>
  <c r="CT186" i="8"/>
  <c r="CU186" i="8"/>
  <c r="CV186" i="8"/>
  <c r="CW186" i="8"/>
  <c r="BT187" i="8"/>
  <c r="BU187" i="8"/>
  <c r="BV187" i="8"/>
  <c r="BW187" i="8"/>
  <c r="BX187" i="8"/>
  <c r="BY187" i="8"/>
  <c r="BZ187" i="8"/>
  <c r="CA187" i="8"/>
  <c r="CB187" i="8"/>
  <c r="CC187" i="8"/>
  <c r="CD187" i="8"/>
  <c r="CE187" i="8"/>
  <c r="CF187" i="8"/>
  <c r="CG187" i="8"/>
  <c r="CH187" i="8"/>
  <c r="CI187" i="8"/>
  <c r="CJ187" i="8"/>
  <c r="CK187" i="8"/>
  <c r="CL187" i="8"/>
  <c r="CM187" i="8"/>
  <c r="CN187" i="8"/>
  <c r="CO187" i="8"/>
  <c r="CP187" i="8"/>
  <c r="CQ187" i="8"/>
  <c r="CR187" i="8"/>
  <c r="CS187" i="8"/>
  <c r="CT187" i="8"/>
  <c r="CU187" i="8"/>
  <c r="CV187" i="8"/>
  <c r="CW187" i="8"/>
  <c r="BT188" i="8"/>
  <c r="BU188" i="8"/>
  <c r="BV188" i="8"/>
  <c r="BW188" i="8"/>
  <c r="BX188" i="8"/>
  <c r="BY188" i="8"/>
  <c r="BZ188" i="8"/>
  <c r="CA188" i="8"/>
  <c r="CB188" i="8"/>
  <c r="CC188" i="8"/>
  <c r="CD188" i="8"/>
  <c r="CE188" i="8"/>
  <c r="CF188" i="8"/>
  <c r="CG188" i="8"/>
  <c r="CH188" i="8"/>
  <c r="CI188" i="8"/>
  <c r="CJ188" i="8"/>
  <c r="CK188" i="8"/>
  <c r="CL188" i="8"/>
  <c r="CM188" i="8"/>
  <c r="CN188" i="8"/>
  <c r="CO188" i="8"/>
  <c r="CP188" i="8"/>
  <c r="CQ188" i="8"/>
  <c r="CR188" i="8"/>
  <c r="CS188" i="8"/>
  <c r="CT188" i="8"/>
  <c r="CU188" i="8"/>
  <c r="CV188" i="8"/>
  <c r="CW188" i="8"/>
  <c r="BT189" i="8"/>
  <c r="BU189" i="8"/>
  <c r="BV189" i="8"/>
  <c r="BW189" i="8"/>
  <c r="BX189" i="8"/>
  <c r="BY189" i="8"/>
  <c r="BZ189" i="8"/>
  <c r="CA189" i="8"/>
  <c r="CB189" i="8"/>
  <c r="CC189" i="8"/>
  <c r="CD189" i="8"/>
  <c r="CE189" i="8"/>
  <c r="CF189" i="8"/>
  <c r="CG189" i="8"/>
  <c r="CH189" i="8"/>
  <c r="CI189" i="8"/>
  <c r="CJ189" i="8"/>
  <c r="CK189" i="8"/>
  <c r="CL189" i="8"/>
  <c r="CM189" i="8"/>
  <c r="CN189" i="8"/>
  <c r="CO189" i="8"/>
  <c r="CP189" i="8"/>
  <c r="CQ189" i="8"/>
  <c r="CR189" i="8"/>
  <c r="CS189" i="8"/>
  <c r="CT189" i="8"/>
  <c r="CU189" i="8"/>
  <c r="CV189" i="8"/>
  <c r="CW189" i="8"/>
  <c r="BT190" i="8"/>
  <c r="BU190" i="8"/>
  <c r="BV190" i="8"/>
  <c r="BW190" i="8"/>
  <c r="BX190" i="8"/>
  <c r="BY190" i="8"/>
  <c r="BZ190" i="8"/>
  <c r="CA190" i="8"/>
  <c r="CB190" i="8"/>
  <c r="CC190" i="8"/>
  <c r="CD190" i="8"/>
  <c r="CE190" i="8"/>
  <c r="CF190" i="8"/>
  <c r="CG190" i="8"/>
  <c r="CH190" i="8"/>
  <c r="CI190" i="8"/>
  <c r="CJ190" i="8"/>
  <c r="CK190" i="8"/>
  <c r="CL190" i="8"/>
  <c r="CM190" i="8"/>
  <c r="CN190" i="8"/>
  <c r="CO190" i="8"/>
  <c r="CP190" i="8"/>
  <c r="CQ190" i="8"/>
  <c r="CR190" i="8"/>
  <c r="CS190" i="8"/>
  <c r="CT190" i="8"/>
  <c r="CU190" i="8"/>
  <c r="CV190" i="8"/>
  <c r="CW190" i="8"/>
  <c r="BT191" i="8"/>
  <c r="BU191" i="8"/>
  <c r="BV191" i="8"/>
  <c r="BW191" i="8"/>
  <c r="BX191" i="8"/>
  <c r="BY191" i="8"/>
  <c r="BZ191" i="8"/>
  <c r="CA191" i="8"/>
  <c r="CB191" i="8"/>
  <c r="CC191" i="8"/>
  <c r="CD191" i="8"/>
  <c r="CE191" i="8"/>
  <c r="CF191" i="8"/>
  <c r="CG191" i="8"/>
  <c r="CH191" i="8"/>
  <c r="CI191" i="8"/>
  <c r="CJ191" i="8"/>
  <c r="CK191" i="8"/>
  <c r="CL191" i="8"/>
  <c r="CM191" i="8"/>
  <c r="CN191" i="8"/>
  <c r="CO191" i="8"/>
  <c r="CP191" i="8"/>
  <c r="CQ191" i="8"/>
  <c r="CR191" i="8"/>
  <c r="CS191" i="8"/>
  <c r="CT191" i="8"/>
  <c r="CU191" i="8"/>
  <c r="CV191" i="8"/>
  <c r="CW191" i="8"/>
  <c r="BT192" i="8"/>
  <c r="BU192" i="8"/>
  <c r="BV192" i="8"/>
  <c r="BW192" i="8"/>
  <c r="BX192" i="8"/>
  <c r="BY192" i="8"/>
  <c r="BZ192" i="8"/>
  <c r="CA192" i="8"/>
  <c r="CB192" i="8"/>
  <c r="CC192" i="8"/>
  <c r="CD192" i="8"/>
  <c r="CE192" i="8"/>
  <c r="CF192" i="8"/>
  <c r="CG192" i="8"/>
  <c r="CH192" i="8"/>
  <c r="CI192" i="8"/>
  <c r="CJ192" i="8"/>
  <c r="CK192" i="8"/>
  <c r="CL192" i="8"/>
  <c r="CM192" i="8"/>
  <c r="CN192" i="8"/>
  <c r="CO192" i="8"/>
  <c r="CP192" i="8"/>
  <c r="CQ192" i="8"/>
  <c r="CR192" i="8"/>
  <c r="CS192" i="8"/>
  <c r="CT192" i="8"/>
  <c r="CU192" i="8"/>
  <c r="CV192" i="8"/>
  <c r="CW192" i="8"/>
  <c r="BT193" i="8"/>
  <c r="BU193" i="8"/>
  <c r="BV193" i="8"/>
  <c r="BW193" i="8"/>
  <c r="BX193" i="8"/>
  <c r="BY193" i="8"/>
  <c r="BZ193" i="8"/>
  <c r="CA193" i="8"/>
  <c r="CB193" i="8"/>
  <c r="CC193" i="8"/>
  <c r="CD193" i="8"/>
  <c r="CE193" i="8"/>
  <c r="CF193" i="8"/>
  <c r="CG193" i="8"/>
  <c r="CH193" i="8"/>
  <c r="CI193" i="8"/>
  <c r="CJ193" i="8"/>
  <c r="CK193" i="8"/>
  <c r="CL193" i="8"/>
  <c r="CM193" i="8"/>
  <c r="CN193" i="8"/>
  <c r="CO193" i="8"/>
  <c r="CP193" i="8"/>
  <c r="CQ193" i="8"/>
  <c r="CR193" i="8"/>
  <c r="CS193" i="8"/>
  <c r="CT193" i="8"/>
  <c r="CU193" i="8"/>
  <c r="CV193" i="8"/>
  <c r="CW193" i="8"/>
  <c r="BT194" i="8"/>
  <c r="BU194" i="8"/>
  <c r="BV194" i="8"/>
  <c r="BW194" i="8"/>
  <c r="BX194" i="8"/>
  <c r="BY194" i="8"/>
  <c r="BZ194" i="8"/>
  <c r="CA194" i="8"/>
  <c r="CB194" i="8"/>
  <c r="CC194" i="8"/>
  <c r="CD194" i="8"/>
  <c r="CE194" i="8"/>
  <c r="CF194" i="8"/>
  <c r="CG194" i="8"/>
  <c r="CH194" i="8"/>
  <c r="CI194" i="8"/>
  <c r="CJ194" i="8"/>
  <c r="CK194" i="8"/>
  <c r="CL194" i="8"/>
  <c r="CM194" i="8"/>
  <c r="CN194" i="8"/>
  <c r="CO194" i="8"/>
  <c r="CP194" i="8"/>
  <c r="CQ194" i="8"/>
  <c r="CR194" i="8"/>
  <c r="CS194" i="8"/>
  <c r="CT194" i="8"/>
  <c r="CU194" i="8"/>
  <c r="CV194" i="8"/>
  <c r="CW194" i="8"/>
  <c r="BT195" i="8"/>
  <c r="BU195" i="8"/>
  <c r="BV195" i="8"/>
  <c r="BW195" i="8"/>
  <c r="BX195" i="8"/>
  <c r="BY195" i="8"/>
  <c r="BZ195" i="8"/>
  <c r="CA195" i="8"/>
  <c r="CB195" i="8"/>
  <c r="CC195" i="8"/>
  <c r="CD195" i="8"/>
  <c r="CE195" i="8"/>
  <c r="CF195" i="8"/>
  <c r="CG195" i="8"/>
  <c r="CH195" i="8"/>
  <c r="CI195" i="8"/>
  <c r="CJ195" i="8"/>
  <c r="CK195" i="8"/>
  <c r="CL195" i="8"/>
  <c r="CM195" i="8"/>
  <c r="CN195" i="8"/>
  <c r="CO195" i="8"/>
  <c r="CP195" i="8"/>
  <c r="CQ195" i="8"/>
  <c r="CR195" i="8"/>
  <c r="CS195" i="8"/>
  <c r="CT195" i="8"/>
  <c r="CU195" i="8"/>
  <c r="CV195" i="8"/>
  <c r="CW195" i="8"/>
  <c r="BT196" i="8"/>
  <c r="BU196" i="8"/>
  <c r="BV196" i="8"/>
  <c r="BW196" i="8"/>
  <c r="BX196" i="8"/>
  <c r="BY196" i="8"/>
  <c r="BZ196" i="8"/>
  <c r="CA196" i="8"/>
  <c r="CB196" i="8"/>
  <c r="CC196" i="8"/>
  <c r="CD196" i="8"/>
  <c r="CE196" i="8"/>
  <c r="CF196" i="8"/>
  <c r="CG196" i="8"/>
  <c r="CH196" i="8"/>
  <c r="CI196" i="8"/>
  <c r="CJ196" i="8"/>
  <c r="CK196" i="8"/>
  <c r="CL196" i="8"/>
  <c r="CM196" i="8"/>
  <c r="CN196" i="8"/>
  <c r="CO196" i="8"/>
  <c r="CP196" i="8"/>
  <c r="CQ196" i="8"/>
  <c r="CR196" i="8"/>
  <c r="CS196" i="8"/>
  <c r="CT196" i="8"/>
  <c r="CU196" i="8"/>
  <c r="CV196" i="8"/>
  <c r="CW196" i="8"/>
  <c r="BT197" i="8"/>
  <c r="BU197" i="8"/>
  <c r="BV197" i="8"/>
  <c r="BW197" i="8"/>
  <c r="BX197" i="8"/>
  <c r="BY197" i="8"/>
  <c r="BZ197" i="8"/>
  <c r="CA197" i="8"/>
  <c r="CB197" i="8"/>
  <c r="CC197" i="8"/>
  <c r="CD197" i="8"/>
  <c r="CE197" i="8"/>
  <c r="CF197" i="8"/>
  <c r="CG197" i="8"/>
  <c r="CH197" i="8"/>
  <c r="CI197" i="8"/>
  <c r="CJ197" i="8"/>
  <c r="CK197" i="8"/>
  <c r="CL197" i="8"/>
  <c r="CM197" i="8"/>
  <c r="CN197" i="8"/>
  <c r="CO197" i="8"/>
  <c r="CP197" i="8"/>
  <c r="CQ197" i="8"/>
  <c r="CR197" i="8"/>
  <c r="CS197" i="8"/>
  <c r="CT197" i="8"/>
  <c r="CU197" i="8"/>
  <c r="CV197" i="8"/>
  <c r="CW197" i="8"/>
  <c r="BT198" i="8"/>
  <c r="BU198" i="8"/>
  <c r="BV198" i="8"/>
  <c r="BW198" i="8"/>
  <c r="BX198" i="8"/>
  <c r="BY198" i="8"/>
  <c r="BZ198" i="8"/>
  <c r="CA198" i="8"/>
  <c r="CB198" i="8"/>
  <c r="CC198" i="8"/>
  <c r="CD198" i="8"/>
  <c r="CE198" i="8"/>
  <c r="CF198" i="8"/>
  <c r="CG198" i="8"/>
  <c r="CH198" i="8"/>
  <c r="CI198" i="8"/>
  <c r="CJ198" i="8"/>
  <c r="CK198" i="8"/>
  <c r="CL198" i="8"/>
  <c r="CM198" i="8"/>
  <c r="CN198" i="8"/>
  <c r="CO198" i="8"/>
  <c r="CP198" i="8"/>
  <c r="CQ198" i="8"/>
  <c r="CR198" i="8"/>
  <c r="CS198" i="8"/>
  <c r="CT198" i="8"/>
  <c r="CU198" i="8"/>
  <c r="CV198" i="8"/>
  <c r="CW198" i="8"/>
  <c r="BT199" i="8"/>
  <c r="BU199" i="8"/>
  <c r="BV199" i="8"/>
  <c r="BW199" i="8"/>
  <c r="BX199" i="8"/>
  <c r="BY199" i="8"/>
  <c r="BZ199" i="8"/>
  <c r="CA199" i="8"/>
  <c r="CB199" i="8"/>
  <c r="CC199" i="8"/>
  <c r="CD199" i="8"/>
  <c r="CE199" i="8"/>
  <c r="CF199" i="8"/>
  <c r="CG199" i="8"/>
  <c r="CH199" i="8"/>
  <c r="CI199" i="8"/>
  <c r="CJ199" i="8"/>
  <c r="CK199" i="8"/>
  <c r="CL199" i="8"/>
  <c r="CM199" i="8"/>
  <c r="CN199" i="8"/>
  <c r="CO199" i="8"/>
  <c r="CP199" i="8"/>
  <c r="CQ199" i="8"/>
  <c r="CR199" i="8"/>
  <c r="CS199" i="8"/>
  <c r="CT199" i="8"/>
  <c r="CU199" i="8"/>
  <c r="CV199" i="8"/>
  <c r="CW199" i="8"/>
  <c r="BT200" i="8"/>
  <c r="BU200" i="8"/>
  <c r="BV200" i="8"/>
  <c r="BW200" i="8"/>
  <c r="BX200" i="8"/>
  <c r="BY200" i="8"/>
  <c r="BZ200" i="8"/>
  <c r="CA200" i="8"/>
  <c r="CB200" i="8"/>
  <c r="CC200" i="8"/>
  <c r="CD200" i="8"/>
  <c r="CE200" i="8"/>
  <c r="CF200" i="8"/>
  <c r="CG200" i="8"/>
  <c r="CH200" i="8"/>
  <c r="CI200" i="8"/>
  <c r="CJ200" i="8"/>
  <c r="CK200" i="8"/>
  <c r="CL200" i="8"/>
  <c r="CM200" i="8"/>
  <c r="CN200" i="8"/>
  <c r="CO200" i="8"/>
  <c r="CP200" i="8"/>
  <c r="CQ200" i="8"/>
  <c r="CR200" i="8"/>
  <c r="CS200" i="8"/>
  <c r="CT200" i="8"/>
  <c r="CU200" i="8"/>
  <c r="CV200" i="8"/>
  <c r="CW200" i="8"/>
  <c r="BT201" i="8"/>
  <c r="BU201" i="8"/>
  <c r="BV201" i="8"/>
  <c r="BW201" i="8"/>
  <c r="BX201" i="8"/>
  <c r="BY201" i="8"/>
  <c r="BZ201" i="8"/>
  <c r="CA201" i="8"/>
  <c r="CB201" i="8"/>
  <c r="CC201" i="8"/>
  <c r="CD201" i="8"/>
  <c r="CE201" i="8"/>
  <c r="CF201" i="8"/>
  <c r="CG201" i="8"/>
  <c r="CH201" i="8"/>
  <c r="CI201" i="8"/>
  <c r="CJ201" i="8"/>
  <c r="CK201" i="8"/>
  <c r="CL201" i="8"/>
  <c r="CM201" i="8"/>
  <c r="CN201" i="8"/>
  <c r="CO201" i="8"/>
  <c r="CP201" i="8"/>
  <c r="CQ201" i="8"/>
  <c r="CR201" i="8"/>
  <c r="CS201" i="8"/>
  <c r="CT201" i="8"/>
  <c r="CU201" i="8"/>
  <c r="CV201" i="8"/>
  <c r="CW201" i="8"/>
  <c r="BT202" i="8"/>
  <c r="BU202" i="8"/>
  <c r="BV202" i="8"/>
  <c r="BW202" i="8"/>
  <c r="BX202" i="8"/>
  <c r="BY202" i="8"/>
  <c r="BZ202" i="8"/>
  <c r="CA202" i="8"/>
  <c r="CB202" i="8"/>
  <c r="CC202" i="8"/>
  <c r="CD202" i="8"/>
  <c r="CE202" i="8"/>
  <c r="CF202" i="8"/>
  <c r="CG202" i="8"/>
  <c r="CH202" i="8"/>
  <c r="CI202" i="8"/>
  <c r="CJ202" i="8"/>
  <c r="CK202" i="8"/>
  <c r="CL202" i="8"/>
  <c r="CM202" i="8"/>
  <c r="CN202" i="8"/>
  <c r="CO202" i="8"/>
  <c r="CP202" i="8"/>
  <c r="CQ202" i="8"/>
  <c r="CR202" i="8"/>
  <c r="CS202" i="8"/>
  <c r="CT202" i="8"/>
  <c r="CU202" i="8"/>
  <c r="CV202" i="8"/>
  <c r="CW202" i="8"/>
  <c r="BT203" i="8"/>
  <c r="BU203" i="8"/>
  <c r="BV203" i="8"/>
  <c r="BW203" i="8"/>
  <c r="BX203" i="8"/>
  <c r="BY203" i="8"/>
  <c r="BZ203" i="8"/>
  <c r="CA203" i="8"/>
  <c r="CB203" i="8"/>
  <c r="CC203" i="8"/>
  <c r="CD203" i="8"/>
  <c r="CE203" i="8"/>
  <c r="CF203" i="8"/>
  <c r="CG203" i="8"/>
  <c r="CH203" i="8"/>
  <c r="CI203" i="8"/>
  <c r="CJ203" i="8"/>
  <c r="CK203" i="8"/>
  <c r="CL203" i="8"/>
  <c r="CM203" i="8"/>
  <c r="CN203" i="8"/>
  <c r="CO203" i="8"/>
  <c r="CP203" i="8"/>
  <c r="CQ203" i="8"/>
  <c r="CR203" i="8"/>
  <c r="CS203" i="8"/>
  <c r="CT203" i="8"/>
  <c r="CU203" i="8"/>
  <c r="CV203" i="8"/>
  <c r="CW203" i="8"/>
  <c r="BT204" i="8"/>
  <c r="BU204" i="8"/>
  <c r="BV204" i="8"/>
  <c r="BW204" i="8"/>
  <c r="BX204" i="8"/>
  <c r="BY204" i="8"/>
  <c r="BZ204" i="8"/>
  <c r="CA204" i="8"/>
  <c r="CB204" i="8"/>
  <c r="CC204" i="8"/>
  <c r="CD204" i="8"/>
  <c r="CE204" i="8"/>
  <c r="CF204" i="8"/>
  <c r="CG204" i="8"/>
  <c r="CH204" i="8"/>
  <c r="CI204" i="8"/>
  <c r="CJ204" i="8"/>
  <c r="CK204" i="8"/>
  <c r="CL204" i="8"/>
  <c r="CM204" i="8"/>
  <c r="CN204" i="8"/>
  <c r="CO204" i="8"/>
  <c r="CP204" i="8"/>
  <c r="CQ204" i="8"/>
  <c r="CR204" i="8"/>
  <c r="CS204" i="8"/>
  <c r="CT204" i="8"/>
  <c r="CU204" i="8"/>
  <c r="CV204" i="8"/>
  <c r="CW204" i="8"/>
  <c r="BT205" i="8"/>
  <c r="BU205" i="8"/>
  <c r="BV205" i="8"/>
  <c r="BW205" i="8"/>
  <c r="BX205" i="8"/>
  <c r="BY205" i="8"/>
  <c r="BZ205" i="8"/>
  <c r="CA205" i="8"/>
  <c r="CB205" i="8"/>
  <c r="CC205" i="8"/>
  <c r="CD205" i="8"/>
  <c r="CE205" i="8"/>
  <c r="CF205" i="8"/>
  <c r="CG205" i="8"/>
  <c r="CH205" i="8"/>
  <c r="CI205" i="8"/>
  <c r="CJ205" i="8"/>
  <c r="CK205" i="8"/>
  <c r="CL205" i="8"/>
  <c r="CM205" i="8"/>
  <c r="CN205" i="8"/>
  <c r="CO205" i="8"/>
  <c r="CP205" i="8"/>
  <c r="CQ205" i="8"/>
  <c r="CR205" i="8"/>
  <c r="CS205" i="8"/>
  <c r="CT205" i="8"/>
  <c r="CU205" i="8"/>
  <c r="CV205" i="8"/>
  <c r="CW205" i="8"/>
  <c r="BT206" i="8"/>
  <c r="BU206" i="8"/>
  <c r="BV206" i="8"/>
  <c r="BW206" i="8"/>
  <c r="BX206" i="8"/>
  <c r="BY206" i="8"/>
  <c r="BZ206" i="8"/>
  <c r="CA206" i="8"/>
  <c r="CB206" i="8"/>
  <c r="CC206" i="8"/>
  <c r="CD206" i="8"/>
  <c r="CE206" i="8"/>
  <c r="CF206" i="8"/>
  <c r="CG206" i="8"/>
  <c r="CH206" i="8"/>
  <c r="CI206" i="8"/>
  <c r="CJ206" i="8"/>
  <c r="CK206" i="8"/>
  <c r="CL206" i="8"/>
  <c r="CM206" i="8"/>
  <c r="CN206" i="8"/>
  <c r="CO206" i="8"/>
  <c r="CP206" i="8"/>
  <c r="CQ206" i="8"/>
  <c r="CR206" i="8"/>
  <c r="CS206" i="8"/>
  <c r="CT206" i="8"/>
  <c r="CU206" i="8"/>
  <c r="CV206" i="8"/>
  <c r="CW206" i="8"/>
  <c r="BT207" i="8"/>
  <c r="BU207" i="8"/>
  <c r="BV207" i="8"/>
  <c r="BW207" i="8"/>
  <c r="BX207" i="8"/>
  <c r="BY207" i="8"/>
  <c r="BZ207" i="8"/>
  <c r="CA207" i="8"/>
  <c r="CB207" i="8"/>
  <c r="CC207" i="8"/>
  <c r="CD207" i="8"/>
  <c r="CE207" i="8"/>
  <c r="CF207" i="8"/>
  <c r="CG207" i="8"/>
  <c r="CH207" i="8"/>
  <c r="CI207" i="8"/>
  <c r="CJ207" i="8"/>
  <c r="CK207" i="8"/>
  <c r="CL207" i="8"/>
  <c r="CM207" i="8"/>
  <c r="CN207" i="8"/>
  <c r="CO207" i="8"/>
  <c r="CP207" i="8"/>
  <c r="CQ207" i="8"/>
  <c r="CR207" i="8"/>
  <c r="CS207" i="8"/>
  <c r="CT207" i="8"/>
  <c r="CU207" i="8"/>
  <c r="CV207" i="8"/>
  <c r="CW207" i="8"/>
  <c r="BT208" i="8"/>
  <c r="BU208" i="8"/>
  <c r="BV208" i="8"/>
  <c r="BW208" i="8"/>
  <c r="BX208" i="8"/>
  <c r="BY208" i="8"/>
  <c r="BZ208" i="8"/>
  <c r="CA208" i="8"/>
  <c r="CB208" i="8"/>
  <c r="CC208" i="8"/>
  <c r="CD208" i="8"/>
  <c r="CE208" i="8"/>
  <c r="CF208" i="8"/>
  <c r="CG208" i="8"/>
  <c r="CH208" i="8"/>
  <c r="CI208" i="8"/>
  <c r="CJ208" i="8"/>
  <c r="CK208" i="8"/>
  <c r="CL208" i="8"/>
  <c r="CM208" i="8"/>
  <c r="CN208" i="8"/>
  <c r="CO208" i="8"/>
  <c r="CP208" i="8"/>
  <c r="CQ208" i="8"/>
  <c r="CR208" i="8"/>
  <c r="CS208" i="8"/>
  <c r="CT208" i="8"/>
  <c r="CU208" i="8"/>
  <c r="CV208" i="8"/>
  <c r="CW208" i="8"/>
  <c r="BT209" i="8"/>
  <c r="BU209" i="8"/>
  <c r="BV209" i="8"/>
  <c r="BW209" i="8"/>
  <c r="BX209" i="8"/>
  <c r="BY209" i="8"/>
  <c r="BZ209" i="8"/>
  <c r="CA209" i="8"/>
  <c r="CB209" i="8"/>
  <c r="CC209" i="8"/>
  <c r="CD209" i="8"/>
  <c r="CE209" i="8"/>
  <c r="CF209" i="8"/>
  <c r="CG209" i="8"/>
  <c r="CH209" i="8"/>
  <c r="CI209" i="8"/>
  <c r="CJ209" i="8"/>
  <c r="CK209" i="8"/>
  <c r="CL209" i="8"/>
  <c r="CM209" i="8"/>
  <c r="CN209" i="8"/>
  <c r="CO209" i="8"/>
  <c r="CP209" i="8"/>
  <c r="CQ209" i="8"/>
  <c r="CR209" i="8"/>
  <c r="CS209" i="8"/>
  <c r="CT209" i="8"/>
  <c r="CU209" i="8"/>
  <c r="CV209" i="8"/>
  <c r="CW209" i="8"/>
  <c r="BU160" i="8"/>
  <c r="BV160" i="8"/>
  <c r="BW160" i="8"/>
  <c r="BX160" i="8"/>
  <c r="BY160" i="8"/>
  <c r="BZ160" i="8"/>
  <c r="CA160" i="8"/>
  <c r="CB160" i="8"/>
  <c r="CC160" i="8"/>
  <c r="CD160" i="8"/>
  <c r="CE160" i="8"/>
  <c r="CF160" i="8"/>
  <c r="CG160" i="8"/>
  <c r="CH160" i="8"/>
  <c r="CI160" i="8"/>
  <c r="CJ160" i="8"/>
  <c r="CK160" i="8"/>
  <c r="CL160" i="8"/>
  <c r="CM160" i="8"/>
  <c r="CN160" i="8"/>
  <c r="CO160" i="8"/>
  <c r="CP160" i="8"/>
  <c r="CQ160" i="8"/>
  <c r="CR160" i="8"/>
  <c r="CS160" i="8"/>
  <c r="CT160" i="8"/>
  <c r="CU160" i="8"/>
  <c r="CV160" i="8"/>
  <c r="CW160" i="8"/>
  <c r="BT160" i="8"/>
  <c r="BT110" i="8"/>
  <c r="BU110" i="8"/>
  <c r="BV110" i="8"/>
  <c r="BW110" i="8"/>
  <c r="BX110" i="8"/>
  <c r="BY110" i="8"/>
  <c r="BZ110" i="8"/>
  <c r="CA110" i="8"/>
  <c r="CB110" i="8"/>
  <c r="CC110" i="8"/>
  <c r="CD110" i="8"/>
  <c r="CE110" i="8"/>
  <c r="CF110" i="8"/>
  <c r="CG110" i="8"/>
  <c r="CH110" i="8"/>
  <c r="CI110" i="8"/>
  <c r="CJ110" i="8"/>
  <c r="CK110" i="8"/>
  <c r="CL110" i="8"/>
  <c r="CM110" i="8"/>
  <c r="CN110" i="8"/>
  <c r="CO110" i="8"/>
  <c r="CP110" i="8"/>
  <c r="CQ110" i="8"/>
  <c r="CR110" i="8"/>
  <c r="CS110" i="8"/>
  <c r="CT110" i="8"/>
  <c r="CU110" i="8"/>
  <c r="CV110" i="8"/>
  <c r="CW110" i="8"/>
  <c r="BT111" i="8"/>
  <c r="BU111" i="8"/>
  <c r="BV111" i="8"/>
  <c r="BW111" i="8"/>
  <c r="BX111" i="8"/>
  <c r="BY111" i="8"/>
  <c r="BZ111" i="8"/>
  <c r="CA111" i="8"/>
  <c r="CB111" i="8"/>
  <c r="CC111" i="8"/>
  <c r="CD111" i="8"/>
  <c r="CE111" i="8"/>
  <c r="CF111" i="8"/>
  <c r="CG111" i="8"/>
  <c r="CH111" i="8"/>
  <c r="CI111" i="8"/>
  <c r="CJ111" i="8"/>
  <c r="CK111" i="8"/>
  <c r="CL111" i="8"/>
  <c r="CM111" i="8"/>
  <c r="CN111" i="8"/>
  <c r="CO111" i="8"/>
  <c r="CP111" i="8"/>
  <c r="CQ111" i="8"/>
  <c r="CR111" i="8"/>
  <c r="CS111" i="8"/>
  <c r="CT111" i="8"/>
  <c r="CU111" i="8"/>
  <c r="CV111" i="8"/>
  <c r="CW111" i="8"/>
  <c r="BT112" i="8"/>
  <c r="BU112" i="8"/>
  <c r="BV112" i="8"/>
  <c r="BW112" i="8"/>
  <c r="BX112" i="8"/>
  <c r="BY112" i="8"/>
  <c r="BZ112" i="8"/>
  <c r="CA112" i="8"/>
  <c r="CB112" i="8"/>
  <c r="CC112" i="8"/>
  <c r="CD112" i="8"/>
  <c r="CE112" i="8"/>
  <c r="CF112" i="8"/>
  <c r="CG112" i="8"/>
  <c r="CH112" i="8"/>
  <c r="CI112" i="8"/>
  <c r="CJ112" i="8"/>
  <c r="CK112" i="8"/>
  <c r="CL112" i="8"/>
  <c r="CM112" i="8"/>
  <c r="CN112" i="8"/>
  <c r="CO112" i="8"/>
  <c r="CP112" i="8"/>
  <c r="CQ112" i="8"/>
  <c r="CR112" i="8"/>
  <c r="CS112" i="8"/>
  <c r="CT112" i="8"/>
  <c r="CU112" i="8"/>
  <c r="CV112" i="8"/>
  <c r="CW112" i="8"/>
  <c r="BT113" i="8"/>
  <c r="BU113" i="8"/>
  <c r="BV113" i="8"/>
  <c r="BW113" i="8"/>
  <c r="BX113" i="8"/>
  <c r="BY113" i="8"/>
  <c r="BZ113" i="8"/>
  <c r="CA113" i="8"/>
  <c r="CB113" i="8"/>
  <c r="CC113" i="8"/>
  <c r="CD113" i="8"/>
  <c r="CE113" i="8"/>
  <c r="CF113" i="8"/>
  <c r="CG113" i="8"/>
  <c r="CH113" i="8"/>
  <c r="CI113" i="8"/>
  <c r="CJ113" i="8"/>
  <c r="CK113" i="8"/>
  <c r="CL113" i="8"/>
  <c r="CM113" i="8"/>
  <c r="CN113" i="8"/>
  <c r="CO113" i="8"/>
  <c r="CP113" i="8"/>
  <c r="CQ113" i="8"/>
  <c r="CR113" i="8"/>
  <c r="CS113" i="8"/>
  <c r="CT113" i="8"/>
  <c r="CU113" i="8"/>
  <c r="CV113" i="8"/>
  <c r="CW113" i="8"/>
  <c r="BT114" i="8"/>
  <c r="BU114" i="8"/>
  <c r="BV114" i="8"/>
  <c r="BW114" i="8"/>
  <c r="BX114" i="8"/>
  <c r="BY114" i="8"/>
  <c r="BZ114" i="8"/>
  <c r="CA114" i="8"/>
  <c r="CB114" i="8"/>
  <c r="CC114" i="8"/>
  <c r="CD114" i="8"/>
  <c r="CE114" i="8"/>
  <c r="CF114" i="8"/>
  <c r="CG114" i="8"/>
  <c r="CH114" i="8"/>
  <c r="CI114" i="8"/>
  <c r="CJ114" i="8"/>
  <c r="CK114" i="8"/>
  <c r="CL114" i="8"/>
  <c r="CM114" i="8"/>
  <c r="CN114" i="8"/>
  <c r="CO114" i="8"/>
  <c r="CP114" i="8"/>
  <c r="CQ114" i="8"/>
  <c r="CR114" i="8"/>
  <c r="CS114" i="8"/>
  <c r="CT114" i="8"/>
  <c r="CU114" i="8"/>
  <c r="CV114" i="8"/>
  <c r="CW114" i="8"/>
  <c r="BT115" i="8"/>
  <c r="BU115" i="8"/>
  <c r="BV115" i="8"/>
  <c r="BW115" i="8"/>
  <c r="BX115" i="8"/>
  <c r="BY115" i="8"/>
  <c r="BZ115" i="8"/>
  <c r="CA115" i="8"/>
  <c r="CB115" i="8"/>
  <c r="CC115" i="8"/>
  <c r="CD115" i="8"/>
  <c r="CE115" i="8"/>
  <c r="CF115" i="8"/>
  <c r="CG115" i="8"/>
  <c r="CH115" i="8"/>
  <c r="CI115" i="8"/>
  <c r="CJ115" i="8"/>
  <c r="CK115" i="8"/>
  <c r="CL115" i="8"/>
  <c r="CM115" i="8"/>
  <c r="CN115" i="8"/>
  <c r="CO115" i="8"/>
  <c r="CP115" i="8"/>
  <c r="CQ115" i="8"/>
  <c r="CR115" i="8"/>
  <c r="CS115" i="8"/>
  <c r="CT115" i="8"/>
  <c r="CU115" i="8"/>
  <c r="CV115" i="8"/>
  <c r="CW115" i="8"/>
  <c r="BT116" i="8"/>
  <c r="BU116" i="8"/>
  <c r="BV116" i="8"/>
  <c r="BW116" i="8"/>
  <c r="BX116" i="8"/>
  <c r="BY116" i="8"/>
  <c r="BZ116" i="8"/>
  <c r="CA116" i="8"/>
  <c r="CB116" i="8"/>
  <c r="CC116" i="8"/>
  <c r="CD116" i="8"/>
  <c r="CE116" i="8"/>
  <c r="CF116" i="8"/>
  <c r="CG116" i="8"/>
  <c r="CH116" i="8"/>
  <c r="CI116" i="8"/>
  <c r="CJ116" i="8"/>
  <c r="CK116" i="8"/>
  <c r="CL116" i="8"/>
  <c r="CM116" i="8"/>
  <c r="CN116" i="8"/>
  <c r="CO116" i="8"/>
  <c r="CP116" i="8"/>
  <c r="CQ116" i="8"/>
  <c r="CR116" i="8"/>
  <c r="CS116" i="8"/>
  <c r="CT116" i="8"/>
  <c r="CU116" i="8"/>
  <c r="CV116" i="8"/>
  <c r="CW116" i="8"/>
  <c r="BT117" i="8"/>
  <c r="BU117" i="8"/>
  <c r="BV117" i="8"/>
  <c r="BW117" i="8"/>
  <c r="BX117" i="8"/>
  <c r="BY117" i="8"/>
  <c r="BZ117" i="8"/>
  <c r="CA117" i="8"/>
  <c r="CB117" i="8"/>
  <c r="CC117" i="8"/>
  <c r="CD117" i="8"/>
  <c r="CE117" i="8"/>
  <c r="CF117" i="8"/>
  <c r="CG117" i="8"/>
  <c r="CH117" i="8"/>
  <c r="CI117" i="8"/>
  <c r="CJ117" i="8"/>
  <c r="CK117" i="8"/>
  <c r="CL117" i="8"/>
  <c r="CM117" i="8"/>
  <c r="CN117" i="8"/>
  <c r="CO117" i="8"/>
  <c r="CP117" i="8"/>
  <c r="CQ117" i="8"/>
  <c r="CR117" i="8"/>
  <c r="CS117" i="8"/>
  <c r="CT117" i="8"/>
  <c r="CU117" i="8"/>
  <c r="CV117" i="8"/>
  <c r="CW117" i="8"/>
  <c r="BT118" i="8"/>
  <c r="BU118" i="8"/>
  <c r="BV118" i="8"/>
  <c r="BW118" i="8"/>
  <c r="BX118" i="8"/>
  <c r="BY118" i="8"/>
  <c r="BZ118" i="8"/>
  <c r="CA118" i="8"/>
  <c r="CB118" i="8"/>
  <c r="CC118" i="8"/>
  <c r="CD118" i="8"/>
  <c r="CE118" i="8"/>
  <c r="CF118" i="8"/>
  <c r="CG118" i="8"/>
  <c r="CH118" i="8"/>
  <c r="CI118" i="8"/>
  <c r="CJ118" i="8"/>
  <c r="CK118" i="8"/>
  <c r="CL118" i="8"/>
  <c r="CM118" i="8"/>
  <c r="CN118" i="8"/>
  <c r="CO118" i="8"/>
  <c r="CP118" i="8"/>
  <c r="CQ118" i="8"/>
  <c r="CR118" i="8"/>
  <c r="CS118" i="8"/>
  <c r="CT118" i="8"/>
  <c r="CU118" i="8"/>
  <c r="CV118" i="8"/>
  <c r="CW118" i="8"/>
  <c r="BT119" i="8"/>
  <c r="BU119" i="8"/>
  <c r="BV119" i="8"/>
  <c r="BW119" i="8"/>
  <c r="BX119" i="8"/>
  <c r="BY119" i="8"/>
  <c r="BZ119" i="8"/>
  <c r="CA119" i="8"/>
  <c r="CB119" i="8"/>
  <c r="CC119" i="8"/>
  <c r="CD119" i="8"/>
  <c r="CE119" i="8"/>
  <c r="CF119" i="8"/>
  <c r="CG119" i="8"/>
  <c r="CH119" i="8"/>
  <c r="CI119" i="8"/>
  <c r="CJ119" i="8"/>
  <c r="CK119" i="8"/>
  <c r="CL119" i="8"/>
  <c r="CM119" i="8"/>
  <c r="CN119" i="8"/>
  <c r="CO119" i="8"/>
  <c r="CP119" i="8"/>
  <c r="CQ119" i="8"/>
  <c r="CR119" i="8"/>
  <c r="CS119" i="8"/>
  <c r="CT119" i="8"/>
  <c r="CU119" i="8"/>
  <c r="CV119" i="8"/>
  <c r="CW119" i="8"/>
  <c r="BT120" i="8"/>
  <c r="BU120" i="8"/>
  <c r="BV120" i="8"/>
  <c r="BW120" i="8"/>
  <c r="BX120" i="8"/>
  <c r="BY120" i="8"/>
  <c r="BZ120" i="8"/>
  <c r="CA120" i="8"/>
  <c r="CB120" i="8"/>
  <c r="CC120" i="8"/>
  <c r="CD120" i="8"/>
  <c r="CE120" i="8"/>
  <c r="CF120" i="8"/>
  <c r="CG120" i="8"/>
  <c r="CH120" i="8"/>
  <c r="CI120" i="8"/>
  <c r="CJ120" i="8"/>
  <c r="CK120" i="8"/>
  <c r="CL120" i="8"/>
  <c r="CM120" i="8"/>
  <c r="CN120" i="8"/>
  <c r="CO120" i="8"/>
  <c r="CP120" i="8"/>
  <c r="CQ120" i="8"/>
  <c r="CR120" i="8"/>
  <c r="CS120" i="8"/>
  <c r="CT120" i="8"/>
  <c r="CU120" i="8"/>
  <c r="CV120" i="8"/>
  <c r="CW120" i="8"/>
  <c r="BT121" i="8"/>
  <c r="BU121" i="8"/>
  <c r="BV121" i="8"/>
  <c r="BW121" i="8"/>
  <c r="BX121" i="8"/>
  <c r="BY121" i="8"/>
  <c r="BZ121" i="8"/>
  <c r="CA121" i="8"/>
  <c r="CB121" i="8"/>
  <c r="CC121" i="8"/>
  <c r="CD121" i="8"/>
  <c r="CE121" i="8"/>
  <c r="CF121" i="8"/>
  <c r="CG121" i="8"/>
  <c r="CH121" i="8"/>
  <c r="CI121" i="8"/>
  <c r="CJ121" i="8"/>
  <c r="CK121" i="8"/>
  <c r="CL121" i="8"/>
  <c r="CM121" i="8"/>
  <c r="CN121" i="8"/>
  <c r="CO121" i="8"/>
  <c r="CP121" i="8"/>
  <c r="CQ121" i="8"/>
  <c r="CR121" i="8"/>
  <c r="CS121" i="8"/>
  <c r="CT121" i="8"/>
  <c r="CU121" i="8"/>
  <c r="CV121" i="8"/>
  <c r="CW121" i="8"/>
  <c r="BT122" i="8"/>
  <c r="BU122" i="8"/>
  <c r="BV122" i="8"/>
  <c r="BW122" i="8"/>
  <c r="BX122" i="8"/>
  <c r="BY122" i="8"/>
  <c r="BZ122" i="8"/>
  <c r="CA122" i="8"/>
  <c r="CB122" i="8"/>
  <c r="CC122" i="8"/>
  <c r="CD122" i="8"/>
  <c r="CE122" i="8"/>
  <c r="CF122" i="8"/>
  <c r="CG122" i="8"/>
  <c r="CH122" i="8"/>
  <c r="CI122" i="8"/>
  <c r="CJ122" i="8"/>
  <c r="CK122" i="8"/>
  <c r="CL122" i="8"/>
  <c r="CM122" i="8"/>
  <c r="CN122" i="8"/>
  <c r="CO122" i="8"/>
  <c r="CP122" i="8"/>
  <c r="CQ122" i="8"/>
  <c r="CR122" i="8"/>
  <c r="CS122" i="8"/>
  <c r="CT122" i="8"/>
  <c r="CU122" i="8"/>
  <c r="CV122" i="8"/>
  <c r="CW122" i="8"/>
  <c r="BT123" i="8"/>
  <c r="BU123" i="8"/>
  <c r="BV123" i="8"/>
  <c r="BW123" i="8"/>
  <c r="BX123" i="8"/>
  <c r="BY123" i="8"/>
  <c r="BZ123" i="8"/>
  <c r="CA123" i="8"/>
  <c r="CB123" i="8"/>
  <c r="CC123" i="8"/>
  <c r="CD123" i="8"/>
  <c r="CE123" i="8"/>
  <c r="CF123" i="8"/>
  <c r="CG123" i="8"/>
  <c r="CH123" i="8"/>
  <c r="CI123" i="8"/>
  <c r="CJ123" i="8"/>
  <c r="CK123" i="8"/>
  <c r="CL123" i="8"/>
  <c r="CM123" i="8"/>
  <c r="CN123" i="8"/>
  <c r="CO123" i="8"/>
  <c r="CP123" i="8"/>
  <c r="CQ123" i="8"/>
  <c r="CR123" i="8"/>
  <c r="CS123" i="8"/>
  <c r="CT123" i="8"/>
  <c r="CU123" i="8"/>
  <c r="CV123" i="8"/>
  <c r="CW123" i="8"/>
  <c r="BT124" i="8"/>
  <c r="BU124" i="8"/>
  <c r="BV124" i="8"/>
  <c r="BW124" i="8"/>
  <c r="BX124" i="8"/>
  <c r="BY124" i="8"/>
  <c r="BZ124" i="8"/>
  <c r="CA124" i="8"/>
  <c r="CB124" i="8"/>
  <c r="CC124" i="8"/>
  <c r="CD124" i="8"/>
  <c r="CE124" i="8"/>
  <c r="CF124" i="8"/>
  <c r="CG124" i="8"/>
  <c r="CH124" i="8"/>
  <c r="CI124" i="8"/>
  <c r="CJ124" i="8"/>
  <c r="CK124" i="8"/>
  <c r="CL124" i="8"/>
  <c r="CM124" i="8"/>
  <c r="CN124" i="8"/>
  <c r="CO124" i="8"/>
  <c r="CP124" i="8"/>
  <c r="CQ124" i="8"/>
  <c r="CR124" i="8"/>
  <c r="CS124" i="8"/>
  <c r="CT124" i="8"/>
  <c r="CU124" i="8"/>
  <c r="CV124" i="8"/>
  <c r="CW124" i="8"/>
  <c r="BT125" i="8"/>
  <c r="BU125" i="8"/>
  <c r="BV125" i="8"/>
  <c r="BW125" i="8"/>
  <c r="BX125" i="8"/>
  <c r="BY125" i="8"/>
  <c r="BZ125" i="8"/>
  <c r="CA125" i="8"/>
  <c r="CB125" i="8"/>
  <c r="CC125" i="8"/>
  <c r="CD125" i="8"/>
  <c r="CE125" i="8"/>
  <c r="CF125" i="8"/>
  <c r="CG125" i="8"/>
  <c r="CH125" i="8"/>
  <c r="CI125" i="8"/>
  <c r="CJ125" i="8"/>
  <c r="CK125" i="8"/>
  <c r="CL125" i="8"/>
  <c r="CM125" i="8"/>
  <c r="CN125" i="8"/>
  <c r="CO125" i="8"/>
  <c r="CP125" i="8"/>
  <c r="CQ125" i="8"/>
  <c r="CR125" i="8"/>
  <c r="CS125" i="8"/>
  <c r="CT125" i="8"/>
  <c r="CU125" i="8"/>
  <c r="CV125" i="8"/>
  <c r="CW125" i="8"/>
  <c r="BT126" i="8"/>
  <c r="BU126" i="8"/>
  <c r="BV126" i="8"/>
  <c r="BW126" i="8"/>
  <c r="BX126" i="8"/>
  <c r="BY126" i="8"/>
  <c r="BZ126" i="8"/>
  <c r="CA126" i="8"/>
  <c r="CB126" i="8"/>
  <c r="CC126" i="8"/>
  <c r="CD126" i="8"/>
  <c r="CE126" i="8"/>
  <c r="CF126" i="8"/>
  <c r="CG126" i="8"/>
  <c r="CH126" i="8"/>
  <c r="CI126" i="8"/>
  <c r="CJ126" i="8"/>
  <c r="CK126" i="8"/>
  <c r="CL126" i="8"/>
  <c r="CM126" i="8"/>
  <c r="CN126" i="8"/>
  <c r="CO126" i="8"/>
  <c r="CP126" i="8"/>
  <c r="CQ126" i="8"/>
  <c r="CR126" i="8"/>
  <c r="CS126" i="8"/>
  <c r="CT126" i="8"/>
  <c r="CU126" i="8"/>
  <c r="CV126" i="8"/>
  <c r="CW126" i="8"/>
  <c r="BT127" i="8"/>
  <c r="BU127" i="8"/>
  <c r="BV127" i="8"/>
  <c r="BW127" i="8"/>
  <c r="BX127" i="8"/>
  <c r="BY127" i="8"/>
  <c r="BZ127" i="8"/>
  <c r="CA127" i="8"/>
  <c r="CB127" i="8"/>
  <c r="CC127" i="8"/>
  <c r="CD127" i="8"/>
  <c r="CE127" i="8"/>
  <c r="CF127" i="8"/>
  <c r="CG127" i="8"/>
  <c r="CH127" i="8"/>
  <c r="CI127" i="8"/>
  <c r="CJ127" i="8"/>
  <c r="CK127" i="8"/>
  <c r="CL127" i="8"/>
  <c r="CM127" i="8"/>
  <c r="CN127" i="8"/>
  <c r="CO127" i="8"/>
  <c r="CP127" i="8"/>
  <c r="CQ127" i="8"/>
  <c r="CR127" i="8"/>
  <c r="CS127" i="8"/>
  <c r="CT127" i="8"/>
  <c r="CU127" i="8"/>
  <c r="CV127" i="8"/>
  <c r="CW127" i="8"/>
  <c r="BT128" i="8"/>
  <c r="BU128" i="8"/>
  <c r="BV128" i="8"/>
  <c r="BW128" i="8"/>
  <c r="BX128" i="8"/>
  <c r="BY128" i="8"/>
  <c r="BZ128" i="8"/>
  <c r="CA128" i="8"/>
  <c r="CB128" i="8"/>
  <c r="CC128" i="8"/>
  <c r="CD128" i="8"/>
  <c r="CE128" i="8"/>
  <c r="CF128" i="8"/>
  <c r="CG128" i="8"/>
  <c r="CH128" i="8"/>
  <c r="CI128" i="8"/>
  <c r="CJ128" i="8"/>
  <c r="CK128" i="8"/>
  <c r="CL128" i="8"/>
  <c r="CM128" i="8"/>
  <c r="CN128" i="8"/>
  <c r="CO128" i="8"/>
  <c r="CP128" i="8"/>
  <c r="CQ128" i="8"/>
  <c r="CR128" i="8"/>
  <c r="CS128" i="8"/>
  <c r="CT128" i="8"/>
  <c r="CU128" i="8"/>
  <c r="CV128" i="8"/>
  <c r="CW128" i="8"/>
  <c r="BT129" i="8"/>
  <c r="BU129" i="8"/>
  <c r="BV129" i="8"/>
  <c r="BW129" i="8"/>
  <c r="BX129" i="8"/>
  <c r="BY129" i="8"/>
  <c r="BZ129" i="8"/>
  <c r="CA129" i="8"/>
  <c r="CB129" i="8"/>
  <c r="CC129" i="8"/>
  <c r="CD129" i="8"/>
  <c r="CE129" i="8"/>
  <c r="CF129" i="8"/>
  <c r="CG129" i="8"/>
  <c r="CH129" i="8"/>
  <c r="CI129" i="8"/>
  <c r="CJ129" i="8"/>
  <c r="CK129" i="8"/>
  <c r="CL129" i="8"/>
  <c r="CM129" i="8"/>
  <c r="CN129" i="8"/>
  <c r="CO129" i="8"/>
  <c r="CP129" i="8"/>
  <c r="CQ129" i="8"/>
  <c r="CR129" i="8"/>
  <c r="CS129" i="8"/>
  <c r="CT129" i="8"/>
  <c r="CU129" i="8"/>
  <c r="CV129" i="8"/>
  <c r="CW129" i="8"/>
  <c r="BT130" i="8"/>
  <c r="BU130" i="8"/>
  <c r="BV130" i="8"/>
  <c r="BW130" i="8"/>
  <c r="BX130" i="8"/>
  <c r="BY130" i="8"/>
  <c r="BZ130" i="8"/>
  <c r="CA130" i="8"/>
  <c r="CB130" i="8"/>
  <c r="CC130" i="8"/>
  <c r="CD130" i="8"/>
  <c r="CE130" i="8"/>
  <c r="CF130" i="8"/>
  <c r="CG130" i="8"/>
  <c r="CH130" i="8"/>
  <c r="CI130" i="8"/>
  <c r="CJ130" i="8"/>
  <c r="CK130" i="8"/>
  <c r="CL130" i="8"/>
  <c r="CM130" i="8"/>
  <c r="CN130" i="8"/>
  <c r="CO130" i="8"/>
  <c r="CP130" i="8"/>
  <c r="CQ130" i="8"/>
  <c r="CR130" i="8"/>
  <c r="CS130" i="8"/>
  <c r="CT130" i="8"/>
  <c r="CU130" i="8"/>
  <c r="CV130" i="8"/>
  <c r="CW130" i="8"/>
  <c r="BT131" i="8"/>
  <c r="BU131" i="8"/>
  <c r="BV131" i="8"/>
  <c r="BW131" i="8"/>
  <c r="BX131" i="8"/>
  <c r="BY131" i="8"/>
  <c r="BZ131" i="8"/>
  <c r="CA131" i="8"/>
  <c r="CB131" i="8"/>
  <c r="CC131" i="8"/>
  <c r="CD131" i="8"/>
  <c r="CE131" i="8"/>
  <c r="CF131" i="8"/>
  <c r="CG131" i="8"/>
  <c r="CH131" i="8"/>
  <c r="CI131" i="8"/>
  <c r="CJ131" i="8"/>
  <c r="CK131" i="8"/>
  <c r="CL131" i="8"/>
  <c r="CM131" i="8"/>
  <c r="CN131" i="8"/>
  <c r="CO131" i="8"/>
  <c r="CP131" i="8"/>
  <c r="CQ131" i="8"/>
  <c r="CR131" i="8"/>
  <c r="CS131" i="8"/>
  <c r="CT131" i="8"/>
  <c r="CU131" i="8"/>
  <c r="CV131" i="8"/>
  <c r="CW131" i="8"/>
  <c r="BT132" i="8"/>
  <c r="BU132" i="8"/>
  <c r="BV132" i="8"/>
  <c r="BW132" i="8"/>
  <c r="BX132" i="8"/>
  <c r="BY132" i="8"/>
  <c r="BZ132" i="8"/>
  <c r="CA132" i="8"/>
  <c r="CB132" i="8"/>
  <c r="CC132" i="8"/>
  <c r="CD132" i="8"/>
  <c r="CE132" i="8"/>
  <c r="CF132" i="8"/>
  <c r="CG132" i="8"/>
  <c r="CH132" i="8"/>
  <c r="CI132" i="8"/>
  <c r="CJ132" i="8"/>
  <c r="CK132" i="8"/>
  <c r="CL132" i="8"/>
  <c r="CM132" i="8"/>
  <c r="CN132" i="8"/>
  <c r="CO132" i="8"/>
  <c r="CP132" i="8"/>
  <c r="CQ132" i="8"/>
  <c r="CR132" i="8"/>
  <c r="CS132" i="8"/>
  <c r="CT132" i="8"/>
  <c r="CU132" i="8"/>
  <c r="CV132" i="8"/>
  <c r="CW132" i="8"/>
  <c r="BT133" i="8"/>
  <c r="BU133" i="8"/>
  <c r="BV133" i="8"/>
  <c r="BW133" i="8"/>
  <c r="BX133" i="8"/>
  <c r="BY133" i="8"/>
  <c r="BZ133" i="8"/>
  <c r="CA133" i="8"/>
  <c r="CB133" i="8"/>
  <c r="CC133" i="8"/>
  <c r="CD133" i="8"/>
  <c r="CE133" i="8"/>
  <c r="CF133" i="8"/>
  <c r="CG133" i="8"/>
  <c r="CH133" i="8"/>
  <c r="CI133" i="8"/>
  <c r="CJ133" i="8"/>
  <c r="CK133" i="8"/>
  <c r="CL133" i="8"/>
  <c r="CM133" i="8"/>
  <c r="CN133" i="8"/>
  <c r="CO133" i="8"/>
  <c r="CP133" i="8"/>
  <c r="CQ133" i="8"/>
  <c r="CR133" i="8"/>
  <c r="CS133" i="8"/>
  <c r="CT133" i="8"/>
  <c r="CU133" i="8"/>
  <c r="CV133" i="8"/>
  <c r="CW133" i="8"/>
  <c r="BT134" i="8"/>
  <c r="BU134" i="8"/>
  <c r="BV134" i="8"/>
  <c r="BW134" i="8"/>
  <c r="BX134" i="8"/>
  <c r="BY134" i="8"/>
  <c r="BZ134" i="8"/>
  <c r="CA134" i="8"/>
  <c r="CB134" i="8"/>
  <c r="CC134" i="8"/>
  <c r="CD134" i="8"/>
  <c r="CE134" i="8"/>
  <c r="CF134" i="8"/>
  <c r="CG134" i="8"/>
  <c r="CH134" i="8"/>
  <c r="CI134" i="8"/>
  <c r="CJ134" i="8"/>
  <c r="CK134" i="8"/>
  <c r="CL134" i="8"/>
  <c r="CM134" i="8"/>
  <c r="CN134" i="8"/>
  <c r="CO134" i="8"/>
  <c r="CP134" i="8"/>
  <c r="CQ134" i="8"/>
  <c r="CR134" i="8"/>
  <c r="CS134" i="8"/>
  <c r="CT134" i="8"/>
  <c r="CU134" i="8"/>
  <c r="CV134" i="8"/>
  <c r="CW134" i="8"/>
  <c r="BT135" i="8"/>
  <c r="BU135" i="8"/>
  <c r="BV135" i="8"/>
  <c r="BW135" i="8"/>
  <c r="BX135" i="8"/>
  <c r="BY135" i="8"/>
  <c r="BZ135" i="8"/>
  <c r="CA135" i="8"/>
  <c r="CB135" i="8"/>
  <c r="CC135" i="8"/>
  <c r="CD135" i="8"/>
  <c r="CE135" i="8"/>
  <c r="CF135" i="8"/>
  <c r="CG135" i="8"/>
  <c r="CH135" i="8"/>
  <c r="CI135" i="8"/>
  <c r="CJ135" i="8"/>
  <c r="CK135" i="8"/>
  <c r="CL135" i="8"/>
  <c r="CM135" i="8"/>
  <c r="CN135" i="8"/>
  <c r="CO135" i="8"/>
  <c r="CP135" i="8"/>
  <c r="CQ135" i="8"/>
  <c r="CR135" i="8"/>
  <c r="CS135" i="8"/>
  <c r="CT135" i="8"/>
  <c r="CU135" i="8"/>
  <c r="CV135" i="8"/>
  <c r="CW135" i="8"/>
  <c r="BT136" i="8"/>
  <c r="BU136" i="8"/>
  <c r="BV136" i="8"/>
  <c r="BW136" i="8"/>
  <c r="BX136" i="8"/>
  <c r="BY136" i="8"/>
  <c r="BZ136" i="8"/>
  <c r="CA136" i="8"/>
  <c r="CB136" i="8"/>
  <c r="CC136" i="8"/>
  <c r="CD136" i="8"/>
  <c r="CE136" i="8"/>
  <c r="CF136" i="8"/>
  <c r="CG136" i="8"/>
  <c r="CH136" i="8"/>
  <c r="CI136" i="8"/>
  <c r="CJ136" i="8"/>
  <c r="CK136" i="8"/>
  <c r="CL136" i="8"/>
  <c r="CM136" i="8"/>
  <c r="CN136" i="8"/>
  <c r="CO136" i="8"/>
  <c r="CP136" i="8"/>
  <c r="CQ136" i="8"/>
  <c r="CR136" i="8"/>
  <c r="CS136" i="8"/>
  <c r="CT136" i="8"/>
  <c r="CU136" i="8"/>
  <c r="CV136" i="8"/>
  <c r="CW136" i="8"/>
  <c r="BT137" i="8"/>
  <c r="BU137" i="8"/>
  <c r="BV137" i="8"/>
  <c r="BW137" i="8"/>
  <c r="BX137" i="8"/>
  <c r="BY137" i="8"/>
  <c r="BZ137" i="8"/>
  <c r="CA137" i="8"/>
  <c r="CB137" i="8"/>
  <c r="CC137" i="8"/>
  <c r="CD137" i="8"/>
  <c r="CE137" i="8"/>
  <c r="CF137" i="8"/>
  <c r="CG137" i="8"/>
  <c r="CH137" i="8"/>
  <c r="CI137" i="8"/>
  <c r="CJ137" i="8"/>
  <c r="CK137" i="8"/>
  <c r="CL137" i="8"/>
  <c r="CM137" i="8"/>
  <c r="CN137" i="8"/>
  <c r="CO137" i="8"/>
  <c r="CP137" i="8"/>
  <c r="CQ137" i="8"/>
  <c r="CR137" i="8"/>
  <c r="CS137" i="8"/>
  <c r="CT137" i="8"/>
  <c r="CU137" i="8"/>
  <c r="CV137" i="8"/>
  <c r="CW137" i="8"/>
  <c r="BT138" i="8"/>
  <c r="BU138" i="8"/>
  <c r="BV138" i="8"/>
  <c r="BW138" i="8"/>
  <c r="BX138" i="8"/>
  <c r="BY138" i="8"/>
  <c r="BZ138" i="8"/>
  <c r="CA138" i="8"/>
  <c r="CB138" i="8"/>
  <c r="CC138" i="8"/>
  <c r="CD138" i="8"/>
  <c r="CE138" i="8"/>
  <c r="CF138" i="8"/>
  <c r="CG138" i="8"/>
  <c r="CH138" i="8"/>
  <c r="CI138" i="8"/>
  <c r="CJ138" i="8"/>
  <c r="CK138" i="8"/>
  <c r="CL138" i="8"/>
  <c r="CM138" i="8"/>
  <c r="CN138" i="8"/>
  <c r="CO138" i="8"/>
  <c r="CP138" i="8"/>
  <c r="CQ138" i="8"/>
  <c r="CR138" i="8"/>
  <c r="CS138" i="8"/>
  <c r="CT138" i="8"/>
  <c r="CU138" i="8"/>
  <c r="CV138" i="8"/>
  <c r="CW138" i="8"/>
  <c r="BT139" i="8"/>
  <c r="BU139" i="8"/>
  <c r="BV139" i="8"/>
  <c r="BW139" i="8"/>
  <c r="BX139" i="8"/>
  <c r="BY139" i="8"/>
  <c r="BZ139" i="8"/>
  <c r="CA139" i="8"/>
  <c r="CB139" i="8"/>
  <c r="CC139" i="8"/>
  <c r="CD139" i="8"/>
  <c r="CE139" i="8"/>
  <c r="CF139" i="8"/>
  <c r="CG139" i="8"/>
  <c r="CH139" i="8"/>
  <c r="CI139" i="8"/>
  <c r="CJ139" i="8"/>
  <c r="CK139" i="8"/>
  <c r="CL139" i="8"/>
  <c r="CM139" i="8"/>
  <c r="CN139" i="8"/>
  <c r="CO139" i="8"/>
  <c r="CP139" i="8"/>
  <c r="CQ139" i="8"/>
  <c r="CR139" i="8"/>
  <c r="CS139" i="8"/>
  <c r="CT139" i="8"/>
  <c r="CU139" i="8"/>
  <c r="CV139" i="8"/>
  <c r="CW139" i="8"/>
  <c r="BT140" i="8"/>
  <c r="BU140" i="8"/>
  <c r="BV140" i="8"/>
  <c r="BW140" i="8"/>
  <c r="BX140" i="8"/>
  <c r="BY140" i="8"/>
  <c r="BZ140" i="8"/>
  <c r="CA140" i="8"/>
  <c r="CB140" i="8"/>
  <c r="CC140" i="8"/>
  <c r="CD140" i="8"/>
  <c r="CE140" i="8"/>
  <c r="CF140" i="8"/>
  <c r="CG140" i="8"/>
  <c r="CH140" i="8"/>
  <c r="CI140" i="8"/>
  <c r="CJ140" i="8"/>
  <c r="CK140" i="8"/>
  <c r="CL140" i="8"/>
  <c r="CM140" i="8"/>
  <c r="CN140" i="8"/>
  <c r="CO140" i="8"/>
  <c r="CP140" i="8"/>
  <c r="CQ140" i="8"/>
  <c r="CR140" i="8"/>
  <c r="CS140" i="8"/>
  <c r="CT140" i="8"/>
  <c r="CU140" i="8"/>
  <c r="CV140" i="8"/>
  <c r="CW140" i="8"/>
  <c r="BT141" i="8"/>
  <c r="BU141" i="8"/>
  <c r="BV141" i="8"/>
  <c r="BW141" i="8"/>
  <c r="BX141" i="8"/>
  <c r="BY141" i="8"/>
  <c r="BZ141" i="8"/>
  <c r="CA141" i="8"/>
  <c r="CB141" i="8"/>
  <c r="CC141" i="8"/>
  <c r="CD141" i="8"/>
  <c r="CE141" i="8"/>
  <c r="CF141" i="8"/>
  <c r="CG141" i="8"/>
  <c r="CH141" i="8"/>
  <c r="CI141" i="8"/>
  <c r="CJ141" i="8"/>
  <c r="CK141" i="8"/>
  <c r="CL141" i="8"/>
  <c r="CM141" i="8"/>
  <c r="CN141" i="8"/>
  <c r="CO141" i="8"/>
  <c r="CP141" i="8"/>
  <c r="CQ141" i="8"/>
  <c r="CR141" i="8"/>
  <c r="CS141" i="8"/>
  <c r="CT141" i="8"/>
  <c r="CU141" i="8"/>
  <c r="CV141" i="8"/>
  <c r="CW141" i="8"/>
  <c r="BT142" i="8"/>
  <c r="BU142" i="8"/>
  <c r="BV142" i="8"/>
  <c r="BW142" i="8"/>
  <c r="BX142" i="8"/>
  <c r="BY142" i="8"/>
  <c r="BZ142" i="8"/>
  <c r="CA142" i="8"/>
  <c r="CB142" i="8"/>
  <c r="CC142" i="8"/>
  <c r="CD142" i="8"/>
  <c r="CE142" i="8"/>
  <c r="CF142" i="8"/>
  <c r="CG142" i="8"/>
  <c r="CH142" i="8"/>
  <c r="CI142" i="8"/>
  <c r="CJ142" i="8"/>
  <c r="CK142" i="8"/>
  <c r="CL142" i="8"/>
  <c r="CM142" i="8"/>
  <c r="CN142" i="8"/>
  <c r="CO142" i="8"/>
  <c r="CP142" i="8"/>
  <c r="CQ142" i="8"/>
  <c r="CR142" i="8"/>
  <c r="CS142" i="8"/>
  <c r="CT142" i="8"/>
  <c r="CU142" i="8"/>
  <c r="CV142" i="8"/>
  <c r="CW142" i="8"/>
  <c r="BT143" i="8"/>
  <c r="BU143" i="8"/>
  <c r="BV143" i="8"/>
  <c r="BW143" i="8"/>
  <c r="BX143" i="8"/>
  <c r="BY143" i="8"/>
  <c r="BZ143" i="8"/>
  <c r="CA143" i="8"/>
  <c r="CB143" i="8"/>
  <c r="CC143" i="8"/>
  <c r="CD143" i="8"/>
  <c r="CE143" i="8"/>
  <c r="CF143" i="8"/>
  <c r="CG143" i="8"/>
  <c r="CH143" i="8"/>
  <c r="CI143" i="8"/>
  <c r="CJ143" i="8"/>
  <c r="CK143" i="8"/>
  <c r="CL143" i="8"/>
  <c r="CM143" i="8"/>
  <c r="CN143" i="8"/>
  <c r="CO143" i="8"/>
  <c r="CP143" i="8"/>
  <c r="CQ143" i="8"/>
  <c r="CR143" i="8"/>
  <c r="CS143" i="8"/>
  <c r="CT143" i="8"/>
  <c r="CU143" i="8"/>
  <c r="CV143" i="8"/>
  <c r="CW143" i="8"/>
  <c r="BT144" i="8"/>
  <c r="BU144" i="8"/>
  <c r="BV144" i="8"/>
  <c r="BW144" i="8"/>
  <c r="BX144" i="8"/>
  <c r="BY144" i="8"/>
  <c r="BZ144" i="8"/>
  <c r="CA144" i="8"/>
  <c r="CB144" i="8"/>
  <c r="CC144" i="8"/>
  <c r="CD144" i="8"/>
  <c r="CE144" i="8"/>
  <c r="CF144" i="8"/>
  <c r="CG144" i="8"/>
  <c r="CH144" i="8"/>
  <c r="CI144" i="8"/>
  <c r="CJ144" i="8"/>
  <c r="CK144" i="8"/>
  <c r="CL144" i="8"/>
  <c r="CM144" i="8"/>
  <c r="CN144" i="8"/>
  <c r="CO144" i="8"/>
  <c r="CP144" i="8"/>
  <c r="CQ144" i="8"/>
  <c r="CR144" i="8"/>
  <c r="CS144" i="8"/>
  <c r="CT144" i="8"/>
  <c r="CU144" i="8"/>
  <c r="CV144" i="8"/>
  <c r="CW144" i="8"/>
  <c r="BT145" i="8"/>
  <c r="BU145" i="8"/>
  <c r="BV145" i="8"/>
  <c r="BW145" i="8"/>
  <c r="BX145" i="8"/>
  <c r="BY145" i="8"/>
  <c r="BZ145" i="8"/>
  <c r="CA145" i="8"/>
  <c r="CB145" i="8"/>
  <c r="CC145" i="8"/>
  <c r="CD145" i="8"/>
  <c r="CE145" i="8"/>
  <c r="CF145" i="8"/>
  <c r="CG145" i="8"/>
  <c r="CH145" i="8"/>
  <c r="CI145" i="8"/>
  <c r="CJ145" i="8"/>
  <c r="CK145" i="8"/>
  <c r="CL145" i="8"/>
  <c r="CM145" i="8"/>
  <c r="CN145" i="8"/>
  <c r="CO145" i="8"/>
  <c r="CP145" i="8"/>
  <c r="CQ145" i="8"/>
  <c r="CR145" i="8"/>
  <c r="CS145" i="8"/>
  <c r="CT145" i="8"/>
  <c r="CU145" i="8"/>
  <c r="CV145" i="8"/>
  <c r="CW145" i="8"/>
  <c r="BT146" i="8"/>
  <c r="BU146" i="8"/>
  <c r="BV146" i="8"/>
  <c r="BW146" i="8"/>
  <c r="BX146" i="8"/>
  <c r="BY146" i="8"/>
  <c r="BZ146" i="8"/>
  <c r="CA146" i="8"/>
  <c r="CB146" i="8"/>
  <c r="CC146" i="8"/>
  <c r="CD146" i="8"/>
  <c r="CE146" i="8"/>
  <c r="CF146" i="8"/>
  <c r="CG146" i="8"/>
  <c r="CH146" i="8"/>
  <c r="CI146" i="8"/>
  <c r="CJ146" i="8"/>
  <c r="CK146" i="8"/>
  <c r="CL146" i="8"/>
  <c r="CM146" i="8"/>
  <c r="CN146" i="8"/>
  <c r="CO146" i="8"/>
  <c r="CP146" i="8"/>
  <c r="CQ146" i="8"/>
  <c r="CR146" i="8"/>
  <c r="CS146" i="8"/>
  <c r="CT146" i="8"/>
  <c r="CU146" i="8"/>
  <c r="CV146" i="8"/>
  <c r="CW146" i="8"/>
  <c r="BT147" i="8"/>
  <c r="BU147" i="8"/>
  <c r="BV147" i="8"/>
  <c r="BW147" i="8"/>
  <c r="BX147" i="8"/>
  <c r="BY147" i="8"/>
  <c r="BZ147" i="8"/>
  <c r="CA147" i="8"/>
  <c r="CB147" i="8"/>
  <c r="CC147" i="8"/>
  <c r="CD147" i="8"/>
  <c r="CE147" i="8"/>
  <c r="CF147" i="8"/>
  <c r="CG147" i="8"/>
  <c r="CH147" i="8"/>
  <c r="CI147" i="8"/>
  <c r="CJ147" i="8"/>
  <c r="CK147" i="8"/>
  <c r="CL147" i="8"/>
  <c r="CM147" i="8"/>
  <c r="CN147" i="8"/>
  <c r="CO147" i="8"/>
  <c r="CP147" i="8"/>
  <c r="CQ147" i="8"/>
  <c r="CR147" i="8"/>
  <c r="CS147" i="8"/>
  <c r="CT147" i="8"/>
  <c r="CU147" i="8"/>
  <c r="CV147" i="8"/>
  <c r="CW147" i="8"/>
  <c r="BT148" i="8"/>
  <c r="BU148" i="8"/>
  <c r="BV148" i="8"/>
  <c r="BW148" i="8"/>
  <c r="BX148" i="8"/>
  <c r="BY148" i="8"/>
  <c r="BZ148" i="8"/>
  <c r="CA148" i="8"/>
  <c r="CB148" i="8"/>
  <c r="CC148" i="8"/>
  <c r="CD148" i="8"/>
  <c r="CE148" i="8"/>
  <c r="CF148" i="8"/>
  <c r="CG148" i="8"/>
  <c r="CH148" i="8"/>
  <c r="CI148" i="8"/>
  <c r="CJ148" i="8"/>
  <c r="CK148" i="8"/>
  <c r="CL148" i="8"/>
  <c r="CM148" i="8"/>
  <c r="CN148" i="8"/>
  <c r="CO148" i="8"/>
  <c r="CP148" i="8"/>
  <c r="CQ148" i="8"/>
  <c r="CR148" i="8"/>
  <c r="CS148" i="8"/>
  <c r="CT148" i="8"/>
  <c r="CU148" i="8"/>
  <c r="CV148" i="8"/>
  <c r="CW148" i="8"/>
  <c r="BT149" i="8"/>
  <c r="BU149" i="8"/>
  <c r="BV149" i="8"/>
  <c r="BW149" i="8"/>
  <c r="BX149" i="8"/>
  <c r="BY149" i="8"/>
  <c r="BZ149" i="8"/>
  <c r="CA149" i="8"/>
  <c r="CB149" i="8"/>
  <c r="CC149" i="8"/>
  <c r="CD149" i="8"/>
  <c r="CE149" i="8"/>
  <c r="CF149" i="8"/>
  <c r="CG149" i="8"/>
  <c r="CH149" i="8"/>
  <c r="CI149" i="8"/>
  <c r="CJ149" i="8"/>
  <c r="CK149" i="8"/>
  <c r="CL149" i="8"/>
  <c r="CM149" i="8"/>
  <c r="CN149" i="8"/>
  <c r="CO149" i="8"/>
  <c r="CP149" i="8"/>
  <c r="CQ149" i="8"/>
  <c r="CR149" i="8"/>
  <c r="CS149" i="8"/>
  <c r="CT149" i="8"/>
  <c r="CU149" i="8"/>
  <c r="CV149" i="8"/>
  <c r="CW149" i="8"/>
  <c r="BT150" i="8"/>
  <c r="BU150" i="8"/>
  <c r="BV150" i="8"/>
  <c r="BW150" i="8"/>
  <c r="BX150" i="8"/>
  <c r="BY150" i="8"/>
  <c r="BZ150" i="8"/>
  <c r="CA150" i="8"/>
  <c r="CB150" i="8"/>
  <c r="CC150" i="8"/>
  <c r="CD150" i="8"/>
  <c r="CE150" i="8"/>
  <c r="CF150" i="8"/>
  <c r="CG150" i="8"/>
  <c r="CH150" i="8"/>
  <c r="CI150" i="8"/>
  <c r="CJ150" i="8"/>
  <c r="CK150" i="8"/>
  <c r="CL150" i="8"/>
  <c r="CM150" i="8"/>
  <c r="CN150" i="8"/>
  <c r="CO150" i="8"/>
  <c r="CP150" i="8"/>
  <c r="CQ150" i="8"/>
  <c r="CR150" i="8"/>
  <c r="CS150" i="8"/>
  <c r="CT150" i="8"/>
  <c r="CU150" i="8"/>
  <c r="CV150" i="8"/>
  <c r="CW150" i="8"/>
  <c r="BT151" i="8"/>
  <c r="BU151" i="8"/>
  <c r="BV151" i="8"/>
  <c r="BW151" i="8"/>
  <c r="BX151" i="8"/>
  <c r="BY151" i="8"/>
  <c r="BZ151" i="8"/>
  <c r="CA151" i="8"/>
  <c r="CB151" i="8"/>
  <c r="CC151" i="8"/>
  <c r="CD151" i="8"/>
  <c r="CE151" i="8"/>
  <c r="CF151" i="8"/>
  <c r="CG151" i="8"/>
  <c r="CH151" i="8"/>
  <c r="CI151" i="8"/>
  <c r="CJ151" i="8"/>
  <c r="CK151" i="8"/>
  <c r="CL151" i="8"/>
  <c r="CM151" i="8"/>
  <c r="CN151" i="8"/>
  <c r="CO151" i="8"/>
  <c r="CP151" i="8"/>
  <c r="CQ151" i="8"/>
  <c r="CR151" i="8"/>
  <c r="CS151" i="8"/>
  <c r="CT151" i="8"/>
  <c r="CU151" i="8"/>
  <c r="CV151" i="8"/>
  <c r="CW151" i="8"/>
  <c r="BT152" i="8"/>
  <c r="BU152" i="8"/>
  <c r="BV152" i="8"/>
  <c r="BW152" i="8"/>
  <c r="BX152" i="8"/>
  <c r="BY152" i="8"/>
  <c r="BZ152" i="8"/>
  <c r="CA152" i="8"/>
  <c r="CB152" i="8"/>
  <c r="CC152" i="8"/>
  <c r="CD152" i="8"/>
  <c r="CE152" i="8"/>
  <c r="CF152" i="8"/>
  <c r="CG152" i="8"/>
  <c r="CH152" i="8"/>
  <c r="CI152" i="8"/>
  <c r="CJ152" i="8"/>
  <c r="CK152" i="8"/>
  <c r="CL152" i="8"/>
  <c r="CM152" i="8"/>
  <c r="CN152" i="8"/>
  <c r="CO152" i="8"/>
  <c r="CP152" i="8"/>
  <c r="CQ152" i="8"/>
  <c r="CR152" i="8"/>
  <c r="CS152" i="8"/>
  <c r="CT152" i="8"/>
  <c r="CU152" i="8"/>
  <c r="CV152" i="8"/>
  <c r="CW152" i="8"/>
  <c r="BT153" i="8"/>
  <c r="BU153" i="8"/>
  <c r="BV153" i="8"/>
  <c r="BW153" i="8"/>
  <c r="BX153" i="8"/>
  <c r="BY153" i="8"/>
  <c r="BZ153" i="8"/>
  <c r="CA153" i="8"/>
  <c r="CB153" i="8"/>
  <c r="CC153" i="8"/>
  <c r="CD153" i="8"/>
  <c r="CE153" i="8"/>
  <c r="CF153" i="8"/>
  <c r="CG153" i="8"/>
  <c r="CH153" i="8"/>
  <c r="CI153" i="8"/>
  <c r="CJ153" i="8"/>
  <c r="CK153" i="8"/>
  <c r="CL153" i="8"/>
  <c r="CM153" i="8"/>
  <c r="CN153" i="8"/>
  <c r="CO153" i="8"/>
  <c r="CP153" i="8"/>
  <c r="CQ153" i="8"/>
  <c r="CR153" i="8"/>
  <c r="CS153" i="8"/>
  <c r="CT153" i="8"/>
  <c r="CU153" i="8"/>
  <c r="CV153" i="8"/>
  <c r="CW153" i="8"/>
  <c r="BT154" i="8"/>
  <c r="BU154" i="8"/>
  <c r="BV154" i="8"/>
  <c r="BW154" i="8"/>
  <c r="BX154" i="8"/>
  <c r="BY154" i="8"/>
  <c r="BZ154" i="8"/>
  <c r="CA154" i="8"/>
  <c r="CB154" i="8"/>
  <c r="CC154" i="8"/>
  <c r="CD154" i="8"/>
  <c r="CE154" i="8"/>
  <c r="CF154" i="8"/>
  <c r="CG154" i="8"/>
  <c r="CH154" i="8"/>
  <c r="CI154" i="8"/>
  <c r="CJ154" i="8"/>
  <c r="CK154" i="8"/>
  <c r="CL154" i="8"/>
  <c r="CM154" i="8"/>
  <c r="CN154" i="8"/>
  <c r="CO154" i="8"/>
  <c r="CP154" i="8"/>
  <c r="CQ154" i="8"/>
  <c r="CR154" i="8"/>
  <c r="CS154" i="8"/>
  <c r="CT154" i="8"/>
  <c r="CU154" i="8"/>
  <c r="CV154" i="8"/>
  <c r="CW154" i="8"/>
  <c r="BT155" i="8"/>
  <c r="BU155" i="8"/>
  <c r="BV155" i="8"/>
  <c r="BW155" i="8"/>
  <c r="BX155" i="8"/>
  <c r="BY155" i="8"/>
  <c r="BZ155" i="8"/>
  <c r="CA155" i="8"/>
  <c r="CB155" i="8"/>
  <c r="CC155" i="8"/>
  <c r="CD155" i="8"/>
  <c r="CE155" i="8"/>
  <c r="CF155" i="8"/>
  <c r="CG155" i="8"/>
  <c r="CH155" i="8"/>
  <c r="CI155" i="8"/>
  <c r="CJ155" i="8"/>
  <c r="CK155" i="8"/>
  <c r="CL155" i="8"/>
  <c r="CM155" i="8"/>
  <c r="CN155" i="8"/>
  <c r="CO155" i="8"/>
  <c r="CP155" i="8"/>
  <c r="CQ155" i="8"/>
  <c r="CR155" i="8"/>
  <c r="CS155" i="8"/>
  <c r="CT155" i="8"/>
  <c r="CU155" i="8"/>
  <c r="CV155" i="8"/>
  <c r="CW155" i="8"/>
  <c r="BT156" i="8"/>
  <c r="BU156" i="8"/>
  <c r="BV156" i="8"/>
  <c r="BW156" i="8"/>
  <c r="BX156" i="8"/>
  <c r="BY156" i="8"/>
  <c r="BZ156" i="8"/>
  <c r="CA156" i="8"/>
  <c r="CB156" i="8"/>
  <c r="CC156" i="8"/>
  <c r="CD156" i="8"/>
  <c r="CE156" i="8"/>
  <c r="CF156" i="8"/>
  <c r="CG156" i="8"/>
  <c r="CH156" i="8"/>
  <c r="CI156" i="8"/>
  <c r="CJ156" i="8"/>
  <c r="CK156" i="8"/>
  <c r="CL156" i="8"/>
  <c r="CM156" i="8"/>
  <c r="CN156" i="8"/>
  <c r="CO156" i="8"/>
  <c r="CP156" i="8"/>
  <c r="CQ156" i="8"/>
  <c r="CR156" i="8"/>
  <c r="CS156" i="8"/>
  <c r="CT156" i="8"/>
  <c r="CU156" i="8"/>
  <c r="CV156" i="8"/>
  <c r="CW156" i="8"/>
  <c r="BT157" i="8"/>
  <c r="BU157" i="8"/>
  <c r="BV157" i="8"/>
  <c r="BW157" i="8"/>
  <c r="BX157" i="8"/>
  <c r="BY157" i="8"/>
  <c r="BZ157" i="8"/>
  <c r="CA157" i="8"/>
  <c r="CB157" i="8"/>
  <c r="CC157" i="8"/>
  <c r="CD157" i="8"/>
  <c r="CE157" i="8"/>
  <c r="CF157" i="8"/>
  <c r="CG157" i="8"/>
  <c r="CH157" i="8"/>
  <c r="CI157" i="8"/>
  <c r="CJ157" i="8"/>
  <c r="CK157" i="8"/>
  <c r="CL157" i="8"/>
  <c r="CM157" i="8"/>
  <c r="CN157" i="8"/>
  <c r="CO157" i="8"/>
  <c r="CP157" i="8"/>
  <c r="CQ157" i="8"/>
  <c r="CR157" i="8"/>
  <c r="CS157" i="8"/>
  <c r="CT157" i="8"/>
  <c r="CU157" i="8"/>
  <c r="CV157" i="8"/>
  <c r="CW157" i="8"/>
  <c r="BT158" i="8"/>
  <c r="BU158" i="8"/>
  <c r="BV158" i="8"/>
  <c r="BW158" i="8"/>
  <c r="BX158" i="8"/>
  <c r="BY158" i="8"/>
  <c r="BZ158" i="8"/>
  <c r="CA158" i="8"/>
  <c r="CB158" i="8"/>
  <c r="CC158" i="8"/>
  <c r="CD158" i="8"/>
  <c r="CE158" i="8"/>
  <c r="CF158" i="8"/>
  <c r="CG158" i="8"/>
  <c r="CH158" i="8"/>
  <c r="CI158" i="8"/>
  <c r="CJ158" i="8"/>
  <c r="CK158" i="8"/>
  <c r="CL158" i="8"/>
  <c r="CM158" i="8"/>
  <c r="CN158" i="8"/>
  <c r="CO158" i="8"/>
  <c r="CP158" i="8"/>
  <c r="CQ158" i="8"/>
  <c r="CR158" i="8"/>
  <c r="CS158" i="8"/>
  <c r="CT158" i="8"/>
  <c r="CU158" i="8"/>
  <c r="CV158" i="8"/>
  <c r="CW158" i="8"/>
  <c r="BU109" i="8"/>
  <c r="BV109" i="8"/>
  <c r="BW109" i="8"/>
  <c r="BX109" i="8"/>
  <c r="BY109" i="8"/>
  <c r="BZ109" i="8"/>
  <c r="CA109" i="8"/>
  <c r="CB109" i="8"/>
  <c r="CC109" i="8"/>
  <c r="CD109" i="8"/>
  <c r="CE109" i="8"/>
  <c r="CF109" i="8"/>
  <c r="CG109" i="8"/>
  <c r="CH109" i="8"/>
  <c r="CI109" i="8"/>
  <c r="CJ109" i="8"/>
  <c r="CK109" i="8"/>
  <c r="CL109" i="8"/>
  <c r="CM109" i="8"/>
  <c r="CN109" i="8"/>
  <c r="CO109" i="8"/>
  <c r="CP109" i="8"/>
  <c r="CQ109" i="8"/>
  <c r="CR109" i="8"/>
  <c r="CS109" i="8"/>
  <c r="CT109" i="8"/>
  <c r="CU109" i="8"/>
  <c r="CV109" i="8"/>
  <c r="CW109" i="8"/>
  <c r="BT109" i="8"/>
  <c r="BT59" i="8"/>
  <c r="BU59" i="8"/>
  <c r="BV59" i="8"/>
  <c r="BW59" i="8"/>
  <c r="BX59" i="8"/>
  <c r="BY59" i="8"/>
  <c r="BZ59" i="8"/>
  <c r="CA59" i="8"/>
  <c r="CB59" i="8"/>
  <c r="CC59" i="8"/>
  <c r="CD59" i="8"/>
  <c r="CE59" i="8"/>
  <c r="CF59" i="8"/>
  <c r="CG59" i="8"/>
  <c r="CH59" i="8"/>
  <c r="CI59" i="8"/>
  <c r="CJ59" i="8"/>
  <c r="CK59" i="8"/>
  <c r="CL59" i="8"/>
  <c r="CM59" i="8"/>
  <c r="CN59" i="8"/>
  <c r="CO59" i="8"/>
  <c r="CP59" i="8"/>
  <c r="CQ59" i="8"/>
  <c r="CR59" i="8"/>
  <c r="CS59" i="8"/>
  <c r="CT59" i="8"/>
  <c r="CU59" i="8"/>
  <c r="CV59" i="8"/>
  <c r="CW59" i="8"/>
  <c r="BT60" i="8"/>
  <c r="BU60" i="8"/>
  <c r="BV60" i="8"/>
  <c r="BW60" i="8"/>
  <c r="BX60" i="8"/>
  <c r="BY60" i="8"/>
  <c r="BZ60" i="8"/>
  <c r="CA60" i="8"/>
  <c r="CB60" i="8"/>
  <c r="CC60" i="8"/>
  <c r="CD60" i="8"/>
  <c r="CE60" i="8"/>
  <c r="CF60" i="8"/>
  <c r="CG60" i="8"/>
  <c r="CH60" i="8"/>
  <c r="CI60" i="8"/>
  <c r="CJ60" i="8"/>
  <c r="CK60" i="8"/>
  <c r="CL60" i="8"/>
  <c r="CM60" i="8"/>
  <c r="CN60" i="8"/>
  <c r="CO60" i="8"/>
  <c r="CP60" i="8"/>
  <c r="CQ60" i="8"/>
  <c r="CR60" i="8"/>
  <c r="CS60" i="8"/>
  <c r="CT60" i="8"/>
  <c r="CU60" i="8"/>
  <c r="CV60" i="8"/>
  <c r="CW60" i="8"/>
  <c r="BT61" i="8"/>
  <c r="BU61" i="8"/>
  <c r="BV61" i="8"/>
  <c r="BW61" i="8"/>
  <c r="BX61" i="8"/>
  <c r="BY61" i="8"/>
  <c r="BZ61" i="8"/>
  <c r="CA61" i="8"/>
  <c r="CB61" i="8"/>
  <c r="CC61" i="8"/>
  <c r="CD61" i="8"/>
  <c r="CE61" i="8"/>
  <c r="CF61" i="8"/>
  <c r="CG61" i="8"/>
  <c r="CH61" i="8"/>
  <c r="CI61" i="8"/>
  <c r="CJ61" i="8"/>
  <c r="CK61" i="8"/>
  <c r="CL61" i="8"/>
  <c r="CM61" i="8"/>
  <c r="CN61" i="8"/>
  <c r="CO61" i="8"/>
  <c r="CP61" i="8"/>
  <c r="CQ61" i="8"/>
  <c r="CR61" i="8"/>
  <c r="CS61" i="8"/>
  <c r="CT61" i="8"/>
  <c r="CU61" i="8"/>
  <c r="CV61" i="8"/>
  <c r="CW61" i="8"/>
  <c r="BT62" i="8"/>
  <c r="BU62" i="8"/>
  <c r="BV62" i="8"/>
  <c r="BW62" i="8"/>
  <c r="BX62" i="8"/>
  <c r="BY62" i="8"/>
  <c r="BZ62" i="8"/>
  <c r="CA62" i="8"/>
  <c r="CB62" i="8"/>
  <c r="CC62" i="8"/>
  <c r="CD62" i="8"/>
  <c r="CE62" i="8"/>
  <c r="CF62" i="8"/>
  <c r="CG62" i="8"/>
  <c r="CH62" i="8"/>
  <c r="CI62" i="8"/>
  <c r="CJ62" i="8"/>
  <c r="CK62" i="8"/>
  <c r="CL62" i="8"/>
  <c r="CM62" i="8"/>
  <c r="CN62" i="8"/>
  <c r="CO62" i="8"/>
  <c r="CP62" i="8"/>
  <c r="CQ62" i="8"/>
  <c r="CR62" i="8"/>
  <c r="CS62" i="8"/>
  <c r="CT62" i="8"/>
  <c r="CU62" i="8"/>
  <c r="CV62" i="8"/>
  <c r="CW62" i="8"/>
  <c r="BT63" i="8"/>
  <c r="BU63" i="8"/>
  <c r="BV63" i="8"/>
  <c r="BW63" i="8"/>
  <c r="BX63" i="8"/>
  <c r="BY63" i="8"/>
  <c r="BZ63" i="8"/>
  <c r="CA63" i="8"/>
  <c r="CB63" i="8"/>
  <c r="CC63" i="8"/>
  <c r="CD63" i="8"/>
  <c r="CE63" i="8"/>
  <c r="CF63" i="8"/>
  <c r="CG63" i="8"/>
  <c r="CH63" i="8"/>
  <c r="CI63" i="8"/>
  <c r="CJ63" i="8"/>
  <c r="CK63" i="8"/>
  <c r="CL63" i="8"/>
  <c r="CM63" i="8"/>
  <c r="CN63" i="8"/>
  <c r="CO63" i="8"/>
  <c r="CP63" i="8"/>
  <c r="CQ63" i="8"/>
  <c r="CR63" i="8"/>
  <c r="CS63" i="8"/>
  <c r="CT63" i="8"/>
  <c r="CU63" i="8"/>
  <c r="CV63" i="8"/>
  <c r="CW63" i="8"/>
  <c r="BT64" i="8"/>
  <c r="BU64" i="8"/>
  <c r="BV64" i="8"/>
  <c r="BW64" i="8"/>
  <c r="BX64" i="8"/>
  <c r="BY64" i="8"/>
  <c r="BZ64" i="8"/>
  <c r="CA64" i="8"/>
  <c r="CB64" i="8"/>
  <c r="CC64" i="8"/>
  <c r="CD64" i="8"/>
  <c r="CE64" i="8"/>
  <c r="CF64" i="8"/>
  <c r="CG64" i="8"/>
  <c r="CH64" i="8"/>
  <c r="CI64" i="8"/>
  <c r="CJ64" i="8"/>
  <c r="CK64" i="8"/>
  <c r="CL64" i="8"/>
  <c r="CM64" i="8"/>
  <c r="CN64" i="8"/>
  <c r="CO64" i="8"/>
  <c r="CP64" i="8"/>
  <c r="CQ64" i="8"/>
  <c r="CR64" i="8"/>
  <c r="CS64" i="8"/>
  <c r="CT64" i="8"/>
  <c r="CU64" i="8"/>
  <c r="CV64" i="8"/>
  <c r="CW64" i="8"/>
  <c r="BT65" i="8"/>
  <c r="BU65" i="8"/>
  <c r="BV65" i="8"/>
  <c r="BW65" i="8"/>
  <c r="BX65" i="8"/>
  <c r="BY65" i="8"/>
  <c r="BZ65" i="8"/>
  <c r="CA65" i="8"/>
  <c r="CB65" i="8"/>
  <c r="CC65" i="8"/>
  <c r="CD65" i="8"/>
  <c r="CE65" i="8"/>
  <c r="CF65" i="8"/>
  <c r="CG65" i="8"/>
  <c r="CH65" i="8"/>
  <c r="CI65" i="8"/>
  <c r="CJ65" i="8"/>
  <c r="CK65" i="8"/>
  <c r="CL65" i="8"/>
  <c r="CM65" i="8"/>
  <c r="CN65" i="8"/>
  <c r="CO65" i="8"/>
  <c r="CP65" i="8"/>
  <c r="CQ65" i="8"/>
  <c r="CR65" i="8"/>
  <c r="CS65" i="8"/>
  <c r="CT65" i="8"/>
  <c r="CU65" i="8"/>
  <c r="CV65" i="8"/>
  <c r="CW65" i="8"/>
  <c r="BT66" i="8"/>
  <c r="BU66" i="8"/>
  <c r="BV66" i="8"/>
  <c r="BW66" i="8"/>
  <c r="BX66" i="8"/>
  <c r="BY66" i="8"/>
  <c r="BZ66" i="8"/>
  <c r="CA66" i="8"/>
  <c r="CB66" i="8"/>
  <c r="CC66" i="8"/>
  <c r="CD66" i="8"/>
  <c r="CE66" i="8"/>
  <c r="CF66" i="8"/>
  <c r="CG66" i="8"/>
  <c r="CH66" i="8"/>
  <c r="CI66" i="8"/>
  <c r="CJ66" i="8"/>
  <c r="CK66" i="8"/>
  <c r="CL66" i="8"/>
  <c r="CM66" i="8"/>
  <c r="CN66" i="8"/>
  <c r="CO66" i="8"/>
  <c r="CP66" i="8"/>
  <c r="CQ66" i="8"/>
  <c r="CR66" i="8"/>
  <c r="CS66" i="8"/>
  <c r="CT66" i="8"/>
  <c r="CU66" i="8"/>
  <c r="CV66" i="8"/>
  <c r="CW66" i="8"/>
  <c r="BT67" i="8"/>
  <c r="BU67" i="8"/>
  <c r="BV67" i="8"/>
  <c r="BW67" i="8"/>
  <c r="BX67" i="8"/>
  <c r="BY67" i="8"/>
  <c r="BZ67" i="8"/>
  <c r="CA67" i="8"/>
  <c r="CB67" i="8"/>
  <c r="CC67" i="8"/>
  <c r="CD67" i="8"/>
  <c r="CE67" i="8"/>
  <c r="CF67" i="8"/>
  <c r="CG67" i="8"/>
  <c r="CH67" i="8"/>
  <c r="CI67" i="8"/>
  <c r="CJ67" i="8"/>
  <c r="CK67" i="8"/>
  <c r="CL67" i="8"/>
  <c r="CM67" i="8"/>
  <c r="CN67" i="8"/>
  <c r="CO67" i="8"/>
  <c r="CP67" i="8"/>
  <c r="CQ67" i="8"/>
  <c r="CR67" i="8"/>
  <c r="CS67" i="8"/>
  <c r="CT67" i="8"/>
  <c r="CU67" i="8"/>
  <c r="CV67" i="8"/>
  <c r="CW67" i="8"/>
  <c r="BT68" i="8"/>
  <c r="BU68" i="8"/>
  <c r="BV68" i="8"/>
  <c r="BW68" i="8"/>
  <c r="BX68" i="8"/>
  <c r="BY68" i="8"/>
  <c r="BZ68" i="8"/>
  <c r="CA68" i="8"/>
  <c r="CB68" i="8"/>
  <c r="CC68" i="8"/>
  <c r="CD68" i="8"/>
  <c r="CE68" i="8"/>
  <c r="CF68" i="8"/>
  <c r="CG68" i="8"/>
  <c r="CH68" i="8"/>
  <c r="CI68" i="8"/>
  <c r="CJ68" i="8"/>
  <c r="CK68" i="8"/>
  <c r="CL68" i="8"/>
  <c r="CM68" i="8"/>
  <c r="CN68" i="8"/>
  <c r="CO68" i="8"/>
  <c r="CP68" i="8"/>
  <c r="CQ68" i="8"/>
  <c r="CR68" i="8"/>
  <c r="CS68" i="8"/>
  <c r="CT68" i="8"/>
  <c r="CU68" i="8"/>
  <c r="CV68" i="8"/>
  <c r="CW68" i="8"/>
  <c r="BT69" i="8"/>
  <c r="BU69" i="8"/>
  <c r="BV69" i="8"/>
  <c r="BW69" i="8"/>
  <c r="BX69" i="8"/>
  <c r="BY69" i="8"/>
  <c r="BZ69" i="8"/>
  <c r="CA69" i="8"/>
  <c r="CB69" i="8"/>
  <c r="CC69" i="8"/>
  <c r="CD69" i="8"/>
  <c r="CE69" i="8"/>
  <c r="CF69" i="8"/>
  <c r="CG69" i="8"/>
  <c r="CH69" i="8"/>
  <c r="CI69" i="8"/>
  <c r="CJ69" i="8"/>
  <c r="CK69" i="8"/>
  <c r="CL69" i="8"/>
  <c r="CM69" i="8"/>
  <c r="CN69" i="8"/>
  <c r="CO69" i="8"/>
  <c r="CP69" i="8"/>
  <c r="CQ69" i="8"/>
  <c r="CR69" i="8"/>
  <c r="CS69" i="8"/>
  <c r="CT69" i="8"/>
  <c r="CU69" i="8"/>
  <c r="CV69" i="8"/>
  <c r="CW69" i="8"/>
  <c r="BT70" i="8"/>
  <c r="BU70" i="8"/>
  <c r="BV70" i="8"/>
  <c r="BW70" i="8"/>
  <c r="BX70" i="8"/>
  <c r="BY70" i="8"/>
  <c r="BZ70" i="8"/>
  <c r="CA70" i="8"/>
  <c r="CB70" i="8"/>
  <c r="CC70" i="8"/>
  <c r="CD70" i="8"/>
  <c r="CE70" i="8"/>
  <c r="CF70" i="8"/>
  <c r="CG70" i="8"/>
  <c r="CH70" i="8"/>
  <c r="CI70" i="8"/>
  <c r="CJ70" i="8"/>
  <c r="CK70" i="8"/>
  <c r="CL70" i="8"/>
  <c r="CM70" i="8"/>
  <c r="CN70" i="8"/>
  <c r="CO70" i="8"/>
  <c r="CP70" i="8"/>
  <c r="CQ70" i="8"/>
  <c r="CR70" i="8"/>
  <c r="CS70" i="8"/>
  <c r="CT70" i="8"/>
  <c r="CU70" i="8"/>
  <c r="CV70" i="8"/>
  <c r="CW70" i="8"/>
  <c r="BT71" i="8"/>
  <c r="BU71" i="8"/>
  <c r="BV71" i="8"/>
  <c r="BW71" i="8"/>
  <c r="BX71" i="8"/>
  <c r="BY71" i="8"/>
  <c r="BZ71" i="8"/>
  <c r="CA71" i="8"/>
  <c r="CB71" i="8"/>
  <c r="CC71" i="8"/>
  <c r="CD71" i="8"/>
  <c r="CE71" i="8"/>
  <c r="CF71" i="8"/>
  <c r="CG71" i="8"/>
  <c r="CH71" i="8"/>
  <c r="CI71" i="8"/>
  <c r="CJ71" i="8"/>
  <c r="CK71" i="8"/>
  <c r="CL71" i="8"/>
  <c r="CM71" i="8"/>
  <c r="CN71" i="8"/>
  <c r="CO71" i="8"/>
  <c r="CP71" i="8"/>
  <c r="CQ71" i="8"/>
  <c r="CR71" i="8"/>
  <c r="CS71" i="8"/>
  <c r="CT71" i="8"/>
  <c r="CU71" i="8"/>
  <c r="CV71" i="8"/>
  <c r="CW71" i="8"/>
  <c r="BT72" i="8"/>
  <c r="BU72" i="8"/>
  <c r="BV72" i="8"/>
  <c r="BW72" i="8"/>
  <c r="BX72" i="8"/>
  <c r="BY72" i="8"/>
  <c r="BZ72" i="8"/>
  <c r="CA72" i="8"/>
  <c r="CB72" i="8"/>
  <c r="CC72" i="8"/>
  <c r="CD72" i="8"/>
  <c r="CE72" i="8"/>
  <c r="CF72" i="8"/>
  <c r="CG72" i="8"/>
  <c r="CH72" i="8"/>
  <c r="CI72" i="8"/>
  <c r="CJ72" i="8"/>
  <c r="CK72" i="8"/>
  <c r="CL72" i="8"/>
  <c r="CM72" i="8"/>
  <c r="CN72" i="8"/>
  <c r="CO72" i="8"/>
  <c r="CP72" i="8"/>
  <c r="CQ72" i="8"/>
  <c r="CR72" i="8"/>
  <c r="CS72" i="8"/>
  <c r="CT72" i="8"/>
  <c r="CU72" i="8"/>
  <c r="CV72" i="8"/>
  <c r="CW72" i="8"/>
  <c r="BT73" i="8"/>
  <c r="BU73" i="8"/>
  <c r="BV73" i="8"/>
  <c r="BW73" i="8"/>
  <c r="BX73" i="8"/>
  <c r="BY73" i="8"/>
  <c r="BZ73" i="8"/>
  <c r="CA73" i="8"/>
  <c r="CB73" i="8"/>
  <c r="CC73" i="8"/>
  <c r="CD73" i="8"/>
  <c r="CE73" i="8"/>
  <c r="CF73" i="8"/>
  <c r="CG73" i="8"/>
  <c r="CH73" i="8"/>
  <c r="CI73" i="8"/>
  <c r="CJ73" i="8"/>
  <c r="CK73" i="8"/>
  <c r="CL73" i="8"/>
  <c r="CM73" i="8"/>
  <c r="CN73" i="8"/>
  <c r="CO73" i="8"/>
  <c r="CP73" i="8"/>
  <c r="CQ73" i="8"/>
  <c r="CR73" i="8"/>
  <c r="CS73" i="8"/>
  <c r="CT73" i="8"/>
  <c r="CU73" i="8"/>
  <c r="CV73" i="8"/>
  <c r="CW73" i="8"/>
  <c r="BT74" i="8"/>
  <c r="BU74" i="8"/>
  <c r="BV74" i="8"/>
  <c r="BW74" i="8"/>
  <c r="BX74" i="8"/>
  <c r="BY74" i="8"/>
  <c r="BZ74" i="8"/>
  <c r="CA74" i="8"/>
  <c r="CB74" i="8"/>
  <c r="CC74" i="8"/>
  <c r="CD74" i="8"/>
  <c r="CE74" i="8"/>
  <c r="CF74" i="8"/>
  <c r="CG74" i="8"/>
  <c r="CH74" i="8"/>
  <c r="CI74" i="8"/>
  <c r="CJ74" i="8"/>
  <c r="CK74" i="8"/>
  <c r="CL74" i="8"/>
  <c r="CM74" i="8"/>
  <c r="CN74" i="8"/>
  <c r="CO74" i="8"/>
  <c r="CP74" i="8"/>
  <c r="CQ74" i="8"/>
  <c r="CR74" i="8"/>
  <c r="CS74" i="8"/>
  <c r="CT74" i="8"/>
  <c r="CU74" i="8"/>
  <c r="CV74" i="8"/>
  <c r="CW74" i="8"/>
  <c r="BT75" i="8"/>
  <c r="BU75" i="8"/>
  <c r="BV75" i="8"/>
  <c r="BW75" i="8"/>
  <c r="BX75" i="8"/>
  <c r="BY75" i="8"/>
  <c r="BZ75" i="8"/>
  <c r="CA75" i="8"/>
  <c r="CB75" i="8"/>
  <c r="CC75" i="8"/>
  <c r="CD75" i="8"/>
  <c r="CE75" i="8"/>
  <c r="CF75" i="8"/>
  <c r="CG75" i="8"/>
  <c r="CH75" i="8"/>
  <c r="CI75" i="8"/>
  <c r="CJ75" i="8"/>
  <c r="CK75" i="8"/>
  <c r="CL75" i="8"/>
  <c r="CM75" i="8"/>
  <c r="CN75" i="8"/>
  <c r="CO75" i="8"/>
  <c r="CP75" i="8"/>
  <c r="CQ75" i="8"/>
  <c r="CR75" i="8"/>
  <c r="CS75" i="8"/>
  <c r="CT75" i="8"/>
  <c r="CU75" i="8"/>
  <c r="CV75" i="8"/>
  <c r="CW75" i="8"/>
  <c r="BT76" i="8"/>
  <c r="BU76" i="8"/>
  <c r="BV76" i="8"/>
  <c r="BW76" i="8"/>
  <c r="BX76" i="8"/>
  <c r="BY76" i="8"/>
  <c r="BZ76" i="8"/>
  <c r="CA76" i="8"/>
  <c r="CB76" i="8"/>
  <c r="CC76" i="8"/>
  <c r="CD76" i="8"/>
  <c r="CE76" i="8"/>
  <c r="CF76" i="8"/>
  <c r="CG76" i="8"/>
  <c r="CH76" i="8"/>
  <c r="CI76" i="8"/>
  <c r="CJ76" i="8"/>
  <c r="CK76" i="8"/>
  <c r="CL76" i="8"/>
  <c r="CM76" i="8"/>
  <c r="CN76" i="8"/>
  <c r="CO76" i="8"/>
  <c r="CP76" i="8"/>
  <c r="CQ76" i="8"/>
  <c r="CR76" i="8"/>
  <c r="CS76" i="8"/>
  <c r="CT76" i="8"/>
  <c r="CU76" i="8"/>
  <c r="CV76" i="8"/>
  <c r="CW76" i="8"/>
  <c r="BT77" i="8"/>
  <c r="BU77" i="8"/>
  <c r="BV77" i="8"/>
  <c r="BW77" i="8"/>
  <c r="BX77" i="8"/>
  <c r="BY77" i="8"/>
  <c r="BZ77" i="8"/>
  <c r="CA77" i="8"/>
  <c r="CB77" i="8"/>
  <c r="CC77" i="8"/>
  <c r="CD77" i="8"/>
  <c r="CE77" i="8"/>
  <c r="CF77" i="8"/>
  <c r="CG77" i="8"/>
  <c r="CH77" i="8"/>
  <c r="CI77" i="8"/>
  <c r="CJ77" i="8"/>
  <c r="CK77" i="8"/>
  <c r="CL77" i="8"/>
  <c r="CM77" i="8"/>
  <c r="CN77" i="8"/>
  <c r="CO77" i="8"/>
  <c r="CP77" i="8"/>
  <c r="CQ77" i="8"/>
  <c r="CR77" i="8"/>
  <c r="CS77" i="8"/>
  <c r="CT77" i="8"/>
  <c r="CU77" i="8"/>
  <c r="CV77" i="8"/>
  <c r="CW77" i="8"/>
  <c r="BT78" i="8"/>
  <c r="BU78" i="8"/>
  <c r="BV78" i="8"/>
  <c r="BW78" i="8"/>
  <c r="BX78" i="8"/>
  <c r="BY78" i="8"/>
  <c r="BZ78" i="8"/>
  <c r="CA78" i="8"/>
  <c r="CB78" i="8"/>
  <c r="CC78" i="8"/>
  <c r="CD78" i="8"/>
  <c r="CE78" i="8"/>
  <c r="CF78" i="8"/>
  <c r="CG78" i="8"/>
  <c r="CH78" i="8"/>
  <c r="CI78" i="8"/>
  <c r="CJ78" i="8"/>
  <c r="CK78" i="8"/>
  <c r="CL78" i="8"/>
  <c r="CM78" i="8"/>
  <c r="CN78" i="8"/>
  <c r="CO78" i="8"/>
  <c r="CP78" i="8"/>
  <c r="CQ78" i="8"/>
  <c r="CR78" i="8"/>
  <c r="CS78" i="8"/>
  <c r="CT78" i="8"/>
  <c r="CU78" i="8"/>
  <c r="CV78" i="8"/>
  <c r="CW78" i="8"/>
  <c r="BT79" i="8"/>
  <c r="BU79" i="8"/>
  <c r="BV79" i="8"/>
  <c r="BW79" i="8"/>
  <c r="BX79" i="8"/>
  <c r="BY79" i="8"/>
  <c r="BZ79" i="8"/>
  <c r="CA79" i="8"/>
  <c r="CB79" i="8"/>
  <c r="CC79" i="8"/>
  <c r="CD79" i="8"/>
  <c r="CE79" i="8"/>
  <c r="CF79" i="8"/>
  <c r="CG79" i="8"/>
  <c r="CH79" i="8"/>
  <c r="CI79" i="8"/>
  <c r="CJ79" i="8"/>
  <c r="CK79" i="8"/>
  <c r="CL79" i="8"/>
  <c r="CM79" i="8"/>
  <c r="CN79" i="8"/>
  <c r="CO79" i="8"/>
  <c r="CP79" i="8"/>
  <c r="CQ79" i="8"/>
  <c r="CR79" i="8"/>
  <c r="CS79" i="8"/>
  <c r="CT79" i="8"/>
  <c r="CU79" i="8"/>
  <c r="CV79" i="8"/>
  <c r="CW79" i="8"/>
  <c r="BT80" i="8"/>
  <c r="BU80" i="8"/>
  <c r="BV80" i="8"/>
  <c r="BW80" i="8"/>
  <c r="BX80" i="8"/>
  <c r="BY80" i="8"/>
  <c r="BZ80" i="8"/>
  <c r="CA80" i="8"/>
  <c r="CB80" i="8"/>
  <c r="CC80" i="8"/>
  <c r="CD80" i="8"/>
  <c r="CE80" i="8"/>
  <c r="CF80" i="8"/>
  <c r="CG80" i="8"/>
  <c r="CH80" i="8"/>
  <c r="CI80" i="8"/>
  <c r="CJ80" i="8"/>
  <c r="CK80" i="8"/>
  <c r="CL80" i="8"/>
  <c r="CM80" i="8"/>
  <c r="CN80" i="8"/>
  <c r="CO80" i="8"/>
  <c r="CP80" i="8"/>
  <c r="CQ80" i="8"/>
  <c r="CR80" i="8"/>
  <c r="CS80" i="8"/>
  <c r="CT80" i="8"/>
  <c r="CU80" i="8"/>
  <c r="CV80" i="8"/>
  <c r="CW80" i="8"/>
  <c r="BT81" i="8"/>
  <c r="BU81" i="8"/>
  <c r="BV81" i="8"/>
  <c r="BW81" i="8"/>
  <c r="BX81" i="8"/>
  <c r="BY81" i="8"/>
  <c r="BZ81" i="8"/>
  <c r="CA81" i="8"/>
  <c r="CB81" i="8"/>
  <c r="CC81" i="8"/>
  <c r="CD81" i="8"/>
  <c r="CE81" i="8"/>
  <c r="CF81" i="8"/>
  <c r="CG81" i="8"/>
  <c r="CH81" i="8"/>
  <c r="CI81" i="8"/>
  <c r="CJ81" i="8"/>
  <c r="CK81" i="8"/>
  <c r="CL81" i="8"/>
  <c r="CM81" i="8"/>
  <c r="CN81" i="8"/>
  <c r="CO81" i="8"/>
  <c r="CP81" i="8"/>
  <c r="CQ81" i="8"/>
  <c r="CR81" i="8"/>
  <c r="CS81" i="8"/>
  <c r="CT81" i="8"/>
  <c r="CU81" i="8"/>
  <c r="CV81" i="8"/>
  <c r="CW81" i="8"/>
  <c r="BT82" i="8"/>
  <c r="BU82" i="8"/>
  <c r="BV82" i="8"/>
  <c r="BW82" i="8"/>
  <c r="BX82" i="8"/>
  <c r="BY82" i="8"/>
  <c r="BZ82" i="8"/>
  <c r="CA82" i="8"/>
  <c r="CB82" i="8"/>
  <c r="CC82" i="8"/>
  <c r="CD82" i="8"/>
  <c r="CE82" i="8"/>
  <c r="CF82" i="8"/>
  <c r="CG82" i="8"/>
  <c r="CH82" i="8"/>
  <c r="CI82" i="8"/>
  <c r="CJ82" i="8"/>
  <c r="CK82" i="8"/>
  <c r="CL82" i="8"/>
  <c r="CM82" i="8"/>
  <c r="CN82" i="8"/>
  <c r="CO82" i="8"/>
  <c r="CP82" i="8"/>
  <c r="CQ82" i="8"/>
  <c r="CR82" i="8"/>
  <c r="CS82" i="8"/>
  <c r="CT82" i="8"/>
  <c r="CU82" i="8"/>
  <c r="CV82" i="8"/>
  <c r="CW82" i="8"/>
  <c r="BT83" i="8"/>
  <c r="BU83" i="8"/>
  <c r="BV83" i="8"/>
  <c r="BW83" i="8"/>
  <c r="BX83" i="8"/>
  <c r="BY83" i="8"/>
  <c r="BZ83" i="8"/>
  <c r="CA83" i="8"/>
  <c r="CB83" i="8"/>
  <c r="CC83" i="8"/>
  <c r="CD83" i="8"/>
  <c r="CE83" i="8"/>
  <c r="CF83" i="8"/>
  <c r="CG83" i="8"/>
  <c r="CH83" i="8"/>
  <c r="CI83" i="8"/>
  <c r="CJ83" i="8"/>
  <c r="CK83" i="8"/>
  <c r="CL83" i="8"/>
  <c r="CM83" i="8"/>
  <c r="CN83" i="8"/>
  <c r="CO83" i="8"/>
  <c r="CP83" i="8"/>
  <c r="CQ83" i="8"/>
  <c r="CR83" i="8"/>
  <c r="CS83" i="8"/>
  <c r="CT83" i="8"/>
  <c r="CU83" i="8"/>
  <c r="CV83" i="8"/>
  <c r="CW83" i="8"/>
  <c r="BT84" i="8"/>
  <c r="BU84" i="8"/>
  <c r="BV84" i="8"/>
  <c r="BW84" i="8"/>
  <c r="BX84" i="8"/>
  <c r="BY84" i="8"/>
  <c r="BZ84" i="8"/>
  <c r="CA84" i="8"/>
  <c r="CB84" i="8"/>
  <c r="CC84" i="8"/>
  <c r="CD84" i="8"/>
  <c r="CE84" i="8"/>
  <c r="CF84" i="8"/>
  <c r="CG84" i="8"/>
  <c r="CH84" i="8"/>
  <c r="CI84" i="8"/>
  <c r="CJ84" i="8"/>
  <c r="CK84" i="8"/>
  <c r="CL84" i="8"/>
  <c r="CM84" i="8"/>
  <c r="CN84" i="8"/>
  <c r="CO84" i="8"/>
  <c r="CP84" i="8"/>
  <c r="CQ84" i="8"/>
  <c r="CR84" i="8"/>
  <c r="CS84" i="8"/>
  <c r="CT84" i="8"/>
  <c r="CU84" i="8"/>
  <c r="CV84" i="8"/>
  <c r="CW84" i="8"/>
  <c r="BT85" i="8"/>
  <c r="BU85" i="8"/>
  <c r="BV85" i="8"/>
  <c r="BW85" i="8"/>
  <c r="BX85" i="8"/>
  <c r="BY85" i="8"/>
  <c r="BZ85" i="8"/>
  <c r="CA85" i="8"/>
  <c r="CB85" i="8"/>
  <c r="CC85" i="8"/>
  <c r="CD85" i="8"/>
  <c r="CE85" i="8"/>
  <c r="CF85" i="8"/>
  <c r="CG85" i="8"/>
  <c r="CH85" i="8"/>
  <c r="CI85" i="8"/>
  <c r="CJ85" i="8"/>
  <c r="CK85" i="8"/>
  <c r="CL85" i="8"/>
  <c r="CM85" i="8"/>
  <c r="CN85" i="8"/>
  <c r="CO85" i="8"/>
  <c r="CP85" i="8"/>
  <c r="CQ85" i="8"/>
  <c r="CR85" i="8"/>
  <c r="CS85" i="8"/>
  <c r="CT85" i="8"/>
  <c r="CU85" i="8"/>
  <c r="CV85" i="8"/>
  <c r="CW85" i="8"/>
  <c r="BT86" i="8"/>
  <c r="BU86" i="8"/>
  <c r="BV86" i="8"/>
  <c r="BW86" i="8"/>
  <c r="BX86" i="8"/>
  <c r="BY86" i="8"/>
  <c r="BZ86" i="8"/>
  <c r="CA86" i="8"/>
  <c r="CB86" i="8"/>
  <c r="CC86" i="8"/>
  <c r="CD86" i="8"/>
  <c r="CE86" i="8"/>
  <c r="CF86" i="8"/>
  <c r="CG86" i="8"/>
  <c r="CH86" i="8"/>
  <c r="CI86" i="8"/>
  <c r="CJ86" i="8"/>
  <c r="CK86" i="8"/>
  <c r="CL86" i="8"/>
  <c r="CM86" i="8"/>
  <c r="CN86" i="8"/>
  <c r="CO86" i="8"/>
  <c r="CP86" i="8"/>
  <c r="CQ86" i="8"/>
  <c r="CR86" i="8"/>
  <c r="CS86" i="8"/>
  <c r="CT86" i="8"/>
  <c r="CU86" i="8"/>
  <c r="CV86" i="8"/>
  <c r="CW86" i="8"/>
  <c r="BT87" i="8"/>
  <c r="BU87" i="8"/>
  <c r="BV87" i="8"/>
  <c r="BW87" i="8"/>
  <c r="BX87" i="8"/>
  <c r="BY87" i="8"/>
  <c r="BZ87" i="8"/>
  <c r="CA87" i="8"/>
  <c r="CB87" i="8"/>
  <c r="CC87" i="8"/>
  <c r="CD87" i="8"/>
  <c r="CE87" i="8"/>
  <c r="CF87" i="8"/>
  <c r="CG87" i="8"/>
  <c r="CH87" i="8"/>
  <c r="CI87" i="8"/>
  <c r="CJ87" i="8"/>
  <c r="CK87" i="8"/>
  <c r="CL87" i="8"/>
  <c r="CM87" i="8"/>
  <c r="CN87" i="8"/>
  <c r="CO87" i="8"/>
  <c r="CP87" i="8"/>
  <c r="CQ87" i="8"/>
  <c r="CR87" i="8"/>
  <c r="CS87" i="8"/>
  <c r="CT87" i="8"/>
  <c r="CU87" i="8"/>
  <c r="CV87" i="8"/>
  <c r="CW87" i="8"/>
  <c r="BT88" i="8"/>
  <c r="BU88" i="8"/>
  <c r="BV88" i="8"/>
  <c r="BW88" i="8"/>
  <c r="BX88" i="8"/>
  <c r="BY88" i="8"/>
  <c r="BZ88" i="8"/>
  <c r="CA88" i="8"/>
  <c r="CB88" i="8"/>
  <c r="CC88" i="8"/>
  <c r="CD88" i="8"/>
  <c r="CE88" i="8"/>
  <c r="CF88" i="8"/>
  <c r="CG88" i="8"/>
  <c r="CH88" i="8"/>
  <c r="CI88" i="8"/>
  <c r="CJ88" i="8"/>
  <c r="CK88" i="8"/>
  <c r="CL88" i="8"/>
  <c r="CM88" i="8"/>
  <c r="CN88" i="8"/>
  <c r="CO88" i="8"/>
  <c r="CP88" i="8"/>
  <c r="CQ88" i="8"/>
  <c r="CR88" i="8"/>
  <c r="CS88" i="8"/>
  <c r="CT88" i="8"/>
  <c r="CU88" i="8"/>
  <c r="CV88" i="8"/>
  <c r="CW88" i="8"/>
  <c r="BT89" i="8"/>
  <c r="BU89" i="8"/>
  <c r="BV89" i="8"/>
  <c r="BW89" i="8"/>
  <c r="BX89" i="8"/>
  <c r="BY89" i="8"/>
  <c r="BZ89" i="8"/>
  <c r="CA89" i="8"/>
  <c r="CB89" i="8"/>
  <c r="CC89" i="8"/>
  <c r="CD89" i="8"/>
  <c r="CE89" i="8"/>
  <c r="CF89" i="8"/>
  <c r="CG89" i="8"/>
  <c r="CH89" i="8"/>
  <c r="CI89" i="8"/>
  <c r="CJ89" i="8"/>
  <c r="CK89" i="8"/>
  <c r="CL89" i="8"/>
  <c r="CM89" i="8"/>
  <c r="CN89" i="8"/>
  <c r="CO89" i="8"/>
  <c r="CP89" i="8"/>
  <c r="CQ89" i="8"/>
  <c r="CR89" i="8"/>
  <c r="CS89" i="8"/>
  <c r="CT89" i="8"/>
  <c r="CU89" i="8"/>
  <c r="CV89" i="8"/>
  <c r="CW89" i="8"/>
  <c r="BT90" i="8"/>
  <c r="BU90" i="8"/>
  <c r="BV90" i="8"/>
  <c r="BW90" i="8"/>
  <c r="BX90" i="8"/>
  <c r="BY90" i="8"/>
  <c r="BZ90" i="8"/>
  <c r="CA90" i="8"/>
  <c r="CB90" i="8"/>
  <c r="CC90" i="8"/>
  <c r="CD90" i="8"/>
  <c r="CE90" i="8"/>
  <c r="CF90" i="8"/>
  <c r="CG90" i="8"/>
  <c r="CH90" i="8"/>
  <c r="CI90" i="8"/>
  <c r="CJ90" i="8"/>
  <c r="CK90" i="8"/>
  <c r="CL90" i="8"/>
  <c r="CM90" i="8"/>
  <c r="CN90" i="8"/>
  <c r="CO90" i="8"/>
  <c r="CP90" i="8"/>
  <c r="CQ90" i="8"/>
  <c r="CR90" i="8"/>
  <c r="CS90" i="8"/>
  <c r="CT90" i="8"/>
  <c r="CU90" i="8"/>
  <c r="CV90" i="8"/>
  <c r="CW90" i="8"/>
  <c r="BT91" i="8"/>
  <c r="BU91" i="8"/>
  <c r="BV91" i="8"/>
  <c r="BW91" i="8"/>
  <c r="BX91" i="8"/>
  <c r="BY91" i="8"/>
  <c r="BZ91" i="8"/>
  <c r="CA91" i="8"/>
  <c r="CB91" i="8"/>
  <c r="CC91" i="8"/>
  <c r="CD91" i="8"/>
  <c r="CE91" i="8"/>
  <c r="CF91" i="8"/>
  <c r="CG91" i="8"/>
  <c r="CH91" i="8"/>
  <c r="CI91" i="8"/>
  <c r="CJ91" i="8"/>
  <c r="CK91" i="8"/>
  <c r="CL91" i="8"/>
  <c r="CM91" i="8"/>
  <c r="CN91" i="8"/>
  <c r="CO91" i="8"/>
  <c r="CP91" i="8"/>
  <c r="CQ91" i="8"/>
  <c r="CR91" i="8"/>
  <c r="CS91" i="8"/>
  <c r="CT91" i="8"/>
  <c r="CU91" i="8"/>
  <c r="CV91" i="8"/>
  <c r="CW91" i="8"/>
  <c r="BT92" i="8"/>
  <c r="BU92" i="8"/>
  <c r="BV92" i="8"/>
  <c r="BW92" i="8"/>
  <c r="BX92" i="8"/>
  <c r="BY92" i="8"/>
  <c r="BZ92" i="8"/>
  <c r="CA92" i="8"/>
  <c r="CB92" i="8"/>
  <c r="CC92" i="8"/>
  <c r="CD92" i="8"/>
  <c r="CE92" i="8"/>
  <c r="CF92" i="8"/>
  <c r="CG92" i="8"/>
  <c r="CH92" i="8"/>
  <c r="CI92" i="8"/>
  <c r="CJ92" i="8"/>
  <c r="CK92" i="8"/>
  <c r="CL92" i="8"/>
  <c r="CM92" i="8"/>
  <c r="CN92" i="8"/>
  <c r="CO92" i="8"/>
  <c r="CP92" i="8"/>
  <c r="CQ92" i="8"/>
  <c r="CR92" i="8"/>
  <c r="CS92" i="8"/>
  <c r="CT92" i="8"/>
  <c r="CU92" i="8"/>
  <c r="CV92" i="8"/>
  <c r="CW92" i="8"/>
  <c r="BT93" i="8"/>
  <c r="BU93" i="8"/>
  <c r="BV93" i="8"/>
  <c r="BW93" i="8"/>
  <c r="BX93" i="8"/>
  <c r="BY93" i="8"/>
  <c r="BZ93" i="8"/>
  <c r="CA93" i="8"/>
  <c r="CB93" i="8"/>
  <c r="CC93" i="8"/>
  <c r="CD93" i="8"/>
  <c r="CE93" i="8"/>
  <c r="CF93" i="8"/>
  <c r="CG93" i="8"/>
  <c r="CH93" i="8"/>
  <c r="CI93" i="8"/>
  <c r="CJ93" i="8"/>
  <c r="CK93" i="8"/>
  <c r="CL93" i="8"/>
  <c r="CM93" i="8"/>
  <c r="CN93" i="8"/>
  <c r="CO93" i="8"/>
  <c r="CP93" i="8"/>
  <c r="CQ93" i="8"/>
  <c r="CR93" i="8"/>
  <c r="CS93" i="8"/>
  <c r="CT93" i="8"/>
  <c r="CU93" i="8"/>
  <c r="CV93" i="8"/>
  <c r="CW93" i="8"/>
  <c r="BT94" i="8"/>
  <c r="BU94" i="8"/>
  <c r="BV94" i="8"/>
  <c r="BW94" i="8"/>
  <c r="BX94" i="8"/>
  <c r="BY94" i="8"/>
  <c r="BZ94" i="8"/>
  <c r="CA94" i="8"/>
  <c r="CB94" i="8"/>
  <c r="CC94" i="8"/>
  <c r="CD94" i="8"/>
  <c r="CE94" i="8"/>
  <c r="CF94" i="8"/>
  <c r="CG94" i="8"/>
  <c r="CH94" i="8"/>
  <c r="CI94" i="8"/>
  <c r="CJ94" i="8"/>
  <c r="CK94" i="8"/>
  <c r="CL94" i="8"/>
  <c r="CM94" i="8"/>
  <c r="CN94" i="8"/>
  <c r="CO94" i="8"/>
  <c r="CP94" i="8"/>
  <c r="CQ94" i="8"/>
  <c r="CR94" i="8"/>
  <c r="CS94" i="8"/>
  <c r="CT94" i="8"/>
  <c r="CU94" i="8"/>
  <c r="CV94" i="8"/>
  <c r="CW94" i="8"/>
  <c r="BT95" i="8"/>
  <c r="BU95" i="8"/>
  <c r="BV95" i="8"/>
  <c r="BW95" i="8"/>
  <c r="BX95" i="8"/>
  <c r="BY95" i="8"/>
  <c r="BZ95" i="8"/>
  <c r="CA95" i="8"/>
  <c r="CB95" i="8"/>
  <c r="CC95" i="8"/>
  <c r="CD95" i="8"/>
  <c r="CE95" i="8"/>
  <c r="CF95" i="8"/>
  <c r="CG95" i="8"/>
  <c r="CH95" i="8"/>
  <c r="CI95" i="8"/>
  <c r="CJ95" i="8"/>
  <c r="CK95" i="8"/>
  <c r="CL95" i="8"/>
  <c r="CM95" i="8"/>
  <c r="CN95" i="8"/>
  <c r="CO95" i="8"/>
  <c r="CP95" i="8"/>
  <c r="CQ95" i="8"/>
  <c r="CR95" i="8"/>
  <c r="CS95" i="8"/>
  <c r="CT95" i="8"/>
  <c r="CU95" i="8"/>
  <c r="CV95" i="8"/>
  <c r="CW95" i="8"/>
  <c r="BT96" i="8"/>
  <c r="BU96" i="8"/>
  <c r="BV96" i="8"/>
  <c r="BW96" i="8"/>
  <c r="BX96" i="8"/>
  <c r="BY96" i="8"/>
  <c r="BZ96" i="8"/>
  <c r="CA96" i="8"/>
  <c r="CB96" i="8"/>
  <c r="CC96" i="8"/>
  <c r="CD96" i="8"/>
  <c r="CE96" i="8"/>
  <c r="CF96" i="8"/>
  <c r="CG96" i="8"/>
  <c r="CH96" i="8"/>
  <c r="CI96" i="8"/>
  <c r="CJ96" i="8"/>
  <c r="CK96" i="8"/>
  <c r="CL96" i="8"/>
  <c r="CM96" i="8"/>
  <c r="CN96" i="8"/>
  <c r="CO96" i="8"/>
  <c r="CP96" i="8"/>
  <c r="CQ96" i="8"/>
  <c r="CR96" i="8"/>
  <c r="CS96" i="8"/>
  <c r="CT96" i="8"/>
  <c r="CU96" i="8"/>
  <c r="CV96" i="8"/>
  <c r="CW96" i="8"/>
  <c r="BT97" i="8"/>
  <c r="BU97" i="8"/>
  <c r="BV97" i="8"/>
  <c r="BW97" i="8"/>
  <c r="BX97" i="8"/>
  <c r="BY97" i="8"/>
  <c r="BZ97" i="8"/>
  <c r="CA97" i="8"/>
  <c r="CB97" i="8"/>
  <c r="CC97" i="8"/>
  <c r="CD97" i="8"/>
  <c r="CE97" i="8"/>
  <c r="CF97" i="8"/>
  <c r="CG97" i="8"/>
  <c r="CH97" i="8"/>
  <c r="CI97" i="8"/>
  <c r="CJ97" i="8"/>
  <c r="CK97" i="8"/>
  <c r="CL97" i="8"/>
  <c r="CM97" i="8"/>
  <c r="CN97" i="8"/>
  <c r="CO97" i="8"/>
  <c r="CP97" i="8"/>
  <c r="CQ97" i="8"/>
  <c r="CR97" i="8"/>
  <c r="CS97" i="8"/>
  <c r="CT97" i="8"/>
  <c r="CU97" i="8"/>
  <c r="CV97" i="8"/>
  <c r="CW97" i="8"/>
  <c r="BT98" i="8"/>
  <c r="BU98" i="8"/>
  <c r="BV98" i="8"/>
  <c r="BW98" i="8"/>
  <c r="BX98" i="8"/>
  <c r="BY98" i="8"/>
  <c r="BZ98" i="8"/>
  <c r="CA98" i="8"/>
  <c r="CB98" i="8"/>
  <c r="CC98" i="8"/>
  <c r="CD98" i="8"/>
  <c r="CE98" i="8"/>
  <c r="CF98" i="8"/>
  <c r="CG98" i="8"/>
  <c r="CH98" i="8"/>
  <c r="CI98" i="8"/>
  <c r="CJ98" i="8"/>
  <c r="CK98" i="8"/>
  <c r="CL98" i="8"/>
  <c r="CM98" i="8"/>
  <c r="CN98" i="8"/>
  <c r="CO98" i="8"/>
  <c r="CP98" i="8"/>
  <c r="CQ98" i="8"/>
  <c r="CR98" i="8"/>
  <c r="CS98" i="8"/>
  <c r="CT98" i="8"/>
  <c r="CU98" i="8"/>
  <c r="CV98" i="8"/>
  <c r="CW98" i="8"/>
  <c r="BT99" i="8"/>
  <c r="BU99" i="8"/>
  <c r="BV99" i="8"/>
  <c r="BW99" i="8"/>
  <c r="BX99" i="8"/>
  <c r="BY99" i="8"/>
  <c r="BZ99" i="8"/>
  <c r="CA99" i="8"/>
  <c r="CB99" i="8"/>
  <c r="CC99" i="8"/>
  <c r="CD99" i="8"/>
  <c r="CE99" i="8"/>
  <c r="CF99" i="8"/>
  <c r="CG99" i="8"/>
  <c r="CH99" i="8"/>
  <c r="CI99" i="8"/>
  <c r="CJ99" i="8"/>
  <c r="CK99" i="8"/>
  <c r="CL99" i="8"/>
  <c r="CM99" i="8"/>
  <c r="CN99" i="8"/>
  <c r="CO99" i="8"/>
  <c r="CP99" i="8"/>
  <c r="CQ99" i="8"/>
  <c r="CR99" i="8"/>
  <c r="CS99" i="8"/>
  <c r="CT99" i="8"/>
  <c r="CU99" i="8"/>
  <c r="CV99" i="8"/>
  <c r="CW99" i="8"/>
  <c r="BT100" i="8"/>
  <c r="BU100" i="8"/>
  <c r="BV100" i="8"/>
  <c r="BW100" i="8"/>
  <c r="BX100" i="8"/>
  <c r="BY100" i="8"/>
  <c r="BZ100" i="8"/>
  <c r="CA100" i="8"/>
  <c r="CB100" i="8"/>
  <c r="CC100" i="8"/>
  <c r="CD100" i="8"/>
  <c r="CE100" i="8"/>
  <c r="CF100" i="8"/>
  <c r="CG100" i="8"/>
  <c r="CH100" i="8"/>
  <c r="CI100" i="8"/>
  <c r="CJ100" i="8"/>
  <c r="CK100" i="8"/>
  <c r="CL100" i="8"/>
  <c r="CM100" i="8"/>
  <c r="CN100" i="8"/>
  <c r="CO100" i="8"/>
  <c r="CP100" i="8"/>
  <c r="CQ100" i="8"/>
  <c r="CR100" i="8"/>
  <c r="CS100" i="8"/>
  <c r="CT100" i="8"/>
  <c r="CU100" i="8"/>
  <c r="CV100" i="8"/>
  <c r="CW100" i="8"/>
  <c r="BT101" i="8"/>
  <c r="BU101" i="8"/>
  <c r="BV101" i="8"/>
  <c r="BW101" i="8"/>
  <c r="BX101" i="8"/>
  <c r="BY101" i="8"/>
  <c r="BZ101" i="8"/>
  <c r="CA101" i="8"/>
  <c r="CB101" i="8"/>
  <c r="CC101" i="8"/>
  <c r="CD101" i="8"/>
  <c r="CE101" i="8"/>
  <c r="CF101" i="8"/>
  <c r="CG101" i="8"/>
  <c r="CH101" i="8"/>
  <c r="CI101" i="8"/>
  <c r="CJ101" i="8"/>
  <c r="CK101" i="8"/>
  <c r="CL101" i="8"/>
  <c r="CM101" i="8"/>
  <c r="CN101" i="8"/>
  <c r="CO101" i="8"/>
  <c r="CP101" i="8"/>
  <c r="CQ101" i="8"/>
  <c r="CR101" i="8"/>
  <c r="CS101" i="8"/>
  <c r="CT101" i="8"/>
  <c r="CU101" i="8"/>
  <c r="CV101" i="8"/>
  <c r="CW101" i="8"/>
  <c r="BT102" i="8"/>
  <c r="BU102" i="8"/>
  <c r="BV102" i="8"/>
  <c r="BW102" i="8"/>
  <c r="BX102" i="8"/>
  <c r="BY102" i="8"/>
  <c r="BZ102" i="8"/>
  <c r="CA102" i="8"/>
  <c r="CB102" i="8"/>
  <c r="CC102" i="8"/>
  <c r="CD102" i="8"/>
  <c r="CE102" i="8"/>
  <c r="CF102" i="8"/>
  <c r="CG102" i="8"/>
  <c r="CH102" i="8"/>
  <c r="CI102" i="8"/>
  <c r="CJ102" i="8"/>
  <c r="CK102" i="8"/>
  <c r="CL102" i="8"/>
  <c r="CM102" i="8"/>
  <c r="CN102" i="8"/>
  <c r="CO102" i="8"/>
  <c r="CP102" i="8"/>
  <c r="CQ102" i="8"/>
  <c r="CR102" i="8"/>
  <c r="CS102" i="8"/>
  <c r="CT102" i="8"/>
  <c r="CU102" i="8"/>
  <c r="CV102" i="8"/>
  <c r="CW102" i="8"/>
  <c r="BT103" i="8"/>
  <c r="BU103" i="8"/>
  <c r="BV103" i="8"/>
  <c r="BW103" i="8"/>
  <c r="BX103" i="8"/>
  <c r="BY103" i="8"/>
  <c r="BZ103" i="8"/>
  <c r="CA103" i="8"/>
  <c r="CB103" i="8"/>
  <c r="CC103" i="8"/>
  <c r="CD103" i="8"/>
  <c r="CE103" i="8"/>
  <c r="CF103" i="8"/>
  <c r="CG103" i="8"/>
  <c r="CH103" i="8"/>
  <c r="CI103" i="8"/>
  <c r="CJ103" i="8"/>
  <c r="CK103" i="8"/>
  <c r="CL103" i="8"/>
  <c r="CM103" i="8"/>
  <c r="CN103" i="8"/>
  <c r="CO103" i="8"/>
  <c r="CP103" i="8"/>
  <c r="CQ103" i="8"/>
  <c r="CR103" i="8"/>
  <c r="CS103" i="8"/>
  <c r="CT103" i="8"/>
  <c r="CU103" i="8"/>
  <c r="CV103" i="8"/>
  <c r="CW103" i="8"/>
  <c r="BT104" i="8"/>
  <c r="BU104" i="8"/>
  <c r="BV104" i="8"/>
  <c r="BW104" i="8"/>
  <c r="BX104" i="8"/>
  <c r="BY104" i="8"/>
  <c r="BZ104" i="8"/>
  <c r="CA104" i="8"/>
  <c r="CB104" i="8"/>
  <c r="CC104" i="8"/>
  <c r="CD104" i="8"/>
  <c r="CE104" i="8"/>
  <c r="CF104" i="8"/>
  <c r="CG104" i="8"/>
  <c r="CH104" i="8"/>
  <c r="CI104" i="8"/>
  <c r="CJ104" i="8"/>
  <c r="CK104" i="8"/>
  <c r="CL104" i="8"/>
  <c r="CM104" i="8"/>
  <c r="CN104" i="8"/>
  <c r="CO104" i="8"/>
  <c r="CP104" i="8"/>
  <c r="CQ104" i="8"/>
  <c r="CR104" i="8"/>
  <c r="CS104" i="8"/>
  <c r="CT104" i="8"/>
  <c r="CU104" i="8"/>
  <c r="CV104" i="8"/>
  <c r="CW104" i="8"/>
  <c r="BT105" i="8"/>
  <c r="BU105" i="8"/>
  <c r="BV105" i="8"/>
  <c r="BW105" i="8"/>
  <c r="BX105" i="8"/>
  <c r="BY105" i="8"/>
  <c r="BZ105" i="8"/>
  <c r="CA105" i="8"/>
  <c r="CB105" i="8"/>
  <c r="CC105" i="8"/>
  <c r="CD105" i="8"/>
  <c r="CE105" i="8"/>
  <c r="CF105" i="8"/>
  <c r="CG105" i="8"/>
  <c r="CH105" i="8"/>
  <c r="CI105" i="8"/>
  <c r="CJ105" i="8"/>
  <c r="CK105" i="8"/>
  <c r="CL105" i="8"/>
  <c r="CM105" i="8"/>
  <c r="CN105" i="8"/>
  <c r="CO105" i="8"/>
  <c r="CP105" i="8"/>
  <c r="CQ105" i="8"/>
  <c r="CR105" i="8"/>
  <c r="CS105" i="8"/>
  <c r="CT105" i="8"/>
  <c r="CU105" i="8"/>
  <c r="CV105" i="8"/>
  <c r="CW105" i="8"/>
  <c r="BT106" i="8"/>
  <c r="BU106" i="8"/>
  <c r="BV106" i="8"/>
  <c r="BW106" i="8"/>
  <c r="BX106" i="8"/>
  <c r="BY106" i="8"/>
  <c r="BZ106" i="8"/>
  <c r="CA106" i="8"/>
  <c r="CB106" i="8"/>
  <c r="CC106" i="8"/>
  <c r="CD106" i="8"/>
  <c r="CE106" i="8"/>
  <c r="CF106" i="8"/>
  <c r="CG106" i="8"/>
  <c r="CH106" i="8"/>
  <c r="CI106" i="8"/>
  <c r="CJ106" i="8"/>
  <c r="CK106" i="8"/>
  <c r="CL106" i="8"/>
  <c r="CM106" i="8"/>
  <c r="CN106" i="8"/>
  <c r="CO106" i="8"/>
  <c r="CP106" i="8"/>
  <c r="CQ106" i="8"/>
  <c r="CR106" i="8"/>
  <c r="CS106" i="8"/>
  <c r="CT106" i="8"/>
  <c r="CU106" i="8"/>
  <c r="CV106" i="8"/>
  <c r="CW106" i="8"/>
  <c r="BT107" i="8"/>
  <c r="BU107" i="8"/>
  <c r="BV107" i="8"/>
  <c r="BW107" i="8"/>
  <c r="BX107" i="8"/>
  <c r="BY107" i="8"/>
  <c r="BZ107" i="8"/>
  <c r="CA107" i="8"/>
  <c r="CB107" i="8"/>
  <c r="CC107" i="8"/>
  <c r="CD107" i="8"/>
  <c r="CE107" i="8"/>
  <c r="CF107" i="8"/>
  <c r="CG107" i="8"/>
  <c r="CH107" i="8"/>
  <c r="CI107" i="8"/>
  <c r="CJ107" i="8"/>
  <c r="CK107" i="8"/>
  <c r="CL107" i="8"/>
  <c r="CM107" i="8"/>
  <c r="CN107" i="8"/>
  <c r="CO107" i="8"/>
  <c r="CP107" i="8"/>
  <c r="CQ107" i="8"/>
  <c r="CR107" i="8"/>
  <c r="CS107" i="8"/>
  <c r="CT107" i="8"/>
  <c r="CU107" i="8"/>
  <c r="CV107" i="8"/>
  <c r="CW107" i="8"/>
  <c r="BU58" i="8"/>
  <c r="BV58" i="8"/>
  <c r="BW58" i="8"/>
  <c r="BX58" i="8"/>
  <c r="BY58" i="8"/>
  <c r="BZ58" i="8"/>
  <c r="CA58" i="8"/>
  <c r="CB58" i="8"/>
  <c r="CC58" i="8"/>
  <c r="CD58" i="8"/>
  <c r="CE58" i="8"/>
  <c r="CF58" i="8"/>
  <c r="CG58" i="8"/>
  <c r="CH58" i="8"/>
  <c r="CI58" i="8"/>
  <c r="CJ58" i="8"/>
  <c r="CK58" i="8"/>
  <c r="CL58" i="8"/>
  <c r="CM58" i="8"/>
  <c r="CN58" i="8"/>
  <c r="CO58" i="8"/>
  <c r="CP58" i="8"/>
  <c r="CQ58" i="8"/>
  <c r="CR58" i="8"/>
  <c r="CS58" i="8"/>
  <c r="CT58" i="8"/>
  <c r="CU58" i="8"/>
  <c r="CV58" i="8"/>
  <c r="CW58" i="8"/>
  <c r="BT58" i="8"/>
  <c r="CA45" i="1" l="1"/>
  <c r="CA46" i="1"/>
  <c r="L1" i="18" l="1"/>
  <c r="HF6" i="8"/>
  <c r="GG6" i="8"/>
  <c r="CW5" i="8"/>
  <c r="CV5" i="8"/>
  <c r="CU5" i="8"/>
  <c r="CT5" i="8"/>
  <c r="CS5" i="8"/>
  <c r="CR5" i="8"/>
  <c r="CQ5" i="8"/>
  <c r="CP5" i="8"/>
  <c r="CO5" i="8"/>
  <c r="CN5" i="8"/>
  <c r="CM5" i="8"/>
  <c r="CL5" i="8"/>
  <c r="CK5" i="8"/>
  <c r="CJ5" i="8"/>
  <c r="CI5" i="8"/>
  <c r="CH5" i="8"/>
  <c r="CG5" i="8"/>
  <c r="CF5" i="8"/>
  <c r="CE5" i="8"/>
  <c r="CD5" i="8"/>
  <c r="CC5" i="8"/>
  <c r="CB5" i="8"/>
  <c r="CA5" i="8"/>
  <c r="BZ5" i="8"/>
  <c r="BY5" i="8"/>
  <c r="BX5" i="8"/>
  <c r="BW5" i="8"/>
  <c r="BV5" i="8"/>
  <c r="BU5" i="8"/>
  <c r="BT5" i="8"/>
  <c r="BS5" i="8"/>
  <c r="BR5" i="8"/>
  <c r="BQ5" i="8"/>
  <c r="BP5" i="8"/>
  <c r="BO5" i="8"/>
  <c r="BN5" i="8"/>
  <c r="BM5" i="8"/>
  <c r="BL5" i="8"/>
  <c r="BK5" i="8"/>
  <c r="BJ5" i="8"/>
  <c r="BI5" i="8"/>
  <c r="BH5" i="8"/>
  <c r="BG5" i="8"/>
  <c r="BF5" i="8"/>
  <c r="BE5" i="8"/>
  <c r="BD5" i="8"/>
  <c r="BC5" i="8"/>
  <c r="BB5" i="8"/>
  <c r="BA5" i="8"/>
  <c r="AZ5" i="8"/>
  <c r="AY5" i="8"/>
  <c r="AX5" i="8"/>
  <c r="AW5" i="8"/>
  <c r="AV5" i="8"/>
  <c r="AU5" i="8"/>
  <c r="AT5" i="8"/>
  <c r="AS5" i="8"/>
  <c r="AR5" i="8"/>
  <c r="AQ5" i="8"/>
  <c r="AP5" i="8"/>
  <c r="AO5" i="8"/>
  <c r="AN5" i="8"/>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G5" i="8"/>
  <c r="F5" i="8"/>
  <c r="E5" i="8"/>
  <c r="D5" i="8"/>
  <c r="C5" i="8"/>
  <c r="B5" i="8"/>
  <c r="CW4" i="8"/>
  <c r="CV4" i="8"/>
  <c r="CU4" i="8"/>
  <c r="CT4" i="8"/>
  <c r="CS4" i="8"/>
  <c r="CR4" i="8"/>
  <c r="CQ4" i="8"/>
  <c r="CP4" i="8"/>
  <c r="CO4" i="8"/>
  <c r="CN4" i="8"/>
  <c r="CM4" i="8"/>
  <c r="CL4" i="8"/>
  <c r="CK4" i="8"/>
  <c r="CJ4" i="8"/>
  <c r="CI4" i="8"/>
  <c r="CH4" i="8"/>
  <c r="CG4" i="8"/>
  <c r="CF4" i="8"/>
  <c r="CE4" i="8"/>
  <c r="CD4" i="8"/>
  <c r="CD3" i="8" s="1"/>
  <c r="CD6" i="8" s="1"/>
  <c r="CC4" i="8"/>
  <c r="CB4" i="8"/>
  <c r="CA4" i="8"/>
  <c r="BZ4" i="8"/>
  <c r="BY4" i="8"/>
  <c r="BX4" i="8"/>
  <c r="BW4" i="8"/>
  <c r="BV4" i="8"/>
  <c r="BU4" i="8"/>
  <c r="BT4" i="8"/>
  <c r="BS4" i="8"/>
  <c r="BR4" i="8"/>
  <c r="BQ4" i="8"/>
  <c r="BP4" i="8"/>
  <c r="BP3" i="8" s="1"/>
  <c r="BO4" i="8"/>
  <c r="BN4" i="8"/>
  <c r="BM4" i="8"/>
  <c r="BL4" i="8"/>
  <c r="BL3" i="8" s="1"/>
  <c r="BK4" i="8"/>
  <c r="BJ4" i="8"/>
  <c r="BI4" i="8"/>
  <c r="BH4" i="8"/>
  <c r="BH3" i="8" s="1"/>
  <c r="BG4" i="8"/>
  <c r="BF4" i="8"/>
  <c r="BE4" i="8"/>
  <c r="BD4" i="8"/>
  <c r="BD3" i="8" s="1"/>
  <c r="BC4" i="8"/>
  <c r="BB4" i="8"/>
  <c r="BA4" i="8"/>
  <c r="AZ4" i="8"/>
  <c r="AZ3" i="8" s="1"/>
  <c r="AY4" i="8"/>
  <c r="AX4" i="8"/>
  <c r="AW4" i="8"/>
  <c r="AV4" i="8"/>
  <c r="AV3" i="8" s="1"/>
  <c r="AU4" i="8"/>
  <c r="AT4" i="8"/>
  <c r="AS4" i="8"/>
  <c r="AR4" i="8"/>
  <c r="AR3" i="8" s="1"/>
  <c r="BQ207" i="8" s="1"/>
  <c r="AQ4" i="8"/>
  <c r="AP4" i="8"/>
  <c r="AO4" i="8"/>
  <c r="AN4" i="8"/>
  <c r="AN3" i="8" s="1"/>
  <c r="BM206" i="8" s="1"/>
  <c r="AM4" i="8"/>
  <c r="AL4" i="8"/>
  <c r="AK4" i="8"/>
  <c r="AJ4" i="8"/>
  <c r="AJ3" i="8" s="1"/>
  <c r="BI207" i="8" s="1"/>
  <c r="AI4" i="8"/>
  <c r="AH4" i="8"/>
  <c r="AG4" i="8"/>
  <c r="AF4" i="8"/>
  <c r="AF3" i="8" s="1"/>
  <c r="BE208" i="8" s="1"/>
  <c r="AE4" i="8"/>
  <c r="AD4" i="8"/>
  <c r="AC4" i="8"/>
  <c r="AB4" i="8"/>
  <c r="AB3" i="8" s="1"/>
  <c r="BA207" i="8" s="1"/>
  <c r="AA4" i="8"/>
  <c r="Z4" i="8"/>
  <c r="Y4" i="8"/>
  <c r="X4" i="8"/>
  <c r="W4" i="8"/>
  <c r="V4" i="8"/>
  <c r="U4" i="8"/>
  <c r="T4" i="8"/>
  <c r="S4" i="8"/>
  <c r="R4" i="8"/>
  <c r="Q4" i="8"/>
  <c r="P4" i="8"/>
  <c r="O4" i="8"/>
  <c r="N4" i="8"/>
  <c r="M4" i="8"/>
  <c r="L4" i="8"/>
  <c r="K4" i="8"/>
  <c r="J4" i="8"/>
  <c r="I4" i="8"/>
  <c r="H4" i="8"/>
  <c r="G4" i="8"/>
  <c r="F4" i="8"/>
  <c r="E4" i="8"/>
  <c r="D4" i="8"/>
  <c r="C4" i="8"/>
  <c r="B4" i="8"/>
  <c r="CW3" i="8"/>
  <c r="CW53" i="8" s="1"/>
  <c r="CV3" i="8"/>
  <c r="CU3" i="8"/>
  <c r="CT3" i="8"/>
  <c r="CS3" i="8"/>
  <c r="CR3" i="8"/>
  <c r="CQ3" i="8"/>
  <c r="CQ55" i="8" s="1"/>
  <c r="CP3" i="8"/>
  <c r="CP6" i="8" s="1"/>
  <c r="CO3" i="8"/>
  <c r="CN3" i="8"/>
  <c r="CM3" i="8"/>
  <c r="CL3" i="8"/>
  <c r="CL6" i="8" s="1"/>
  <c r="CK3" i="8"/>
  <c r="CJ3" i="8"/>
  <c r="CI3" i="8"/>
  <c r="CH3" i="8"/>
  <c r="CH6" i="8" s="1"/>
  <c r="CG3" i="8"/>
  <c r="CF3" i="8"/>
  <c r="CE3" i="8"/>
  <c r="CC3" i="8"/>
  <c r="CB3" i="8"/>
  <c r="CA3" i="8"/>
  <c r="BZ3" i="8"/>
  <c r="BZ6" i="8" s="1"/>
  <c r="BY3" i="8"/>
  <c r="BY7" i="8" s="1"/>
  <c r="BX3" i="8"/>
  <c r="BW3" i="8"/>
  <c r="BV3" i="8"/>
  <c r="BV7" i="8" s="1"/>
  <c r="BU3" i="8"/>
  <c r="BT3" i="8"/>
  <c r="BS3" i="8"/>
  <c r="BR3" i="8"/>
  <c r="BQ3" i="8"/>
  <c r="BO3" i="8"/>
  <c r="BN3" i="8"/>
  <c r="BM3" i="8"/>
  <c r="BK3" i="8"/>
  <c r="BJ3" i="8"/>
  <c r="BI3" i="8"/>
  <c r="BG3" i="8"/>
  <c r="BF3" i="8"/>
  <c r="BE3" i="8"/>
  <c r="BC3" i="8"/>
  <c r="BB3" i="8"/>
  <c r="BA3" i="8"/>
  <c r="AY3" i="8"/>
  <c r="AX3" i="8"/>
  <c r="AW3" i="8"/>
  <c r="AU3" i="8"/>
  <c r="AT3" i="8"/>
  <c r="BS207" i="8" s="1"/>
  <c r="AS3" i="8"/>
  <c r="BR188" i="8" s="1"/>
  <c r="AQ3" i="8"/>
  <c r="AP3" i="8"/>
  <c r="BO207" i="8" s="1"/>
  <c r="AO3" i="8"/>
  <c r="BN188" i="8" s="1"/>
  <c r="AM3" i="8"/>
  <c r="AL3" i="8"/>
  <c r="BK207" i="8" s="1"/>
  <c r="AK3" i="8"/>
  <c r="BJ188" i="8" s="1"/>
  <c r="AI3" i="8"/>
  <c r="AH3" i="8"/>
  <c r="BG207" i="8" s="1"/>
  <c r="AG3" i="8"/>
  <c r="BF188" i="8" s="1"/>
  <c r="AE3" i="8"/>
  <c r="AD3" i="8"/>
  <c r="BC207" i="8" s="1"/>
  <c r="AC3" i="8"/>
  <c r="BB189" i="8" s="1"/>
  <c r="AA3" i="8"/>
  <c r="Z3" i="8"/>
  <c r="Z165" i="8" s="1"/>
  <c r="Y3" i="8"/>
  <c r="Y173" i="8" s="1"/>
  <c r="X3" i="8"/>
  <c r="AW163" i="8" s="1"/>
  <c r="W3" i="8"/>
  <c r="W173" i="8" s="1"/>
  <c r="V3" i="8"/>
  <c r="V165" i="8" s="1"/>
  <c r="U3" i="8"/>
  <c r="T3" i="8"/>
  <c r="AS164" i="8" s="1"/>
  <c r="S3" i="8"/>
  <c r="S174" i="8" s="1"/>
  <c r="R3" i="8"/>
  <c r="R165" i="8" s="1"/>
  <c r="Q3" i="8"/>
  <c r="P3" i="8"/>
  <c r="AO165" i="8" s="1"/>
  <c r="O3" i="8"/>
  <c r="O174" i="8" s="1"/>
  <c r="N3" i="8"/>
  <c r="N165" i="8" s="1"/>
  <c r="M3" i="8"/>
  <c r="L3" i="8"/>
  <c r="AK164" i="8" s="1"/>
  <c r="K3" i="8"/>
  <c r="K174" i="8" s="1"/>
  <c r="J3" i="8"/>
  <c r="J165" i="8" s="1"/>
  <c r="I3" i="8"/>
  <c r="I173" i="8" s="1"/>
  <c r="H3" i="8"/>
  <c r="AG165" i="8" s="1"/>
  <c r="G3" i="8"/>
  <c r="G173" i="8" s="1"/>
  <c r="F3" i="8"/>
  <c r="AE61" i="8" s="1"/>
  <c r="E3" i="8"/>
  <c r="AD188" i="8" s="1"/>
  <c r="B3" i="8"/>
  <c r="AA60" i="8" s="1"/>
  <c r="C3" i="8" l="1"/>
  <c r="AB172" i="8" s="1"/>
  <c r="C161" i="8"/>
  <c r="C168" i="8"/>
  <c r="C160" i="8"/>
  <c r="C171" i="8"/>
  <c r="C163" i="8"/>
  <c r="C170" i="8"/>
  <c r="C162" i="8"/>
  <c r="D3" i="8"/>
  <c r="D53" i="8" s="1"/>
  <c r="BN160" i="8"/>
  <c r="BJ161" i="8"/>
  <c r="BF162" i="8"/>
  <c r="BB163" i="8"/>
  <c r="BR163" i="8"/>
  <c r="BN164" i="8"/>
  <c r="BJ165" i="8"/>
  <c r="BF166" i="8"/>
  <c r="BB167" i="8"/>
  <c r="BR167" i="8"/>
  <c r="BN168" i="8"/>
  <c r="BJ169" i="8"/>
  <c r="BF170" i="8"/>
  <c r="BB171" i="8"/>
  <c r="BR171" i="8"/>
  <c r="BN172" i="8"/>
  <c r="BJ173" i="8"/>
  <c r="BF174" i="8"/>
  <c r="BB175" i="8"/>
  <c r="BR175" i="8"/>
  <c r="BN176" i="8"/>
  <c r="BJ177" i="8"/>
  <c r="BF178" i="8"/>
  <c r="BB179" i="8"/>
  <c r="BR179" i="8"/>
  <c r="BB160" i="8"/>
  <c r="BR160" i="8"/>
  <c r="BN161" i="8"/>
  <c r="BJ162" i="8"/>
  <c r="BF163" i="8"/>
  <c r="BB164" i="8"/>
  <c r="BR164" i="8"/>
  <c r="BN165" i="8"/>
  <c r="BJ166" i="8"/>
  <c r="BF167" i="8"/>
  <c r="BB168" i="8"/>
  <c r="BR168" i="8"/>
  <c r="BN169" i="8"/>
  <c r="BJ170" i="8"/>
  <c r="BF171" i="8"/>
  <c r="BB172" i="8"/>
  <c r="BR172" i="8"/>
  <c r="BN173" i="8"/>
  <c r="BJ174" i="8"/>
  <c r="BF175" i="8"/>
  <c r="BB176" i="8"/>
  <c r="BR176" i="8"/>
  <c r="BN177" i="8"/>
  <c r="BJ178" i="8"/>
  <c r="BF179" i="8"/>
  <c r="BB180" i="8"/>
  <c r="BF160" i="8"/>
  <c r="BB161" i="8"/>
  <c r="BR161" i="8"/>
  <c r="BN162" i="8"/>
  <c r="BJ163" i="8"/>
  <c r="BF164" i="8"/>
  <c r="BB165" i="8"/>
  <c r="BR165" i="8"/>
  <c r="BN166" i="8"/>
  <c r="BJ167" i="8"/>
  <c r="BF168" i="8"/>
  <c r="BB169" i="8"/>
  <c r="BR169" i="8"/>
  <c r="BN170" i="8"/>
  <c r="BJ171" i="8"/>
  <c r="BF172" i="8"/>
  <c r="BB173" i="8"/>
  <c r="BR173" i="8"/>
  <c r="BN174" i="8"/>
  <c r="BJ175" i="8"/>
  <c r="BF176" i="8"/>
  <c r="BB177" i="8"/>
  <c r="BR177" i="8"/>
  <c r="BN178" i="8"/>
  <c r="BJ179" i="8"/>
  <c r="BJ160" i="8"/>
  <c r="BF161" i="8"/>
  <c r="BB162" i="8"/>
  <c r="BR162" i="8"/>
  <c r="BN163" i="8"/>
  <c r="BJ164" i="8"/>
  <c r="BF165" i="8"/>
  <c r="BB166" i="8"/>
  <c r="BR166" i="8"/>
  <c r="BN167" i="8"/>
  <c r="BJ168" i="8"/>
  <c r="BF169" i="8"/>
  <c r="BB170" i="8"/>
  <c r="BR170" i="8"/>
  <c r="BN171" i="8"/>
  <c r="BJ172" i="8"/>
  <c r="BF173" i="8"/>
  <c r="BB174" i="8"/>
  <c r="BR174" i="8"/>
  <c r="BN175" i="8"/>
  <c r="BJ176" i="8"/>
  <c r="BF177" i="8"/>
  <c r="BB178" i="8"/>
  <c r="BR178" i="8"/>
  <c r="BN179" i="8"/>
  <c r="BW55" i="8"/>
  <c r="BW54" i="8"/>
  <c r="BW53" i="8"/>
  <c r="BW52" i="8"/>
  <c r="BW51" i="8"/>
  <c r="BW50" i="8"/>
  <c r="BW49" i="8"/>
  <c r="BW48" i="8"/>
  <c r="BW47" i="8"/>
  <c r="BW46" i="8"/>
  <c r="BW45" i="8"/>
  <c r="BW44" i="8"/>
  <c r="BW43" i="8"/>
  <c r="BW42" i="8"/>
  <c r="BW41" i="8"/>
  <c r="BW40" i="8"/>
  <c r="BW39" i="8"/>
  <c r="BW38" i="8"/>
  <c r="BW37" i="8"/>
  <c r="BW36" i="8"/>
  <c r="BW35" i="8"/>
  <c r="BW34" i="8"/>
  <c r="BW33" i="8"/>
  <c r="BW32" i="8"/>
  <c r="BW31" i="8"/>
  <c r="BW30" i="8"/>
  <c r="BW29" i="8"/>
  <c r="BW28" i="8"/>
  <c r="BW27" i="8"/>
  <c r="BW26" i="8"/>
  <c r="BW25" i="8"/>
  <c r="BW24" i="8"/>
  <c r="BW23" i="8"/>
  <c r="BW22" i="8"/>
  <c r="BW21" i="8"/>
  <c r="BW20" i="8"/>
  <c r="BW19" i="8"/>
  <c r="BW18" i="8"/>
  <c r="BW17" i="8"/>
  <c r="BW16" i="8"/>
  <c r="BW15" i="8"/>
  <c r="BW14" i="8"/>
  <c r="BW13" i="8"/>
  <c r="BW12" i="8"/>
  <c r="BW11" i="8"/>
  <c r="BW10" i="8"/>
  <c r="BW9" i="8"/>
  <c r="BW8" i="8"/>
  <c r="BW7" i="8"/>
  <c r="CA55" i="8"/>
  <c r="CA54" i="8"/>
  <c r="CA53" i="8"/>
  <c r="CA52" i="8"/>
  <c r="CA51" i="8"/>
  <c r="CA50" i="8"/>
  <c r="CA49" i="8"/>
  <c r="CA48" i="8"/>
  <c r="CA47" i="8"/>
  <c r="CA46" i="8"/>
  <c r="CA45" i="8"/>
  <c r="CA44" i="8"/>
  <c r="CA43" i="8"/>
  <c r="CA42" i="8"/>
  <c r="CA41" i="8"/>
  <c r="CA40" i="8"/>
  <c r="CA39" i="8"/>
  <c r="CA38" i="8"/>
  <c r="CA37" i="8"/>
  <c r="CA36" i="8"/>
  <c r="CA35" i="8"/>
  <c r="CA34" i="8"/>
  <c r="CA33" i="8"/>
  <c r="CA32" i="8"/>
  <c r="CA31" i="8"/>
  <c r="CA30" i="8"/>
  <c r="CA29" i="8"/>
  <c r="CA28" i="8"/>
  <c r="CA27" i="8"/>
  <c r="CA26" i="8"/>
  <c r="CA25" i="8"/>
  <c r="CA24" i="8"/>
  <c r="CA23" i="8"/>
  <c r="CA22" i="8"/>
  <c r="CA21" i="8"/>
  <c r="CA20" i="8"/>
  <c r="CA19" i="8"/>
  <c r="CA18" i="8"/>
  <c r="CA17" i="8"/>
  <c r="CA16" i="8"/>
  <c r="CA15" i="8"/>
  <c r="CA14" i="8"/>
  <c r="CA13" i="8"/>
  <c r="CA12" i="8"/>
  <c r="CA11" i="8"/>
  <c r="CA10" i="8"/>
  <c r="CA9" i="8"/>
  <c r="CA8" i="8"/>
  <c r="CA7" i="8"/>
  <c r="CE55" i="8"/>
  <c r="CE54" i="8"/>
  <c r="CE53" i="8"/>
  <c r="CE52" i="8"/>
  <c r="CE51" i="8"/>
  <c r="CE50" i="8"/>
  <c r="CE49" i="8"/>
  <c r="CE48" i="8"/>
  <c r="CE47" i="8"/>
  <c r="CE46" i="8"/>
  <c r="CE45" i="8"/>
  <c r="CE44" i="8"/>
  <c r="CE43" i="8"/>
  <c r="CE42" i="8"/>
  <c r="CE41" i="8"/>
  <c r="CE40" i="8"/>
  <c r="CE39" i="8"/>
  <c r="CE38" i="8"/>
  <c r="CE37" i="8"/>
  <c r="CE36" i="8"/>
  <c r="CE35" i="8"/>
  <c r="CE34" i="8"/>
  <c r="CE33" i="8"/>
  <c r="CE32" i="8"/>
  <c r="CE31" i="8"/>
  <c r="CE30" i="8"/>
  <c r="CE29" i="8"/>
  <c r="CE28" i="8"/>
  <c r="CE27" i="8"/>
  <c r="CE26" i="8"/>
  <c r="CE25" i="8"/>
  <c r="CE24" i="8"/>
  <c r="CE23" i="8"/>
  <c r="CE22" i="8"/>
  <c r="CE21" i="8"/>
  <c r="CE20" i="8"/>
  <c r="CE19" i="8"/>
  <c r="CE18" i="8"/>
  <c r="CE17" i="8"/>
  <c r="CE16" i="8"/>
  <c r="CE15" i="8"/>
  <c r="CE14" i="8"/>
  <c r="CE13" i="8"/>
  <c r="CE12" i="8"/>
  <c r="CE11" i="8"/>
  <c r="CE10" i="8"/>
  <c r="CE9" i="8"/>
  <c r="CE8" i="8"/>
  <c r="CE7" i="8"/>
  <c r="CI55" i="8"/>
  <c r="CI54" i="8"/>
  <c r="CI53" i="8"/>
  <c r="CI52" i="8"/>
  <c r="CI51" i="8"/>
  <c r="CI50" i="8"/>
  <c r="CI49" i="8"/>
  <c r="CI48" i="8"/>
  <c r="CI47" i="8"/>
  <c r="CI46" i="8"/>
  <c r="CI45" i="8"/>
  <c r="CI44" i="8"/>
  <c r="CI43" i="8"/>
  <c r="CI42" i="8"/>
  <c r="CI41" i="8"/>
  <c r="CI40" i="8"/>
  <c r="CI39" i="8"/>
  <c r="CI38" i="8"/>
  <c r="CI37" i="8"/>
  <c r="CI36" i="8"/>
  <c r="CI35" i="8"/>
  <c r="CI34" i="8"/>
  <c r="CI33" i="8"/>
  <c r="CI32" i="8"/>
  <c r="CI31" i="8"/>
  <c r="CI30" i="8"/>
  <c r="CI29" i="8"/>
  <c r="CI28" i="8"/>
  <c r="CI27" i="8"/>
  <c r="CI26" i="8"/>
  <c r="CI25" i="8"/>
  <c r="CI24" i="8"/>
  <c r="CI23" i="8"/>
  <c r="CI22" i="8"/>
  <c r="CI21" i="8"/>
  <c r="CI20" i="8"/>
  <c r="CI19" i="8"/>
  <c r="CI18" i="8"/>
  <c r="CI17" i="8"/>
  <c r="CI16" i="8"/>
  <c r="CI15" i="8"/>
  <c r="CI14" i="8"/>
  <c r="CI13" i="8"/>
  <c r="CI12" i="8"/>
  <c r="CI11" i="8"/>
  <c r="CI10" i="8"/>
  <c r="CI9" i="8"/>
  <c r="CI8" i="8"/>
  <c r="CI7" i="8"/>
  <c r="CM55" i="8"/>
  <c r="CM54" i="8"/>
  <c r="CM53" i="8"/>
  <c r="CM52" i="8"/>
  <c r="CM51" i="8"/>
  <c r="CM50" i="8"/>
  <c r="CM49" i="8"/>
  <c r="CM48" i="8"/>
  <c r="CM47" i="8"/>
  <c r="CM46" i="8"/>
  <c r="CM45" i="8"/>
  <c r="CM44" i="8"/>
  <c r="CM43" i="8"/>
  <c r="CM42" i="8"/>
  <c r="CM41" i="8"/>
  <c r="CM40" i="8"/>
  <c r="CM39" i="8"/>
  <c r="CM38" i="8"/>
  <c r="CM37" i="8"/>
  <c r="CM36" i="8"/>
  <c r="CM35" i="8"/>
  <c r="CM34" i="8"/>
  <c r="CM33" i="8"/>
  <c r="CM32" i="8"/>
  <c r="CM31" i="8"/>
  <c r="CM30" i="8"/>
  <c r="CM29" i="8"/>
  <c r="CM28" i="8"/>
  <c r="CM27" i="8"/>
  <c r="CM26" i="8"/>
  <c r="CM25" i="8"/>
  <c r="CM24" i="8"/>
  <c r="CM23" i="8"/>
  <c r="CM22" i="8"/>
  <c r="CM21" i="8"/>
  <c r="CM20" i="8"/>
  <c r="CM19" i="8"/>
  <c r="CM18" i="8"/>
  <c r="CM17" i="8"/>
  <c r="CM16" i="8"/>
  <c r="CM15" i="8"/>
  <c r="CM14" i="8"/>
  <c r="CM13" i="8"/>
  <c r="CM12" i="8"/>
  <c r="CM11" i="8"/>
  <c r="CM10" i="8"/>
  <c r="CM9" i="8"/>
  <c r="CM8" i="8"/>
  <c r="CM7" i="8"/>
  <c r="CU55" i="8"/>
  <c r="CU54" i="8"/>
  <c r="CU53" i="8"/>
  <c r="CU52" i="8"/>
  <c r="CU51" i="8"/>
  <c r="CU50" i="8"/>
  <c r="CU49" i="8"/>
  <c r="CU48" i="8"/>
  <c r="CU47" i="8"/>
  <c r="CU46" i="8"/>
  <c r="CU45" i="8"/>
  <c r="CU44" i="8"/>
  <c r="CU43" i="8"/>
  <c r="CU42" i="8"/>
  <c r="CU41" i="8"/>
  <c r="CU40" i="8"/>
  <c r="CU39" i="8"/>
  <c r="CU38" i="8"/>
  <c r="CU37" i="8"/>
  <c r="CU36" i="8"/>
  <c r="CU35" i="8"/>
  <c r="CU34" i="8"/>
  <c r="CU33" i="8"/>
  <c r="CU32" i="8"/>
  <c r="CU31" i="8"/>
  <c r="CU30" i="8"/>
  <c r="CU29" i="8"/>
  <c r="CU28" i="8"/>
  <c r="CU27" i="8"/>
  <c r="CU26" i="8"/>
  <c r="CU25" i="8"/>
  <c r="CU24" i="8"/>
  <c r="CU23" i="8"/>
  <c r="CU22" i="8"/>
  <c r="CU21" i="8"/>
  <c r="CU20" i="8"/>
  <c r="CU19" i="8"/>
  <c r="CU18" i="8"/>
  <c r="CU17" i="8"/>
  <c r="CU16" i="8"/>
  <c r="CU15" i="8"/>
  <c r="CU14" i="8"/>
  <c r="CU13" i="8"/>
  <c r="CU12" i="8"/>
  <c r="CU11" i="8"/>
  <c r="CU10" i="8"/>
  <c r="CU9" i="8"/>
  <c r="CU8" i="8"/>
  <c r="CU7" i="8"/>
  <c r="BV6" i="8"/>
  <c r="CU6" i="8"/>
  <c r="BT55" i="8"/>
  <c r="BT54" i="8"/>
  <c r="BT53" i="8"/>
  <c r="BT52" i="8"/>
  <c r="BT51" i="8"/>
  <c r="BT50" i="8"/>
  <c r="BT49" i="8"/>
  <c r="BT48" i="8"/>
  <c r="BT47" i="8"/>
  <c r="BT46" i="8"/>
  <c r="BT45" i="8"/>
  <c r="BT44" i="8"/>
  <c r="BT43" i="8"/>
  <c r="BT42" i="8"/>
  <c r="BT41" i="8"/>
  <c r="BT40" i="8"/>
  <c r="BT39" i="8"/>
  <c r="BT38" i="8"/>
  <c r="BT37" i="8"/>
  <c r="BT36" i="8"/>
  <c r="BT35" i="8"/>
  <c r="BT34" i="8"/>
  <c r="BT33" i="8"/>
  <c r="BT32" i="8"/>
  <c r="BT31" i="8"/>
  <c r="BT30" i="8"/>
  <c r="BT29" i="8"/>
  <c r="BT28" i="8"/>
  <c r="BT27" i="8"/>
  <c r="BT26" i="8"/>
  <c r="BT25" i="8"/>
  <c r="BT24" i="8"/>
  <c r="BT23" i="8"/>
  <c r="BT22" i="8"/>
  <c r="BT21" i="8"/>
  <c r="BT20" i="8"/>
  <c r="BT19" i="8"/>
  <c r="BT18" i="8"/>
  <c r="BT17" i="8"/>
  <c r="BT16" i="8"/>
  <c r="BT15" i="8"/>
  <c r="BT14" i="8"/>
  <c r="BT13" i="8"/>
  <c r="BT12" i="8"/>
  <c r="BT11" i="8"/>
  <c r="BT10" i="8"/>
  <c r="BT9" i="8"/>
  <c r="BT8" i="8"/>
  <c r="BX55" i="8"/>
  <c r="BX54" i="8"/>
  <c r="BX53" i="8"/>
  <c r="BX52" i="8"/>
  <c r="BX51" i="8"/>
  <c r="BX50" i="8"/>
  <c r="BX49" i="8"/>
  <c r="BX48" i="8"/>
  <c r="BX47" i="8"/>
  <c r="BX46" i="8"/>
  <c r="BX45" i="8"/>
  <c r="BX44" i="8"/>
  <c r="BX43" i="8"/>
  <c r="BX42" i="8"/>
  <c r="BX41" i="8"/>
  <c r="BX40" i="8"/>
  <c r="BX39" i="8"/>
  <c r="BX38" i="8"/>
  <c r="BX37" i="8"/>
  <c r="BX36" i="8"/>
  <c r="BX35" i="8"/>
  <c r="BX34" i="8"/>
  <c r="BX33" i="8"/>
  <c r="BX32" i="8"/>
  <c r="BX31" i="8"/>
  <c r="BX30" i="8"/>
  <c r="BX29" i="8"/>
  <c r="BX28" i="8"/>
  <c r="BX27" i="8"/>
  <c r="BX26" i="8"/>
  <c r="BX25" i="8"/>
  <c r="BX24" i="8"/>
  <c r="BX23" i="8"/>
  <c r="BX22" i="8"/>
  <c r="BX21" i="8"/>
  <c r="BX20" i="8"/>
  <c r="BX19" i="8"/>
  <c r="BX18" i="8"/>
  <c r="BX17" i="8"/>
  <c r="BX16" i="8"/>
  <c r="BX15" i="8"/>
  <c r="BX14" i="8"/>
  <c r="BX13" i="8"/>
  <c r="BX12" i="8"/>
  <c r="BX11" i="8"/>
  <c r="BX10" i="8"/>
  <c r="BX9" i="8"/>
  <c r="BX8" i="8"/>
  <c r="BX7" i="8"/>
  <c r="CB55" i="8"/>
  <c r="CB54" i="8"/>
  <c r="CB53" i="8"/>
  <c r="CB52" i="8"/>
  <c r="CB51" i="8"/>
  <c r="CB50" i="8"/>
  <c r="CB49" i="8"/>
  <c r="CB48" i="8"/>
  <c r="CB47" i="8"/>
  <c r="CB46" i="8"/>
  <c r="CB45" i="8"/>
  <c r="CB44" i="8"/>
  <c r="CB43" i="8"/>
  <c r="CB42" i="8"/>
  <c r="CB41" i="8"/>
  <c r="CB40" i="8"/>
  <c r="CB39" i="8"/>
  <c r="CB38" i="8"/>
  <c r="CB37" i="8"/>
  <c r="CB36" i="8"/>
  <c r="CB35" i="8"/>
  <c r="CB34" i="8"/>
  <c r="CB33" i="8"/>
  <c r="CB32" i="8"/>
  <c r="CB31" i="8"/>
  <c r="CB30" i="8"/>
  <c r="CB29" i="8"/>
  <c r="CB28" i="8"/>
  <c r="CB27" i="8"/>
  <c r="CB26" i="8"/>
  <c r="CB25" i="8"/>
  <c r="CB24" i="8"/>
  <c r="CB23" i="8"/>
  <c r="CB22" i="8"/>
  <c r="CB21" i="8"/>
  <c r="CB20" i="8"/>
  <c r="CB19" i="8"/>
  <c r="CB18" i="8"/>
  <c r="CB17" i="8"/>
  <c r="CB16" i="8"/>
  <c r="CB15" i="8"/>
  <c r="CB14" i="8"/>
  <c r="CB13" i="8"/>
  <c r="CB12" i="8"/>
  <c r="CB11" i="8"/>
  <c r="CB10" i="8"/>
  <c r="CB9" i="8"/>
  <c r="CB8" i="8"/>
  <c r="CB7" i="8"/>
  <c r="CF55" i="8"/>
  <c r="CF54" i="8"/>
  <c r="CF53" i="8"/>
  <c r="CF52" i="8"/>
  <c r="CF51" i="8"/>
  <c r="CF50" i="8"/>
  <c r="CF49" i="8"/>
  <c r="CF48" i="8"/>
  <c r="CF47" i="8"/>
  <c r="CF46" i="8"/>
  <c r="CF45" i="8"/>
  <c r="CF44" i="8"/>
  <c r="CF43" i="8"/>
  <c r="CF42" i="8"/>
  <c r="CF41" i="8"/>
  <c r="CF40" i="8"/>
  <c r="CF39" i="8"/>
  <c r="CF38" i="8"/>
  <c r="CF37" i="8"/>
  <c r="CF36" i="8"/>
  <c r="CF35" i="8"/>
  <c r="CF34" i="8"/>
  <c r="CF33" i="8"/>
  <c r="CF32" i="8"/>
  <c r="CF31" i="8"/>
  <c r="CF30" i="8"/>
  <c r="CF29" i="8"/>
  <c r="CF28" i="8"/>
  <c r="CF27" i="8"/>
  <c r="CF26" i="8"/>
  <c r="CF25" i="8"/>
  <c r="CF24" i="8"/>
  <c r="CF23" i="8"/>
  <c r="CF22" i="8"/>
  <c r="CF21" i="8"/>
  <c r="CF20" i="8"/>
  <c r="CF19" i="8"/>
  <c r="CF18" i="8"/>
  <c r="CF17" i="8"/>
  <c r="CF16" i="8"/>
  <c r="CF15" i="8"/>
  <c r="CF14" i="8"/>
  <c r="CF13" i="8"/>
  <c r="CF12" i="8"/>
  <c r="CF11" i="8"/>
  <c r="CF10" i="8"/>
  <c r="CF9" i="8"/>
  <c r="CF8" i="8"/>
  <c r="CF7" i="8"/>
  <c r="CJ55" i="8"/>
  <c r="CJ54" i="8"/>
  <c r="CJ53" i="8"/>
  <c r="CJ52" i="8"/>
  <c r="CJ51" i="8"/>
  <c r="CJ50" i="8"/>
  <c r="CJ49" i="8"/>
  <c r="CJ48" i="8"/>
  <c r="CJ47" i="8"/>
  <c r="CJ46" i="8"/>
  <c r="CJ45" i="8"/>
  <c r="CJ44" i="8"/>
  <c r="CJ43" i="8"/>
  <c r="CJ42" i="8"/>
  <c r="CJ41" i="8"/>
  <c r="CJ40" i="8"/>
  <c r="CJ39" i="8"/>
  <c r="CJ38" i="8"/>
  <c r="CJ37" i="8"/>
  <c r="CJ36" i="8"/>
  <c r="CJ35" i="8"/>
  <c r="CJ34" i="8"/>
  <c r="CJ33" i="8"/>
  <c r="CJ32" i="8"/>
  <c r="CJ31" i="8"/>
  <c r="CJ30" i="8"/>
  <c r="CJ29" i="8"/>
  <c r="CJ28" i="8"/>
  <c r="CJ27" i="8"/>
  <c r="CJ26" i="8"/>
  <c r="CJ25" i="8"/>
  <c r="CJ24" i="8"/>
  <c r="CJ23" i="8"/>
  <c r="CJ22" i="8"/>
  <c r="CJ21" i="8"/>
  <c r="CJ20" i="8"/>
  <c r="CJ19" i="8"/>
  <c r="CJ18" i="8"/>
  <c r="CJ17" i="8"/>
  <c r="CJ16" i="8"/>
  <c r="CJ15" i="8"/>
  <c r="CJ14" i="8"/>
  <c r="CJ13" i="8"/>
  <c r="CJ12" i="8"/>
  <c r="CJ11" i="8"/>
  <c r="CJ10" i="8"/>
  <c r="CJ9" i="8"/>
  <c r="CJ8" i="8"/>
  <c r="CJ7" i="8"/>
  <c r="CN55" i="8"/>
  <c r="CN54" i="8"/>
  <c r="CN53" i="8"/>
  <c r="CN52" i="8"/>
  <c r="CN51" i="8"/>
  <c r="CN50" i="8"/>
  <c r="CN49" i="8"/>
  <c r="CN48" i="8"/>
  <c r="CN47" i="8"/>
  <c r="CN46" i="8"/>
  <c r="CN45" i="8"/>
  <c r="CN44" i="8"/>
  <c r="CN43" i="8"/>
  <c r="CN42" i="8"/>
  <c r="CN41" i="8"/>
  <c r="CN40" i="8"/>
  <c r="CN39" i="8"/>
  <c r="CN38" i="8"/>
  <c r="CN37" i="8"/>
  <c r="CN36" i="8"/>
  <c r="CN35" i="8"/>
  <c r="CN34" i="8"/>
  <c r="CN33" i="8"/>
  <c r="CN32" i="8"/>
  <c r="CN31" i="8"/>
  <c r="CN30" i="8"/>
  <c r="CN29" i="8"/>
  <c r="CN28" i="8"/>
  <c r="CN27" i="8"/>
  <c r="CN26" i="8"/>
  <c r="CN25" i="8"/>
  <c r="CN24" i="8"/>
  <c r="CN23" i="8"/>
  <c r="CN22" i="8"/>
  <c r="CN21" i="8"/>
  <c r="CN20" i="8"/>
  <c r="CN19" i="8"/>
  <c r="CN18" i="8"/>
  <c r="CN17" i="8"/>
  <c r="CN16" i="8"/>
  <c r="CN15" i="8"/>
  <c r="CN14" i="8"/>
  <c r="CN13" i="8"/>
  <c r="CN12" i="8"/>
  <c r="CN11" i="8"/>
  <c r="CN10" i="8"/>
  <c r="CN9" i="8"/>
  <c r="CN8" i="8"/>
  <c r="CN7" i="8"/>
  <c r="CR55" i="8"/>
  <c r="CR54" i="8"/>
  <c r="CR53" i="8"/>
  <c r="CR52" i="8"/>
  <c r="CR51" i="8"/>
  <c r="CR50" i="8"/>
  <c r="CR49" i="8"/>
  <c r="CR48" i="8"/>
  <c r="CR47" i="8"/>
  <c r="CR46" i="8"/>
  <c r="CR45" i="8"/>
  <c r="CR44" i="8"/>
  <c r="CR43" i="8"/>
  <c r="CR42" i="8"/>
  <c r="CR41" i="8"/>
  <c r="CR40" i="8"/>
  <c r="CR39" i="8"/>
  <c r="CR38" i="8"/>
  <c r="CR37" i="8"/>
  <c r="CR36" i="8"/>
  <c r="CR35" i="8"/>
  <c r="CR34" i="8"/>
  <c r="CR33" i="8"/>
  <c r="CR32" i="8"/>
  <c r="CR31" i="8"/>
  <c r="CR30" i="8"/>
  <c r="CR29" i="8"/>
  <c r="CR28" i="8"/>
  <c r="CR27" i="8"/>
  <c r="CR26" i="8"/>
  <c r="CR25" i="8"/>
  <c r="CR24" i="8"/>
  <c r="CR23" i="8"/>
  <c r="CR22" i="8"/>
  <c r="CR21" i="8"/>
  <c r="CR20" i="8"/>
  <c r="CR19" i="8"/>
  <c r="CR18" i="8"/>
  <c r="CR17" i="8"/>
  <c r="CR16" i="8"/>
  <c r="CR15" i="8"/>
  <c r="CR14" i="8"/>
  <c r="CR13" i="8"/>
  <c r="CR12" i="8"/>
  <c r="CR11" i="8"/>
  <c r="CR10" i="8"/>
  <c r="CR9" i="8"/>
  <c r="CR8" i="8"/>
  <c r="CR7" i="8"/>
  <c r="CV55" i="8"/>
  <c r="CV54" i="8"/>
  <c r="CV53" i="8"/>
  <c r="CV52" i="8"/>
  <c r="CV51" i="8"/>
  <c r="CV50" i="8"/>
  <c r="CV49" i="8"/>
  <c r="CV48" i="8"/>
  <c r="CV47" i="8"/>
  <c r="CV46" i="8"/>
  <c r="CV45" i="8"/>
  <c r="CV44" i="8"/>
  <c r="CV43" i="8"/>
  <c r="CV42" i="8"/>
  <c r="CV41" i="8"/>
  <c r="CV40" i="8"/>
  <c r="CV39" i="8"/>
  <c r="CV38" i="8"/>
  <c r="CV37" i="8"/>
  <c r="CV36" i="8"/>
  <c r="CV35" i="8"/>
  <c r="CV34" i="8"/>
  <c r="CV33" i="8"/>
  <c r="CV32" i="8"/>
  <c r="CV31" i="8"/>
  <c r="CV30" i="8"/>
  <c r="CV29" i="8"/>
  <c r="CV28" i="8"/>
  <c r="CV27" i="8"/>
  <c r="CV26" i="8"/>
  <c r="CV25" i="8"/>
  <c r="CV24" i="8"/>
  <c r="CV23" i="8"/>
  <c r="CV22" i="8"/>
  <c r="CV21" i="8"/>
  <c r="CV20" i="8"/>
  <c r="CV19" i="8"/>
  <c r="CV18" i="8"/>
  <c r="CV17" i="8"/>
  <c r="CV16" i="8"/>
  <c r="CV15" i="8"/>
  <c r="CV14" i="8"/>
  <c r="CV13" i="8"/>
  <c r="CV12" i="8"/>
  <c r="CV11" i="8"/>
  <c r="CV10" i="8"/>
  <c r="CV9" i="8"/>
  <c r="CV8" i="8"/>
  <c r="CV7" i="8"/>
  <c r="BW6" i="8"/>
  <c r="CA6" i="8"/>
  <c r="CE6" i="8"/>
  <c r="CI6" i="8"/>
  <c r="CM6" i="8"/>
  <c r="CR6" i="8"/>
  <c r="CV6" i="8"/>
  <c r="BU55" i="8"/>
  <c r="BU54" i="8"/>
  <c r="BU53" i="8"/>
  <c r="BU52" i="8"/>
  <c r="BU51" i="8"/>
  <c r="BU50" i="8"/>
  <c r="BU49" i="8"/>
  <c r="BU48" i="8"/>
  <c r="BU47" i="8"/>
  <c r="BU46" i="8"/>
  <c r="BU45" i="8"/>
  <c r="BU44" i="8"/>
  <c r="BU43" i="8"/>
  <c r="BU42" i="8"/>
  <c r="BU41" i="8"/>
  <c r="BU40" i="8"/>
  <c r="BU39" i="8"/>
  <c r="BU38" i="8"/>
  <c r="BU37" i="8"/>
  <c r="BU36" i="8"/>
  <c r="BU35" i="8"/>
  <c r="BU34" i="8"/>
  <c r="BU33" i="8"/>
  <c r="BU32" i="8"/>
  <c r="BU31" i="8"/>
  <c r="BU30" i="8"/>
  <c r="BU29" i="8"/>
  <c r="BU28" i="8"/>
  <c r="BU27" i="8"/>
  <c r="BU26" i="8"/>
  <c r="BU25" i="8"/>
  <c r="BU24" i="8"/>
  <c r="BU23" i="8"/>
  <c r="BU22" i="8"/>
  <c r="BU21" i="8"/>
  <c r="BU20" i="8"/>
  <c r="BU19" i="8"/>
  <c r="BU18" i="8"/>
  <c r="BU17" i="8"/>
  <c r="BU16" i="8"/>
  <c r="BU15" i="8"/>
  <c r="BU14" i="8"/>
  <c r="BU13" i="8"/>
  <c r="BU12" i="8"/>
  <c r="BU11" i="8"/>
  <c r="BU10" i="8"/>
  <c r="BU9" i="8"/>
  <c r="BU8" i="8"/>
  <c r="BY55" i="8"/>
  <c r="BY54" i="8"/>
  <c r="BY53" i="8"/>
  <c r="BY52" i="8"/>
  <c r="BY51" i="8"/>
  <c r="BY50" i="8"/>
  <c r="BY49" i="8"/>
  <c r="BY48" i="8"/>
  <c r="BY47" i="8"/>
  <c r="BY46" i="8"/>
  <c r="BY45" i="8"/>
  <c r="BY44" i="8"/>
  <c r="BY43" i="8"/>
  <c r="BY42" i="8"/>
  <c r="BY41" i="8"/>
  <c r="BY40" i="8"/>
  <c r="BY39" i="8"/>
  <c r="BY38" i="8"/>
  <c r="BY37" i="8"/>
  <c r="BY36" i="8"/>
  <c r="BY35" i="8"/>
  <c r="BY34" i="8"/>
  <c r="BY33" i="8"/>
  <c r="BY32" i="8"/>
  <c r="BY31" i="8"/>
  <c r="BY30" i="8"/>
  <c r="BY29" i="8"/>
  <c r="BY28" i="8"/>
  <c r="BY27" i="8"/>
  <c r="BY26" i="8"/>
  <c r="BY25" i="8"/>
  <c r="BY24" i="8"/>
  <c r="BY23" i="8"/>
  <c r="BY22" i="8"/>
  <c r="BY21" i="8"/>
  <c r="BY20" i="8"/>
  <c r="BY19" i="8"/>
  <c r="BY18" i="8"/>
  <c r="BY17" i="8"/>
  <c r="BY16" i="8"/>
  <c r="BY15" i="8"/>
  <c r="BY14" i="8"/>
  <c r="BY13" i="8"/>
  <c r="BY12" i="8"/>
  <c r="BY11" i="8"/>
  <c r="BY10" i="8"/>
  <c r="BY9" i="8"/>
  <c r="BY8" i="8"/>
  <c r="CC55" i="8"/>
  <c r="CC54" i="8"/>
  <c r="CC53" i="8"/>
  <c r="CC52" i="8"/>
  <c r="CC51" i="8"/>
  <c r="CC50" i="8"/>
  <c r="CC49" i="8"/>
  <c r="CC48" i="8"/>
  <c r="CC47" i="8"/>
  <c r="CC46" i="8"/>
  <c r="CC45" i="8"/>
  <c r="CC44" i="8"/>
  <c r="CC43" i="8"/>
  <c r="CC42" i="8"/>
  <c r="CC41" i="8"/>
  <c r="CC40" i="8"/>
  <c r="CC39" i="8"/>
  <c r="CC38" i="8"/>
  <c r="CC37" i="8"/>
  <c r="CC36" i="8"/>
  <c r="CC35" i="8"/>
  <c r="CC34" i="8"/>
  <c r="CC33" i="8"/>
  <c r="CC32" i="8"/>
  <c r="CC31" i="8"/>
  <c r="CC30" i="8"/>
  <c r="CC29" i="8"/>
  <c r="CC28" i="8"/>
  <c r="CC27" i="8"/>
  <c r="CC26" i="8"/>
  <c r="CC25" i="8"/>
  <c r="CC24" i="8"/>
  <c r="CC23" i="8"/>
  <c r="CC22" i="8"/>
  <c r="CC21" i="8"/>
  <c r="CC20" i="8"/>
  <c r="CC19" i="8"/>
  <c r="CC18" i="8"/>
  <c r="CC17" i="8"/>
  <c r="CC16" i="8"/>
  <c r="CC15" i="8"/>
  <c r="CC14" i="8"/>
  <c r="CC13" i="8"/>
  <c r="CC12" i="8"/>
  <c r="CC11" i="8"/>
  <c r="CC10" i="8"/>
  <c r="CC9" i="8"/>
  <c r="CC8" i="8"/>
  <c r="CC7" i="8"/>
  <c r="CG55" i="8"/>
  <c r="CG54" i="8"/>
  <c r="CG53" i="8"/>
  <c r="CG52" i="8"/>
  <c r="CG51" i="8"/>
  <c r="CG50" i="8"/>
  <c r="CG49" i="8"/>
  <c r="CG48" i="8"/>
  <c r="CG47" i="8"/>
  <c r="CG46" i="8"/>
  <c r="CG45" i="8"/>
  <c r="CG44" i="8"/>
  <c r="CG43" i="8"/>
  <c r="CG42" i="8"/>
  <c r="CG41" i="8"/>
  <c r="CG40" i="8"/>
  <c r="CG39" i="8"/>
  <c r="CG38" i="8"/>
  <c r="CG37" i="8"/>
  <c r="CG36" i="8"/>
  <c r="CG35" i="8"/>
  <c r="CG34" i="8"/>
  <c r="CG33" i="8"/>
  <c r="CG32" i="8"/>
  <c r="CG31" i="8"/>
  <c r="CG30" i="8"/>
  <c r="CG29" i="8"/>
  <c r="CG28" i="8"/>
  <c r="CG27" i="8"/>
  <c r="CG26" i="8"/>
  <c r="CG25" i="8"/>
  <c r="CG24" i="8"/>
  <c r="CG23" i="8"/>
  <c r="CG22" i="8"/>
  <c r="CG21" i="8"/>
  <c r="CG20" i="8"/>
  <c r="CG19" i="8"/>
  <c r="CG18" i="8"/>
  <c r="CG17" i="8"/>
  <c r="CG16" i="8"/>
  <c r="CG15" i="8"/>
  <c r="CG14" i="8"/>
  <c r="CG13" i="8"/>
  <c r="CG12" i="8"/>
  <c r="CG11" i="8"/>
  <c r="CG10" i="8"/>
  <c r="CG9" i="8"/>
  <c r="CG8" i="8"/>
  <c r="CG7" i="8"/>
  <c r="CK55" i="8"/>
  <c r="CK54" i="8"/>
  <c r="CK53" i="8"/>
  <c r="CK52" i="8"/>
  <c r="CK51" i="8"/>
  <c r="CK50" i="8"/>
  <c r="CK49" i="8"/>
  <c r="CK48" i="8"/>
  <c r="CK47" i="8"/>
  <c r="CK46" i="8"/>
  <c r="CK45" i="8"/>
  <c r="CK44" i="8"/>
  <c r="CK43" i="8"/>
  <c r="CK42" i="8"/>
  <c r="CK41" i="8"/>
  <c r="CK40" i="8"/>
  <c r="CK39" i="8"/>
  <c r="CK38" i="8"/>
  <c r="CK37" i="8"/>
  <c r="CK36" i="8"/>
  <c r="CK35" i="8"/>
  <c r="CK34" i="8"/>
  <c r="CK33" i="8"/>
  <c r="CK32" i="8"/>
  <c r="CK31" i="8"/>
  <c r="CK30" i="8"/>
  <c r="CK29" i="8"/>
  <c r="CK28" i="8"/>
  <c r="CK27" i="8"/>
  <c r="CK26" i="8"/>
  <c r="CK25" i="8"/>
  <c r="CK24" i="8"/>
  <c r="CK23" i="8"/>
  <c r="CK22" i="8"/>
  <c r="CK21" i="8"/>
  <c r="CK20" i="8"/>
  <c r="CK19" i="8"/>
  <c r="CK18" i="8"/>
  <c r="CK17" i="8"/>
  <c r="CK16" i="8"/>
  <c r="CK15" i="8"/>
  <c r="CK14" i="8"/>
  <c r="CK13" i="8"/>
  <c r="CK12" i="8"/>
  <c r="CK11" i="8"/>
  <c r="CK10" i="8"/>
  <c r="CK9" i="8"/>
  <c r="CK8" i="8"/>
  <c r="CK7" i="8"/>
  <c r="CO55" i="8"/>
  <c r="CO54" i="8"/>
  <c r="CO53" i="8"/>
  <c r="CO52" i="8"/>
  <c r="CO51" i="8"/>
  <c r="CO50" i="8"/>
  <c r="CO49" i="8"/>
  <c r="CO48" i="8"/>
  <c r="CO47" i="8"/>
  <c r="CO46" i="8"/>
  <c r="CO45" i="8"/>
  <c r="CO44" i="8"/>
  <c r="CO43" i="8"/>
  <c r="CO42" i="8"/>
  <c r="CO41" i="8"/>
  <c r="CO40" i="8"/>
  <c r="CO39" i="8"/>
  <c r="CO38" i="8"/>
  <c r="CO37" i="8"/>
  <c r="CO36" i="8"/>
  <c r="CO35" i="8"/>
  <c r="CO34" i="8"/>
  <c r="CO33" i="8"/>
  <c r="CO32" i="8"/>
  <c r="CO31" i="8"/>
  <c r="CO30" i="8"/>
  <c r="CO29" i="8"/>
  <c r="CO28" i="8"/>
  <c r="CO27" i="8"/>
  <c r="CO26" i="8"/>
  <c r="CO25" i="8"/>
  <c r="CO24" i="8"/>
  <c r="CO23" i="8"/>
  <c r="CO22" i="8"/>
  <c r="CO21" i="8"/>
  <c r="CO20" i="8"/>
  <c r="CO19" i="8"/>
  <c r="CO18" i="8"/>
  <c r="CO17" i="8"/>
  <c r="CO16" i="8"/>
  <c r="CO15" i="8"/>
  <c r="CO14" i="8"/>
  <c r="CO13" i="8"/>
  <c r="CO12" i="8"/>
  <c r="CO11" i="8"/>
  <c r="CO10" i="8"/>
  <c r="CO9" i="8"/>
  <c r="CO8" i="8"/>
  <c r="CO7" i="8"/>
  <c r="CS55" i="8"/>
  <c r="CS54" i="8"/>
  <c r="CS53" i="8"/>
  <c r="CS52" i="8"/>
  <c r="CS51" i="8"/>
  <c r="CS50" i="8"/>
  <c r="CS49" i="8"/>
  <c r="CS48" i="8"/>
  <c r="CS47" i="8"/>
  <c r="CS46" i="8"/>
  <c r="CS45" i="8"/>
  <c r="CS44" i="8"/>
  <c r="CS43" i="8"/>
  <c r="CS42" i="8"/>
  <c r="CS41" i="8"/>
  <c r="CS40" i="8"/>
  <c r="CS39" i="8"/>
  <c r="CS38" i="8"/>
  <c r="CS37" i="8"/>
  <c r="CS36" i="8"/>
  <c r="CS35" i="8"/>
  <c r="CS34" i="8"/>
  <c r="CS33" i="8"/>
  <c r="CS32" i="8"/>
  <c r="CS31" i="8"/>
  <c r="CS30" i="8"/>
  <c r="CS29" i="8"/>
  <c r="CS28" i="8"/>
  <c r="CS27" i="8"/>
  <c r="CS26" i="8"/>
  <c r="CS25" i="8"/>
  <c r="CS24" i="8"/>
  <c r="CS23" i="8"/>
  <c r="CS22" i="8"/>
  <c r="CS21" i="8"/>
  <c r="CS20" i="8"/>
  <c r="CS19" i="8"/>
  <c r="CS18" i="8"/>
  <c r="CS17" i="8"/>
  <c r="CS16" i="8"/>
  <c r="CS15" i="8"/>
  <c r="CS14" i="8"/>
  <c r="CS13" i="8"/>
  <c r="CS12" i="8"/>
  <c r="CS11" i="8"/>
  <c r="CS10" i="8"/>
  <c r="CS9" i="8"/>
  <c r="CS8" i="8"/>
  <c r="CS7" i="8"/>
  <c r="BT6" i="8"/>
  <c r="BX6" i="8"/>
  <c r="CB6" i="8"/>
  <c r="CF6" i="8"/>
  <c r="CJ6" i="8"/>
  <c r="CN6" i="8"/>
  <c r="CS6" i="8"/>
  <c r="BT7" i="8"/>
  <c r="BV55" i="8"/>
  <c r="BV54" i="8"/>
  <c r="BV53" i="8"/>
  <c r="BV52" i="8"/>
  <c r="BV51" i="8"/>
  <c r="BV50" i="8"/>
  <c r="BV49" i="8"/>
  <c r="BV48" i="8"/>
  <c r="BV47" i="8"/>
  <c r="BV46" i="8"/>
  <c r="BV45" i="8"/>
  <c r="BV44" i="8"/>
  <c r="BV43" i="8"/>
  <c r="BV42" i="8"/>
  <c r="BV41" i="8"/>
  <c r="BV40" i="8"/>
  <c r="BV39" i="8"/>
  <c r="BV38" i="8"/>
  <c r="BV37" i="8"/>
  <c r="BV36" i="8"/>
  <c r="BV35" i="8"/>
  <c r="BV34" i="8"/>
  <c r="BV33" i="8"/>
  <c r="BV32" i="8"/>
  <c r="BV31" i="8"/>
  <c r="BV30" i="8"/>
  <c r="BV29" i="8"/>
  <c r="BV28" i="8"/>
  <c r="BV27" i="8"/>
  <c r="BV26" i="8"/>
  <c r="BV25" i="8"/>
  <c r="BV24" i="8"/>
  <c r="BV23" i="8"/>
  <c r="BV22" i="8"/>
  <c r="BV21" i="8"/>
  <c r="BV20" i="8"/>
  <c r="BV19" i="8"/>
  <c r="BV18" i="8"/>
  <c r="BV17" i="8"/>
  <c r="BV16" i="8"/>
  <c r="BV15" i="8"/>
  <c r="BV14" i="8"/>
  <c r="BV13" i="8"/>
  <c r="BV12" i="8"/>
  <c r="BV11" i="8"/>
  <c r="BV10" i="8"/>
  <c r="BV9" i="8"/>
  <c r="BV8" i="8"/>
  <c r="BZ55" i="8"/>
  <c r="BZ54" i="8"/>
  <c r="BZ53" i="8"/>
  <c r="BZ52" i="8"/>
  <c r="BZ51" i="8"/>
  <c r="BZ50" i="8"/>
  <c r="BZ49" i="8"/>
  <c r="BZ48" i="8"/>
  <c r="BZ47" i="8"/>
  <c r="BZ46" i="8"/>
  <c r="BZ45" i="8"/>
  <c r="BZ44" i="8"/>
  <c r="BZ43" i="8"/>
  <c r="BZ42" i="8"/>
  <c r="BZ41" i="8"/>
  <c r="BZ40" i="8"/>
  <c r="BZ39" i="8"/>
  <c r="BZ38" i="8"/>
  <c r="BZ37" i="8"/>
  <c r="BZ36" i="8"/>
  <c r="BZ35" i="8"/>
  <c r="BZ34" i="8"/>
  <c r="BZ33" i="8"/>
  <c r="BZ32" i="8"/>
  <c r="BZ31" i="8"/>
  <c r="BZ30" i="8"/>
  <c r="BZ29" i="8"/>
  <c r="BZ28" i="8"/>
  <c r="BZ27" i="8"/>
  <c r="BZ26" i="8"/>
  <c r="BZ25" i="8"/>
  <c r="BZ24" i="8"/>
  <c r="BZ23" i="8"/>
  <c r="BZ22" i="8"/>
  <c r="BZ21" i="8"/>
  <c r="BZ20" i="8"/>
  <c r="BZ19" i="8"/>
  <c r="BZ18" i="8"/>
  <c r="BZ17" i="8"/>
  <c r="BZ16" i="8"/>
  <c r="BZ15" i="8"/>
  <c r="BZ14" i="8"/>
  <c r="BZ13" i="8"/>
  <c r="BZ12" i="8"/>
  <c r="BZ11" i="8"/>
  <c r="BZ10" i="8"/>
  <c r="BZ9" i="8"/>
  <c r="BZ8" i="8"/>
  <c r="BZ7" i="8"/>
  <c r="CD55" i="8"/>
  <c r="CD54" i="8"/>
  <c r="CD53" i="8"/>
  <c r="CD52" i="8"/>
  <c r="CD51" i="8"/>
  <c r="CD50" i="8"/>
  <c r="CD49" i="8"/>
  <c r="CD48" i="8"/>
  <c r="CD47" i="8"/>
  <c r="CD46" i="8"/>
  <c r="CD45" i="8"/>
  <c r="CD44" i="8"/>
  <c r="CD43" i="8"/>
  <c r="CD42" i="8"/>
  <c r="CD41" i="8"/>
  <c r="CD40" i="8"/>
  <c r="CD39" i="8"/>
  <c r="CD38" i="8"/>
  <c r="CD37" i="8"/>
  <c r="CD36" i="8"/>
  <c r="CD35" i="8"/>
  <c r="CD34" i="8"/>
  <c r="CD33" i="8"/>
  <c r="CD32" i="8"/>
  <c r="CD31" i="8"/>
  <c r="CD30" i="8"/>
  <c r="CD29" i="8"/>
  <c r="CD28" i="8"/>
  <c r="CD27" i="8"/>
  <c r="CD26" i="8"/>
  <c r="CD25" i="8"/>
  <c r="CD24" i="8"/>
  <c r="CD23" i="8"/>
  <c r="CD22" i="8"/>
  <c r="CD21" i="8"/>
  <c r="CD20" i="8"/>
  <c r="CD19" i="8"/>
  <c r="CD18" i="8"/>
  <c r="CD17" i="8"/>
  <c r="CD16" i="8"/>
  <c r="CD15" i="8"/>
  <c r="CD14" i="8"/>
  <c r="CD13" i="8"/>
  <c r="CD12" i="8"/>
  <c r="CD11" i="8"/>
  <c r="CD10" i="8"/>
  <c r="CD9" i="8"/>
  <c r="CD8" i="8"/>
  <c r="CD7" i="8"/>
  <c r="CH55" i="8"/>
  <c r="CH54" i="8"/>
  <c r="CH53" i="8"/>
  <c r="CH52" i="8"/>
  <c r="CH51" i="8"/>
  <c r="CH50" i="8"/>
  <c r="CH49" i="8"/>
  <c r="CH48" i="8"/>
  <c r="CH47" i="8"/>
  <c r="CH46" i="8"/>
  <c r="CH45" i="8"/>
  <c r="CH44" i="8"/>
  <c r="CH43" i="8"/>
  <c r="CH42" i="8"/>
  <c r="CH41" i="8"/>
  <c r="CH40" i="8"/>
  <c r="CH39" i="8"/>
  <c r="CH38" i="8"/>
  <c r="CH37" i="8"/>
  <c r="CH36" i="8"/>
  <c r="CH35" i="8"/>
  <c r="CH34" i="8"/>
  <c r="CH33" i="8"/>
  <c r="CH32" i="8"/>
  <c r="CH31" i="8"/>
  <c r="CH30" i="8"/>
  <c r="CH29" i="8"/>
  <c r="CH28" i="8"/>
  <c r="CH27" i="8"/>
  <c r="CH26" i="8"/>
  <c r="CH25" i="8"/>
  <c r="CH24" i="8"/>
  <c r="CH23" i="8"/>
  <c r="CH22" i="8"/>
  <c r="CH21" i="8"/>
  <c r="CH20" i="8"/>
  <c r="CH19" i="8"/>
  <c r="CH18" i="8"/>
  <c r="CH17" i="8"/>
  <c r="CH16" i="8"/>
  <c r="CH15" i="8"/>
  <c r="CH14" i="8"/>
  <c r="CH13" i="8"/>
  <c r="CH12" i="8"/>
  <c r="CH11" i="8"/>
  <c r="CH10" i="8"/>
  <c r="CH9" i="8"/>
  <c r="CH8" i="8"/>
  <c r="CH7" i="8"/>
  <c r="CL55" i="8"/>
  <c r="CL54" i="8"/>
  <c r="CL53" i="8"/>
  <c r="CL52" i="8"/>
  <c r="CL51" i="8"/>
  <c r="CL50" i="8"/>
  <c r="CL49" i="8"/>
  <c r="CL48" i="8"/>
  <c r="CL47" i="8"/>
  <c r="CL46" i="8"/>
  <c r="CL45" i="8"/>
  <c r="CL44" i="8"/>
  <c r="CL43" i="8"/>
  <c r="CL42" i="8"/>
  <c r="CL41" i="8"/>
  <c r="CL40" i="8"/>
  <c r="CL39" i="8"/>
  <c r="CL38" i="8"/>
  <c r="CL37" i="8"/>
  <c r="CL36" i="8"/>
  <c r="CL35" i="8"/>
  <c r="CL34" i="8"/>
  <c r="CL33" i="8"/>
  <c r="CL32" i="8"/>
  <c r="CL31" i="8"/>
  <c r="CL30" i="8"/>
  <c r="CL29" i="8"/>
  <c r="CL28" i="8"/>
  <c r="CL27" i="8"/>
  <c r="CL26" i="8"/>
  <c r="CL25" i="8"/>
  <c r="CL24" i="8"/>
  <c r="CL23" i="8"/>
  <c r="CL22" i="8"/>
  <c r="CL21" i="8"/>
  <c r="CL20" i="8"/>
  <c r="CL19" i="8"/>
  <c r="CL18" i="8"/>
  <c r="CL17" i="8"/>
  <c r="CL16" i="8"/>
  <c r="CL15" i="8"/>
  <c r="CL14" i="8"/>
  <c r="CL13" i="8"/>
  <c r="CL12" i="8"/>
  <c r="CL11" i="8"/>
  <c r="CL10" i="8"/>
  <c r="CL9" i="8"/>
  <c r="CL8" i="8"/>
  <c r="CL7" i="8"/>
  <c r="CP55" i="8"/>
  <c r="CP54" i="8"/>
  <c r="CP53" i="8"/>
  <c r="CP52" i="8"/>
  <c r="CP51" i="8"/>
  <c r="CP50" i="8"/>
  <c r="CP49" i="8"/>
  <c r="CP48" i="8"/>
  <c r="CP47" i="8"/>
  <c r="CP46" i="8"/>
  <c r="CP45" i="8"/>
  <c r="CP44" i="8"/>
  <c r="CP43" i="8"/>
  <c r="CP42" i="8"/>
  <c r="CP41" i="8"/>
  <c r="CP40" i="8"/>
  <c r="CP39" i="8"/>
  <c r="CP38" i="8"/>
  <c r="CP37" i="8"/>
  <c r="CP36" i="8"/>
  <c r="CP35" i="8"/>
  <c r="CP34" i="8"/>
  <c r="CP33" i="8"/>
  <c r="CP32" i="8"/>
  <c r="CP31" i="8"/>
  <c r="CP30" i="8"/>
  <c r="CP29" i="8"/>
  <c r="CP28" i="8"/>
  <c r="CP27" i="8"/>
  <c r="CP26" i="8"/>
  <c r="CP25" i="8"/>
  <c r="CP24" i="8"/>
  <c r="CP23" i="8"/>
  <c r="CP22" i="8"/>
  <c r="CP21" i="8"/>
  <c r="CP20" i="8"/>
  <c r="CP19" i="8"/>
  <c r="CP18" i="8"/>
  <c r="CP17" i="8"/>
  <c r="CP16" i="8"/>
  <c r="CP15" i="8"/>
  <c r="CP14" i="8"/>
  <c r="CP13" i="8"/>
  <c r="CP12" i="8"/>
  <c r="CP11" i="8"/>
  <c r="CP10" i="8"/>
  <c r="CP9" i="8"/>
  <c r="CP8" i="8"/>
  <c r="CP7" i="8"/>
  <c r="CT55" i="8"/>
  <c r="CT54" i="8"/>
  <c r="CT53" i="8"/>
  <c r="CT52" i="8"/>
  <c r="CT51" i="8"/>
  <c r="CT50" i="8"/>
  <c r="CT49" i="8"/>
  <c r="CT48" i="8"/>
  <c r="CT47" i="8"/>
  <c r="CT46" i="8"/>
  <c r="CT45" i="8"/>
  <c r="CT44" i="8"/>
  <c r="CT43" i="8"/>
  <c r="CT42" i="8"/>
  <c r="CT41" i="8"/>
  <c r="CT40" i="8"/>
  <c r="CT39" i="8"/>
  <c r="CT38" i="8"/>
  <c r="CT37" i="8"/>
  <c r="CT36" i="8"/>
  <c r="CT35" i="8"/>
  <c r="CT34" i="8"/>
  <c r="CT33" i="8"/>
  <c r="CT32" i="8"/>
  <c r="CT31" i="8"/>
  <c r="CT30" i="8"/>
  <c r="CT29" i="8"/>
  <c r="CT28" i="8"/>
  <c r="CT27" i="8"/>
  <c r="CT26" i="8"/>
  <c r="CT25" i="8"/>
  <c r="CT24" i="8"/>
  <c r="CT23" i="8"/>
  <c r="CT22" i="8"/>
  <c r="CT21" i="8"/>
  <c r="CT20" i="8"/>
  <c r="CT19" i="8"/>
  <c r="CT18" i="8"/>
  <c r="CT17" i="8"/>
  <c r="CT16" i="8"/>
  <c r="CT15" i="8"/>
  <c r="CT14" i="8"/>
  <c r="CT13" i="8"/>
  <c r="CT12" i="8"/>
  <c r="CT11" i="8"/>
  <c r="CT10" i="8"/>
  <c r="CT9" i="8"/>
  <c r="CT8" i="8"/>
  <c r="CT7" i="8"/>
  <c r="BU6" i="8"/>
  <c r="BY6" i="8"/>
  <c r="CC6" i="8"/>
  <c r="CG6" i="8"/>
  <c r="CK6" i="8"/>
  <c r="CO6" i="8"/>
  <c r="CT6" i="8"/>
  <c r="BU7" i="8"/>
  <c r="BF180" i="8"/>
  <c r="BJ180" i="8"/>
  <c r="BN180" i="8"/>
  <c r="BR180" i="8"/>
  <c r="BB181" i="8"/>
  <c r="BF181" i="8"/>
  <c r="BJ181" i="8"/>
  <c r="BN181" i="8"/>
  <c r="BR181" i="8"/>
  <c r="BB182" i="8"/>
  <c r="BF182" i="8"/>
  <c r="BJ182" i="8"/>
  <c r="BN182" i="8"/>
  <c r="BR182" i="8"/>
  <c r="BB183" i="8"/>
  <c r="BF183" i="8"/>
  <c r="BJ183" i="8"/>
  <c r="BN183" i="8"/>
  <c r="BR183" i="8"/>
  <c r="BB184" i="8"/>
  <c r="BF184" i="8"/>
  <c r="BJ184" i="8"/>
  <c r="BN184" i="8"/>
  <c r="BR184" i="8"/>
  <c r="BB185" i="8"/>
  <c r="BF185" i="8"/>
  <c r="BJ185" i="8"/>
  <c r="BN185" i="8"/>
  <c r="BR185" i="8"/>
  <c r="BB186" i="8"/>
  <c r="BF186" i="8"/>
  <c r="BJ186" i="8"/>
  <c r="BN186" i="8"/>
  <c r="BR186" i="8"/>
  <c r="BB187" i="8"/>
  <c r="BF187" i="8"/>
  <c r="BJ187" i="8"/>
  <c r="BN187" i="8"/>
  <c r="BR187" i="8"/>
  <c r="BB188" i="8"/>
  <c r="BG189" i="8"/>
  <c r="BO189" i="8"/>
  <c r="BC190" i="8"/>
  <c r="BK190" i="8"/>
  <c r="BS190" i="8"/>
  <c r="BG191" i="8"/>
  <c r="BO191" i="8"/>
  <c r="BC192" i="8"/>
  <c r="BK192" i="8"/>
  <c r="BS192" i="8"/>
  <c r="BG193" i="8"/>
  <c r="BO193" i="8"/>
  <c r="BC194" i="8"/>
  <c r="BK194" i="8"/>
  <c r="BS194" i="8"/>
  <c r="BG195" i="8"/>
  <c r="BO195" i="8"/>
  <c r="BC196" i="8"/>
  <c r="BK196" i="8"/>
  <c r="BS196" i="8"/>
  <c r="BG197" i="8"/>
  <c r="BO197" i="8"/>
  <c r="BC198" i="8"/>
  <c r="BK198" i="8"/>
  <c r="BS198" i="8"/>
  <c r="BG199" i="8"/>
  <c r="BO199" i="8"/>
  <c r="BC200" i="8"/>
  <c r="BK200" i="8"/>
  <c r="BS200" i="8"/>
  <c r="BG201" i="8"/>
  <c r="BO201" i="8"/>
  <c r="BC202" i="8"/>
  <c r="BK202" i="8"/>
  <c r="BS202" i="8"/>
  <c r="BG203" i="8"/>
  <c r="BO203" i="8"/>
  <c r="BC204" i="8"/>
  <c r="BK204" i="8"/>
  <c r="BS204" i="8"/>
  <c r="BG205" i="8"/>
  <c r="BO205" i="8"/>
  <c r="BC206" i="8"/>
  <c r="BK206" i="8"/>
  <c r="BS206" i="8"/>
  <c r="BC208" i="8"/>
  <c r="BG60" i="8"/>
  <c r="AH54" i="8"/>
  <c r="AH53" i="8"/>
  <c r="AH52" i="8"/>
  <c r="AH55" i="8"/>
  <c r="AH51" i="8"/>
  <c r="AH46" i="8"/>
  <c r="AH42" i="8"/>
  <c r="AH50" i="8"/>
  <c r="AH48" i="8"/>
  <c r="AH44" i="8"/>
  <c r="AH43" i="8"/>
  <c r="AH40" i="8"/>
  <c r="AH47" i="8"/>
  <c r="AH38" i="8"/>
  <c r="AH49" i="8"/>
  <c r="AH45" i="8"/>
  <c r="AH41" i="8"/>
  <c r="AH37" i="8"/>
  <c r="AH33" i="8"/>
  <c r="AH39" i="8"/>
  <c r="AH36" i="8"/>
  <c r="AH35" i="8"/>
  <c r="AH29" i="8"/>
  <c r="AH32" i="8"/>
  <c r="AH28" i="8"/>
  <c r="AH24" i="8"/>
  <c r="AH20" i="8"/>
  <c r="AH31" i="8"/>
  <c r="AH27" i="8"/>
  <c r="AH34" i="8"/>
  <c r="AH30" i="8"/>
  <c r="AH26" i="8"/>
  <c r="AH22" i="8"/>
  <c r="AH23" i="8"/>
  <c r="AH21" i="8"/>
  <c r="AH16" i="8"/>
  <c r="AH12" i="8"/>
  <c r="AH8" i="8"/>
  <c r="AH19" i="8"/>
  <c r="AH25" i="8"/>
  <c r="AH18" i="8"/>
  <c r="AH14" i="8"/>
  <c r="AH10" i="8"/>
  <c r="AH13" i="8"/>
  <c r="AH11" i="8"/>
  <c r="AH17" i="8"/>
  <c r="AH9" i="8"/>
  <c r="AH7" i="8"/>
  <c r="AH15" i="8"/>
  <c r="AH6" i="8"/>
  <c r="BG261" i="8"/>
  <c r="BG260" i="8"/>
  <c r="BG259" i="8"/>
  <c r="BG258" i="8"/>
  <c r="BG257" i="8"/>
  <c r="BG256" i="8"/>
  <c r="BG255" i="8"/>
  <c r="BG254" i="8"/>
  <c r="BG253" i="8"/>
  <c r="BG252" i="8"/>
  <c r="BG251" i="8"/>
  <c r="BG250" i="8"/>
  <c r="BG249" i="8"/>
  <c r="BG248" i="8"/>
  <c r="BG247" i="8"/>
  <c r="BG246" i="8"/>
  <c r="BG245" i="8"/>
  <c r="BG244" i="8"/>
  <c r="BG243" i="8"/>
  <c r="BG242" i="8"/>
  <c r="BG241" i="8"/>
  <c r="BG240" i="8"/>
  <c r="BG239" i="8"/>
  <c r="BG238" i="8"/>
  <c r="BG237" i="8"/>
  <c r="BG236" i="8"/>
  <c r="BG235" i="8"/>
  <c r="BG234" i="8"/>
  <c r="BG233" i="8"/>
  <c r="BG232" i="8"/>
  <c r="BG231" i="8"/>
  <c r="BG230" i="8"/>
  <c r="BG229" i="8"/>
  <c r="BG228" i="8"/>
  <c r="BG227" i="8"/>
  <c r="BG226" i="8"/>
  <c r="BG225" i="8"/>
  <c r="BG224" i="8"/>
  <c r="BG223" i="8"/>
  <c r="BG222" i="8"/>
  <c r="BG221" i="8"/>
  <c r="BG220" i="8"/>
  <c r="BG219" i="8"/>
  <c r="BG218" i="8"/>
  <c r="BG217" i="8"/>
  <c r="BG216" i="8"/>
  <c r="BG215" i="8"/>
  <c r="BG214" i="8"/>
  <c r="BG213" i="8"/>
  <c r="BG212" i="8"/>
  <c r="BG209" i="8"/>
  <c r="BG208" i="8"/>
  <c r="BO60" i="8"/>
  <c r="AP54" i="8"/>
  <c r="AP50" i="8"/>
  <c r="AP53" i="8"/>
  <c r="AP52" i="8"/>
  <c r="AP55" i="8"/>
  <c r="AP51" i="8"/>
  <c r="AP46" i="8"/>
  <c r="AP42" i="8"/>
  <c r="AP48" i="8"/>
  <c r="AP44" i="8"/>
  <c r="AP43" i="8"/>
  <c r="AP40" i="8"/>
  <c r="AP47" i="8"/>
  <c r="AP38" i="8"/>
  <c r="AP34" i="8"/>
  <c r="AP41" i="8"/>
  <c r="AP37" i="8"/>
  <c r="AP33" i="8"/>
  <c r="AP39" i="8"/>
  <c r="AP36" i="8"/>
  <c r="AP49" i="8"/>
  <c r="AP45" i="8"/>
  <c r="AP35" i="8"/>
  <c r="AP29" i="8"/>
  <c r="AP32" i="8"/>
  <c r="AP28" i="8"/>
  <c r="AP24" i="8"/>
  <c r="AP20" i="8"/>
  <c r="AP31" i="8"/>
  <c r="AP27" i="8"/>
  <c r="AP30" i="8"/>
  <c r="AP26" i="8"/>
  <c r="AP22" i="8"/>
  <c r="AP23" i="8"/>
  <c r="AP21" i="8"/>
  <c r="AP16" i="8"/>
  <c r="AP12" i="8"/>
  <c r="AP8" i="8"/>
  <c r="AP19" i="8"/>
  <c r="AP25" i="8"/>
  <c r="AP18" i="8"/>
  <c r="AP14" i="8"/>
  <c r="AP10" i="8"/>
  <c r="AP13" i="8"/>
  <c r="AP11" i="8"/>
  <c r="AP17" i="8"/>
  <c r="AP9" i="8"/>
  <c r="AP15" i="8"/>
  <c r="AP7" i="8"/>
  <c r="AP6" i="8"/>
  <c r="BO261" i="8"/>
  <c r="BO260" i="8"/>
  <c r="BO259" i="8"/>
  <c r="BO258" i="8"/>
  <c r="BO257" i="8"/>
  <c r="BO256" i="8"/>
  <c r="BO255" i="8"/>
  <c r="BO254" i="8"/>
  <c r="BO253" i="8"/>
  <c r="BO252" i="8"/>
  <c r="BO251" i="8"/>
  <c r="BO250" i="8"/>
  <c r="BO249" i="8"/>
  <c r="BO248" i="8"/>
  <c r="BO247" i="8"/>
  <c r="BO246" i="8"/>
  <c r="BO245" i="8"/>
  <c r="BO244" i="8"/>
  <c r="BO243" i="8"/>
  <c r="BO242" i="8"/>
  <c r="BO241" i="8"/>
  <c r="BO240" i="8"/>
  <c r="BO239" i="8"/>
  <c r="BO238" i="8"/>
  <c r="BO237" i="8"/>
  <c r="BO236" i="8"/>
  <c r="BO235" i="8"/>
  <c r="BO234" i="8"/>
  <c r="BO233" i="8"/>
  <c r="BO232" i="8"/>
  <c r="BO231" i="8"/>
  <c r="BO230" i="8"/>
  <c r="BO229" i="8"/>
  <c r="BO228" i="8"/>
  <c r="BO227" i="8"/>
  <c r="BO226" i="8"/>
  <c r="BO225" i="8"/>
  <c r="BO224" i="8"/>
  <c r="BO223" i="8"/>
  <c r="BO222" i="8"/>
  <c r="BO221" i="8"/>
  <c r="BO220" i="8"/>
  <c r="BO219" i="8"/>
  <c r="BO218" i="8"/>
  <c r="BO217" i="8"/>
  <c r="BO216" i="8"/>
  <c r="BO215" i="8"/>
  <c r="BO214" i="8"/>
  <c r="BO213" i="8"/>
  <c r="BO212" i="8"/>
  <c r="BO209" i="8"/>
  <c r="BO208" i="8"/>
  <c r="AX54" i="8"/>
  <c r="AX50" i="8"/>
  <c r="AX53" i="8"/>
  <c r="AX52" i="8"/>
  <c r="AX48" i="8"/>
  <c r="AX55" i="8"/>
  <c r="AX51" i="8"/>
  <c r="AX46" i="8"/>
  <c r="AX42" i="8"/>
  <c r="AX44" i="8"/>
  <c r="AX43" i="8"/>
  <c r="AX40" i="8"/>
  <c r="AX47" i="8"/>
  <c r="AX38" i="8"/>
  <c r="AX34" i="8"/>
  <c r="AX45" i="8"/>
  <c r="AX41" i="8"/>
  <c r="AX37" i="8"/>
  <c r="AX33" i="8"/>
  <c r="AX49" i="8"/>
  <c r="AX39" i="8"/>
  <c r="AX36" i="8"/>
  <c r="AX35" i="8"/>
  <c r="AX29" i="8"/>
  <c r="AX32" i="8"/>
  <c r="AX28" i="8"/>
  <c r="AX24" i="8"/>
  <c r="AX20" i="8"/>
  <c r="AX31" i="8"/>
  <c r="AX27" i="8"/>
  <c r="AX30" i="8"/>
  <c r="AX26" i="8"/>
  <c r="AX22" i="8"/>
  <c r="AX18" i="8"/>
  <c r="AX23" i="8"/>
  <c r="AX21" i="8"/>
  <c r="AX16" i="8"/>
  <c r="AX12" i="8"/>
  <c r="AX8" i="8"/>
  <c r="AX19" i="8"/>
  <c r="AX25" i="8"/>
  <c r="AX14" i="8"/>
  <c r="AX10" i="8"/>
  <c r="AX13" i="8"/>
  <c r="AX11" i="8"/>
  <c r="AX17" i="8"/>
  <c r="AX9" i="8"/>
  <c r="AX15" i="8"/>
  <c r="AX7" i="8"/>
  <c r="AX6" i="8"/>
  <c r="BF54" i="8"/>
  <c r="BF50" i="8"/>
  <c r="BF53" i="8"/>
  <c r="BF52" i="8"/>
  <c r="BF48" i="8"/>
  <c r="BF55" i="8"/>
  <c r="BF51" i="8"/>
  <c r="BF46" i="8"/>
  <c r="BF42" i="8"/>
  <c r="BF44" i="8"/>
  <c r="BF43" i="8"/>
  <c r="BF40" i="8"/>
  <c r="BF47" i="8"/>
  <c r="BF38" i="8"/>
  <c r="BF34" i="8"/>
  <c r="BF49" i="8"/>
  <c r="BF41" i="8"/>
  <c r="BF37" i="8"/>
  <c r="BF33" i="8"/>
  <c r="BF39" i="8"/>
  <c r="BF36" i="8"/>
  <c r="BF45" i="8"/>
  <c r="BF35" i="8"/>
  <c r="BF29" i="8"/>
  <c r="BF32" i="8"/>
  <c r="BF28" i="8"/>
  <c r="BF24" i="8"/>
  <c r="BF20" i="8"/>
  <c r="BF31" i="8"/>
  <c r="BF27" i="8"/>
  <c r="BF30" i="8"/>
  <c r="BF26" i="8"/>
  <c r="BF22" i="8"/>
  <c r="BF18" i="8"/>
  <c r="BF23" i="8"/>
  <c r="BF21" i="8"/>
  <c r="BF16" i="8"/>
  <c r="BF12" i="8"/>
  <c r="BF8" i="8"/>
  <c r="BF19" i="8"/>
  <c r="BF25" i="8"/>
  <c r="BF14" i="8"/>
  <c r="BF10" i="8"/>
  <c r="BF13" i="8"/>
  <c r="BF11" i="8"/>
  <c r="BF17" i="8"/>
  <c r="BF9" i="8"/>
  <c r="BF15" i="8"/>
  <c r="BF7" i="8"/>
  <c r="BF6" i="8"/>
  <c r="BN54" i="8"/>
  <c r="BN50" i="8"/>
  <c r="BN53" i="8"/>
  <c r="BN52" i="8"/>
  <c r="BN48" i="8"/>
  <c r="BN55" i="8"/>
  <c r="BN51" i="8"/>
  <c r="BN46" i="8"/>
  <c r="BN42" i="8"/>
  <c r="BN44" i="8"/>
  <c r="BN43" i="8"/>
  <c r="BN40" i="8"/>
  <c r="BN47" i="8"/>
  <c r="BN38" i="8"/>
  <c r="BN49" i="8"/>
  <c r="BN34" i="8"/>
  <c r="BN45" i="8"/>
  <c r="BN37" i="8"/>
  <c r="BN33" i="8"/>
  <c r="BN41" i="8"/>
  <c r="BN39" i="8"/>
  <c r="BN36" i="8"/>
  <c r="BN35" i="8"/>
  <c r="BN29" i="8"/>
  <c r="BN32" i="8"/>
  <c r="BN28" i="8"/>
  <c r="BN24" i="8"/>
  <c r="BN20" i="8"/>
  <c r="BN31" i="8"/>
  <c r="BN27" i="8"/>
  <c r="BN30" i="8"/>
  <c r="BN26" i="8"/>
  <c r="BN22" i="8"/>
  <c r="BN18" i="8"/>
  <c r="BN23" i="8"/>
  <c r="BN21" i="8"/>
  <c r="BN16" i="8"/>
  <c r="BN12" i="8"/>
  <c r="BN8" i="8"/>
  <c r="BN19" i="8"/>
  <c r="BN25" i="8"/>
  <c r="BN14" i="8"/>
  <c r="BN10" i="8"/>
  <c r="BN13" i="8"/>
  <c r="BN11" i="8"/>
  <c r="BN17" i="8"/>
  <c r="BN9" i="8"/>
  <c r="BN15" i="8"/>
  <c r="BN7" i="8"/>
  <c r="BN6" i="8"/>
  <c r="AA53" i="8"/>
  <c r="AA52" i="8"/>
  <c r="AA55" i="8"/>
  <c r="AA51" i="8"/>
  <c r="AA54" i="8"/>
  <c r="AA50" i="8"/>
  <c r="AA49" i="8"/>
  <c r="AA45" i="8"/>
  <c r="AA47" i="8"/>
  <c r="AA43" i="8"/>
  <c r="AA46" i="8"/>
  <c r="AA39" i="8"/>
  <c r="AA42" i="8"/>
  <c r="AA41" i="8"/>
  <c r="AA38" i="8"/>
  <c r="AA37" i="8"/>
  <c r="AA48" i="8"/>
  <c r="AA36" i="8"/>
  <c r="AA44" i="8"/>
  <c r="AA35" i="8"/>
  <c r="AA40" i="8"/>
  <c r="AA34" i="8"/>
  <c r="AA32" i="8"/>
  <c r="AA28" i="8"/>
  <c r="AA33" i="8"/>
  <c r="AA31" i="8"/>
  <c r="AA27" i="8"/>
  <c r="AA23" i="8"/>
  <c r="AA19" i="8"/>
  <c r="AA30" i="8"/>
  <c r="AA29" i="8"/>
  <c r="AA25" i="8"/>
  <c r="AA21" i="8"/>
  <c r="AA26" i="8"/>
  <c r="AA24" i="8"/>
  <c r="AA15" i="8"/>
  <c r="AA11" i="8"/>
  <c r="AA22" i="8"/>
  <c r="AA20" i="8"/>
  <c r="AA17" i="8"/>
  <c r="AA13" i="8"/>
  <c r="AA9" i="8"/>
  <c r="AA16" i="8"/>
  <c r="AA8" i="8"/>
  <c r="AA14" i="8"/>
  <c r="AA7" i="8"/>
  <c r="AA12" i="8"/>
  <c r="AA6" i="8"/>
  <c r="AA18" i="8"/>
  <c r="AA10" i="8"/>
  <c r="AZ260" i="8"/>
  <c r="AZ258" i="8"/>
  <c r="AZ256" i="8"/>
  <c r="AZ254" i="8"/>
  <c r="AZ252" i="8"/>
  <c r="AZ250" i="8"/>
  <c r="AZ248" i="8"/>
  <c r="AZ246" i="8"/>
  <c r="AZ244" i="8"/>
  <c r="AZ242" i="8"/>
  <c r="AZ240" i="8"/>
  <c r="AZ261" i="8"/>
  <c r="AZ259" i="8"/>
  <c r="AZ257" i="8"/>
  <c r="AZ255" i="8"/>
  <c r="AZ253" i="8"/>
  <c r="AZ251" i="8"/>
  <c r="AZ249" i="8"/>
  <c r="AZ247" i="8"/>
  <c r="AZ245" i="8"/>
  <c r="AZ243" i="8"/>
  <c r="AZ241" i="8"/>
  <c r="AZ239" i="8"/>
  <c r="AZ238" i="8"/>
  <c r="AZ237" i="8"/>
  <c r="AZ236" i="8"/>
  <c r="AZ235" i="8"/>
  <c r="AZ234" i="8"/>
  <c r="AZ233" i="8"/>
  <c r="AZ232" i="8"/>
  <c r="AZ231" i="8"/>
  <c r="AZ230" i="8"/>
  <c r="AZ229" i="8"/>
  <c r="AZ228" i="8"/>
  <c r="AZ227" i="8"/>
  <c r="AZ226" i="8"/>
  <c r="AZ225" i="8"/>
  <c r="AZ224" i="8"/>
  <c r="AZ223" i="8"/>
  <c r="AZ222" i="8"/>
  <c r="AZ221" i="8"/>
  <c r="AZ220" i="8"/>
  <c r="AZ219" i="8"/>
  <c r="AZ218" i="8"/>
  <c r="AZ217" i="8"/>
  <c r="AZ216" i="8"/>
  <c r="AZ215" i="8"/>
  <c r="AZ214" i="8"/>
  <c r="AZ213" i="8"/>
  <c r="AZ212" i="8"/>
  <c r="AZ209" i="8"/>
  <c r="AZ208" i="8"/>
  <c r="AZ207" i="8"/>
  <c r="AZ206" i="8"/>
  <c r="AZ205" i="8"/>
  <c r="AZ204" i="8"/>
  <c r="AZ203" i="8"/>
  <c r="AZ202" i="8"/>
  <c r="AZ201" i="8"/>
  <c r="AZ200" i="8"/>
  <c r="AZ199" i="8"/>
  <c r="AZ198" i="8"/>
  <c r="AZ197" i="8"/>
  <c r="AZ196" i="8"/>
  <c r="AZ195" i="8"/>
  <c r="AZ194" i="8"/>
  <c r="AZ193" i="8"/>
  <c r="AZ192" i="8"/>
  <c r="AZ191" i="8"/>
  <c r="AZ190" i="8"/>
  <c r="AM53" i="8"/>
  <c r="AM52" i="8"/>
  <c r="AM55" i="8"/>
  <c r="AM51" i="8"/>
  <c r="AM54" i="8"/>
  <c r="AM50" i="8"/>
  <c r="AM45" i="8"/>
  <c r="AM49" i="8"/>
  <c r="AM47" i="8"/>
  <c r="AM43" i="8"/>
  <c r="AM42" i="8"/>
  <c r="AM39" i="8"/>
  <c r="AM46" i="8"/>
  <c r="AM41" i="8"/>
  <c r="AM37" i="8"/>
  <c r="AM40" i="8"/>
  <c r="AM36" i="8"/>
  <c r="AM48" i="8"/>
  <c r="AM38" i="8"/>
  <c r="AM35" i="8"/>
  <c r="AM44" i="8"/>
  <c r="AM34" i="8"/>
  <c r="AM32" i="8"/>
  <c r="AM28" i="8"/>
  <c r="AM31" i="8"/>
  <c r="AM27" i="8"/>
  <c r="AM23" i="8"/>
  <c r="AM19" i="8"/>
  <c r="AM30" i="8"/>
  <c r="AM33" i="8"/>
  <c r="AM29" i="8"/>
  <c r="AM25" i="8"/>
  <c r="AM21" i="8"/>
  <c r="AM22" i="8"/>
  <c r="AM20" i="8"/>
  <c r="AM15" i="8"/>
  <c r="AM11" i="8"/>
  <c r="AM26" i="8"/>
  <c r="AM18" i="8"/>
  <c r="AM24" i="8"/>
  <c r="AM17" i="8"/>
  <c r="AM13" i="8"/>
  <c r="AM9" i="8"/>
  <c r="AM12" i="8"/>
  <c r="AM10" i="8"/>
  <c r="AM7" i="8"/>
  <c r="AM16" i="8"/>
  <c r="AM8" i="8"/>
  <c r="AM6" i="8"/>
  <c r="AM14" i="8"/>
  <c r="BL261" i="8"/>
  <c r="BL259" i="8"/>
  <c r="BL257" i="8"/>
  <c r="BL255" i="8"/>
  <c r="BL253" i="8"/>
  <c r="BL251" i="8"/>
  <c r="BL249" i="8"/>
  <c r="BL247" i="8"/>
  <c r="BL245" i="8"/>
  <c r="BL243" i="8"/>
  <c r="BL241" i="8"/>
  <c r="BL239" i="8"/>
  <c r="BL260" i="8"/>
  <c r="BL258" i="8"/>
  <c r="BL256" i="8"/>
  <c r="BL254" i="8"/>
  <c r="BL252" i="8"/>
  <c r="BL250" i="8"/>
  <c r="BL248" i="8"/>
  <c r="BL246" i="8"/>
  <c r="BL244" i="8"/>
  <c r="BL242" i="8"/>
  <c r="BL240" i="8"/>
  <c r="BL238" i="8"/>
  <c r="BL237" i="8"/>
  <c r="BL236" i="8"/>
  <c r="BL235" i="8"/>
  <c r="BL234" i="8"/>
  <c r="BL233" i="8"/>
  <c r="BL232" i="8"/>
  <c r="BL231" i="8"/>
  <c r="BL230" i="8"/>
  <c r="BL229" i="8"/>
  <c r="BL228" i="8"/>
  <c r="BL227" i="8"/>
  <c r="BL226" i="8"/>
  <c r="BL225" i="8"/>
  <c r="BL224" i="8"/>
  <c r="BL223" i="8"/>
  <c r="BL222" i="8"/>
  <c r="BL221" i="8"/>
  <c r="BL220" i="8"/>
  <c r="BL219" i="8"/>
  <c r="BL218" i="8"/>
  <c r="BL217" i="8"/>
  <c r="BL216" i="8"/>
  <c r="BL215" i="8"/>
  <c r="BL214" i="8"/>
  <c r="BL213" i="8"/>
  <c r="BL212" i="8"/>
  <c r="BL209" i="8"/>
  <c r="BL208" i="8"/>
  <c r="BL207" i="8"/>
  <c r="BL206" i="8"/>
  <c r="BL205" i="8"/>
  <c r="BL204" i="8"/>
  <c r="BL203" i="8"/>
  <c r="BL202" i="8"/>
  <c r="BL201" i="8"/>
  <c r="BL200" i="8"/>
  <c r="BL199" i="8"/>
  <c r="BL198" i="8"/>
  <c r="BL197" i="8"/>
  <c r="BL196" i="8"/>
  <c r="BL195" i="8"/>
  <c r="BL194" i="8"/>
  <c r="BL193" i="8"/>
  <c r="BL192" i="8"/>
  <c r="BL191" i="8"/>
  <c r="BL190" i="8"/>
  <c r="BL189" i="8"/>
  <c r="AU53" i="8"/>
  <c r="AU52" i="8"/>
  <c r="AU55" i="8"/>
  <c r="AU51" i="8"/>
  <c r="AU54" i="8"/>
  <c r="AU50" i="8"/>
  <c r="AU45" i="8"/>
  <c r="AU49" i="8"/>
  <c r="AU47" i="8"/>
  <c r="AU43" i="8"/>
  <c r="AU42" i="8"/>
  <c r="AU39" i="8"/>
  <c r="AU46" i="8"/>
  <c r="AU41" i="8"/>
  <c r="AU48" i="8"/>
  <c r="AU37" i="8"/>
  <c r="AU44" i="8"/>
  <c r="AU40" i="8"/>
  <c r="AU36" i="8"/>
  <c r="AU38" i="8"/>
  <c r="AU35" i="8"/>
  <c r="AU34" i="8"/>
  <c r="AU32" i="8"/>
  <c r="AU28" i="8"/>
  <c r="AU31" i="8"/>
  <c r="AU27" i="8"/>
  <c r="AU23" i="8"/>
  <c r="AU19" i="8"/>
  <c r="AU30" i="8"/>
  <c r="AU33" i="8"/>
  <c r="AU29" i="8"/>
  <c r="AU25" i="8"/>
  <c r="AU21" i="8"/>
  <c r="AU22" i="8"/>
  <c r="AU20" i="8"/>
  <c r="AU15" i="8"/>
  <c r="AU11" i="8"/>
  <c r="AU7" i="8"/>
  <c r="AU26" i="8"/>
  <c r="AU18" i="8"/>
  <c r="AU24" i="8"/>
  <c r="AU17" i="8"/>
  <c r="AU13" i="8"/>
  <c r="AU9" i="8"/>
  <c r="AU12" i="8"/>
  <c r="AU10" i="8"/>
  <c r="AU16" i="8"/>
  <c r="AU8" i="8"/>
  <c r="AU6" i="8"/>
  <c r="AU14" i="8"/>
  <c r="BC53" i="8"/>
  <c r="BC52" i="8"/>
  <c r="BC55" i="8"/>
  <c r="BC51" i="8"/>
  <c r="BC54" i="8"/>
  <c r="BC50" i="8"/>
  <c r="BC45" i="8"/>
  <c r="BC49" i="8"/>
  <c r="BC47" i="8"/>
  <c r="BC43" i="8"/>
  <c r="BC42" i="8"/>
  <c r="BC39" i="8"/>
  <c r="BC46" i="8"/>
  <c r="BC41" i="8"/>
  <c r="BC37" i="8"/>
  <c r="BC40" i="8"/>
  <c r="BC36" i="8"/>
  <c r="BC38" i="8"/>
  <c r="BC35" i="8"/>
  <c r="BC48" i="8"/>
  <c r="BC44" i="8"/>
  <c r="BC34" i="8"/>
  <c r="BC32" i="8"/>
  <c r="BC28" i="8"/>
  <c r="BC31" i="8"/>
  <c r="BC27" i="8"/>
  <c r="BC23" i="8"/>
  <c r="BC19" i="8"/>
  <c r="BC30" i="8"/>
  <c r="BC26" i="8"/>
  <c r="BC33" i="8"/>
  <c r="BC29" i="8"/>
  <c r="BC25" i="8"/>
  <c r="BC21" i="8"/>
  <c r="BC22" i="8"/>
  <c r="BC20" i="8"/>
  <c r="BC15" i="8"/>
  <c r="BC11" i="8"/>
  <c r="BC7" i="8"/>
  <c r="BC18" i="8"/>
  <c r="BC24" i="8"/>
  <c r="BC17" i="8"/>
  <c r="BC13" i="8"/>
  <c r="BC9" i="8"/>
  <c r="BC12" i="8"/>
  <c r="BC10" i="8"/>
  <c r="BC16" i="8"/>
  <c r="BC8" i="8"/>
  <c r="BC6" i="8"/>
  <c r="BC14" i="8"/>
  <c r="BO53" i="8"/>
  <c r="BO52" i="8"/>
  <c r="BO55" i="8"/>
  <c r="BO51" i="8"/>
  <c r="BO54" i="8"/>
  <c r="BO50" i="8"/>
  <c r="BO49" i="8"/>
  <c r="BO45" i="8"/>
  <c r="BO41" i="8"/>
  <c r="BO47" i="8"/>
  <c r="BO43" i="8"/>
  <c r="BO48" i="8"/>
  <c r="BO46" i="8"/>
  <c r="BO39" i="8"/>
  <c r="BO42" i="8"/>
  <c r="BO44" i="8"/>
  <c r="BO38" i="8"/>
  <c r="BO37" i="8"/>
  <c r="BO36" i="8"/>
  <c r="BO35" i="8"/>
  <c r="BO40" i="8"/>
  <c r="BO34" i="8"/>
  <c r="BO32" i="8"/>
  <c r="BO28" i="8"/>
  <c r="BO33" i="8"/>
  <c r="BO31" i="8"/>
  <c r="BO27" i="8"/>
  <c r="BO23" i="8"/>
  <c r="BO19" i="8"/>
  <c r="BO30" i="8"/>
  <c r="BO26" i="8"/>
  <c r="BO29" i="8"/>
  <c r="BO25" i="8"/>
  <c r="BO21" i="8"/>
  <c r="BO18" i="8"/>
  <c r="BO24" i="8"/>
  <c r="BO15" i="8"/>
  <c r="BO11" i="8"/>
  <c r="BO7" i="8"/>
  <c r="BO22" i="8"/>
  <c r="BO20" i="8"/>
  <c r="BO17" i="8"/>
  <c r="BO13" i="8"/>
  <c r="BO9" i="8"/>
  <c r="BO16" i="8"/>
  <c r="BO8" i="8"/>
  <c r="BO14" i="8"/>
  <c r="BO12" i="8"/>
  <c r="BO6" i="8"/>
  <c r="BO10" i="8"/>
  <c r="BC160" i="8"/>
  <c r="BG160" i="8"/>
  <c r="BK160" i="8"/>
  <c r="BO160" i="8"/>
  <c r="BS160" i="8"/>
  <c r="BC161" i="8"/>
  <c r="BG161" i="8"/>
  <c r="BK161" i="8"/>
  <c r="BO161" i="8"/>
  <c r="BS161" i="8"/>
  <c r="BC162" i="8"/>
  <c r="BG162" i="8"/>
  <c r="BK162" i="8"/>
  <c r="BO162" i="8"/>
  <c r="BS162" i="8"/>
  <c r="BC163" i="8"/>
  <c r="BG163" i="8"/>
  <c r="BK163" i="8"/>
  <c r="BO163" i="8"/>
  <c r="BS163" i="8"/>
  <c r="BC164" i="8"/>
  <c r="BG164" i="8"/>
  <c r="BK164" i="8"/>
  <c r="BO164" i="8"/>
  <c r="BS164" i="8"/>
  <c r="BC165" i="8"/>
  <c r="BG165" i="8"/>
  <c r="BK165" i="8"/>
  <c r="BO165" i="8"/>
  <c r="BS165" i="8"/>
  <c r="BC166" i="8"/>
  <c r="BG166" i="8"/>
  <c r="BK166" i="8"/>
  <c r="BO166" i="8"/>
  <c r="BS166" i="8"/>
  <c r="BC167" i="8"/>
  <c r="BG167" i="8"/>
  <c r="BK167" i="8"/>
  <c r="BO167" i="8"/>
  <c r="BS167" i="8"/>
  <c r="BC168" i="8"/>
  <c r="BG168" i="8"/>
  <c r="BK168" i="8"/>
  <c r="BO168" i="8"/>
  <c r="BS168" i="8"/>
  <c r="BC169" i="8"/>
  <c r="BG169" i="8"/>
  <c r="BK169" i="8"/>
  <c r="BO169" i="8"/>
  <c r="BS169" i="8"/>
  <c r="BC170" i="8"/>
  <c r="BG170" i="8"/>
  <c r="BK170" i="8"/>
  <c r="BO170" i="8"/>
  <c r="BS170" i="8"/>
  <c r="BC171" i="8"/>
  <c r="BG171" i="8"/>
  <c r="BK171" i="8"/>
  <c r="BO171" i="8"/>
  <c r="BS171" i="8"/>
  <c r="BC172" i="8"/>
  <c r="BG172" i="8"/>
  <c r="BK172" i="8"/>
  <c r="BO172" i="8"/>
  <c r="BS172" i="8"/>
  <c r="BC173" i="8"/>
  <c r="BG173" i="8"/>
  <c r="BK173" i="8"/>
  <c r="BO173" i="8"/>
  <c r="BS173" i="8"/>
  <c r="BC174" i="8"/>
  <c r="BG174" i="8"/>
  <c r="BK174" i="8"/>
  <c r="BO174" i="8"/>
  <c r="BS174" i="8"/>
  <c r="BC175" i="8"/>
  <c r="BG175" i="8"/>
  <c r="BK175" i="8"/>
  <c r="BO175" i="8"/>
  <c r="BS175" i="8"/>
  <c r="BC176" i="8"/>
  <c r="BG176" i="8"/>
  <c r="BK176" i="8"/>
  <c r="BO176" i="8"/>
  <c r="BS176" i="8"/>
  <c r="BC177" i="8"/>
  <c r="BG177" i="8"/>
  <c r="BK177" i="8"/>
  <c r="BO177" i="8"/>
  <c r="BS177" i="8"/>
  <c r="BC178" i="8"/>
  <c r="BG178" i="8"/>
  <c r="BK178" i="8"/>
  <c r="BO178" i="8"/>
  <c r="BS178" i="8"/>
  <c r="BC179" i="8"/>
  <c r="BG179" i="8"/>
  <c r="BK179" i="8"/>
  <c r="BO179" i="8"/>
  <c r="BS179" i="8"/>
  <c r="BC180" i="8"/>
  <c r="BG180" i="8"/>
  <c r="BK180" i="8"/>
  <c r="BO180" i="8"/>
  <c r="BS180" i="8"/>
  <c r="BC181" i="8"/>
  <c r="BG181" i="8"/>
  <c r="BK181" i="8"/>
  <c r="BO181" i="8"/>
  <c r="BS181" i="8"/>
  <c r="BC182" i="8"/>
  <c r="BG182" i="8"/>
  <c r="BK182" i="8"/>
  <c r="BO182" i="8"/>
  <c r="BS182" i="8"/>
  <c r="BC183" i="8"/>
  <c r="BG183" i="8"/>
  <c r="BK183" i="8"/>
  <c r="BO183" i="8"/>
  <c r="BS183" i="8"/>
  <c r="BC184" i="8"/>
  <c r="BG184" i="8"/>
  <c r="BK184" i="8"/>
  <c r="BO184" i="8"/>
  <c r="BS184" i="8"/>
  <c r="BC185" i="8"/>
  <c r="BG185" i="8"/>
  <c r="BK185" i="8"/>
  <c r="BO185" i="8"/>
  <c r="BS185" i="8"/>
  <c r="BC186" i="8"/>
  <c r="BG186" i="8"/>
  <c r="BK186" i="8"/>
  <c r="BO186" i="8"/>
  <c r="BS186" i="8"/>
  <c r="BC187" i="8"/>
  <c r="BG187" i="8"/>
  <c r="BK187" i="8"/>
  <c r="BO187" i="8"/>
  <c r="BS187" i="8"/>
  <c r="BC188" i="8"/>
  <c r="BG188" i="8"/>
  <c r="BK188" i="8"/>
  <c r="BO188" i="8"/>
  <c r="BS188" i="8"/>
  <c r="BC189" i="8"/>
  <c r="BI189" i="8"/>
  <c r="BQ189" i="8"/>
  <c r="BE190" i="8"/>
  <c r="BM190" i="8"/>
  <c r="BA191" i="8"/>
  <c r="BI191" i="8"/>
  <c r="BQ191" i="8"/>
  <c r="BE192" i="8"/>
  <c r="BM192" i="8"/>
  <c r="BA193" i="8"/>
  <c r="BI193" i="8"/>
  <c r="BQ193" i="8"/>
  <c r="BE194" i="8"/>
  <c r="BM194" i="8"/>
  <c r="BA195" i="8"/>
  <c r="BI195" i="8"/>
  <c r="BQ195" i="8"/>
  <c r="BE196" i="8"/>
  <c r="BM196" i="8"/>
  <c r="BA197" i="8"/>
  <c r="BI197" i="8"/>
  <c r="BQ197" i="8"/>
  <c r="BE198" i="8"/>
  <c r="BM198" i="8"/>
  <c r="BA199" i="8"/>
  <c r="BI199" i="8"/>
  <c r="BQ199" i="8"/>
  <c r="BE200" i="8"/>
  <c r="BM200" i="8"/>
  <c r="BA201" i="8"/>
  <c r="BI201" i="8"/>
  <c r="BQ201" i="8"/>
  <c r="BE202" i="8"/>
  <c r="BM202" i="8"/>
  <c r="BA203" i="8"/>
  <c r="BI203" i="8"/>
  <c r="BQ203" i="8"/>
  <c r="BE204" i="8"/>
  <c r="BM204" i="8"/>
  <c r="BA205" i="8"/>
  <c r="BI205" i="8"/>
  <c r="BQ205" i="8"/>
  <c r="BE206" i="8"/>
  <c r="BR54" i="8"/>
  <c r="BR50" i="8"/>
  <c r="BR53" i="8"/>
  <c r="BR52" i="8"/>
  <c r="BR48" i="8"/>
  <c r="BR55" i="8"/>
  <c r="BR51" i="8"/>
  <c r="BR46" i="8"/>
  <c r="BR42" i="8"/>
  <c r="BR44" i="8"/>
  <c r="BR49" i="8"/>
  <c r="BR47" i="8"/>
  <c r="BR40" i="8"/>
  <c r="BR43" i="8"/>
  <c r="BR38" i="8"/>
  <c r="BR45" i="8"/>
  <c r="BR39" i="8"/>
  <c r="BR34" i="8"/>
  <c r="BR41" i="8"/>
  <c r="BR37" i="8"/>
  <c r="BR33" i="8"/>
  <c r="BR36" i="8"/>
  <c r="BR35" i="8"/>
  <c r="BR29" i="8"/>
  <c r="BR28" i="8"/>
  <c r="BR24" i="8"/>
  <c r="BR20" i="8"/>
  <c r="BR32" i="8"/>
  <c r="BR31" i="8"/>
  <c r="BR27" i="8"/>
  <c r="BR30" i="8"/>
  <c r="BR26" i="8"/>
  <c r="BR22" i="8"/>
  <c r="BR18" i="8"/>
  <c r="BR19" i="8"/>
  <c r="BR25" i="8"/>
  <c r="BR16" i="8"/>
  <c r="BR12" i="8"/>
  <c r="BR8" i="8"/>
  <c r="BR23" i="8"/>
  <c r="BR21" i="8"/>
  <c r="BR14" i="8"/>
  <c r="BR10" i="8"/>
  <c r="BR17" i="8"/>
  <c r="BR9" i="8"/>
  <c r="BR15" i="8"/>
  <c r="BR7" i="8"/>
  <c r="BR13" i="8"/>
  <c r="BR11" i="8"/>
  <c r="BR6" i="8"/>
  <c r="AE53" i="8"/>
  <c r="AE52" i="8"/>
  <c r="AE55" i="8"/>
  <c r="AE51" i="8"/>
  <c r="AE54" i="8"/>
  <c r="AE50" i="8"/>
  <c r="AE45" i="8"/>
  <c r="AE49" i="8"/>
  <c r="AE47" i="8"/>
  <c r="AE43" i="8"/>
  <c r="AE42" i="8"/>
  <c r="AE39" i="8"/>
  <c r="AE46" i="8"/>
  <c r="AE41" i="8"/>
  <c r="AE48" i="8"/>
  <c r="AE37" i="8"/>
  <c r="AE44" i="8"/>
  <c r="AE40" i="8"/>
  <c r="AE36" i="8"/>
  <c r="AE38" i="8"/>
  <c r="AE35" i="8"/>
  <c r="AE34" i="8"/>
  <c r="AE32" i="8"/>
  <c r="AE28" i="8"/>
  <c r="AE31" i="8"/>
  <c r="AE27" i="8"/>
  <c r="AE23" i="8"/>
  <c r="AE19" i="8"/>
  <c r="AE30" i="8"/>
  <c r="AE33" i="8"/>
  <c r="AE29" i="8"/>
  <c r="AE25" i="8"/>
  <c r="AE21" i="8"/>
  <c r="AE22" i="8"/>
  <c r="AE20" i="8"/>
  <c r="AE15" i="8"/>
  <c r="AE11" i="8"/>
  <c r="AE26" i="8"/>
  <c r="AE24" i="8"/>
  <c r="AE17" i="8"/>
  <c r="AE13" i="8"/>
  <c r="AE9" i="8"/>
  <c r="AE12" i="8"/>
  <c r="AE18" i="8"/>
  <c r="AE10" i="8"/>
  <c r="AE7" i="8"/>
  <c r="AE16" i="8"/>
  <c r="AE8" i="8"/>
  <c r="AE6" i="8"/>
  <c r="AE14" i="8"/>
  <c r="BD261" i="8"/>
  <c r="BD259" i="8"/>
  <c r="BD257" i="8"/>
  <c r="BD255" i="8"/>
  <c r="BD253" i="8"/>
  <c r="BD251" i="8"/>
  <c r="BD249" i="8"/>
  <c r="BD247" i="8"/>
  <c r="BD245" i="8"/>
  <c r="BD243" i="8"/>
  <c r="BD241" i="8"/>
  <c r="BD239" i="8"/>
  <c r="BD260" i="8"/>
  <c r="BD258" i="8"/>
  <c r="BD256" i="8"/>
  <c r="BD254" i="8"/>
  <c r="BD252" i="8"/>
  <c r="BD250" i="8"/>
  <c r="BD248" i="8"/>
  <c r="BD246" i="8"/>
  <c r="BD244" i="8"/>
  <c r="BD242" i="8"/>
  <c r="BD240" i="8"/>
  <c r="BD238" i="8"/>
  <c r="BD237" i="8"/>
  <c r="BD236" i="8"/>
  <c r="BD235" i="8"/>
  <c r="BD234" i="8"/>
  <c r="BD233" i="8"/>
  <c r="BD232" i="8"/>
  <c r="BD231" i="8"/>
  <c r="BD230" i="8"/>
  <c r="BD229" i="8"/>
  <c r="BD228" i="8"/>
  <c r="BD227" i="8"/>
  <c r="BD226" i="8"/>
  <c r="BD225" i="8"/>
  <c r="BD224" i="8"/>
  <c r="BD223" i="8"/>
  <c r="BD222" i="8"/>
  <c r="BD221" i="8"/>
  <c r="BD220" i="8"/>
  <c r="BD219" i="8"/>
  <c r="BD218" i="8"/>
  <c r="BD217" i="8"/>
  <c r="BD216" i="8"/>
  <c r="BD215" i="8"/>
  <c r="BD214" i="8"/>
  <c r="BD213" i="8"/>
  <c r="BD212" i="8"/>
  <c r="BD209" i="8"/>
  <c r="BD208" i="8"/>
  <c r="BD207" i="8"/>
  <c r="BD206" i="8"/>
  <c r="BD205" i="8"/>
  <c r="BD204" i="8"/>
  <c r="BD203" i="8"/>
  <c r="BD202" i="8"/>
  <c r="BD201" i="8"/>
  <c r="BD200" i="8"/>
  <c r="BD199" i="8"/>
  <c r="BD198" i="8"/>
  <c r="BD197" i="8"/>
  <c r="BD196" i="8"/>
  <c r="BD195" i="8"/>
  <c r="BD194" i="8"/>
  <c r="BD193" i="8"/>
  <c r="BD192" i="8"/>
  <c r="BD191" i="8"/>
  <c r="BD190" i="8"/>
  <c r="AI53" i="8"/>
  <c r="AI52" i="8"/>
  <c r="AI55" i="8"/>
  <c r="AI51" i="8"/>
  <c r="AI54" i="8"/>
  <c r="AI50" i="8"/>
  <c r="AI49" i="8"/>
  <c r="AI45" i="8"/>
  <c r="AI47" i="8"/>
  <c r="AI43" i="8"/>
  <c r="AI46" i="8"/>
  <c r="AI39" i="8"/>
  <c r="AI42" i="8"/>
  <c r="AI41" i="8"/>
  <c r="AI44" i="8"/>
  <c r="AI38" i="8"/>
  <c r="AI37" i="8"/>
  <c r="AI36" i="8"/>
  <c r="AI35" i="8"/>
  <c r="AI48" i="8"/>
  <c r="AI40" i="8"/>
  <c r="AI34" i="8"/>
  <c r="AI32" i="8"/>
  <c r="AI28" i="8"/>
  <c r="AI33" i="8"/>
  <c r="AI31" i="8"/>
  <c r="AI27" i="8"/>
  <c r="AI23" i="8"/>
  <c r="AI19" i="8"/>
  <c r="AI30" i="8"/>
  <c r="AI29" i="8"/>
  <c r="AI25" i="8"/>
  <c r="AI21" i="8"/>
  <c r="AI26" i="8"/>
  <c r="AI24" i="8"/>
  <c r="AI15" i="8"/>
  <c r="AI11" i="8"/>
  <c r="AI22" i="8"/>
  <c r="AI20" i="8"/>
  <c r="AI17" i="8"/>
  <c r="AI13" i="8"/>
  <c r="AI9" i="8"/>
  <c r="AI16" i="8"/>
  <c r="AI8" i="8"/>
  <c r="AI14" i="8"/>
  <c r="AI7" i="8"/>
  <c r="AI12" i="8"/>
  <c r="AI6" i="8"/>
  <c r="AI18" i="8"/>
  <c r="AI10" i="8"/>
  <c r="BH260" i="8"/>
  <c r="BH258" i="8"/>
  <c r="BH256" i="8"/>
  <c r="BH254" i="8"/>
  <c r="BH252" i="8"/>
  <c r="BH250" i="8"/>
  <c r="BH248" i="8"/>
  <c r="BH246" i="8"/>
  <c r="BH244" i="8"/>
  <c r="BH242" i="8"/>
  <c r="BH240" i="8"/>
  <c r="BH261" i="8"/>
  <c r="BH259" i="8"/>
  <c r="BH257" i="8"/>
  <c r="BH255" i="8"/>
  <c r="BH253" i="8"/>
  <c r="BH251" i="8"/>
  <c r="BH249" i="8"/>
  <c r="BH247" i="8"/>
  <c r="BH245" i="8"/>
  <c r="BH243" i="8"/>
  <c r="BH241" i="8"/>
  <c r="BH239" i="8"/>
  <c r="BH238" i="8"/>
  <c r="BH237" i="8"/>
  <c r="BH236" i="8"/>
  <c r="BH235" i="8"/>
  <c r="BH234" i="8"/>
  <c r="BH233" i="8"/>
  <c r="BH232" i="8"/>
  <c r="BH231" i="8"/>
  <c r="BH230" i="8"/>
  <c r="BH229" i="8"/>
  <c r="BH228" i="8"/>
  <c r="BH227" i="8"/>
  <c r="BH226" i="8"/>
  <c r="BH225" i="8"/>
  <c r="BH224" i="8"/>
  <c r="BH223" i="8"/>
  <c r="BH222" i="8"/>
  <c r="BH221" i="8"/>
  <c r="BH220" i="8"/>
  <c r="BH219" i="8"/>
  <c r="BH218" i="8"/>
  <c r="BH217" i="8"/>
  <c r="BH216" i="8"/>
  <c r="BH215" i="8"/>
  <c r="BH214" i="8"/>
  <c r="BH213" i="8"/>
  <c r="BH212" i="8"/>
  <c r="BH209" i="8"/>
  <c r="BH208" i="8"/>
  <c r="BH207" i="8"/>
  <c r="BH206" i="8"/>
  <c r="BH205" i="8"/>
  <c r="BH204" i="8"/>
  <c r="BH203" i="8"/>
  <c r="BH202" i="8"/>
  <c r="BH201" i="8"/>
  <c r="BH200" i="8"/>
  <c r="BH199" i="8"/>
  <c r="BH198" i="8"/>
  <c r="BH197" i="8"/>
  <c r="BH196" i="8"/>
  <c r="BH195" i="8"/>
  <c r="BH194" i="8"/>
  <c r="BH193" i="8"/>
  <c r="BH192" i="8"/>
  <c r="BH191" i="8"/>
  <c r="BH190" i="8"/>
  <c r="BH189" i="8"/>
  <c r="AQ53" i="8"/>
  <c r="AQ52" i="8"/>
  <c r="AQ55" i="8"/>
  <c r="AQ51" i="8"/>
  <c r="AQ54" i="8"/>
  <c r="AQ50" i="8"/>
  <c r="AQ49" i="8"/>
  <c r="AQ45" i="8"/>
  <c r="AQ47" i="8"/>
  <c r="AQ43" i="8"/>
  <c r="AQ46" i="8"/>
  <c r="AQ39" i="8"/>
  <c r="AQ42" i="8"/>
  <c r="AQ41" i="8"/>
  <c r="AQ38" i="8"/>
  <c r="AQ37" i="8"/>
  <c r="AQ48" i="8"/>
  <c r="AQ36" i="8"/>
  <c r="AQ44" i="8"/>
  <c r="AQ35" i="8"/>
  <c r="AQ40" i="8"/>
  <c r="AQ34" i="8"/>
  <c r="AQ32" i="8"/>
  <c r="AQ28" i="8"/>
  <c r="AQ33" i="8"/>
  <c r="AQ31" i="8"/>
  <c r="AQ27" i="8"/>
  <c r="AQ23" i="8"/>
  <c r="AQ19" i="8"/>
  <c r="AQ30" i="8"/>
  <c r="AQ29" i="8"/>
  <c r="AQ25" i="8"/>
  <c r="AQ21" i="8"/>
  <c r="AQ26" i="8"/>
  <c r="AQ24" i="8"/>
  <c r="AQ15" i="8"/>
  <c r="AQ11" i="8"/>
  <c r="AQ7" i="8"/>
  <c r="AQ22" i="8"/>
  <c r="AQ18" i="8"/>
  <c r="AQ20" i="8"/>
  <c r="AQ17" i="8"/>
  <c r="AQ13" i="8"/>
  <c r="AQ9" i="8"/>
  <c r="AQ16" i="8"/>
  <c r="AQ8" i="8"/>
  <c r="AQ14" i="8"/>
  <c r="AQ12" i="8"/>
  <c r="AQ6" i="8"/>
  <c r="AQ10" i="8"/>
  <c r="BP260" i="8"/>
  <c r="BP258" i="8"/>
  <c r="BP256" i="8"/>
  <c r="BP254" i="8"/>
  <c r="BP252" i="8"/>
  <c r="BP250" i="8"/>
  <c r="BP248" i="8"/>
  <c r="BP246" i="8"/>
  <c r="BP244" i="8"/>
  <c r="BP242" i="8"/>
  <c r="BP240" i="8"/>
  <c r="BP238" i="8"/>
  <c r="BP261" i="8"/>
  <c r="BP259" i="8"/>
  <c r="BP257" i="8"/>
  <c r="BP255" i="8"/>
  <c r="BP253" i="8"/>
  <c r="BP251" i="8"/>
  <c r="BP249" i="8"/>
  <c r="BP247" i="8"/>
  <c r="BP245" i="8"/>
  <c r="BP243" i="8"/>
  <c r="BP241" i="8"/>
  <c r="BP239" i="8"/>
  <c r="BP237" i="8"/>
  <c r="BP236" i="8"/>
  <c r="BP235" i="8"/>
  <c r="BP234" i="8"/>
  <c r="BP233" i="8"/>
  <c r="BP232" i="8"/>
  <c r="BP231" i="8"/>
  <c r="BP230" i="8"/>
  <c r="BP229" i="8"/>
  <c r="BP228" i="8"/>
  <c r="BP227" i="8"/>
  <c r="BP226" i="8"/>
  <c r="BP225" i="8"/>
  <c r="BP224" i="8"/>
  <c r="BP223" i="8"/>
  <c r="BP222" i="8"/>
  <c r="BP221" i="8"/>
  <c r="BP220" i="8"/>
  <c r="BP219" i="8"/>
  <c r="BP218" i="8"/>
  <c r="BP217" i="8"/>
  <c r="BP216" i="8"/>
  <c r="BP215" i="8"/>
  <c r="BP214" i="8"/>
  <c r="BP213" i="8"/>
  <c r="BP212" i="8"/>
  <c r="BP209" i="8"/>
  <c r="BP208" i="8"/>
  <c r="BP207" i="8"/>
  <c r="BP206" i="8"/>
  <c r="BP205" i="8"/>
  <c r="BP204" i="8"/>
  <c r="BP203" i="8"/>
  <c r="BP202" i="8"/>
  <c r="BP201" i="8"/>
  <c r="BP200" i="8"/>
  <c r="BP199" i="8"/>
  <c r="BP198" i="8"/>
  <c r="BP197" i="8"/>
  <c r="BP196" i="8"/>
  <c r="BP195" i="8"/>
  <c r="BP194" i="8"/>
  <c r="BP193" i="8"/>
  <c r="BP192" i="8"/>
  <c r="BP191" i="8"/>
  <c r="BP190" i="8"/>
  <c r="BP189" i="8"/>
  <c r="AY53" i="8"/>
  <c r="AY52" i="8"/>
  <c r="AY55" i="8"/>
  <c r="AY51" i="8"/>
  <c r="AY54" i="8"/>
  <c r="AY50" i="8"/>
  <c r="AY49" i="8"/>
  <c r="AY45" i="8"/>
  <c r="AY47" i="8"/>
  <c r="AY43" i="8"/>
  <c r="AY48" i="8"/>
  <c r="AY46" i="8"/>
  <c r="AY39" i="8"/>
  <c r="AY42" i="8"/>
  <c r="AY41" i="8"/>
  <c r="AY44" i="8"/>
  <c r="AY38" i="8"/>
  <c r="AY37" i="8"/>
  <c r="AY36" i="8"/>
  <c r="AY35" i="8"/>
  <c r="AY40" i="8"/>
  <c r="AY34" i="8"/>
  <c r="AY32" i="8"/>
  <c r="AY28" i="8"/>
  <c r="AY33" i="8"/>
  <c r="AY31" i="8"/>
  <c r="AY27" i="8"/>
  <c r="AY23" i="8"/>
  <c r="AY19" i="8"/>
  <c r="AY30" i="8"/>
  <c r="AY26" i="8"/>
  <c r="AY29" i="8"/>
  <c r="AY25" i="8"/>
  <c r="AY21" i="8"/>
  <c r="AY18" i="8"/>
  <c r="AY24" i="8"/>
  <c r="AY15" i="8"/>
  <c r="AY11" i="8"/>
  <c r="AY7" i="8"/>
  <c r="AY22" i="8"/>
  <c r="AY20" i="8"/>
  <c r="AY17" i="8"/>
  <c r="AY13" i="8"/>
  <c r="AY9" i="8"/>
  <c r="AY16" i="8"/>
  <c r="AY8" i="8"/>
  <c r="AY14" i="8"/>
  <c r="AY12" i="8"/>
  <c r="AY6" i="8"/>
  <c r="AY10" i="8"/>
  <c r="BG53" i="8"/>
  <c r="BG52" i="8"/>
  <c r="BG55" i="8"/>
  <c r="BG51" i="8"/>
  <c r="BG54" i="8"/>
  <c r="BG50" i="8"/>
  <c r="BG49" i="8"/>
  <c r="BG45" i="8"/>
  <c r="BG47" i="8"/>
  <c r="BG43" i="8"/>
  <c r="BG46" i="8"/>
  <c r="BG39" i="8"/>
  <c r="BG48" i="8"/>
  <c r="BG42" i="8"/>
  <c r="BG41" i="8"/>
  <c r="BG38" i="8"/>
  <c r="BG37" i="8"/>
  <c r="BG36" i="8"/>
  <c r="BG44" i="8"/>
  <c r="BG35" i="8"/>
  <c r="BG40" i="8"/>
  <c r="BG34" i="8"/>
  <c r="BG32" i="8"/>
  <c r="BG28" i="8"/>
  <c r="BG33" i="8"/>
  <c r="BG31" i="8"/>
  <c r="BG27" i="8"/>
  <c r="BG23" i="8"/>
  <c r="BG19" i="8"/>
  <c r="BG30" i="8"/>
  <c r="BG26" i="8"/>
  <c r="BG29" i="8"/>
  <c r="BG25" i="8"/>
  <c r="BG21" i="8"/>
  <c r="BG18" i="8"/>
  <c r="BG24" i="8"/>
  <c r="BG15" i="8"/>
  <c r="BG11" i="8"/>
  <c r="BG7" i="8"/>
  <c r="BG22" i="8"/>
  <c r="BG20" i="8"/>
  <c r="BG17" i="8"/>
  <c r="BG13" i="8"/>
  <c r="BG9" i="8"/>
  <c r="BG16" i="8"/>
  <c r="BG8" i="8"/>
  <c r="BG14" i="8"/>
  <c r="BG12" i="8"/>
  <c r="BG6" i="8"/>
  <c r="BG10" i="8"/>
  <c r="BK53" i="8"/>
  <c r="BK52" i="8"/>
  <c r="BK55" i="8"/>
  <c r="BK51" i="8"/>
  <c r="BK54" i="8"/>
  <c r="BK50" i="8"/>
  <c r="BK45" i="8"/>
  <c r="BK41" i="8"/>
  <c r="BK49" i="8"/>
  <c r="BK47" i="8"/>
  <c r="BK43" i="8"/>
  <c r="BK42" i="8"/>
  <c r="BK39" i="8"/>
  <c r="BK46" i="8"/>
  <c r="BK37" i="8"/>
  <c r="BK44" i="8"/>
  <c r="BK40" i="8"/>
  <c r="BK36" i="8"/>
  <c r="BK48" i="8"/>
  <c r="BK38" i="8"/>
  <c r="BK35" i="8"/>
  <c r="BK34" i="8"/>
  <c r="BK32" i="8"/>
  <c r="BK28" i="8"/>
  <c r="BK31" i="8"/>
  <c r="BK27" i="8"/>
  <c r="BK23" i="8"/>
  <c r="BK19" i="8"/>
  <c r="BK30" i="8"/>
  <c r="BK26" i="8"/>
  <c r="BK33" i="8"/>
  <c r="BK29" i="8"/>
  <c r="BK25" i="8"/>
  <c r="BK21" i="8"/>
  <c r="BK22" i="8"/>
  <c r="BK20" i="8"/>
  <c r="BK15" i="8"/>
  <c r="BK11" i="8"/>
  <c r="BK7" i="8"/>
  <c r="BK18" i="8"/>
  <c r="BK24" i="8"/>
  <c r="BK17" i="8"/>
  <c r="BK13" i="8"/>
  <c r="BK9" i="8"/>
  <c r="BK12" i="8"/>
  <c r="BK10" i="8"/>
  <c r="BK16" i="8"/>
  <c r="BK8" i="8"/>
  <c r="BK6" i="8"/>
  <c r="BK14" i="8"/>
  <c r="BS53" i="8"/>
  <c r="BS52" i="8"/>
  <c r="BS55" i="8"/>
  <c r="BS51" i="8"/>
  <c r="BS54" i="8"/>
  <c r="BS50" i="8"/>
  <c r="BS45" i="8"/>
  <c r="BS41" i="8"/>
  <c r="BS49" i="8"/>
  <c r="BS47" i="8"/>
  <c r="BS43" i="8"/>
  <c r="BS42" i="8"/>
  <c r="BS39" i="8"/>
  <c r="BS46" i="8"/>
  <c r="BS37" i="8"/>
  <c r="BS48" i="8"/>
  <c r="BS40" i="8"/>
  <c r="BS36" i="8"/>
  <c r="BS32" i="8"/>
  <c r="BS38" i="8"/>
  <c r="BS35" i="8"/>
  <c r="BS44" i="8"/>
  <c r="BS34" i="8"/>
  <c r="BS28" i="8"/>
  <c r="BS31" i="8"/>
  <c r="BS27" i="8"/>
  <c r="BS23" i="8"/>
  <c r="BS19" i="8"/>
  <c r="BS30" i="8"/>
  <c r="BS26" i="8"/>
  <c r="BS33" i="8"/>
  <c r="BS29" i="8"/>
  <c r="BS25" i="8"/>
  <c r="BS21" i="8"/>
  <c r="BS22" i="8"/>
  <c r="BS20" i="8"/>
  <c r="BS15" i="8"/>
  <c r="BS11" i="8"/>
  <c r="BS7" i="8"/>
  <c r="BS18" i="8"/>
  <c r="BS24" i="8"/>
  <c r="BS17" i="8"/>
  <c r="BS13" i="8"/>
  <c r="BS9" i="8"/>
  <c r="BS12" i="8"/>
  <c r="BS10" i="8"/>
  <c r="BS16" i="8"/>
  <c r="BS8" i="8"/>
  <c r="BS6" i="8"/>
  <c r="BS14" i="8"/>
  <c r="BA61" i="8"/>
  <c r="AB52" i="8"/>
  <c r="AB55" i="8"/>
  <c r="AB51" i="8"/>
  <c r="AB54" i="8"/>
  <c r="AB50" i="8"/>
  <c r="AB53" i="8"/>
  <c r="AB49" i="8"/>
  <c r="AB48" i="8"/>
  <c r="AB44" i="8"/>
  <c r="AB46" i="8"/>
  <c r="AB42" i="8"/>
  <c r="AB38" i="8"/>
  <c r="AB45" i="8"/>
  <c r="AB40" i="8"/>
  <c r="AB47" i="8"/>
  <c r="AB41" i="8"/>
  <c r="AB36" i="8"/>
  <c r="AB43" i="8"/>
  <c r="AB39" i="8"/>
  <c r="AB35" i="8"/>
  <c r="AB37" i="8"/>
  <c r="AB33" i="8"/>
  <c r="AB31" i="8"/>
  <c r="AB27" i="8"/>
  <c r="AB30" i="8"/>
  <c r="AB26" i="8"/>
  <c r="AB22" i="8"/>
  <c r="AB34" i="8"/>
  <c r="AB29" i="8"/>
  <c r="AB32" i="8"/>
  <c r="AB28" i="8"/>
  <c r="AB24" i="8"/>
  <c r="AB20" i="8"/>
  <c r="AB21" i="8"/>
  <c r="AB19" i="8"/>
  <c r="AB18" i="8"/>
  <c r="AB14" i="8"/>
  <c r="AB10" i="8"/>
  <c r="AB25" i="8"/>
  <c r="AB23" i="8"/>
  <c r="AB16" i="8"/>
  <c r="AB12" i="8"/>
  <c r="AB8" i="8"/>
  <c r="AB11" i="8"/>
  <c r="AB7" i="8"/>
  <c r="AB17" i="8"/>
  <c r="AB9" i="8"/>
  <c r="AB6" i="8"/>
  <c r="AB15" i="8"/>
  <c r="AB13" i="8"/>
  <c r="BA261" i="8"/>
  <c r="BA260" i="8"/>
  <c r="BA259" i="8"/>
  <c r="BA258" i="8"/>
  <c r="BA257" i="8"/>
  <c r="BA256" i="8"/>
  <c r="BA255" i="8"/>
  <c r="BA254" i="8"/>
  <c r="BA253" i="8"/>
  <c r="BA252" i="8"/>
  <c r="BA251" i="8"/>
  <c r="BA250" i="8"/>
  <c r="BA249" i="8"/>
  <c r="BA248" i="8"/>
  <c r="BA247" i="8"/>
  <c r="BA246" i="8"/>
  <c r="BA245" i="8"/>
  <c r="BA244" i="8"/>
  <c r="BA243" i="8"/>
  <c r="BA242" i="8"/>
  <c r="BA241" i="8"/>
  <c r="BA240" i="8"/>
  <c r="BA239" i="8"/>
  <c r="BA238" i="8"/>
  <c r="BA237" i="8"/>
  <c r="BA236" i="8"/>
  <c r="BA235" i="8"/>
  <c r="BA234" i="8"/>
  <c r="BA233" i="8"/>
  <c r="BA232" i="8"/>
  <c r="BA231" i="8"/>
  <c r="BA230" i="8"/>
  <c r="BA229" i="8"/>
  <c r="BA228" i="8"/>
  <c r="BA227" i="8"/>
  <c r="BA226" i="8"/>
  <c r="BA225" i="8"/>
  <c r="BA224" i="8"/>
  <c r="BA223" i="8"/>
  <c r="BA222" i="8"/>
  <c r="BA221" i="8"/>
  <c r="BA220" i="8"/>
  <c r="BA219" i="8"/>
  <c r="BA218" i="8"/>
  <c r="BA217" i="8"/>
  <c r="BA216" i="8"/>
  <c r="BA215" i="8"/>
  <c r="BA214" i="8"/>
  <c r="BA213" i="8"/>
  <c r="BA212" i="8"/>
  <c r="BA209" i="8"/>
  <c r="AF52" i="8"/>
  <c r="AF55" i="8"/>
  <c r="AF51" i="8"/>
  <c r="AF54" i="8"/>
  <c r="AF50" i="8"/>
  <c r="AF53" i="8"/>
  <c r="AF49" i="8"/>
  <c r="AF48" i="8"/>
  <c r="AF44" i="8"/>
  <c r="AF46" i="8"/>
  <c r="AF42" i="8"/>
  <c r="AF45" i="8"/>
  <c r="AF38" i="8"/>
  <c r="AF40" i="8"/>
  <c r="AF43" i="8"/>
  <c r="AF36" i="8"/>
  <c r="AF35" i="8"/>
  <c r="AF41" i="8"/>
  <c r="AF47" i="8"/>
  <c r="AF39" i="8"/>
  <c r="AF37" i="8"/>
  <c r="AF33" i="8"/>
  <c r="AF34" i="8"/>
  <c r="AF31" i="8"/>
  <c r="AF27" i="8"/>
  <c r="AF30" i="8"/>
  <c r="AF26" i="8"/>
  <c r="AF22" i="8"/>
  <c r="AF29" i="8"/>
  <c r="AF32" i="8"/>
  <c r="AF28" i="8"/>
  <c r="AF24" i="8"/>
  <c r="AF20" i="8"/>
  <c r="AF25" i="8"/>
  <c r="AF23" i="8"/>
  <c r="AF18" i="8"/>
  <c r="AF14" i="8"/>
  <c r="AF10" i="8"/>
  <c r="AF21" i="8"/>
  <c r="AF19" i="8"/>
  <c r="AF16" i="8"/>
  <c r="AF12" i="8"/>
  <c r="AF8" i="8"/>
  <c r="AF15" i="8"/>
  <c r="AF7" i="8"/>
  <c r="AF13" i="8"/>
  <c r="AF6" i="8"/>
  <c r="AF11" i="8"/>
  <c r="AF17" i="8"/>
  <c r="AF9" i="8"/>
  <c r="BE261" i="8"/>
  <c r="BE260" i="8"/>
  <c r="BE259" i="8"/>
  <c r="BE258" i="8"/>
  <c r="BE257" i="8"/>
  <c r="BE256" i="8"/>
  <c r="BE255" i="8"/>
  <c r="BE254" i="8"/>
  <c r="BE253" i="8"/>
  <c r="BE252" i="8"/>
  <c r="BE251" i="8"/>
  <c r="BE250" i="8"/>
  <c r="BE249" i="8"/>
  <c r="BE248" i="8"/>
  <c r="BE247" i="8"/>
  <c r="BE246" i="8"/>
  <c r="BE245" i="8"/>
  <c r="BE244" i="8"/>
  <c r="BE243" i="8"/>
  <c r="BE242" i="8"/>
  <c r="BE241" i="8"/>
  <c r="BE240" i="8"/>
  <c r="BE239" i="8"/>
  <c r="BE238" i="8"/>
  <c r="BE237" i="8"/>
  <c r="BE236" i="8"/>
  <c r="BE235" i="8"/>
  <c r="BE234" i="8"/>
  <c r="BE233" i="8"/>
  <c r="BE232" i="8"/>
  <c r="BE231" i="8"/>
  <c r="BE230" i="8"/>
  <c r="BE229" i="8"/>
  <c r="BE228" i="8"/>
  <c r="BE227" i="8"/>
  <c r="BE226" i="8"/>
  <c r="BE225" i="8"/>
  <c r="BE224" i="8"/>
  <c r="BE223" i="8"/>
  <c r="BE222" i="8"/>
  <c r="BE221" i="8"/>
  <c r="BE220" i="8"/>
  <c r="BE219" i="8"/>
  <c r="BE218" i="8"/>
  <c r="BE217" i="8"/>
  <c r="BE216" i="8"/>
  <c r="BE215" i="8"/>
  <c r="BE214" i="8"/>
  <c r="BE213" i="8"/>
  <c r="BE212" i="8"/>
  <c r="BE209" i="8"/>
  <c r="AJ52" i="8"/>
  <c r="AJ55" i="8"/>
  <c r="AJ51" i="8"/>
  <c r="AJ54" i="8"/>
  <c r="AJ50" i="8"/>
  <c r="AJ53" i="8"/>
  <c r="AJ49" i="8"/>
  <c r="AJ48" i="8"/>
  <c r="AJ44" i="8"/>
  <c r="AJ46" i="8"/>
  <c r="AJ42" i="8"/>
  <c r="AJ38" i="8"/>
  <c r="AJ45" i="8"/>
  <c r="AJ40" i="8"/>
  <c r="AJ41" i="8"/>
  <c r="AJ36" i="8"/>
  <c r="AJ39" i="8"/>
  <c r="AJ35" i="8"/>
  <c r="AJ47" i="8"/>
  <c r="AJ43" i="8"/>
  <c r="AJ37" i="8"/>
  <c r="AJ33" i="8"/>
  <c r="AJ31" i="8"/>
  <c r="AJ27" i="8"/>
  <c r="AJ30" i="8"/>
  <c r="AJ26" i="8"/>
  <c r="AJ22" i="8"/>
  <c r="AJ34" i="8"/>
  <c r="AJ29" i="8"/>
  <c r="AJ32" i="8"/>
  <c r="AJ28" i="8"/>
  <c r="AJ24" i="8"/>
  <c r="AJ20" i="8"/>
  <c r="AJ21" i="8"/>
  <c r="AJ19" i="8"/>
  <c r="AJ18" i="8"/>
  <c r="AJ14" i="8"/>
  <c r="AJ10" i="8"/>
  <c r="AJ25" i="8"/>
  <c r="AJ23" i="8"/>
  <c r="AJ16" i="8"/>
  <c r="AJ12" i="8"/>
  <c r="AJ8" i="8"/>
  <c r="AJ11" i="8"/>
  <c r="AJ7" i="8"/>
  <c r="AJ17" i="8"/>
  <c r="AJ9" i="8"/>
  <c r="AJ6" i="8"/>
  <c r="AJ15" i="8"/>
  <c r="AJ13" i="8"/>
  <c r="BI261" i="8"/>
  <c r="BI260" i="8"/>
  <c r="BI259" i="8"/>
  <c r="BI258" i="8"/>
  <c r="BI257" i="8"/>
  <c r="BI256" i="8"/>
  <c r="BI255" i="8"/>
  <c r="BI254" i="8"/>
  <c r="BI253" i="8"/>
  <c r="BI252" i="8"/>
  <c r="BI251" i="8"/>
  <c r="BI250" i="8"/>
  <c r="BI249" i="8"/>
  <c r="BI248" i="8"/>
  <c r="BI247" i="8"/>
  <c r="BI246" i="8"/>
  <c r="BI245" i="8"/>
  <c r="BI244" i="8"/>
  <c r="BI243" i="8"/>
  <c r="BI242" i="8"/>
  <c r="BI241" i="8"/>
  <c r="BI240" i="8"/>
  <c r="BI239" i="8"/>
  <c r="BI238" i="8"/>
  <c r="BI237" i="8"/>
  <c r="BI236" i="8"/>
  <c r="BI235" i="8"/>
  <c r="BI234" i="8"/>
  <c r="BI233" i="8"/>
  <c r="BI232" i="8"/>
  <c r="BI231" i="8"/>
  <c r="BI230" i="8"/>
  <c r="BI229" i="8"/>
  <c r="BI228" i="8"/>
  <c r="BI227" i="8"/>
  <c r="BI226" i="8"/>
  <c r="BI225" i="8"/>
  <c r="BI224" i="8"/>
  <c r="BI223" i="8"/>
  <c r="BI222" i="8"/>
  <c r="BI221" i="8"/>
  <c r="BI220" i="8"/>
  <c r="BI219" i="8"/>
  <c r="BI218" i="8"/>
  <c r="BI217" i="8"/>
  <c r="BI216" i="8"/>
  <c r="BI215" i="8"/>
  <c r="BI214" i="8"/>
  <c r="BI213" i="8"/>
  <c r="BI212" i="8"/>
  <c r="BI209" i="8"/>
  <c r="BI208" i="8"/>
  <c r="AN52" i="8"/>
  <c r="AN55" i="8"/>
  <c r="AN51" i="8"/>
  <c r="AN54" i="8"/>
  <c r="AN50" i="8"/>
  <c r="AN53" i="8"/>
  <c r="AN49" i="8"/>
  <c r="AN48" i="8"/>
  <c r="AN44" i="8"/>
  <c r="AN46" i="8"/>
  <c r="AN42" i="8"/>
  <c r="AN45" i="8"/>
  <c r="AN38" i="8"/>
  <c r="AN40" i="8"/>
  <c r="AN36" i="8"/>
  <c r="AN47" i="8"/>
  <c r="AN35" i="8"/>
  <c r="AN43" i="8"/>
  <c r="AN41" i="8"/>
  <c r="AN34" i="8"/>
  <c r="AN39" i="8"/>
  <c r="AN37" i="8"/>
  <c r="AN33" i="8"/>
  <c r="AN31" i="8"/>
  <c r="AN27" i="8"/>
  <c r="AN30" i="8"/>
  <c r="AN26" i="8"/>
  <c r="AN22" i="8"/>
  <c r="AN29" i="8"/>
  <c r="AN32" i="8"/>
  <c r="AN28" i="8"/>
  <c r="AN24" i="8"/>
  <c r="AN20" i="8"/>
  <c r="AN25" i="8"/>
  <c r="AN23" i="8"/>
  <c r="AN18" i="8"/>
  <c r="AN14" i="8"/>
  <c r="AN10" i="8"/>
  <c r="AN21" i="8"/>
  <c r="AN19" i="8"/>
  <c r="AN16" i="8"/>
  <c r="AN12" i="8"/>
  <c r="AN8" i="8"/>
  <c r="AN15" i="8"/>
  <c r="AN7" i="8"/>
  <c r="AN13" i="8"/>
  <c r="AN6" i="8"/>
  <c r="AN11" i="8"/>
  <c r="AN17" i="8"/>
  <c r="AN9" i="8"/>
  <c r="BM261" i="8"/>
  <c r="BM260" i="8"/>
  <c r="BM259" i="8"/>
  <c r="BM258" i="8"/>
  <c r="BM257" i="8"/>
  <c r="BM256" i="8"/>
  <c r="BM255" i="8"/>
  <c r="BM254" i="8"/>
  <c r="BM253" i="8"/>
  <c r="BM252" i="8"/>
  <c r="BM251" i="8"/>
  <c r="BM250" i="8"/>
  <c r="BM249" i="8"/>
  <c r="BM248" i="8"/>
  <c r="BM247" i="8"/>
  <c r="BM246" i="8"/>
  <c r="BM245" i="8"/>
  <c r="BM244" i="8"/>
  <c r="BM243" i="8"/>
  <c r="BM242" i="8"/>
  <c r="BM241" i="8"/>
  <c r="BM240" i="8"/>
  <c r="BM239" i="8"/>
  <c r="BM238" i="8"/>
  <c r="BM237" i="8"/>
  <c r="BM236" i="8"/>
  <c r="BM235" i="8"/>
  <c r="BM234" i="8"/>
  <c r="BM233" i="8"/>
  <c r="BM232" i="8"/>
  <c r="BM231" i="8"/>
  <c r="BM230" i="8"/>
  <c r="BM229" i="8"/>
  <c r="BM228" i="8"/>
  <c r="BM227" i="8"/>
  <c r="BM226" i="8"/>
  <c r="BM225" i="8"/>
  <c r="BM224" i="8"/>
  <c r="BM223" i="8"/>
  <c r="BM222" i="8"/>
  <c r="BM221" i="8"/>
  <c r="BM220" i="8"/>
  <c r="BM219" i="8"/>
  <c r="BM218" i="8"/>
  <c r="BM217" i="8"/>
  <c r="BM216" i="8"/>
  <c r="BM215" i="8"/>
  <c r="BM214" i="8"/>
  <c r="BM213" i="8"/>
  <c r="BM212" i="8"/>
  <c r="BM209" i="8"/>
  <c r="BM208" i="8"/>
  <c r="BQ61" i="8"/>
  <c r="AR52" i="8"/>
  <c r="AR55" i="8"/>
  <c r="AR51" i="8"/>
  <c r="AR54" i="8"/>
  <c r="AR50" i="8"/>
  <c r="AR53" i="8"/>
  <c r="AR49" i="8"/>
  <c r="AR48" i="8"/>
  <c r="AR44" i="8"/>
  <c r="AR46" i="8"/>
  <c r="AR42" i="8"/>
  <c r="AR38" i="8"/>
  <c r="AR45" i="8"/>
  <c r="AR40" i="8"/>
  <c r="AR47" i="8"/>
  <c r="AR41" i="8"/>
  <c r="AR36" i="8"/>
  <c r="AR43" i="8"/>
  <c r="AR39" i="8"/>
  <c r="AR35" i="8"/>
  <c r="AR34" i="8"/>
  <c r="AR37" i="8"/>
  <c r="AR33" i="8"/>
  <c r="AR31" i="8"/>
  <c r="AR27" i="8"/>
  <c r="AR30" i="8"/>
  <c r="AR26" i="8"/>
  <c r="AR22" i="8"/>
  <c r="AR29" i="8"/>
  <c r="AR32" i="8"/>
  <c r="AR28" i="8"/>
  <c r="AR24" i="8"/>
  <c r="AR20" i="8"/>
  <c r="AR21" i="8"/>
  <c r="AR19" i="8"/>
  <c r="AR18" i="8"/>
  <c r="AR14" i="8"/>
  <c r="AR10" i="8"/>
  <c r="AR25" i="8"/>
  <c r="AR23" i="8"/>
  <c r="AR16" i="8"/>
  <c r="AR12" i="8"/>
  <c r="AR8" i="8"/>
  <c r="AR11" i="8"/>
  <c r="AR17" i="8"/>
  <c r="AR9" i="8"/>
  <c r="AR6" i="8"/>
  <c r="AR15" i="8"/>
  <c r="AR7" i="8"/>
  <c r="AR13" i="8"/>
  <c r="BQ261" i="8"/>
  <c r="BQ260" i="8"/>
  <c r="BQ259" i="8"/>
  <c r="BQ258" i="8"/>
  <c r="BQ257" i="8"/>
  <c r="BQ256" i="8"/>
  <c r="BQ255" i="8"/>
  <c r="BQ254" i="8"/>
  <c r="BQ253" i="8"/>
  <c r="BQ252" i="8"/>
  <c r="BQ251" i="8"/>
  <c r="BQ250" i="8"/>
  <c r="BQ249" i="8"/>
  <c r="BQ248" i="8"/>
  <c r="BQ247" i="8"/>
  <c r="BQ246" i="8"/>
  <c r="BQ245" i="8"/>
  <c r="BQ244" i="8"/>
  <c r="BQ243" i="8"/>
  <c r="BQ242" i="8"/>
  <c r="BQ241" i="8"/>
  <c r="BQ240" i="8"/>
  <c r="BQ239" i="8"/>
  <c r="BQ238" i="8"/>
  <c r="BQ237" i="8"/>
  <c r="BQ236" i="8"/>
  <c r="BQ235" i="8"/>
  <c r="BQ234" i="8"/>
  <c r="BQ233" i="8"/>
  <c r="BQ232" i="8"/>
  <c r="BQ231" i="8"/>
  <c r="BQ230" i="8"/>
  <c r="BQ229" i="8"/>
  <c r="BQ228" i="8"/>
  <c r="BQ227" i="8"/>
  <c r="BQ226" i="8"/>
  <c r="BQ225" i="8"/>
  <c r="BQ224" i="8"/>
  <c r="BQ223" i="8"/>
  <c r="BQ222" i="8"/>
  <c r="BQ221" i="8"/>
  <c r="BQ220" i="8"/>
  <c r="BQ219" i="8"/>
  <c r="BQ218" i="8"/>
  <c r="BQ217" i="8"/>
  <c r="BQ216" i="8"/>
  <c r="BQ215" i="8"/>
  <c r="BQ214" i="8"/>
  <c r="BQ213" i="8"/>
  <c r="BQ212" i="8"/>
  <c r="BQ209" i="8"/>
  <c r="BQ208" i="8"/>
  <c r="AV52" i="8"/>
  <c r="AV55" i="8"/>
  <c r="AV51" i="8"/>
  <c r="AV54" i="8"/>
  <c r="AV50" i="8"/>
  <c r="AV53" i="8"/>
  <c r="AV49" i="8"/>
  <c r="AV48" i="8"/>
  <c r="AV44" i="8"/>
  <c r="AV46" i="8"/>
  <c r="AV42" i="8"/>
  <c r="AV45" i="8"/>
  <c r="AV38" i="8"/>
  <c r="AV40" i="8"/>
  <c r="AV43" i="8"/>
  <c r="AV36" i="8"/>
  <c r="AV35" i="8"/>
  <c r="AV41" i="8"/>
  <c r="AV34" i="8"/>
  <c r="AV47" i="8"/>
  <c r="AV39" i="8"/>
  <c r="AV37" i="8"/>
  <c r="AV33" i="8"/>
  <c r="AV31" i="8"/>
  <c r="AV27" i="8"/>
  <c r="AV30" i="8"/>
  <c r="AV26" i="8"/>
  <c r="AV22" i="8"/>
  <c r="AV18" i="8"/>
  <c r="AV29" i="8"/>
  <c r="AV32" i="8"/>
  <c r="AV28" i="8"/>
  <c r="AV24" i="8"/>
  <c r="AV20" i="8"/>
  <c r="AV25" i="8"/>
  <c r="AV23" i="8"/>
  <c r="AV14" i="8"/>
  <c r="AV10" i="8"/>
  <c r="AV21" i="8"/>
  <c r="AV19" i="8"/>
  <c r="AV16" i="8"/>
  <c r="AV12" i="8"/>
  <c r="AV8" i="8"/>
  <c r="AV15" i="8"/>
  <c r="AV7" i="8"/>
  <c r="AV13" i="8"/>
  <c r="AV6" i="8"/>
  <c r="AV11" i="8"/>
  <c r="AV17" i="8"/>
  <c r="AV9" i="8"/>
  <c r="AZ52" i="8"/>
  <c r="AZ55" i="8"/>
  <c r="AZ51" i="8"/>
  <c r="AZ54" i="8"/>
  <c r="AZ50" i="8"/>
  <c r="AZ53" i="8"/>
  <c r="AZ49" i="8"/>
  <c r="AZ44" i="8"/>
  <c r="AZ48" i="8"/>
  <c r="AZ46" i="8"/>
  <c r="AZ42" i="8"/>
  <c r="AZ38" i="8"/>
  <c r="AZ45" i="8"/>
  <c r="AZ40" i="8"/>
  <c r="AZ41" i="8"/>
  <c r="AZ36" i="8"/>
  <c r="AZ39" i="8"/>
  <c r="AZ35" i="8"/>
  <c r="AZ47" i="8"/>
  <c r="AZ34" i="8"/>
  <c r="AZ43" i="8"/>
  <c r="AZ37" i="8"/>
  <c r="AZ33" i="8"/>
  <c r="AZ31" i="8"/>
  <c r="AZ27" i="8"/>
  <c r="AZ30" i="8"/>
  <c r="AZ26" i="8"/>
  <c r="AZ22" i="8"/>
  <c r="AZ18" i="8"/>
  <c r="AZ29" i="8"/>
  <c r="AZ32" i="8"/>
  <c r="AZ28" i="8"/>
  <c r="AZ24" i="8"/>
  <c r="AZ20" i="8"/>
  <c r="AZ21" i="8"/>
  <c r="AZ19" i="8"/>
  <c r="AZ14" i="8"/>
  <c r="AZ10" i="8"/>
  <c r="AZ25" i="8"/>
  <c r="AZ23" i="8"/>
  <c r="AZ16" i="8"/>
  <c r="AZ12" i="8"/>
  <c r="AZ8" i="8"/>
  <c r="AZ11" i="8"/>
  <c r="AZ17" i="8"/>
  <c r="AZ9" i="8"/>
  <c r="AZ6" i="8"/>
  <c r="AZ15" i="8"/>
  <c r="AZ7" i="8"/>
  <c r="AZ13" i="8"/>
  <c r="BD52" i="8"/>
  <c r="BD55" i="8"/>
  <c r="BD51" i="8"/>
  <c r="BD54" i="8"/>
  <c r="BD50" i="8"/>
  <c r="BD53" i="8"/>
  <c r="BD49" i="8"/>
  <c r="BD48" i="8"/>
  <c r="BD44" i="8"/>
  <c r="BD46" i="8"/>
  <c r="BD42" i="8"/>
  <c r="BD45" i="8"/>
  <c r="BD38" i="8"/>
  <c r="BD40" i="8"/>
  <c r="BD36" i="8"/>
  <c r="BD47" i="8"/>
  <c r="BD35" i="8"/>
  <c r="BD43" i="8"/>
  <c r="BD41" i="8"/>
  <c r="BD34" i="8"/>
  <c r="BD39" i="8"/>
  <c r="BD37" i="8"/>
  <c r="BD33" i="8"/>
  <c r="BD31" i="8"/>
  <c r="BD27" i="8"/>
  <c r="BD30" i="8"/>
  <c r="BD26" i="8"/>
  <c r="BD22" i="8"/>
  <c r="BD18" i="8"/>
  <c r="BD29" i="8"/>
  <c r="BD32" i="8"/>
  <c r="BD28" i="8"/>
  <c r="BD24" i="8"/>
  <c r="BD20" i="8"/>
  <c r="BD25" i="8"/>
  <c r="BD23" i="8"/>
  <c r="BD14" i="8"/>
  <c r="BD10" i="8"/>
  <c r="BD21" i="8"/>
  <c r="BD19" i="8"/>
  <c r="BD16" i="8"/>
  <c r="BD12" i="8"/>
  <c r="BD8" i="8"/>
  <c r="BD15" i="8"/>
  <c r="BD7" i="8"/>
  <c r="BD13" i="8"/>
  <c r="BD6" i="8"/>
  <c r="BD11" i="8"/>
  <c r="BD17" i="8"/>
  <c r="BD9" i="8"/>
  <c r="BH52" i="8"/>
  <c r="BH55" i="8"/>
  <c r="BH51" i="8"/>
  <c r="BH54" i="8"/>
  <c r="BH50" i="8"/>
  <c r="BH53" i="8"/>
  <c r="BH49" i="8"/>
  <c r="BH44" i="8"/>
  <c r="BH48" i="8"/>
  <c r="BH46" i="8"/>
  <c r="BH42" i="8"/>
  <c r="BH38" i="8"/>
  <c r="BH45" i="8"/>
  <c r="BH40" i="8"/>
  <c r="BH47" i="8"/>
  <c r="BH41" i="8"/>
  <c r="BH36" i="8"/>
  <c r="BH43" i="8"/>
  <c r="BH39" i="8"/>
  <c r="BH35" i="8"/>
  <c r="BH34" i="8"/>
  <c r="BH37" i="8"/>
  <c r="BH33" i="8"/>
  <c r="BH31" i="8"/>
  <c r="BH27" i="8"/>
  <c r="BH30" i="8"/>
  <c r="BH26" i="8"/>
  <c r="BH22" i="8"/>
  <c r="BH18" i="8"/>
  <c r="BH29" i="8"/>
  <c r="BH32" i="8"/>
  <c r="BH28" i="8"/>
  <c r="BH24" i="8"/>
  <c r="BH20" i="8"/>
  <c r="BH21" i="8"/>
  <c r="BH19" i="8"/>
  <c r="BH14" i="8"/>
  <c r="BH10" i="8"/>
  <c r="BH25" i="8"/>
  <c r="BH23" i="8"/>
  <c r="BH16" i="8"/>
  <c r="BH12" i="8"/>
  <c r="BH8" i="8"/>
  <c r="BH11" i="8"/>
  <c r="BH17" i="8"/>
  <c r="BH9" i="8"/>
  <c r="BH6" i="8"/>
  <c r="BH15" i="8"/>
  <c r="BH7" i="8"/>
  <c r="BH13" i="8"/>
  <c r="BL52" i="8"/>
  <c r="BL55" i="8"/>
  <c r="BL51" i="8"/>
  <c r="BL54" i="8"/>
  <c r="BL50" i="8"/>
  <c r="BL53" i="8"/>
  <c r="BL49" i="8"/>
  <c r="BL48" i="8"/>
  <c r="BL44" i="8"/>
  <c r="BL46" i="8"/>
  <c r="BL42" i="8"/>
  <c r="BL45" i="8"/>
  <c r="BL38" i="8"/>
  <c r="BL41" i="8"/>
  <c r="BL40" i="8"/>
  <c r="BL43" i="8"/>
  <c r="BL36" i="8"/>
  <c r="BL35" i="8"/>
  <c r="BL34" i="8"/>
  <c r="BL47" i="8"/>
  <c r="BL39" i="8"/>
  <c r="BL37" i="8"/>
  <c r="BL33" i="8"/>
  <c r="BL31" i="8"/>
  <c r="BL27" i="8"/>
  <c r="BL30" i="8"/>
  <c r="BL26" i="8"/>
  <c r="BL22" i="8"/>
  <c r="BL18" i="8"/>
  <c r="BL29" i="8"/>
  <c r="BL32" i="8"/>
  <c r="BL28" i="8"/>
  <c r="BL24" i="8"/>
  <c r="BL20" i="8"/>
  <c r="BL25" i="8"/>
  <c r="BL23" i="8"/>
  <c r="BL14" i="8"/>
  <c r="BL10" i="8"/>
  <c r="BL21" i="8"/>
  <c r="BL19" i="8"/>
  <c r="BL16" i="8"/>
  <c r="BL12" i="8"/>
  <c r="BL8" i="8"/>
  <c r="BL15" i="8"/>
  <c r="BL7" i="8"/>
  <c r="BL13" i="8"/>
  <c r="BL6" i="8"/>
  <c r="BL11" i="8"/>
  <c r="BL17" i="8"/>
  <c r="BL9" i="8"/>
  <c r="BP52" i="8"/>
  <c r="BP55" i="8"/>
  <c r="BP51" i="8"/>
  <c r="BP54" i="8"/>
  <c r="BP50" i="8"/>
  <c r="BP53" i="8"/>
  <c r="BP49" i="8"/>
  <c r="BP44" i="8"/>
  <c r="BP48" i="8"/>
  <c r="BP46" i="8"/>
  <c r="BP42" i="8"/>
  <c r="BP41" i="8"/>
  <c r="BP38" i="8"/>
  <c r="BP45" i="8"/>
  <c r="BP40" i="8"/>
  <c r="BP36" i="8"/>
  <c r="BP39" i="8"/>
  <c r="BP35" i="8"/>
  <c r="BP47" i="8"/>
  <c r="BP34" i="8"/>
  <c r="BP43" i="8"/>
  <c r="BP37" i="8"/>
  <c r="BP33" i="8"/>
  <c r="BP31" i="8"/>
  <c r="BP27" i="8"/>
  <c r="BP30" i="8"/>
  <c r="BP26" i="8"/>
  <c r="BP22" i="8"/>
  <c r="BP18" i="8"/>
  <c r="BP29" i="8"/>
  <c r="BP32" i="8"/>
  <c r="BP28" i="8"/>
  <c r="BP24" i="8"/>
  <c r="BP20" i="8"/>
  <c r="BP21" i="8"/>
  <c r="BP19" i="8"/>
  <c r="BP14" i="8"/>
  <c r="BP10" i="8"/>
  <c r="BP25" i="8"/>
  <c r="BP23" i="8"/>
  <c r="BP16" i="8"/>
  <c r="BP12" i="8"/>
  <c r="BP8" i="8"/>
  <c r="BP11" i="8"/>
  <c r="BP17" i="8"/>
  <c r="BP9" i="8"/>
  <c r="BP6" i="8"/>
  <c r="BP15" i="8"/>
  <c r="BP7" i="8"/>
  <c r="BP13" i="8"/>
  <c r="AZ160" i="8"/>
  <c r="BD160" i="8"/>
  <c r="BH160" i="8"/>
  <c r="BL160" i="8"/>
  <c r="BP160" i="8"/>
  <c r="AZ161" i="8"/>
  <c r="BD161" i="8"/>
  <c r="BH161" i="8"/>
  <c r="BL161" i="8"/>
  <c r="BP161" i="8"/>
  <c r="AZ162" i="8"/>
  <c r="BD162" i="8"/>
  <c r="BH162" i="8"/>
  <c r="BL162" i="8"/>
  <c r="BP162" i="8"/>
  <c r="AZ163" i="8"/>
  <c r="BD163" i="8"/>
  <c r="BH163" i="8"/>
  <c r="BL163" i="8"/>
  <c r="BP163" i="8"/>
  <c r="AZ164" i="8"/>
  <c r="BD164" i="8"/>
  <c r="BH164" i="8"/>
  <c r="BL164" i="8"/>
  <c r="BP164" i="8"/>
  <c r="AZ165" i="8"/>
  <c r="BD165" i="8"/>
  <c r="BH165" i="8"/>
  <c r="BL165" i="8"/>
  <c r="BP165" i="8"/>
  <c r="AZ166" i="8"/>
  <c r="BD166" i="8"/>
  <c r="BH166" i="8"/>
  <c r="BL166" i="8"/>
  <c r="BP166" i="8"/>
  <c r="AZ167" i="8"/>
  <c r="BD167" i="8"/>
  <c r="BH167" i="8"/>
  <c r="BL167" i="8"/>
  <c r="BP167" i="8"/>
  <c r="AZ168" i="8"/>
  <c r="BD168" i="8"/>
  <c r="BH168" i="8"/>
  <c r="BL168" i="8"/>
  <c r="BP168" i="8"/>
  <c r="AZ169" i="8"/>
  <c r="BD169" i="8"/>
  <c r="BH169" i="8"/>
  <c r="BL169" i="8"/>
  <c r="BP169" i="8"/>
  <c r="AZ170" i="8"/>
  <c r="BD170" i="8"/>
  <c r="BH170" i="8"/>
  <c r="BL170" i="8"/>
  <c r="BP170" i="8"/>
  <c r="AZ171" i="8"/>
  <c r="BD171" i="8"/>
  <c r="BH171" i="8"/>
  <c r="BL171" i="8"/>
  <c r="BP171" i="8"/>
  <c r="AZ172" i="8"/>
  <c r="BD172" i="8"/>
  <c r="BH172" i="8"/>
  <c r="BL172" i="8"/>
  <c r="BP172" i="8"/>
  <c r="AZ173" i="8"/>
  <c r="BD173" i="8"/>
  <c r="BH173" i="8"/>
  <c r="BL173" i="8"/>
  <c r="BP173" i="8"/>
  <c r="AZ174" i="8"/>
  <c r="BD174" i="8"/>
  <c r="BH174" i="8"/>
  <c r="BL174" i="8"/>
  <c r="BP174" i="8"/>
  <c r="AZ175" i="8"/>
  <c r="BD175" i="8"/>
  <c r="BH175" i="8"/>
  <c r="BL175" i="8"/>
  <c r="BP175" i="8"/>
  <c r="AZ176" i="8"/>
  <c r="BD176" i="8"/>
  <c r="BH176" i="8"/>
  <c r="BL176" i="8"/>
  <c r="BP176" i="8"/>
  <c r="AZ177" i="8"/>
  <c r="BD177" i="8"/>
  <c r="BH177" i="8"/>
  <c r="BL177" i="8"/>
  <c r="BP177" i="8"/>
  <c r="AZ178" i="8"/>
  <c r="BD178" i="8"/>
  <c r="BH178" i="8"/>
  <c r="BL178" i="8"/>
  <c r="BP178" i="8"/>
  <c r="AZ179" i="8"/>
  <c r="BD179" i="8"/>
  <c r="BH179" i="8"/>
  <c r="BL179" i="8"/>
  <c r="BP179" i="8"/>
  <c r="AZ180" i="8"/>
  <c r="BD180" i="8"/>
  <c r="BH180" i="8"/>
  <c r="BL180" i="8"/>
  <c r="BP180" i="8"/>
  <c r="AZ181" i="8"/>
  <c r="BD181" i="8"/>
  <c r="BH181" i="8"/>
  <c r="BL181" i="8"/>
  <c r="BP181" i="8"/>
  <c r="AZ182" i="8"/>
  <c r="BD182" i="8"/>
  <c r="BH182" i="8"/>
  <c r="BL182" i="8"/>
  <c r="BP182" i="8"/>
  <c r="AZ183" i="8"/>
  <c r="BD183" i="8"/>
  <c r="BH183" i="8"/>
  <c r="BL183" i="8"/>
  <c r="BP183" i="8"/>
  <c r="AZ184" i="8"/>
  <c r="BD184" i="8"/>
  <c r="BH184" i="8"/>
  <c r="BL184" i="8"/>
  <c r="BP184" i="8"/>
  <c r="AZ185" i="8"/>
  <c r="BD185" i="8"/>
  <c r="BH185" i="8"/>
  <c r="BL185" i="8"/>
  <c r="BP185" i="8"/>
  <c r="AZ186" i="8"/>
  <c r="BD186" i="8"/>
  <c r="BH186" i="8"/>
  <c r="BL186" i="8"/>
  <c r="BP186" i="8"/>
  <c r="AZ187" i="8"/>
  <c r="BD187" i="8"/>
  <c r="BH187" i="8"/>
  <c r="BL187" i="8"/>
  <c r="BP187" i="8"/>
  <c r="AZ188" i="8"/>
  <c r="BD188" i="8"/>
  <c r="BH188" i="8"/>
  <c r="BL188" i="8"/>
  <c r="BP188" i="8"/>
  <c r="AZ189" i="8"/>
  <c r="BD189" i="8"/>
  <c r="BK189" i="8"/>
  <c r="BS189" i="8"/>
  <c r="BG190" i="8"/>
  <c r="BO190" i="8"/>
  <c r="BC191" i="8"/>
  <c r="BK191" i="8"/>
  <c r="BS191" i="8"/>
  <c r="BG192" i="8"/>
  <c r="BO192" i="8"/>
  <c r="BC193" i="8"/>
  <c r="BK193" i="8"/>
  <c r="BS193" i="8"/>
  <c r="BG194" i="8"/>
  <c r="BO194" i="8"/>
  <c r="BC195" i="8"/>
  <c r="BK195" i="8"/>
  <c r="BS195" i="8"/>
  <c r="BG196" i="8"/>
  <c r="BO196" i="8"/>
  <c r="BC197" i="8"/>
  <c r="BK197" i="8"/>
  <c r="BS197" i="8"/>
  <c r="BG198" i="8"/>
  <c r="BO198" i="8"/>
  <c r="BC199" i="8"/>
  <c r="BK199" i="8"/>
  <c r="BS199" i="8"/>
  <c r="BG200" i="8"/>
  <c r="BO200" i="8"/>
  <c r="BC201" i="8"/>
  <c r="BK201" i="8"/>
  <c r="BS201" i="8"/>
  <c r="BG202" i="8"/>
  <c r="BO202" i="8"/>
  <c r="BC203" i="8"/>
  <c r="BK203" i="8"/>
  <c r="BS203" i="8"/>
  <c r="BG204" i="8"/>
  <c r="BO204" i="8"/>
  <c r="BC205" i="8"/>
  <c r="BK205" i="8"/>
  <c r="BS205" i="8"/>
  <c r="BG206" i="8"/>
  <c r="BO206" i="8"/>
  <c r="BC59" i="8"/>
  <c r="AD54" i="8"/>
  <c r="AD53" i="8"/>
  <c r="AD52" i="8"/>
  <c r="AD55" i="8"/>
  <c r="AD51" i="8"/>
  <c r="AD50" i="8"/>
  <c r="AD46" i="8"/>
  <c r="AD42" i="8"/>
  <c r="AD48" i="8"/>
  <c r="AD44" i="8"/>
  <c r="AD47" i="8"/>
  <c r="AD40" i="8"/>
  <c r="AD49" i="8"/>
  <c r="AD43" i="8"/>
  <c r="AD38" i="8"/>
  <c r="AD39" i="8"/>
  <c r="AD37" i="8"/>
  <c r="AD33" i="8"/>
  <c r="AD45" i="8"/>
  <c r="AD36" i="8"/>
  <c r="AD41" i="8"/>
  <c r="AD35" i="8"/>
  <c r="AD29" i="8"/>
  <c r="AD34" i="8"/>
  <c r="AD32" i="8"/>
  <c r="AD28" i="8"/>
  <c r="AD24" i="8"/>
  <c r="AD20" i="8"/>
  <c r="AD31" i="8"/>
  <c r="AD27" i="8"/>
  <c r="AD30" i="8"/>
  <c r="AD26" i="8"/>
  <c r="AD22" i="8"/>
  <c r="AD19" i="8"/>
  <c r="AD25" i="8"/>
  <c r="AD16" i="8"/>
  <c r="AD12" i="8"/>
  <c r="AD8" i="8"/>
  <c r="AD23" i="8"/>
  <c r="AD21" i="8"/>
  <c r="AD18" i="8"/>
  <c r="AD14" i="8"/>
  <c r="AD10" i="8"/>
  <c r="AD17" i="8"/>
  <c r="AD9" i="8"/>
  <c r="AD15" i="8"/>
  <c r="AD13" i="8"/>
  <c r="AD7" i="8"/>
  <c r="AD11" i="8"/>
  <c r="AD6" i="8"/>
  <c r="BC261" i="8"/>
  <c r="BC260" i="8"/>
  <c r="BC259" i="8"/>
  <c r="BC258" i="8"/>
  <c r="BC257" i="8"/>
  <c r="BC256" i="8"/>
  <c r="BC255" i="8"/>
  <c r="BC254" i="8"/>
  <c r="BC253" i="8"/>
  <c r="BC252" i="8"/>
  <c r="BC251" i="8"/>
  <c r="BC250" i="8"/>
  <c r="BC249" i="8"/>
  <c r="BC248" i="8"/>
  <c r="BC247" i="8"/>
  <c r="BC246" i="8"/>
  <c r="BC245" i="8"/>
  <c r="BC244" i="8"/>
  <c r="BC243" i="8"/>
  <c r="BC242" i="8"/>
  <c r="BC241" i="8"/>
  <c r="BC240" i="8"/>
  <c r="BC239" i="8"/>
  <c r="BC238" i="8"/>
  <c r="BC237" i="8"/>
  <c r="BC236" i="8"/>
  <c r="BC235" i="8"/>
  <c r="BC234" i="8"/>
  <c r="BC233" i="8"/>
  <c r="BC232" i="8"/>
  <c r="BC231" i="8"/>
  <c r="BC230" i="8"/>
  <c r="BC229" i="8"/>
  <c r="BC228" i="8"/>
  <c r="BC227" i="8"/>
  <c r="BC226" i="8"/>
  <c r="BC225" i="8"/>
  <c r="BC224" i="8"/>
  <c r="BC223" i="8"/>
  <c r="BC222" i="8"/>
  <c r="BC221" i="8"/>
  <c r="BC220" i="8"/>
  <c r="BC219" i="8"/>
  <c r="BC218" i="8"/>
  <c r="BC217" i="8"/>
  <c r="BC216" i="8"/>
  <c r="BC215" i="8"/>
  <c r="BC214" i="8"/>
  <c r="BC213" i="8"/>
  <c r="BC212" i="8"/>
  <c r="BC209" i="8"/>
  <c r="BK59" i="8"/>
  <c r="AL54" i="8"/>
  <c r="AL50" i="8"/>
  <c r="AL53" i="8"/>
  <c r="AL52" i="8"/>
  <c r="AL55" i="8"/>
  <c r="AL51" i="8"/>
  <c r="AL46" i="8"/>
  <c r="AL42" i="8"/>
  <c r="AL48" i="8"/>
  <c r="AL44" i="8"/>
  <c r="AL49" i="8"/>
  <c r="AL47" i="8"/>
  <c r="AL40" i="8"/>
  <c r="AL43" i="8"/>
  <c r="AL38" i="8"/>
  <c r="AL45" i="8"/>
  <c r="AL39" i="8"/>
  <c r="AL34" i="8"/>
  <c r="AL37" i="8"/>
  <c r="AL33" i="8"/>
  <c r="AL36" i="8"/>
  <c r="AL41" i="8"/>
  <c r="AL35" i="8"/>
  <c r="AL29" i="8"/>
  <c r="AL32" i="8"/>
  <c r="AL28" i="8"/>
  <c r="AL24" i="8"/>
  <c r="AL20" i="8"/>
  <c r="AL31" i="8"/>
  <c r="AL27" i="8"/>
  <c r="AL30" i="8"/>
  <c r="AL26" i="8"/>
  <c r="AL22" i="8"/>
  <c r="AL19" i="8"/>
  <c r="AL25" i="8"/>
  <c r="AL16" i="8"/>
  <c r="AL12" i="8"/>
  <c r="AL8" i="8"/>
  <c r="AL23" i="8"/>
  <c r="AL21" i="8"/>
  <c r="AL18" i="8"/>
  <c r="AL14" i="8"/>
  <c r="AL10" i="8"/>
  <c r="AL17" i="8"/>
  <c r="AL9" i="8"/>
  <c r="AL15" i="8"/>
  <c r="AL13" i="8"/>
  <c r="AL7" i="8"/>
  <c r="AL11" i="8"/>
  <c r="AL6" i="8"/>
  <c r="BK261" i="8"/>
  <c r="BK260" i="8"/>
  <c r="BK259" i="8"/>
  <c r="BK258" i="8"/>
  <c r="BK257" i="8"/>
  <c r="BK256" i="8"/>
  <c r="BK255" i="8"/>
  <c r="BK254" i="8"/>
  <c r="BK253" i="8"/>
  <c r="BK252" i="8"/>
  <c r="BK251" i="8"/>
  <c r="BK250" i="8"/>
  <c r="BK249" i="8"/>
  <c r="BK248" i="8"/>
  <c r="BK247" i="8"/>
  <c r="BK246" i="8"/>
  <c r="BK245" i="8"/>
  <c r="BK244" i="8"/>
  <c r="BK243" i="8"/>
  <c r="BK242" i="8"/>
  <c r="BK241" i="8"/>
  <c r="BK240" i="8"/>
  <c r="BK239" i="8"/>
  <c r="BK238" i="8"/>
  <c r="BK237" i="8"/>
  <c r="BK236" i="8"/>
  <c r="BK235" i="8"/>
  <c r="BK234" i="8"/>
  <c r="BK233" i="8"/>
  <c r="BK232" i="8"/>
  <c r="BK231" i="8"/>
  <c r="BK230" i="8"/>
  <c r="BK229" i="8"/>
  <c r="BK228" i="8"/>
  <c r="BK227" i="8"/>
  <c r="BK226" i="8"/>
  <c r="BK225" i="8"/>
  <c r="BK224" i="8"/>
  <c r="BK223" i="8"/>
  <c r="BK222" i="8"/>
  <c r="BK221" i="8"/>
  <c r="BK220" i="8"/>
  <c r="BK219" i="8"/>
  <c r="BK218" i="8"/>
  <c r="BK217" i="8"/>
  <c r="BK216" i="8"/>
  <c r="BK215" i="8"/>
  <c r="BK214" i="8"/>
  <c r="BK213" i="8"/>
  <c r="BK212" i="8"/>
  <c r="BK209" i="8"/>
  <c r="BK208" i="8"/>
  <c r="BS59" i="8"/>
  <c r="AT54" i="8"/>
  <c r="AT50" i="8"/>
  <c r="AT53" i="8"/>
  <c r="AT52" i="8"/>
  <c r="AT55" i="8"/>
  <c r="AT51" i="8"/>
  <c r="AT46" i="8"/>
  <c r="AT42" i="8"/>
  <c r="AT48" i="8"/>
  <c r="AT44" i="8"/>
  <c r="AT47" i="8"/>
  <c r="AT40" i="8"/>
  <c r="AT49" i="8"/>
  <c r="AT43" i="8"/>
  <c r="AT38" i="8"/>
  <c r="AT39" i="8"/>
  <c r="AT34" i="8"/>
  <c r="AT37" i="8"/>
  <c r="AT33" i="8"/>
  <c r="AT45" i="8"/>
  <c r="AT36" i="8"/>
  <c r="AT41" i="8"/>
  <c r="AT35" i="8"/>
  <c r="AT29" i="8"/>
  <c r="AT32" i="8"/>
  <c r="AT28" i="8"/>
  <c r="AT24" i="8"/>
  <c r="AT20" i="8"/>
  <c r="AT31" i="8"/>
  <c r="AT27" i="8"/>
  <c r="AT30" i="8"/>
  <c r="AT26" i="8"/>
  <c r="AT22" i="8"/>
  <c r="AT19" i="8"/>
  <c r="AT25" i="8"/>
  <c r="AT16" i="8"/>
  <c r="AT12" i="8"/>
  <c r="AT8" i="8"/>
  <c r="AT23" i="8"/>
  <c r="AT21" i="8"/>
  <c r="AT18" i="8"/>
  <c r="AT14" i="8"/>
  <c r="AT10" i="8"/>
  <c r="AT17" i="8"/>
  <c r="AT9" i="8"/>
  <c r="AT15" i="8"/>
  <c r="AT7" i="8"/>
  <c r="AT13" i="8"/>
  <c r="AT11" i="8"/>
  <c r="AT6" i="8"/>
  <c r="BS261" i="8"/>
  <c r="BS260" i="8"/>
  <c r="BS259" i="8"/>
  <c r="BS258" i="8"/>
  <c r="BS257" i="8"/>
  <c r="BS256" i="8"/>
  <c r="BS255" i="8"/>
  <c r="BS254" i="8"/>
  <c r="BS253" i="8"/>
  <c r="BS252" i="8"/>
  <c r="BS251" i="8"/>
  <c r="BS250" i="8"/>
  <c r="BS249" i="8"/>
  <c r="BS248" i="8"/>
  <c r="BS247" i="8"/>
  <c r="BS246" i="8"/>
  <c r="BS245" i="8"/>
  <c r="BS244" i="8"/>
  <c r="BS243" i="8"/>
  <c r="BS242" i="8"/>
  <c r="BS241" i="8"/>
  <c r="BS240" i="8"/>
  <c r="BS239" i="8"/>
  <c r="BS238" i="8"/>
  <c r="BS237" i="8"/>
  <c r="BS236" i="8"/>
  <c r="BS235" i="8"/>
  <c r="BS234" i="8"/>
  <c r="BS233" i="8"/>
  <c r="BS232" i="8"/>
  <c r="BS231" i="8"/>
  <c r="BS230" i="8"/>
  <c r="BS229" i="8"/>
  <c r="BS228" i="8"/>
  <c r="BS227" i="8"/>
  <c r="BS226" i="8"/>
  <c r="BS225" i="8"/>
  <c r="BS224" i="8"/>
  <c r="BS223" i="8"/>
  <c r="BS222" i="8"/>
  <c r="BS221" i="8"/>
  <c r="BS220" i="8"/>
  <c r="BS219" i="8"/>
  <c r="BS218" i="8"/>
  <c r="BS217" i="8"/>
  <c r="BS216" i="8"/>
  <c r="BS215" i="8"/>
  <c r="BS214" i="8"/>
  <c r="BS213" i="8"/>
  <c r="BS212" i="8"/>
  <c r="BS209" i="8"/>
  <c r="BS208" i="8"/>
  <c r="BB54" i="8"/>
  <c r="BB50" i="8"/>
  <c r="BB53" i="8"/>
  <c r="BB52" i="8"/>
  <c r="BB48" i="8"/>
  <c r="BB55" i="8"/>
  <c r="BB51" i="8"/>
  <c r="BB46" i="8"/>
  <c r="BB42" i="8"/>
  <c r="BB44" i="8"/>
  <c r="BB49" i="8"/>
  <c r="BB47" i="8"/>
  <c r="BB40" i="8"/>
  <c r="BB43" i="8"/>
  <c r="BB38" i="8"/>
  <c r="BB45" i="8"/>
  <c r="BB39" i="8"/>
  <c r="BB34" i="8"/>
  <c r="BB37" i="8"/>
  <c r="BB33" i="8"/>
  <c r="BB36" i="8"/>
  <c r="BB41" i="8"/>
  <c r="BB35" i="8"/>
  <c r="BB29" i="8"/>
  <c r="BB32" i="8"/>
  <c r="BB28" i="8"/>
  <c r="BB24" i="8"/>
  <c r="BB20" i="8"/>
  <c r="BB31" i="8"/>
  <c r="BB27" i="8"/>
  <c r="BB30" i="8"/>
  <c r="BB26" i="8"/>
  <c r="BB22" i="8"/>
  <c r="BB18" i="8"/>
  <c r="BB19" i="8"/>
  <c r="BB25" i="8"/>
  <c r="BB16" i="8"/>
  <c r="BB12" i="8"/>
  <c r="BB8" i="8"/>
  <c r="BB23" i="8"/>
  <c r="BB21" i="8"/>
  <c r="BB14" i="8"/>
  <c r="BB10" i="8"/>
  <c r="BB17" i="8"/>
  <c r="BB9" i="8"/>
  <c r="BB15" i="8"/>
  <c r="BB7" i="8"/>
  <c r="BB13" i="8"/>
  <c r="BB11" i="8"/>
  <c r="BB6" i="8"/>
  <c r="BJ54" i="8"/>
  <c r="BJ50" i="8"/>
  <c r="BJ53" i="8"/>
  <c r="BJ52" i="8"/>
  <c r="BJ48" i="8"/>
  <c r="BJ55" i="8"/>
  <c r="BJ51" i="8"/>
  <c r="BJ46" i="8"/>
  <c r="BJ42" i="8"/>
  <c r="BJ44" i="8"/>
  <c r="BJ47" i="8"/>
  <c r="BJ40" i="8"/>
  <c r="BJ49" i="8"/>
  <c r="BJ43" i="8"/>
  <c r="BJ38" i="8"/>
  <c r="BJ39" i="8"/>
  <c r="BJ34" i="8"/>
  <c r="BJ37" i="8"/>
  <c r="BJ33" i="8"/>
  <c r="BJ45" i="8"/>
  <c r="BJ36" i="8"/>
  <c r="BJ41" i="8"/>
  <c r="BJ35" i="8"/>
  <c r="BJ29" i="8"/>
  <c r="BJ32" i="8"/>
  <c r="BJ28" i="8"/>
  <c r="BJ24" i="8"/>
  <c r="BJ20" i="8"/>
  <c r="BJ31" i="8"/>
  <c r="BJ27" i="8"/>
  <c r="BJ30" i="8"/>
  <c r="BJ26" i="8"/>
  <c r="BJ22" i="8"/>
  <c r="BJ18" i="8"/>
  <c r="BJ19" i="8"/>
  <c r="BJ25" i="8"/>
  <c r="BJ16" i="8"/>
  <c r="BJ12" i="8"/>
  <c r="BJ8" i="8"/>
  <c r="BJ23" i="8"/>
  <c r="BJ21" i="8"/>
  <c r="BJ14" i="8"/>
  <c r="BJ10" i="8"/>
  <c r="BJ17" i="8"/>
  <c r="BJ9" i="8"/>
  <c r="BJ15" i="8"/>
  <c r="BJ7" i="8"/>
  <c r="BJ13" i="8"/>
  <c r="BJ11" i="8"/>
  <c r="BJ6" i="8"/>
  <c r="AC55" i="8"/>
  <c r="AC51" i="8"/>
  <c r="AC54" i="8"/>
  <c r="AC53" i="8"/>
  <c r="AC49" i="8"/>
  <c r="AC52" i="8"/>
  <c r="AC47" i="8"/>
  <c r="AC43" i="8"/>
  <c r="AC45" i="8"/>
  <c r="AC44" i="8"/>
  <c r="AC41" i="8"/>
  <c r="AC48" i="8"/>
  <c r="AC39" i="8"/>
  <c r="AC42" i="8"/>
  <c r="AC35" i="8"/>
  <c r="AC34" i="8"/>
  <c r="AC40" i="8"/>
  <c r="AC37" i="8"/>
  <c r="AC50" i="8"/>
  <c r="AC46" i="8"/>
  <c r="AC38" i="8"/>
  <c r="AC36" i="8"/>
  <c r="AC33" i="8"/>
  <c r="AC30" i="8"/>
  <c r="AC29" i="8"/>
  <c r="AC25" i="8"/>
  <c r="AC21" i="8"/>
  <c r="AC32" i="8"/>
  <c r="AC28" i="8"/>
  <c r="AC31" i="8"/>
  <c r="AC27" i="8"/>
  <c r="AC23" i="8"/>
  <c r="AC19" i="8"/>
  <c r="AC24" i="8"/>
  <c r="AC22" i="8"/>
  <c r="AC17" i="8"/>
  <c r="AC13" i="8"/>
  <c r="AC9" i="8"/>
  <c r="AC20" i="8"/>
  <c r="AC26" i="8"/>
  <c r="AC15" i="8"/>
  <c r="AC11" i="8"/>
  <c r="AC14" i="8"/>
  <c r="AC6" i="8"/>
  <c r="AC12" i="8"/>
  <c r="AC18" i="8"/>
  <c r="AC10" i="8"/>
  <c r="AC16" i="8"/>
  <c r="AC8" i="8"/>
  <c r="AC7" i="8"/>
  <c r="BB238" i="8"/>
  <c r="BB237" i="8"/>
  <c r="BB236" i="8"/>
  <c r="BB235" i="8"/>
  <c r="BB234" i="8"/>
  <c r="BB233" i="8"/>
  <c r="BB232" i="8"/>
  <c r="BB231" i="8"/>
  <c r="BB230" i="8"/>
  <c r="BB229" i="8"/>
  <c r="BB228" i="8"/>
  <c r="BB227" i="8"/>
  <c r="BB226" i="8"/>
  <c r="BB225" i="8"/>
  <c r="BB224" i="8"/>
  <c r="BB223" i="8"/>
  <c r="BB222" i="8"/>
  <c r="BB221" i="8"/>
  <c r="BB220" i="8"/>
  <c r="BB219" i="8"/>
  <c r="BB218" i="8"/>
  <c r="BB217" i="8"/>
  <c r="BB216" i="8"/>
  <c r="BB215" i="8"/>
  <c r="BB214" i="8"/>
  <c r="BB213" i="8"/>
  <c r="BB212" i="8"/>
  <c r="BB261" i="8"/>
  <c r="BB259" i="8"/>
  <c r="BB257" i="8"/>
  <c r="BB255" i="8"/>
  <c r="BB253" i="8"/>
  <c r="BB251" i="8"/>
  <c r="BB249" i="8"/>
  <c r="BB247" i="8"/>
  <c r="BB245" i="8"/>
  <c r="BB243" i="8"/>
  <c r="BB241" i="8"/>
  <c r="BB239" i="8"/>
  <c r="BB260" i="8"/>
  <c r="BB258" i="8"/>
  <c r="BB256" i="8"/>
  <c r="BB254" i="8"/>
  <c r="BB252" i="8"/>
  <c r="BB250" i="8"/>
  <c r="BB248" i="8"/>
  <c r="BB246" i="8"/>
  <c r="BB244" i="8"/>
  <c r="BB242" i="8"/>
  <c r="BB240" i="8"/>
  <c r="BB209" i="8"/>
  <c r="BB208" i="8"/>
  <c r="BB207" i="8"/>
  <c r="BB206" i="8"/>
  <c r="BB205" i="8"/>
  <c r="BB204" i="8"/>
  <c r="BB203" i="8"/>
  <c r="BB202" i="8"/>
  <c r="BB201" i="8"/>
  <c r="BB200" i="8"/>
  <c r="BB199" i="8"/>
  <c r="BB198" i="8"/>
  <c r="BB197" i="8"/>
  <c r="BB196" i="8"/>
  <c r="BB195" i="8"/>
  <c r="BB194" i="8"/>
  <c r="BB193" i="8"/>
  <c r="BB192" i="8"/>
  <c r="BB191" i="8"/>
  <c r="BB190" i="8"/>
  <c r="AG55" i="8"/>
  <c r="AG51" i="8"/>
  <c r="AG54" i="8"/>
  <c r="AG53" i="8"/>
  <c r="AG49" i="8"/>
  <c r="AG52" i="8"/>
  <c r="AG47" i="8"/>
  <c r="AG43" i="8"/>
  <c r="AG45" i="8"/>
  <c r="AG48" i="8"/>
  <c r="AG41" i="8"/>
  <c r="AG50" i="8"/>
  <c r="AG44" i="8"/>
  <c r="AG39" i="8"/>
  <c r="AG40" i="8"/>
  <c r="AG35" i="8"/>
  <c r="AG38" i="8"/>
  <c r="AG34" i="8"/>
  <c r="AG46" i="8"/>
  <c r="AG37" i="8"/>
  <c r="AG42" i="8"/>
  <c r="AG36" i="8"/>
  <c r="AG30" i="8"/>
  <c r="AG29" i="8"/>
  <c r="AG25" i="8"/>
  <c r="AG21" i="8"/>
  <c r="AG33" i="8"/>
  <c r="AG32" i="8"/>
  <c r="AG28" i="8"/>
  <c r="AG31" i="8"/>
  <c r="AG27" i="8"/>
  <c r="AG23" i="8"/>
  <c r="AG19" i="8"/>
  <c r="AG20" i="8"/>
  <c r="AG26" i="8"/>
  <c r="AG17" i="8"/>
  <c r="AG13" i="8"/>
  <c r="AG9" i="8"/>
  <c r="AG24" i="8"/>
  <c r="AG22" i="8"/>
  <c r="AG15" i="8"/>
  <c r="AG11" i="8"/>
  <c r="AG18" i="8"/>
  <c r="AG10" i="8"/>
  <c r="AG6" i="8"/>
  <c r="AG16" i="8"/>
  <c r="AG8" i="8"/>
  <c r="AG14" i="8"/>
  <c r="AG12" i="8"/>
  <c r="AG7" i="8"/>
  <c r="BF238" i="8"/>
  <c r="BF237" i="8"/>
  <c r="BF236" i="8"/>
  <c r="BF235" i="8"/>
  <c r="BF234" i="8"/>
  <c r="BF233" i="8"/>
  <c r="BF232" i="8"/>
  <c r="BF231" i="8"/>
  <c r="BF230" i="8"/>
  <c r="BF229" i="8"/>
  <c r="BF228" i="8"/>
  <c r="BF227" i="8"/>
  <c r="BF226" i="8"/>
  <c r="BF225" i="8"/>
  <c r="BF224" i="8"/>
  <c r="BF223" i="8"/>
  <c r="BF222" i="8"/>
  <c r="BF221" i="8"/>
  <c r="BF220" i="8"/>
  <c r="BF219" i="8"/>
  <c r="BF218" i="8"/>
  <c r="BF217" i="8"/>
  <c r="BF216" i="8"/>
  <c r="BF215" i="8"/>
  <c r="BF214" i="8"/>
  <c r="BF213" i="8"/>
  <c r="BF212" i="8"/>
  <c r="BF260" i="8"/>
  <c r="BF258" i="8"/>
  <c r="BF256" i="8"/>
  <c r="BF254" i="8"/>
  <c r="BF252" i="8"/>
  <c r="BF250" i="8"/>
  <c r="BF248" i="8"/>
  <c r="BF246" i="8"/>
  <c r="BF244" i="8"/>
  <c r="BF242" i="8"/>
  <c r="BF240" i="8"/>
  <c r="BF261" i="8"/>
  <c r="BF259" i="8"/>
  <c r="BF257" i="8"/>
  <c r="BF255" i="8"/>
  <c r="BF253" i="8"/>
  <c r="BF251" i="8"/>
  <c r="BF249" i="8"/>
  <c r="BF247" i="8"/>
  <c r="BF245" i="8"/>
  <c r="BF243" i="8"/>
  <c r="BF241" i="8"/>
  <c r="BF239" i="8"/>
  <c r="BF209" i="8"/>
  <c r="BF208" i="8"/>
  <c r="BF207" i="8"/>
  <c r="BF206" i="8"/>
  <c r="BF205" i="8"/>
  <c r="BF204" i="8"/>
  <c r="BF203" i="8"/>
  <c r="BF202" i="8"/>
  <c r="BF201" i="8"/>
  <c r="BF200" i="8"/>
  <c r="BF199" i="8"/>
  <c r="BF198" i="8"/>
  <c r="BF197" i="8"/>
  <c r="BF196" i="8"/>
  <c r="BF195" i="8"/>
  <c r="BF194" i="8"/>
  <c r="BF193" i="8"/>
  <c r="BF192" i="8"/>
  <c r="BF191" i="8"/>
  <c r="BF190" i="8"/>
  <c r="BF189" i="8"/>
  <c r="AK55" i="8"/>
  <c r="AK51" i="8"/>
  <c r="AK54" i="8"/>
  <c r="AK53" i="8"/>
  <c r="AK49" i="8"/>
  <c r="AK52" i="8"/>
  <c r="AK47" i="8"/>
  <c r="AK43" i="8"/>
  <c r="AK45" i="8"/>
  <c r="AK44" i="8"/>
  <c r="AK41" i="8"/>
  <c r="AK48" i="8"/>
  <c r="AK39" i="8"/>
  <c r="AK35" i="8"/>
  <c r="AK46" i="8"/>
  <c r="AK34" i="8"/>
  <c r="AK50" i="8"/>
  <c r="AK42" i="8"/>
  <c r="AK40" i="8"/>
  <c r="AK37" i="8"/>
  <c r="AK38" i="8"/>
  <c r="AK36" i="8"/>
  <c r="AK33" i="8"/>
  <c r="AK30" i="8"/>
  <c r="AK29" i="8"/>
  <c r="AK25" i="8"/>
  <c r="AK21" i="8"/>
  <c r="AK32" i="8"/>
  <c r="AK28" i="8"/>
  <c r="AK31" i="8"/>
  <c r="AK27" i="8"/>
  <c r="AK23" i="8"/>
  <c r="AK19" i="8"/>
  <c r="AK24" i="8"/>
  <c r="AK22" i="8"/>
  <c r="AK17" i="8"/>
  <c r="AK13" i="8"/>
  <c r="AK9" i="8"/>
  <c r="AK20" i="8"/>
  <c r="AK26" i="8"/>
  <c r="AK15" i="8"/>
  <c r="AK11" i="8"/>
  <c r="AK14" i="8"/>
  <c r="AK6" i="8"/>
  <c r="AK12" i="8"/>
  <c r="AK18" i="8"/>
  <c r="AK10" i="8"/>
  <c r="AK16" i="8"/>
  <c r="AK8" i="8"/>
  <c r="AK7" i="8"/>
  <c r="BJ238" i="8"/>
  <c r="BJ237" i="8"/>
  <c r="BJ236" i="8"/>
  <c r="BJ235" i="8"/>
  <c r="BJ234" i="8"/>
  <c r="BJ233" i="8"/>
  <c r="BJ232" i="8"/>
  <c r="BJ231" i="8"/>
  <c r="BJ230" i="8"/>
  <c r="BJ229" i="8"/>
  <c r="BJ228" i="8"/>
  <c r="BJ227" i="8"/>
  <c r="BJ226" i="8"/>
  <c r="BJ225" i="8"/>
  <c r="BJ224" i="8"/>
  <c r="BJ223" i="8"/>
  <c r="BJ222" i="8"/>
  <c r="BJ221" i="8"/>
  <c r="BJ220" i="8"/>
  <c r="BJ219" i="8"/>
  <c r="BJ218" i="8"/>
  <c r="BJ217" i="8"/>
  <c r="BJ216" i="8"/>
  <c r="BJ215" i="8"/>
  <c r="BJ214" i="8"/>
  <c r="BJ213" i="8"/>
  <c r="BJ212" i="8"/>
  <c r="BJ261" i="8"/>
  <c r="BJ259" i="8"/>
  <c r="BJ257" i="8"/>
  <c r="BJ255" i="8"/>
  <c r="BJ253" i="8"/>
  <c r="BJ251" i="8"/>
  <c r="BJ249" i="8"/>
  <c r="BJ247" i="8"/>
  <c r="BJ245" i="8"/>
  <c r="BJ243" i="8"/>
  <c r="BJ241" i="8"/>
  <c r="BJ239" i="8"/>
  <c r="BJ260" i="8"/>
  <c r="BJ258" i="8"/>
  <c r="BJ256" i="8"/>
  <c r="BJ254" i="8"/>
  <c r="BJ252" i="8"/>
  <c r="BJ250" i="8"/>
  <c r="BJ248" i="8"/>
  <c r="BJ246" i="8"/>
  <c r="BJ244" i="8"/>
  <c r="BJ242" i="8"/>
  <c r="BJ240" i="8"/>
  <c r="BJ209" i="8"/>
  <c r="BJ208" i="8"/>
  <c r="BJ207" i="8"/>
  <c r="BJ206" i="8"/>
  <c r="BJ205" i="8"/>
  <c r="BJ204" i="8"/>
  <c r="BJ203" i="8"/>
  <c r="BJ202" i="8"/>
  <c r="BJ201" i="8"/>
  <c r="BJ200" i="8"/>
  <c r="BJ199" i="8"/>
  <c r="BJ198" i="8"/>
  <c r="BJ197" i="8"/>
  <c r="BJ196" i="8"/>
  <c r="BJ195" i="8"/>
  <c r="BJ194" i="8"/>
  <c r="BJ193" i="8"/>
  <c r="BJ192" i="8"/>
  <c r="BJ191" i="8"/>
  <c r="BJ190" i="8"/>
  <c r="BJ189" i="8"/>
  <c r="AO55" i="8"/>
  <c r="AO51" i="8"/>
  <c r="AO54" i="8"/>
  <c r="AO50" i="8"/>
  <c r="AO53" i="8"/>
  <c r="AO49" i="8"/>
  <c r="AO52" i="8"/>
  <c r="AO47" i="8"/>
  <c r="AO43" i="8"/>
  <c r="AO45" i="8"/>
  <c r="AO48" i="8"/>
  <c r="AO41" i="8"/>
  <c r="AO44" i="8"/>
  <c r="AO39" i="8"/>
  <c r="AO46" i="8"/>
  <c r="AO40" i="8"/>
  <c r="AO35" i="8"/>
  <c r="AO42" i="8"/>
  <c r="AO38" i="8"/>
  <c r="AO34" i="8"/>
  <c r="AO37" i="8"/>
  <c r="AO36" i="8"/>
  <c r="AO30" i="8"/>
  <c r="AO29" i="8"/>
  <c r="AO25" i="8"/>
  <c r="AO21" i="8"/>
  <c r="AO33" i="8"/>
  <c r="AO32" i="8"/>
  <c r="AO28" i="8"/>
  <c r="AO31" i="8"/>
  <c r="AO27" i="8"/>
  <c r="AO23" i="8"/>
  <c r="AO19" i="8"/>
  <c r="AO20" i="8"/>
  <c r="AO18" i="8"/>
  <c r="AO26" i="8"/>
  <c r="AO17" i="8"/>
  <c r="AO13" i="8"/>
  <c r="AO9" i="8"/>
  <c r="AO24" i="8"/>
  <c r="AO22" i="8"/>
  <c r="AO15" i="8"/>
  <c r="AO11" i="8"/>
  <c r="AO7" i="8"/>
  <c r="AO10" i="8"/>
  <c r="AO6" i="8"/>
  <c r="AO16" i="8"/>
  <c r="AO8" i="8"/>
  <c r="AO14" i="8"/>
  <c r="AO12" i="8"/>
  <c r="BN237" i="8"/>
  <c r="BN236" i="8"/>
  <c r="BN235" i="8"/>
  <c r="BN234" i="8"/>
  <c r="BN233" i="8"/>
  <c r="BN232" i="8"/>
  <c r="BN231" i="8"/>
  <c r="BN230" i="8"/>
  <c r="BN229" i="8"/>
  <c r="BN228" i="8"/>
  <c r="BN227" i="8"/>
  <c r="BN226" i="8"/>
  <c r="BN225" i="8"/>
  <c r="BN224" i="8"/>
  <c r="BN223" i="8"/>
  <c r="BN222" i="8"/>
  <c r="BN221" i="8"/>
  <c r="BN220" i="8"/>
  <c r="BN219" i="8"/>
  <c r="BN218" i="8"/>
  <c r="BN217" i="8"/>
  <c r="BN216" i="8"/>
  <c r="BN215" i="8"/>
  <c r="BN214" i="8"/>
  <c r="BN213" i="8"/>
  <c r="BN212" i="8"/>
  <c r="BN260" i="8"/>
  <c r="BN258" i="8"/>
  <c r="BN256" i="8"/>
  <c r="BN254" i="8"/>
  <c r="BN252" i="8"/>
  <c r="BN250" i="8"/>
  <c r="BN248" i="8"/>
  <c r="BN246" i="8"/>
  <c r="BN244" i="8"/>
  <c r="BN242" i="8"/>
  <c r="BN240" i="8"/>
  <c r="BN238" i="8"/>
  <c r="BN261" i="8"/>
  <c r="BN259" i="8"/>
  <c r="BN257" i="8"/>
  <c r="BN255" i="8"/>
  <c r="BN253" i="8"/>
  <c r="BN251" i="8"/>
  <c r="BN249" i="8"/>
  <c r="BN247" i="8"/>
  <c r="BN245" i="8"/>
  <c r="BN243" i="8"/>
  <c r="BN241" i="8"/>
  <c r="BN239" i="8"/>
  <c r="BN209" i="8"/>
  <c r="BN208" i="8"/>
  <c r="BN207" i="8"/>
  <c r="BN206" i="8"/>
  <c r="BN205" i="8"/>
  <c r="BN204" i="8"/>
  <c r="BN203" i="8"/>
  <c r="BN202" i="8"/>
  <c r="BN201" i="8"/>
  <c r="BN200" i="8"/>
  <c r="BN199" i="8"/>
  <c r="BN198" i="8"/>
  <c r="BN197" i="8"/>
  <c r="BN196" i="8"/>
  <c r="BN195" i="8"/>
  <c r="BN194" i="8"/>
  <c r="BN193" i="8"/>
  <c r="BN192" i="8"/>
  <c r="BN191" i="8"/>
  <c r="BN190" i="8"/>
  <c r="BN189" i="8"/>
  <c r="AS55" i="8"/>
  <c r="AS51" i="8"/>
  <c r="AS54" i="8"/>
  <c r="AS50" i="8"/>
  <c r="AS53" i="8"/>
  <c r="AS49" i="8"/>
  <c r="AS52" i="8"/>
  <c r="AS47" i="8"/>
  <c r="AS43" i="8"/>
  <c r="AS45" i="8"/>
  <c r="AS44" i="8"/>
  <c r="AS41" i="8"/>
  <c r="AS48" i="8"/>
  <c r="AS39" i="8"/>
  <c r="AS42" i="8"/>
  <c r="AS35" i="8"/>
  <c r="AS34" i="8"/>
  <c r="AS40" i="8"/>
  <c r="AS37" i="8"/>
  <c r="AS46" i="8"/>
  <c r="AS38" i="8"/>
  <c r="AS36" i="8"/>
  <c r="AS33" i="8"/>
  <c r="AS30" i="8"/>
  <c r="AS29" i="8"/>
  <c r="AS25" i="8"/>
  <c r="AS21" i="8"/>
  <c r="AS32" i="8"/>
  <c r="AS28" i="8"/>
  <c r="AS31" i="8"/>
  <c r="AS27" i="8"/>
  <c r="AS23" i="8"/>
  <c r="AS19" i="8"/>
  <c r="AS24" i="8"/>
  <c r="AS18" i="8"/>
  <c r="AS22" i="8"/>
  <c r="AS17" i="8"/>
  <c r="AS13" i="8"/>
  <c r="AS9" i="8"/>
  <c r="AS20" i="8"/>
  <c r="AS26" i="8"/>
  <c r="AS15" i="8"/>
  <c r="AS11" i="8"/>
  <c r="AS7" i="8"/>
  <c r="AS14" i="8"/>
  <c r="AS6" i="8"/>
  <c r="AS12" i="8"/>
  <c r="AS10" i="8"/>
  <c r="AS16" i="8"/>
  <c r="AS8" i="8"/>
  <c r="BR237" i="8"/>
  <c r="BR236" i="8"/>
  <c r="BR235" i="8"/>
  <c r="BR234" i="8"/>
  <c r="BR233" i="8"/>
  <c r="BR232" i="8"/>
  <c r="BR231" i="8"/>
  <c r="BR230" i="8"/>
  <c r="BR229" i="8"/>
  <c r="BR228" i="8"/>
  <c r="BR227" i="8"/>
  <c r="BR226" i="8"/>
  <c r="BR225" i="8"/>
  <c r="BR224" i="8"/>
  <c r="BR223" i="8"/>
  <c r="BR222" i="8"/>
  <c r="BR221" i="8"/>
  <c r="BR220" i="8"/>
  <c r="BR219" i="8"/>
  <c r="BR218" i="8"/>
  <c r="BR217" i="8"/>
  <c r="BR216" i="8"/>
  <c r="BR215" i="8"/>
  <c r="BR214" i="8"/>
  <c r="BR213" i="8"/>
  <c r="BR212" i="8"/>
  <c r="BR261" i="8"/>
  <c r="BR259" i="8"/>
  <c r="BR257" i="8"/>
  <c r="BR255" i="8"/>
  <c r="BR253" i="8"/>
  <c r="BR251" i="8"/>
  <c r="BR249" i="8"/>
  <c r="BR247" i="8"/>
  <c r="BR245" i="8"/>
  <c r="BR243" i="8"/>
  <c r="BR241" i="8"/>
  <c r="BR239" i="8"/>
  <c r="BR260" i="8"/>
  <c r="BR258" i="8"/>
  <c r="BR256" i="8"/>
  <c r="BR254" i="8"/>
  <c r="BR252" i="8"/>
  <c r="BR250" i="8"/>
  <c r="BR248" i="8"/>
  <c r="BR246" i="8"/>
  <c r="BR244" i="8"/>
  <c r="BR242" i="8"/>
  <c r="BR240" i="8"/>
  <c r="BR238" i="8"/>
  <c r="BR209" i="8"/>
  <c r="BR208" i="8"/>
  <c r="BR207" i="8"/>
  <c r="BR206" i="8"/>
  <c r="BR205" i="8"/>
  <c r="BR204" i="8"/>
  <c r="BR203" i="8"/>
  <c r="BR202" i="8"/>
  <c r="BR201" i="8"/>
  <c r="BR200" i="8"/>
  <c r="BR199" i="8"/>
  <c r="BR198" i="8"/>
  <c r="BR197" i="8"/>
  <c r="BR196" i="8"/>
  <c r="BR195" i="8"/>
  <c r="BR194" i="8"/>
  <c r="BR193" i="8"/>
  <c r="BR192" i="8"/>
  <c r="BR191" i="8"/>
  <c r="BR190" i="8"/>
  <c r="BR189" i="8"/>
  <c r="AW55" i="8"/>
  <c r="AW51" i="8"/>
  <c r="AW54" i="8"/>
  <c r="AW50" i="8"/>
  <c r="AW53" i="8"/>
  <c r="AW49" i="8"/>
  <c r="AW52" i="8"/>
  <c r="AW48" i="8"/>
  <c r="AW47" i="8"/>
  <c r="AW43" i="8"/>
  <c r="AW45" i="8"/>
  <c r="AW41" i="8"/>
  <c r="AW44" i="8"/>
  <c r="AW39" i="8"/>
  <c r="AW40" i="8"/>
  <c r="AW35" i="8"/>
  <c r="AW38" i="8"/>
  <c r="AW34" i="8"/>
  <c r="AW46" i="8"/>
  <c r="AW37" i="8"/>
  <c r="AW42" i="8"/>
  <c r="AW36" i="8"/>
  <c r="AW30" i="8"/>
  <c r="AW26" i="8"/>
  <c r="AW29" i="8"/>
  <c r="AW25" i="8"/>
  <c r="AW21" i="8"/>
  <c r="AW33" i="8"/>
  <c r="AW32" i="8"/>
  <c r="AW28" i="8"/>
  <c r="AW31" i="8"/>
  <c r="AW27" i="8"/>
  <c r="AW23" i="8"/>
  <c r="AW19" i="8"/>
  <c r="AW20" i="8"/>
  <c r="AW18" i="8"/>
  <c r="AW17" i="8"/>
  <c r="AW13" i="8"/>
  <c r="AW9" i="8"/>
  <c r="AW24" i="8"/>
  <c r="AW22" i="8"/>
  <c r="AW15" i="8"/>
  <c r="AW11" i="8"/>
  <c r="AW7" i="8"/>
  <c r="AW10" i="8"/>
  <c r="AW6" i="8"/>
  <c r="AW16" i="8"/>
  <c r="AW8" i="8"/>
  <c r="AW14" i="8"/>
  <c r="AW12" i="8"/>
  <c r="BA55" i="8"/>
  <c r="BA51" i="8"/>
  <c r="BA54" i="8"/>
  <c r="BA50" i="8"/>
  <c r="BA53" i="8"/>
  <c r="BA49" i="8"/>
  <c r="BA52" i="8"/>
  <c r="BA48" i="8"/>
  <c r="BA47" i="8"/>
  <c r="BA43" i="8"/>
  <c r="BA45" i="8"/>
  <c r="BA44" i="8"/>
  <c r="BA41" i="8"/>
  <c r="BA39" i="8"/>
  <c r="BA35" i="8"/>
  <c r="BA46" i="8"/>
  <c r="BA34" i="8"/>
  <c r="BA42" i="8"/>
  <c r="BA40" i="8"/>
  <c r="BA37" i="8"/>
  <c r="BA38" i="8"/>
  <c r="BA36" i="8"/>
  <c r="BA33" i="8"/>
  <c r="BA30" i="8"/>
  <c r="BA26" i="8"/>
  <c r="BA29" i="8"/>
  <c r="BA25" i="8"/>
  <c r="BA21" i="8"/>
  <c r="BA32" i="8"/>
  <c r="BA28" i="8"/>
  <c r="BA31" i="8"/>
  <c r="BA27" i="8"/>
  <c r="BA23" i="8"/>
  <c r="BA19" i="8"/>
  <c r="BA24" i="8"/>
  <c r="BA22" i="8"/>
  <c r="BA17" i="8"/>
  <c r="BA13" i="8"/>
  <c r="BA9" i="8"/>
  <c r="BA20" i="8"/>
  <c r="BA18" i="8"/>
  <c r="BA15" i="8"/>
  <c r="BA11" i="8"/>
  <c r="BA7" i="8"/>
  <c r="BA14" i="8"/>
  <c r="BA6" i="8"/>
  <c r="BA12" i="8"/>
  <c r="BA10" i="8"/>
  <c r="BA16" i="8"/>
  <c r="BA8" i="8"/>
  <c r="BE55" i="8"/>
  <c r="BE51" i="8"/>
  <c r="BE54" i="8"/>
  <c r="BE50" i="8"/>
  <c r="BE53" i="8"/>
  <c r="BE49" i="8"/>
  <c r="BE52" i="8"/>
  <c r="BE48" i="8"/>
  <c r="BE47" i="8"/>
  <c r="BE43" i="8"/>
  <c r="BE45" i="8"/>
  <c r="BE41" i="8"/>
  <c r="BE44" i="8"/>
  <c r="BE39" i="8"/>
  <c r="BE46" i="8"/>
  <c r="BE40" i="8"/>
  <c r="BE35" i="8"/>
  <c r="BE42" i="8"/>
  <c r="BE38" i="8"/>
  <c r="BE34" i="8"/>
  <c r="BE37" i="8"/>
  <c r="BE36" i="8"/>
  <c r="BE30" i="8"/>
  <c r="BE26" i="8"/>
  <c r="BE29" i="8"/>
  <c r="BE25" i="8"/>
  <c r="BE21" i="8"/>
  <c r="BE33" i="8"/>
  <c r="BE32" i="8"/>
  <c r="BE28" i="8"/>
  <c r="BE31" i="8"/>
  <c r="BE27" i="8"/>
  <c r="BE23" i="8"/>
  <c r="BE19" i="8"/>
  <c r="BE20" i="8"/>
  <c r="BE18" i="8"/>
  <c r="BE17" i="8"/>
  <c r="BE13" i="8"/>
  <c r="BE9" i="8"/>
  <c r="BE24" i="8"/>
  <c r="BE22" i="8"/>
  <c r="BE15" i="8"/>
  <c r="BE11" i="8"/>
  <c r="BE7" i="8"/>
  <c r="BE10" i="8"/>
  <c r="BE6" i="8"/>
  <c r="BE16" i="8"/>
  <c r="BE8" i="8"/>
  <c r="BE14" i="8"/>
  <c r="BE12" i="8"/>
  <c r="BI55" i="8"/>
  <c r="BI51" i="8"/>
  <c r="BI54" i="8"/>
  <c r="BI50" i="8"/>
  <c r="BI53" i="8"/>
  <c r="BI49" i="8"/>
  <c r="BI52" i="8"/>
  <c r="BI48" i="8"/>
  <c r="BI47" i="8"/>
  <c r="BI43" i="8"/>
  <c r="BI45" i="8"/>
  <c r="BI44" i="8"/>
  <c r="BI41" i="8"/>
  <c r="BI39" i="8"/>
  <c r="BI42" i="8"/>
  <c r="BI35" i="8"/>
  <c r="BI34" i="8"/>
  <c r="BI40" i="8"/>
  <c r="BI37" i="8"/>
  <c r="BI46" i="8"/>
  <c r="BI38" i="8"/>
  <c r="BI36" i="8"/>
  <c r="BI33" i="8"/>
  <c r="BI30" i="8"/>
  <c r="BI26" i="8"/>
  <c r="BI29" i="8"/>
  <c r="BI25" i="8"/>
  <c r="BI21" i="8"/>
  <c r="BI32" i="8"/>
  <c r="BI28" i="8"/>
  <c r="BI31" i="8"/>
  <c r="BI27" i="8"/>
  <c r="BI23" i="8"/>
  <c r="BI19" i="8"/>
  <c r="BI24" i="8"/>
  <c r="BI22" i="8"/>
  <c r="BI17" i="8"/>
  <c r="BI13" i="8"/>
  <c r="BI9" i="8"/>
  <c r="BI20" i="8"/>
  <c r="BI18" i="8"/>
  <c r="BI15" i="8"/>
  <c r="BI11" i="8"/>
  <c r="BI7" i="8"/>
  <c r="BI14" i="8"/>
  <c r="BI6" i="8"/>
  <c r="BI12" i="8"/>
  <c r="BI10" i="8"/>
  <c r="BI16" i="8"/>
  <c r="BI8" i="8"/>
  <c r="BM55" i="8"/>
  <c r="BM51" i="8"/>
  <c r="BM54" i="8"/>
  <c r="BM50" i="8"/>
  <c r="BM53" i="8"/>
  <c r="BM49" i="8"/>
  <c r="BM52" i="8"/>
  <c r="BM48" i="8"/>
  <c r="BM47" i="8"/>
  <c r="BM43" i="8"/>
  <c r="BM45" i="8"/>
  <c r="BM41" i="8"/>
  <c r="BM44" i="8"/>
  <c r="BM39" i="8"/>
  <c r="BM40" i="8"/>
  <c r="BM35" i="8"/>
  <c r="BM38" i="8"/>
  <c r="BM34" i="8"/>
  <c r="BM46" i="8"/>
  <c r="BM37" i="8"/>
  <c r="BM42" i="8"/>
  <c r="BM36" i="8"/>
  <c r="BM30" i="8"/>
  <c r="BM26" i="8"/>
  <c r="BM29" i="8"/>
  <c r="BM25" i="8"/>
  <c r="BM21" i="8"/>
  <c r="BM33" i="8"/>
  <c r="BM32" i="8"/>
  <c r="BM28" i="8"/>
  <c r="BM31" i="8"/>
  <c r="BM27" i="8"/>
  <c r="BM23" i="8"/>
  <c r="BM19" i="8"/>
  <c r="BM20" i="8"/>
  <c r="BM18" i="8"/>
  <c r="BM17" i="8"/>
  <c r="BM13" i="8"/>
  <c r="BM9" i="8"/>
  <c r="BM24" i="8"/>
  <c r="BM22" i="8"/>
  <c r="BM15" i="8"/>
  <c r="BM11" i="8"/>
  <c r="BM7" i="8"/>
  <c r="BM10" i="8"/>
  <c r="BM6" i="8"/>
  <c r="BM16" i="8"/>
  <c r="BM8" i="8"/>
  <c r="BM14" i="8"/>
  <c r="BM12" i="8"/>
  <c r="BQ55" i="8"/>
  <c r="BQ51" i="8"/>
  <c r="BQ54" i="8"/>
  <c r="BQ50" i="8"/>
  <c r="BQ53" i="8"/>
  <c r="BQ49" i="8"/>
  <c r="BQ52" i="8"/>
  <c r="BQ48" i="8"/>
  <c r="BQ47" i="8"/>
  <c r="BQ43" i="8"/>
  <c r="BQ45" i="8"/>
  <c r="BQ41" i="8"/>
  <c r="BQ44" i="8"/>
  <c r="BQ39" i="8"/>
  <c r="BQ35" i="8"/>
  <c r="BQ46" i="8"/>
  <c r="BQ34" i="8"/>
  <c r="BQ42" i="8"/>
  <c r="BQ40" i="8"/>
  <c r="BQ37" i="8"/>
  <c r="BQ38" i="8"/>
  <c r="BQ36" i="8"/>
  <c r="BQ32" i="8"/>
  <c r="BQ33" i="8"/>
  <c r="BQ30" i="8"/>
  <c r="BQ26" i="8"/>
  <c r="BQ29" i="8"/>
  <c r="BQ25" i="8"/>
  <c r="BQ21" i="8"/>
  <c r="BQ28" i="8"/>
  <c r="BQ31" i="8"/>
  <c r="BQ27" i="8"/>
  <c r="BQ23" i="8"/>
  <c r="BQ19" i="8"/>
  <c r="BQ24" i="8"/>
  <c r="BQ22" i="8"/>
  <c r="BQ17" i="8"/>
  <c r="BQ13" i="8"/>
  <c r="BQ9" i="8"/>
  <c r="BQ20" i="8"/>
  <c r="BQ18" i="8"/>
  <c r="BQ15" i="8"/>
  <c r="BQ11" i="8"/>
  <c r="BQ7" i="8"/>
  <c r="BQ14" i="8"/>
  <c r="BQ6" i="8"/>
  <c r="BQ12" i="8"/>
  <c r="BQ10" i="8"/>
  <c r="BQ16" i="8"/>
  <c r="BQ8" i="8"/>
  <c r="BA160" i="8"/>
  <c r="BE160" i="8"/>
  <c r="BI160" i="8"/>
  <c r="BM160" i="8"/>
  <c r="BQ160" i="8"/>
  <c r="BA161" i="8"/>
  <c r="BE161" i="8"/>
  <c r="BI161" i="8"/>
  <c r="BM161" i="8"/>
  <c r="BQ161" i="8"/>
  <c r="BA162" i="8"/>
  <c r="BE162" i="8"/>
  <c r="BI162" i="8"/>
  <c r="BM162" i="8"/>
  <c r="BQ162" i="8"/>
  <c r="BA163" i="8"/>
  <c r="BE163" i="8"/>
  <c r="BI163" i="8"/>
  <c r="BM163" i="8"/>
  <c r="BQ163" i="8"/>
  <c r="BA164" i="8"/>
  <c r="BE164" i="8"/>
  <c r="BI164" i="8"/>
  <c r="BM164" i="8"/>
  <c r="BQ164" i="8"/>
  <c r="BA165" i="8"/>
  <c r="BE165" i="8"/>
  <c r="BI165" i="8"/>
  <c r="BM165" i="8"/>
  <c r="BQ165" i="8"/>
  <c r="BA166" i="8"/>
  <c r="BE166" i="8"/>
  <c r="BI166" i="8"/>
  <c r="BM166" i="8"/>
  <c r="BQ166" i="8"/>
  <c r="BA167" i="8"/>
  <c r="BE167" i="8"/>
  <c r="BI167" i="8"/>
  <c r="BM167" i="8"/>
  <c r="BQ167" i="8"/>
  <c r="BA168" i="8"/>
  <c r="BE168" i="8"/>
  <c r="BI168" i="8"/>
  <c r="BM168" i="8"/>
  <c r="BQ168" i="8"/>
  <c r="BA169" i="8"/>
  <c r="BE169" i="8"/>
  <c r="BI169" i="8"/>
  <c r="BM169" i="8"/>
  <c r="BQ169" i="8"/>
  <c r="BA170" i="8"/>
  <c r="BE170" i="8"/>
  <c r="BI170" i="8"/>
  <c r="BM170" i="8"/>
  <c r="BQ170" i="8"/>
  <c r="BA171" i="8"/>
  <c r="BE171" i="8"/>
  <c r="BI171" i="8"/>
  <c r="BM171" i="8"/>
  <c r="BQ171" i="8"/>
  <c r="BA172" i="8"/>
  <c r="BE172" i="8"/>
  <c r="BI172" i="8"/>
  <c r="BM172" i="8"/>
  <c r="BQ172" i="8"/>
  <c r="BA173" i="8"/>
  <c r="BE173" i="8"/>
  <c r="BI173" i="8"/>
  <c r="BM173" i="8"/>
  <c r="BQ173" i="8"/>
  <c r="BA174" i="8"/>
  <c r="BE174" i="8"/>
  <c r="BI174" i="8"/>
  <c r="BM174" i="8"/>
  <c r="BQ174" i="8"/>
  <c r="BA175" i="8"/>
  <c r="BE175" i="8"/>
  <c r="BI175" i="8"/>
  <c r="BM175" i="8"/>
  <c r="BQ175" i="8"/>
  <c r="BA176" i="8"/>
  <c r="BE176" i="8"/>
  <c r="BI176" i="8"/>
  <c r="BM176" i="8"/>
  <c r="BQ176" i="8"/>
  <c r="BA177" i="8"/>
  <c r="BE177" i="8"/>
  <c r="BI177" i="8"/>
  <c r="BM177" i="8"/>
  <c r="BQ177" i="8"/>
  <c r="BA178" i="8"/>
  <c r="BE178" i="8"/>
  <c r="BI178" i="8"/>
  <c r="BM178" i="8"/>
  <c r="BQ178" i="8"/>
  <c r="BA179" i="8"/>
  <c r="BE179" i="8"/>
  <c r="BI179" i="8"/>
  <c r="BM179" i="8"/>
  <c r="BQ179" i="8"/>
  <c r="BA180" i="8"/>
  <c r="BE180" i="8"/>
  <c r="BI180" i="8"/>
  <c r="BM180" i="8"/>
  <c r="BQ180" i="8"/>
  <c r="BA181" i="8"/>
  <c r="BE181" i="8"/>
  <c r="BI181" i="8"/>
  <c r="BM181" i="8"/>
  <c r="BQ181" i="8"/>
  <c r="BA182" i="8"/>
  <c r="BE182" i="8"/>
  <c r="BI182" i="8"/>
  <c r="BM182" i="8"/>
  <c r="BQ182" i="8"/>
  <c r="BA183" i="8"/>
  <c r="BE183" i="8"/>
  <c r="BI183" i="8"/>
  <c r="BM183" i="8"/>
  <c r="BQ183" i="8"/>
  <c r="BA184" i="8"/>
  <c r="BE184" i="8"/>
  <c r="BI184" i="8"/>
  <c r="BM184" i="8"/>
  <c r="BQ184" i="8"/>
  <c r="BA185" i="8"/>
  <c r="BE185" i="8"/>
  <c r="BI185" i="8"/>
  <c r="BM185" i="8"/>
  <c r="BQ185" i="8"/>
  <c r="BA186" i="8"/>
  <c r="BE186" i="8"/>
  <c r="BI186" i="8"/>
  <c r="BM186" i="8"/>
  <c r="BQ186" i="8"/>
  <c r="BA187" i="8"/>
  <c r="BE187" i="8"/>
  <c r="BI187" i="8"/>
  <c r="BM187" i="8"/>
  <c r="BQ187" i="8"/>
  <c r="BA188" i="8"/>
  <c r="BE188" i="8"/>
  <c r="BI188" i="8"/>
  <c r="BM188" i="8"/>
  <c r="BQ188" i="8"/>
  <c r="BA189" i="8"/>
  <c r="BE189" i="8"/>
  <c r="BM189" i="8"/>
  <c r="BA190" i="8"/>
  <c r="BI190" i="8"/>
  <c r="BQ190" i="8"/>
  <c r="BE191" i="8"/>
  <c r="BM191" i="8"/>
  <c r="BA192" i="8"/>
  <c r="BI192" i="8"/>
  <c r="BQ192" i="8"/>
  <c r="BE193" i="8"/>
  <c r="BM193" i="8"/>
  <c r="BA194" i="8"/>
  <c r="BI194" i="8"/>
  <c r="BQ194" i="8"/>
  <c r="BE195" i="8"/>
  <c r="BM195" i="8"/>
  <c r="BA196" i="8"/>
  <c r="BI196" i="8"/>
  <c r="BQ196" i="8"/>
  <c r="BE197" i="8"/>
  <c r="BM197" i="8"/>
  <c r="BA198" i="8"/>
  <c r="BI198" i="8"/>
  <c r="BQ198" i="8"/>
  <c r="BE199" i="8"/>
  <c r="BM199" i="8"/>
  <c r="BA200" i="8"/>
  <c r="BI200" i="8"/>
  <c r="BQ200" i="8"/>
  <c r="BE201" i="8"/>
  <c r="BM201" i="8"/>
  <c r="BA202" i="8"/>
  <c r="BI202" i="8"/>
  <c r="BQ202" i="8"/>
  <c r="BE203" i="8"/>
  <c r="BM203" i="8"/>
  <c r="BA204" i="8"/>
  <c r="BI204" i="8"/>
  <c r="BQ204" i="8"/>
  <c r="BE205" i="8"/>
  <c r="BM205" i="8"/>
  <c r="BA206" i="8"/>
  <c r="BI206" i="8"/>
  <c r="BQ206" i="8"/>
  <c r="BE207" i="8"/>
  <c r="BM207" i="8"/>
  <c r="BA208" i="8"/>
  <c r="H161" i="8"/>
  <c r="P161" i="8"/>
  <c r="X161" i="8"/>
  <c r="H163" i="8"/>
  <c r="P163" i="8"/>
  <c r="X163" i="8"/>
  <c r="H165" i="8"/>
  <c r="P165" i="8"/>
  <c r="X165" i="8"/>
  <c r="J161" i="8"/>
  <c r="R161" i="8"/>
  <c r="Z161" i="8"/>
  <c r="J163" i="8"/>
  <c r="R163" i="8"/>
  <c r="Z163" i="8"/>
  <c r="L161" i="8"/>
  <c r="T161" i="8"/>
  <c r="L163" i="8"/>
  <c r="T163" i="8"/>
  <c r="L165" i="8"/>
  <c r="T165" i="8"/>
  <c r="N161" i="8"/>
  <c r="V161" i="8"/>
  <c r="N163" i="8"/>
  <c r="V163" i="8"/>
  <c r="M61" i="8"/>
  <c r="M55" i="8"/>
  <c r="M54" i="8"/>
  <c r="M53" i="8"/>
  <c r="M52" i="8"/>
  <c r="M51" i="8"/>
  <c r="M50" i="8"/>
  <c r="M49" i="8"/>
  <c r="M48" i="8"/>
  <c r="M47" i="8"/>
  <c r="M46" i="8"/>
  <c r="M45" i="8"/>
  <c r="M44" i="8"/>
  <c r="M43" i="8"/>
  <c r="M42" i="8"/>
  <c r="M41" i="8"/>
  <c r="M39" i="8"/>
  <c r="M38" i="8"/>
  <c r="M37" i="8"/>
  <c r="M36" i="8"/>
  <c r="M35" i="8"/>
  <c r="M34" i="8"/>
  <c r="M33" i="8"/>
  <c r="M32" i="8"/>
  <c r="M31" i="8"/>
  <c r="M30" i="8"/>
  <c r="M29" i="8"/>
  <c r="M28" i="8"/>
  <c r="M27" i="8"/>
  <c r="M26" i="8"/>
  <c r="M25" i="8"/>
  <c r="M24" i="8"/>
  <c r="M23" i="8"/>
  <c r="M40" i="8"/>
  <c r="M22" i="8"/>
  <c r="M21" i="8"/>
  <c r="M20" i="8"/>
  <c r="M19" i="8"/>
  <c r="M18" i="8"/>
  <c r="M17" i="8"/>
  <c r="M16" i="8"/>
  <c r="M15" i="8"/>
  <c r="M13" i="8"/>
  <c r="M11" i="8"/>
  <c r="M9" i="8"/>
  <c r="M7" i="8"/>
  <c r="M14" i="8"/>
  <c r="M12" i="8"/>
  <c r="M10" i="8"/>
  <c r="M8" i="8"/>
  <c r="M6" i="8"/>
  <c r="AL261" i="8"/>
  <c r="AL260" i="8"/>
  <c r="AL259" i="8"/>
  <c r="AL258" i="8"/>
  <c r="AL257" i="8"/>
  <c r="AL256" i="8"/>
  <c r="AL255" i="8"/>
  <c r="AL254" i="8"/>
  <c r="AL253" i="8"/>
  <c r="AL252" i="8"/>
  <c r="AL251" i="8"/>
  <c r="AL250" i="8"/>
  <c r="AL249" i="8"/>
  <c r="AL248" i="8"/>
  <c r="AL247" i="8"/>
  <c r="AL246" i="8"/>
  <c r="AL245" i="8"/>
  <c r="AL244" i="8"/>
  <c r="AL243" i="8"/>
  <c r="AL242" i="8"/>
  <c r="AL241" i="8"/>
  <c r="AL240" i="8"/>
  <c r="AL239" i="8"/>
  <c r="AL238" i="8"/>
  <c r="AL237" i="8"/>
  <c r="AL236" i="8"/>
  <c r="AL235" i="8"/>
  <c r="AL234" i="8"/>
  <c r="AL233" i="8"/>
  <c r="AL232" i="8"/>
  <c r="AL231" i="8"/>
  <c r="AL230" i="8"/>
  <c r="AL229" i="8"/>
  <c r="AL228" i="8"/>
  <c r="AL227" i="8"/>
  <c r="AL226" i="8"/>
  <c r="AL225" i="8"/>
  <c r="AL224" i="8"/>
  <c r="AL223" i="8"/>
  <c r="AL222" i="8"/>
  <c r="AL221" i="8"/>
  <c r="AL220" i="8"/>
  <c r="AL219" i="8"/>
  <c r="AL218" i="8"/>
  <c r="AL217" i="8"/>
  <c r="AL216" i="8"/>
  <c r="AL215" i="8"/>
  <c r="AL214" i="8"/>
  <c r="AL213" i="8"/>
  <c r="AL21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29" i="8"/>
  <c r="M228" i="8"/>
  <c r="M227" i="8"/>
  <c r="M226" i="8"/>
  <c r="M225" i="8"/>
  <c r="M224" i="8"/>
  <c r="M223" i="8"/>
  <c r="M222" i="8"/>
  <c r="M221" i="8"/>
  <c r="M220" i="8"/>
  <c r="M219" i="8"/>
  <c r="M218" i="8"/>
  <c r="M217" i="8"/>
  <c r="M216" i="8"/>
  <c r="M215" i="8"/>
  <c r="M214" i="8"/>
  <c r="M213" i="8"/>
  <c r="M212" i="8"/>
  <c r="AL209" i="8"/>
  <c r="AL207" i="8"/>
  <c r="AL205" i="8"/>
  <c r="AL203" i="8"/>
  <c r="AL201" i="8"/>
  <c r="AL199" i="8"/>
  <c r="AL197" i="8"/>
  <c r="AL195" i="8"/>
  <c r="AL193" i="8"/>
  <c r="AL191" i="8"/>
  <c r="AL190" i="8"/>
  <c r="AL189" i="8"/>
  <c r="AL188" i="8"/>
  <c r="AL187" i="8"/>
  <c r="AL186" i="8"/>
  <c r="AL185" i="8"/>
  <c r="AL184" i="8"/>
  <c r="AL183" i="8"/>
  <c r="AL182" i="8"/>
  <c r="AL181" i="8"/>
  <c r="AL180" i="8"/>
  <c r="AL179" i="8"/>
  <c r="AL178" i="8"/>
  <c r="AL177" i="8"/>
  <c r="AL176" i="8"/>
  <c r="AL175" i="8"/>
  <c r="AL174" i="8"/>
  <c r="AL173" i="8"/>
  <c r="AL172" i="8"/>
  <c r="AL171" i="8"/>
  <c r="AL170" i="8"/>
  <c r="AL169" i="8"/>
  <c r="AL168" i="8"/>
  <c r="AL167" i="8"/>
  <c r="AL166" i="8"/>
  <c r="AL165" i="8"/>
  <c r="AL164" i="8"/>
  <c r="AL163" i="8"/>
  <c r="AL162" i="8"/>
  <c r="AL161" i="8"/>
  <c r="AL160" i="8"/>
  <c r="M209" i="8"/>
  <c r="M208" i="8"/>
  <c r="M207" i="8"/>
  <c r="M206" i="8"/>
  <c r="M205" i="8"/>
  <c r="M204" i="8"/>
  <c r="M203" i="8"/>
  <c r="M202" i="8"/>
  <c r="M201" i="8"/>
  <c r="M200" i="8"/>
  <c r="M199" i="8"/>
  <c r="M198" i="8"/>
  <c r="M197" i="8"/>
  <c r="M196" i="8"/>
  <c r="M195" i="8"/>
  <c r="AL208" i="8"/>
  <c r="AL206" i="8"/>
  <c r="AL204" i="8"/>
  <c r="AL202" i="8"/>
  <c r="AL200" i="8"/>
  <c r="AL198" i="8"/>
  <c r="AL196" i="8"/>
  <c r="AL194" i="8"/>
  <c r="AL192" i="8"/>
  <c r="Q60" i="8"/>
  <c r="Q55" i="8"/>
  <c r="Q54" i="8"/>
  <c r="Q53" i="8"/>
  <c r="Q52" i="8"/>
  <c r="Q51" i="8"/>
  <c r="Q50" i="8"/>
  <c r="Q49" i="8"/>
  <c r="Q48" i="8"/>
  <c r="Q47" i="8"/>
  <c r="Q46" i="8"/>
  <c r="Q45" i="8"/>
  <c r="Q44" i="8"/>
  <c r="Q43" i="8"/>
  <c r="Q42" i="8"/>
  <c r="Q41" i="8"/>
  <c r="Q40" i="8"/>
  <c r="Q38" i="8"/>
  <c r="Q37" i="8"/>
  <c r="Q36" i="8"/>
  <c r="Q35" i="8"/>
  <c r="Q34" i="8"/>
  <c r="Q33" i="8"/>
  <c r="Q32" i="8"/>
  <c r="Q31" i="8"/>
  <c r="Q30" i="8"/>
  <c r="Q29" i="8"/>
  <c r="Q28" i="8"/>
  <c r="Q27" i="8"/>
  <c r="Q26" i="8"/>
  <c r="Q25" i="8"/>
  <c r="Q24" i="8"/>
  <c r="Q23" i="8"/>
  <c r="Q39" i="8"/>
  <c r="Q22" i="8"/>
  <c r="Q21" i="8"/>
  <c r="Q20" i="8"/>
  <c r="Q19" i="8"/>
  <c r="Q18" i="8"/>
  <c r="Q17" i="8"/>
  <c r="Q16" i="8"/>
  <c r="Q15" i="8"/>
  <c r="Q14" i="8"/>
  <c r="Q12" i="8"/>
  <c r="Q10" i="8"/>
  <c r="Q8" i="8"/>
  <c r="Q6" i="8"/>
  <c r="Q13" i="8"/>
  <c r="Q11" i="8"/>
  <c r="Q9" i="8"/>
  <c r="Q7" i="8"/>
  <c r="AP261" i="8"/>
  <c r="AP260" i="8"/>
  <c r="AP259" i="8"/>
  <c r="AP258" i="8"/>
  <c r="AP257" i="8"/>
  <c r="AP256" i="8"/>
  <c r="AP255" i="8"/>
  <c r="AP254" i="8"/>
  <c r="AP253" i="8"/>
  <c r="AP252" i="8"/>
  <c r="AP251" i="8"/>
  <c r="AP250" i="8"/>
  <c r="AP249" i="8"/>
  <c r="AP248" i="8"/>
  <c r="AP247" i="8"/>
  <c r="AP246" i="8"/>
  <c r="AP245" i="8"/>
  <c r="AP244" i="8"/>
  <c r="AP243" i="8"/>
  <c r="AP242" i="8"/>
  <c r="AP241" i="8"/>
  <c r="AP240" i="8"/>
  <c r="AP239" i="8"/>
  <c r="AP238" i="8"/>
  <c r="AP237" i="8"/>
  <c r="AP236" i="8"/>
  <c r="AP235" i="8"/>
  <c r="AP234" i="8"/>
  <c r="AP233" i="8"/>
  <c r="AP232" i="8"/>
  <c r="AP231" i="8"/>
  <c r="AP230" i="8"/>
  <c r="AP229" i="8"/>
  <c r="AP228" i="8"/>
  <c r="AP227" i="8"/>
  <c r="AP226" i="8"/>
  <c r="AP225" i="8"/>
  <c r="AP224" i="8"/>
  <c r="AP223" i="8"/>
  <c r="AP222" i="8"/>
  <c r="AP221" i="8"/>
  <c r="AP220" i="8"/>
  <c r="AP219" i="8"/>
  <c r="AP218" i="8"/>
  <c r="AP217" i="8"/>
  <c r="AP216" i="8"/>
  <c r="AP215" i="8"/>
  <c r="AP214" i="8"/>
  <c r="AP213" i="8"/>
  <c r="AP212" i="8"/>
  <c r="Q261" i="8"/>
  <c r="Q260" i="8"/>
  <c r="Q259" i="8"/>
  <c r="Q258" i="8"/>
  <c r="Q257" i="8"/>
  <c r="Q256" i="8"/>
  <c r="Q255" i="8"/>
  <c r="Q254" i="8"/>
  <c r="Q253" i="8"/>
  <c r="Q252" i="8"/>
  <c r="Q251" i="8"/>
  <c r="Q250" i="8"/>
  <c r="Q249" i="8"/>
  <c r="Q248" i="8"/>
  <c r="Q247" i="8"/>
  <c r="Q246" i="8"/>
  <c r="Q245" i="8"/>
  <c r="Q244" i="8"/>
  <c r="Q243" i="8"/>
  <c r="Q242" i="8"/>
  <c r="Q241" i="8"/>
  <c r="Q240" i="8"/>
  <c r="Q239" i="8"/>
  <c r="Q238" i="8"/>
  <c r="Q237" i="8"/>
  <c r="Q236" i="8"/>
  <c r="Q235" i="8"/>
  <c r="Q234" i="8"/>
  <c r="Q233" i="8"/>
  <c r="Q232" i="8"/>
  <c r="Q231" i="8"/>
  <c r="Q230" i="8"/>
  <c r="Q229" i="8"/>
  <c r="Q228" i="8"/>
  <c r="Q227" i="8"/>
  <c r="Q226" i="8"/>
  <c r="Q225" i="8"/>
  <c r="Q224" i="8"/>
  <c r="Q223" i="8"/>
  <c r="Q222" i="8"/>
  <c r="Q221" i="8"/>
  <c r="Q220" i="8"/>
  <c r="Q219" i="8"/>
  <c r="Q218" i="8"/>
  <c r="Q217" i="8"/>
  <c r="Q216" i="8"/>
  <c r="Q215" i="8"/>
  <c r="Q214" i="8"/>
  <c r="Q213" i="8"/>
  <c r="Q212" i="8"/>
  <c r="AP209" i="8"/>
  <c r="AP208" i="8"/>
  <c r="AP206" i="8"/>
  <c r="AP204" i="8"/>
  <c r="AP202" i="8"/>
  <c r="AP200" i="8"/>
  <c r="AP198" i="8"/>
  <c r="AP196" i="8"/>
  <c r="AP194" i="8"/>
  <c r="AP192" i="8"/>
  <c r="AP190" i="8"/>
  <c r="AP189" i="8"/>
  <c r="AP188" i="8"/>
  <c r="AP187" i="8"/>
  <c r="AP186" i="8"/>
  <c r="AP185" i="8"/>
  <c r="AP184" i="8"/>
  <c r="AP183" i="8"/>
  <c r="AP182" i="8"/>
  <c r="AP181" i="8"/>
  <c r="AP180" i="8"/>
  <c r="AP179" i="8"/>
  <c r="AP178" i="8"/>
  <c r="AP177" i="8"/>
  <c r="AP176" i="8"/>
  <c r="AP175" i="8"/>
  <c r="AP174" i="8"/>
  <c r="AP173" i="8"/>
  <c r="AP172" i="8"/>
  <c r="AP171" i="8"/>
  <c r="AP170" i="8"/>
  <c r="AP169" i="8"/>
  <c r="AP168" i="8"/>
  <c r="AP167" i="8"/>
  <c r="AP166" i="8"/>
  <c r="AP165" i="8"/>
  <c r="AP164" i="8"/>
  <c r="AP163" i="8"/>
  <c r="AP162" i="8"/>
  <c r="AP161" i="8"/>
  <c r="AP160" i="8"/>
  <c r="Q209" i="8"/>
  <c r="Q208" i="8"/>
  <c r="Q207" i="8"/>
  <c r="Q206" i="8"/>
  <c r="Q205" i="8"/>
  <c r="Q204" i="8"/>
  <c r="Q203" i="8"/>
  <c r="Q202" i="8"/>
  <c r="Q201" i="8"/>
  <c r="Q200" i="8"/>
  <c r="Q199" i="8"/>
  <c r="Q198" i="8"/>
  <c r="Q197" i="8"/>
  <c r="Q196" i="8"/>
  <c r="Q195" i="8"/>
  <c r="AP207" i="8"/>
  <c r="AP205" i="8"/>
  <c r="AP203" i="8"/>
  <c r="AP201" i="8"/>
  <c r="AP199" i="8"/>
  <c r="AP197" i="8"/>
  <c r="AP195" i="8"/>
  <c r="AP193" i="8"/>
  <c r="AP191" i="8"/>
  <c r="U62" i="8"/>
  <c r="U55" i="8"/>
  <c r="U54" i="8"/>
  <c r="U53" i="8"/>
  <c r="U52" i="8"/>
  <c r="U51" i="8"/>
  <c r="U50" i="8"/>
  <c r="U49" i="8"/>
  <c r="U48" i="8"/>
  <c r="U47" i="8"/>
  <c r="U46" i="8"/>
  <c r="U45" i="8"/>
  <c r="U44" i="8"/>
  <c r="U43" i="8"/>
  <c r="U42" i="8"/>
  <c r="U41" i="8"/>
  <c r="U39" i="8"/>
  <c r="U38" i="8"/>
  <c r="U37" i="8"/>
  <c r="U36" i="8"/>
  <c r="U35" i="8"/>
  <c r="U34" i="8"/>
  <c r="U33" i="8"/>
  <c r="U32" i="8"/>
  <c r="U31" i="8"/>
  <c r="U30" i="8"/>
  <c r="U29" i="8"/>
  <c r="U28" i="8"/>
  <c r="U27" i="8"/>
  <c r="U26" i="8"/>
  <c r="U25" i="8"/>
  <c r="U24" i="8"/>
  <c r="U23" i="8"/>
  <c r="U22" i="8"/>
  <c r="U21" i="8"/>
  <c r="U20" i="8"/>
  <c r="U19" i="8"/>
  <c r="U18" i="8"/>
  <c r="U17" i="8"/>
  <c r="U16" i="8"/>
  <c r="U15" i="8"/>
  <c r="U14" i="8"/>
  <c r="U40" i="8"/>
  <c r="U13" i="8"/>
  <c r="U11" i="8"/>
  <c r="U9" i="8"/>
  <c r="U7" i="8"/>
  <c r="U12" i="8"/>
  <c r="U10" i="8"/>
  <c r="U8" i="8"/>
  <c r="U6" i="8"/>
  <c r="AT261" i="8"/>
  <c r="AT260" i="8"/>
  <c r="AT259" i="8"/>
  <c r="AT258" i="8"/>
  <c r="AT257" i="8"/>
  <c r="AT256" i="8"/>
  <c r="AT255" i="8"/>
  <c r="AT254" i="8"/>
  <c r="AT253" i="8"/>
  <c r="AT252" i="8"/>
  <c r="AT251" i="8"/>
  <c r="AT250" i="8"/>
  <c r="AT249" i="8"/>
  <c r="AT248" i="8"/>
  <c r="AT247" i="8"/>
  <c r="AT246" i="8"/>
  <c r="AT245" i="8"/>
  <c r="AT244" i="8"/>
  <c r="AT243" i="8"/>
  <c r="AT242" i="8"/>
  <c r="AT241" i="8"/>
  <c r="AT240" i="8"/>
  <c r="AT239" i="8"/>
  <c r="AT238" i="8"/>
  <c r="AT237" i="8"/>
  <c r="AT236" i="8"/>
  <c r="AT235" i="8"/>
  <c r="AT234" i="8"/>
  <c r="AT233" i="8"/>
  <c r="AT232" i="8"/>
  <c r="AT231" i="8"/>
  <c r="AT230" i="8"/>
  <c r="AT229" i="8"/>
  <c r="AT228" i="8"/>
  <c r="AT227" i="8"/>
  <c r="AT226" i="8"/>
  <c r="AT225" i="8"/>
  <c r="AT224" i="8"/>
  <c r="AT223" i="8"/>
  <c r="AT222" i="8"/>
  <c r="AT221" i="8"/>
  <c r="AT220" i="8"/>
  <c r="AT219" i="8"/>
  <c r="AT218" i="8"/>
  <c r="AT217" i="8"/>
  <c r="AT216" i="8"/>
  <c r="AT215" i="8"/>
  <c r="AT214" i="8"/>
  <c r="AT213" i="8"/>
  <c r="AT212" i="8"/>
  <c r="U261" i="8"/>
  <c r="U260" i="8"/>
  <c r="U259" i="8"/>
  <c r="U258" i="8"/>
  <c r="U257" i="8"/>
  <c r="U256" i="8"/>
  <c r="U255" i="8"/>
  <c r="U254" i="8"/>
  <c r="U253" i="8"/>
  <c r="U252" i="8"/>
  <c r="U251" i="8"/>
  <c r="U250" i="8"/>
  <c r="U249" i="8"/>
  <c r="U248" i="8"/>
  <c r="U247" i="8"/>
  <c r="U246" i="8"/>
  <c r="U245" i="8"/>
  <c r="U244" i="8"/>
  <c r="U243" i="8"/>
  <c r="U242" i="8"/>
  <c r="U241" i="8"/>
  <c r="U240" i="8"/>
  <c r="U239" i="8"/>
  <c r="U238" i="8"/>
  <c r="U237" i="8"/>
  <c r="U236" i="8"/>
  <c r="U235" i="8"/>
  <c r="U234" i="8"/>
  <c r="U233" i="8"/>
  <c r="U232" i="8"/>
  <c r="U231" i="8"/>
  <c r="U230" i="8"/>
  <c r="U229" i="8"/>
  <c r="U228" i="8"/>
  <c r="U227" i="8"/>
  <c r="U226" i="8"/>
  <c r="U225" i="8"/>
  <c r="U224" i="8"/>
  <c r="U223" i="8"/>
  <c r="U222" i="8"/>
  <c r="U221" i="8"/>
  <c r="U220" i="8"/>
  <c r="U219" i="8"/>
  <c r="U218" i="8"/>
  <c r="U217" i="8"/>
  <c r="U216" i="8"/>
  <c r="U215" i="8"/>
  <c r="U214" i="8"/>
  <c r="U213" i="8"/>
  <c r="U212" i="8"/>
  <c r="AT209" i="8"/>
  <c r="AT208" i="8"/>
  <c r="AT207" i="8"/>
  <c r="AT205" i="8"/>
  <c r="AT203" i="8"/>
  <c r="AT201" i="8"/>
  <c r="AT199" i="8"/>
  <c r="AT197" i="8"/>
  <c r="AT195" i="8"/>
  <c r="AT193" i="8"/>
  <c r="AT191" i="8"/>
  <c r="AT190" i="8"/>
  <c r="AT189" i="8"/>
  <c r="AT188" i="8"/>
  <c r="AT187" i="8"/>
  <c r="AT186" i="8"/>
  <c r="AT185" i="8"/>
  <c r="AT184" i="8"/>
  <c r="AT183" i="8"/>
  <c r="AT182" i="8"/>
  <c r="AT181" i="8"/>
  <c r="AT180" i="8"/>
  <c r="AT179" i="8"/>
  <c r="AT178" i="8"/>
  <c r="AT177" i="8"/>
  <c r="AT176" i="8"/>
  <c r="AT175" i="8"/>
  <c r="AT174" i="8"/>
  <c r="AT173" i="8"/>
  <c r="AT172" i="8"/>
  <c r="AT171" i="8"/>
  <c r="AT170" i="8"/>
  <c r="AT169" i="8"/>
  <c r="AT168" i="8"/>
  <c r="AT167" i="8"/>
  <c r="AT166" i="8"/>
  <c r="AT165" i="8"/>
  <c r="AT164" i="8"/>
  <c r="AT163" i="8"/>
  <c r="AT162" i="8"/>
  <c r="AT161" i="8"/>
  <c r="AT160" i="8"/>
  <c r="U209" i="8"/>
  <c r="U208" i="8"/>
  <c r="U207" i="8"/>
  <c r="U206" i="8"/>
  <c r="U205" i="8"/>
  <c r="U204" i="8"/>
  <c r="U203" i="8"/>
  <c r="U202" i="8"/>
  <c r="U201" i="8"/>
  <c r="U200" i="8"/>
  <c r="U199" i="8"/>
  <c r="U198" i="8"/>
  <c r="U197" i="8"/>
  <c r="U196" i="8"/>
  <c r="U195" i="8"/>
  <c r="AT206" i="8"/>
  <c r="AT204" i="8"/>
  <c r="AT202" i="8"/>
  <c r="AT200" i="8"/>
  <c r="AT198" i="8"/>
  <c r="AT196" i="8"/>
  <c r="AT194" i="8"/>
  <c r="AT192" i="8"/>
  <c r="G160" i="8"/>
  <c r="K160" i="8"/>
  <c r="S160" i="8"/>
  <c r="W160" i="8"/>
  <c r="I162" i="8"/>
  <c r="G164" i="8"/>
  <c r="O164" i="8"/>
  <c r="S164" i="8"/>
  <c r="W164" i="8"/>
  <c r="AI60" i="8"/>
  <c r="J55" i="8"/>
  <c r="J54" i="8"/>
  <c r="J53" i="8"/>
  <c r="J52" i="8"/>
  <c r="J51" i="8"/>
  <c r="J50" i="8"/>
  <c r="J49" i="8"/>
  <c r="J48" i="8"/>
  <c r="J47" i="8"/>
  <c r="J46" i="8"/>
  <c r="J45" i="8"/>
  <c r="J44" i="8"/>
  <c r="J43" i="8"/>
  <c r="J42" i="8"/>
  <c r="J40" i="8"/>
  <c r="J38" i="8"/>
  <c r="J37" i="8"/>
  <c r="J36" i="8"/>
  <c r="J35" i="8"/>
  <c r="J34" i="8"/>
  <c r="J33" i="8"/>
  <c r="J32" i="8"/>
  <c r="J31" i="8"/>
  <c r="J30" i="8"/>
  <c r="J29" i="8"/>
  <c r="J28" i="8"/>
  <c r="J27" i="8"/>
  <c r="J26" i="8"/>
  <c r="J25" i="8"/>
  <c r="J24" i="8"/>
  <c r="J23" i="8"/>
  <c r="J41" i="8"/>
  <c r="J22" i="8"/>
  <c r="J21" i="8"/>
  <c r="J20" i="8"/>
  <c r="J19" i="8"/>
  <c r="J18" i="8"/>
  <c r="J17" i="8"/>
  <c r="J16" i="8"/>
  <c r="J15" i="8"/>
  <c r="J39" i="8"/>
  <c r="J14" i="8"/>
  <c r="J12" i="8"/>
  <c r="J10" i="8"/>
  <c r="J8" i="8"/>
  <c r="J6" i="8"/>
  <c r="J13" i="8"/>
  <c r="J11" i="8"/>
  <c r="J9" i="8"/>
  <c r="J7" i="8"/>
  <c r="AI261" i="8"/>
  <c r="AI260" i="8"/>
  <c r="AI259" i="8"/>
  <c r="AI258" i="8"/>
  <c r="AI257" i="8"/>
  <c r="AI256" i="8"/>
  <c r="AI255" i="8"/>
  <c r="AI254" i="8"/>
  <c r="AI253" i="8"/>
  <c r="AI252" i="8"/>
  <c r="AI251" i="8"/>
  <c r="AI250" i="8"/>
  <c r="AI248" i="8"/>
  <c r="AI246" i="8"/>
  <c r="AI244" i="8"/>
  <c r="AI242" i="8"/>
  <c r="AI240" i="8"/>
  <c r="AI238" i="8"/>
  <c r="AI236" i="8"/>
  <c r="AI235" i="8"/>
  <c r="AI234" i="8"/>
  <c r="AI233" i="8"/>
  <c r="AI232" i="8"/>
  <c r="AI231" i="8"/>
  <c r="AI230" i="8"/>
  <c r="AI229" i="8"/>
  <c r="AI228" i="8"/>
  <c r="AI227" i="8"/>
  <c r="AI249" i="8"/>
  <c r="AI247" i="8"/>
  <c r="AI245" i="8"/>
  <c r="AI243" i="8"/>
  <c r="AI241" i="8"/>
  <c r="AI239" i="8"/>
  <c r="AI237" i="8"/>
  <c r="AI225" i="8"/>
  <c r="AI223" i="8"/>
  <c r="AI221" i="8"/>
  <c r="AI219" i="8"/>
  <c r="AI217" i="8"/>
  <c r="AI215" i="8"/>
  <c r="AI213" i="8"/>
  <c r="J261" i="8"/>
  <c r="J259" i="8"/>
  <c r="AI226" i="8"/>
  <c r="AI224" i="8"/>
  <c r="AI222" i="8"/>
  <c r="AI220" i="8"/>
  <c r="AI218" i="8"/>
  <c r="AI216" i="8"/>
  <c r="AI214" i="8"/>
  <c r="AI212" i="8"/>
  <c r="J260" i="8"/>
  <c r="J258" i="8"/>
  <c r="J257" i="8"/>
  <c r="J256" i="8"/>
  <c r="J255" i="8"/>
  <c r="J253" i="8"/>
  <c r="J251" i="8"/>
  <c r="J249" i="8"/>
  <c r="J247" i="8"/>
  <c r="J245" i="8"/>
  <c r="J243" i="8"/>
  <c r="J241" i="8"/>
  <c r="J239" i="8"/>
  <c r="J237" i="8"/>
  <c r="J235" i="8"/>
  <c r="J233" i="8"/>
  <c r="J232" i="8"/>
  <c r="J231" i="8"/>
  <c r="J230" i="8"/>
  <c r="J229" i="8"/>
  <c r="J228" i="8"/>
  <c r="J227" i="8"/>
  <c r="J226" i="8"/>
  <c r="J225" i="8"/>
  <c r="J224" i="8"/>
  <c r="J223" i="8"/>
  <c r="J222" i="8"/>
  <c r="J221" i="8"/>
  <c r="J220" i="8"/>
  <c r="J219" i="8"/>
  <c r="J218" i="8"/>
  <c r="J217" i="8"/>
  <c r="J216" i="8"/>
  <c r="J215" i="8"/>
  <c r="J214" i="8"/>
  <c r="J213" i="8"/>
  <c r="J212" i="8"/>
  <c r="AI209" i="8"/>
  <c r="AI208" i="8"/>
  <c r="AI207" i="8"/>
  <c r="AI206" i="8"/>
  <c r="AI205" i="8"/>
  <c r="AI204" i="8"/>
  <c r="AI203" i="8"/>
  <c r="AI202" i="8"/>
  <c r="AI201" i="8"/>
  <c r="AI200" i="8"/>
  <c r="AI199" i="8"/>
  <c r="AI198" i="8"/>
  <c r="AI197" i="8"/>
  <c r="AI196" i="8"/>
  <c r="AI195" i="8"/>
  <c r="AI194" i="8"/>
  <c r="AI193" i="8"/>
  <c r="AI192" i="8"/>
  <c r="AI191" i="8"/>
  <c r="J254" i="8"/>
  <c r="J252" i="8"/>
  <c r="J250" i="8"/>
  <c r="J248" i="8"/>
  <c r="J246" i="8"/>
  <c r="J244" i="8"/>
  <c r="J242" i="8"/>
  <c r="J240" i="8"/>
  <c r="J238" i="8"/>
  <c r="J236" i="8"/>
  <c r="J234" i="8"/>
  <c r="AI190" i="8"/>
  <c r="AI189" i="8"/>
  <c r="AI188" i="8"/>
  <c r="AI187" i="8"/>
  <c r="AI186" i="8"/>
  <c r="AI185" i="8"/>
  <c r="AI184" i="8"/>
  <c r="AI183" i="8"/>
  <c r="AI182" i="8"/>
  <c r="AI181" i="8"/>
  <c r="AI180" i="8"/>
  <c r="AI179" i="8"/>
  <c r="AI178" i="8"/>
  <c r="AI177" i="8"/>
  <c r="AI176" i="8"/>
  <c r="AI175" i="8"/>
  <c r="AI174" i="8"/>
  <c r="AI173" i="8"/>
  <c r="AI172" i="8"/>
  <c r="AI171" i="8"/>
  <c r="AI170" i="8"/>
  <c r="AI169" i="8"/>
  <c r="AI168" i="8"/>
  <c r="AI167" i="8"/>
  <c r="AI166" i="8"/>
  <c r="AM61" i="8"/>
  <c r="N55" i="8"/>
  <c r="N54" i="8"/>
  <c r="N53" i="8"/>
  <c r="N52" i="8"/>
  <c r="N51" i="8"/>
  <c r="N50" i="8"/>
  <c r="N49" i="8"/>
  <c r="N48" i="8"/>
  <c r="N47" i="8"/>
  <c r="N46" i="8"/>
  <c r="N45" i="8"/>
  <c r="N44" i="8"/>
  <c r="N43" i="8"/>
  <c r="N42" i="8"/>
  <c r="N41" i="8"/>
  <c r="N39" i="8"/>
  <c r="N38" i="8"/>
  <c r="N37" i="8"/>
  <c r="N36" i="8"/>
  <c r="N35" i="8"/>
  <c r="N34" i="8"/>
  <c r="N33" i="8"/>
  <c r="N32" i="8"/>
  <c r="N31" i="8"/>
  <c r="N30" i="8"/>
  <c r="N29" i="8"/>
  <c r="N28" i="8"/>
  <c r="N27" i="8"/>
  <c r="N26" i="8"/>
  <c r="N25" i="8"/>
  <c r="N24" i="8"/>
  <c r="N23" i="8"/>
  <c r="N40" i="8"/>
  <c r="N22" i="8"/>
  <c r="N21" i="8"/>
  <c r="N20" i="8"/>
  <c r="N19" i="8"/>
  <c r="N18" i="8"/>
  <c r="N17" i="8"/>
  <c r="N16" i="8"/>
  <c r="N15" i="8"/>
  <c r="N13" i="8"/>
  <c r="N11" i="8"/>
  <c r="N9" i="8"/>
  <c r="N7" i="8"/>
  <c r="N14" i="8"/>
  <c r="N12" i="8"/>
  <c r="N10" i="8"/>
  <c r="N8" i="8"/>
  <c r="N6" i="8"/>
  <c r="AM261" i="8"/>
  <c r="AM260" i="8"/>
  <c r="AM259" i="8"/>
  <c r="AM258" i="8"/>
  <c r="AM257" i="8"/>
  <c r="AM256" i="8"/>
  <c r="AM255" i="8"/>
  <c r="AM254" i="8"/>
  <c r="AM253" i="8"/>
  <c r="AM252" i="8"/>
  <c r="AM251" i="8"/>
  <c r="AM250" i="8"/>
  <c r="AM249" i="8"/>
  <c r="AM247" i="8"/>
  <c r="AM245" i="8"/>
  <c r="AM243" i="8"/>
  <c r="AM241" i="8"/>
  <c r="AM239" i="8"/>
  <c r="AM237" i="8"/>
  <c r="AM235" i="8"/>
  <c r="AM234" i="8"/>
  <c r="AM233" i="8"/>
  <c r="AM232" i="8"/>
  <c r="AM231" i="8"/>
  <c r="AM230" i="8"/>
  <c r="AM229" i="8"/>
  <c r="AM228" i="8"/>
  <c r="AM227" i="8"/>
  <c r="AM248" i="8"/>
  <c r="AM246" i="8"/>
  <c r="AM244" i="8"/>
  <c r="AM242" i="8"/>
  <c r="AM240" i="8"/>
  <c r="AM238" i="8"/>
  <c r="AM236" i="8"/>
  <c r="AM226" i="8"/>
  <c r="AM224" i="8"/>
  <c r="AM222" i="8"/>
  <c r="AM220" i="8"/>
  <c r="AM218" i="8"/>
  <c r="AM216" i="8"/>
  <c r="AM214" i="8"/>
  <c r="AM212" i="8"/>
  <c r="N260" i="8"/>
  <c r="AM225" i="8"/>
  <c r="AM223" i="8"/>
  <c r="AM221" i="8"/>
  <c r="AM219" i="8"/>
  <c r="AM217" i="8"/>
  <c r="AM215" i="8"/>
  <c r="AM213" i="8"/>
  <c r="N261" i="8"/>
  <c r="N259" i="8"/>
  <c r="N258" i="8"/>
  <c r="N257" i="8"/>
  <c r="N256" i="8"/>
  <c r="N255" i="8"/>
  <c r="N254" i="8"/>
  <c r="N252" i="8"/>
  <c r="N250" i="8"/>
  <c r="N248" i="8"/>
  <c r="N246" i="8"/>
  <c r="N244" i="8"/>
  <c r="N242" i="8"/>
  <c r="N240" i="8"/>
  <c r="N238" i="8"/>
  <c r="N236" i="8"/>
  <c r="N234" i="8"/>
  <c r="N233" i="8"/>
  <c r="N232" i="8"/>
  <c r="N231" i="8"/>
  <c r="N230" i="8"/>
  <c r="N229" i="8"/>
  <c r="N228" i="8"/>
  <c r="N227" i="8"/>
  <c r="N226" i="8"/>
  <c r="N225" i="8"/>
  <c r="N224" i="8"/>
  <c r="N223" i="8"/>
  <c r="N222" i="8"/>
  <c r="N221" i="8"/>
  <c r="N220" i="8"/>
  <c r="N219" i="8"/>
  <c r="N218" i="8"/>
  <c r="N217" i="8"/>
  <c r="N216" i="8"/>
  <c r="N215" i="8"/>
  <c r="N214" i="8"/>
  <c r="N213" i="8"/>
  <c r="N212" i="8"/>
  <c r="AM209" i="8"/>
  <c r="AM208" i="8"/>
  <c r="AM207" i="8"/>
  <c r="AM206" i="8"/>
  <c r="AM205" i="8"/>
  <c r="AM204" i="8"/>
  <c r="AM203" i="8"/>
  <c r="AM202" i="8"/>
  <c r="AM201" i="8"/>
  <c r="AM200" i="8"/>
  <c r="AM199" i="8"/>
  <c r="AM198" i="8"/>
  <c r="AM197" i="8"/>
  <c r="AM196" i="8"/>
  <c r="AM195" i="8"/>
  <c r="AM194" i="8"/>
  <c r="AM193" i="8"/>
  <c r="AM192" i="8"/>
  <c r="AM191" i="8"/>
  <c r="N253" i="8"/>
  <c r="N251" i="8"/>
  <c r="N249" i="8"/>
  <c r="N247" i="8"/>
  <c r="N245" i="8"/>
  <c r="N243" i="8"/>
  <c r="N241" i="8"/>
  <c r="N239" i="8"/>
  <c r="N237" i="8"/>
  <c r="N235" i="8"/>
  <c r="AM190" i="8"/>
  <c r="AM189" i="8"/>
  <c r="AM188" i="8"/>
  <c r="AM187" i="8"/>
  <c r="AM186" i="8"/>
  <c r="AM185" i="8"/>
  <c r="AM184" i="8"/>
  <c r="AM183" i="8"/>
  <c r="AM182" i="8"/>
  <c r="AM181" i="8"/>
  <c r="AM180" i="8"/>
  <c r="AM179" i="8"/>
  <c r="AM178" i="8"/>
  <c r="AM177" i="8"/>
  <c r="AM176" i="8"/>
  <c r="AM175" i="8"/>
  <c r="AM174" i="8"/>
  <c r="AM173" i="8"/>
  <c r="AM172" i="8"/>
  <c r="AM171" i="8"/>
  <c r="AM170" i="8"/>
  <c r="AM169" i="8"/>
  <c r="AM168" i="8"/>
  <c r="AM167" i="8"/>
  <c r="AM166" i="8"/>
  <c r="AQ60" i="8"/>
  <c r="R55" i="8"/>
  <c r="R54" i="8"/>
  <c r="R53" i="8"/>
  <c r="R52" i="8"/>
  <c r="R51" i="8"/>
  <c r="R50" i="8"/>
  <c r="R49" i="8"/>
  <c r="R48" i="8"/>
  <c r="R47" i="8"/>
  <c r="R46" i="8"/>
  <c r="R45" i="8"/>
  <c r="R44" i="8"/>
  <c r="R43" i="8"/>
  <c r="R42" i="8"/>
  <c r="R41" i="8"/>
  <c r="R40" i="8"/>
  <c r="R38" i="8"/>
  <c r="R37" i="8"/>
  <c r="R36" i="8"/>
  <c r="R35" i="8"/>
  <c r="R34" i="8"/>
  <c r="R33" i="8"/>
  <c r="R32" i="8"/>
  <c r="R31" i="8"/>
  <c r="R30" i="8"/>
  <c r="R29" i="8"/>
  <c r="R28" i="8"/>
  <c r="R27" i="8"/>
  <c r="R26" i="8"/>
  <c r="R25" i="8"/>
  <c r="R24" i="8"/>
  <c r="R23" i="8"/>
  <c r="R39" i="8"/>
  <c r="R22" i="8"/>
  <c r="R21" i="8"/>
  <c r="R20" i="8"/>
  <c r="R19" i="8"/>
  <c r="R18" i="8"/>
  <c r="R17" i="8"/>
  <c r="R16" i="8"/>
  <c r="R15" i="8"/>
  <c r="R14" i="8"/>
  <c r="R12" i="8"/>
  <c r="R10" i="8"/>
  <c r="R8" i="8"/>
  <c r="R6" i="8"/>
  <c r="R13" i="8"/>
  <c r="R11" i="8"/>
  <c r="R9" i="8"/>
  <c r="R7" i="8"/>
  <c r="AQ261" i="8"/>
  <c r="AQ260" i="8"/>
  <c r="AQ259" i="8"/>
  <c r="AQ258" i="8"/>
  <c r="AQ257" i="8"/>
  <c r="AQ256" i="8"/>
  <c r="AQ255" i="8"/>
  <c r="AQ254" i="8"/>
  <c r="AQ253" i="8"/>
  <c r="AQ252" i="8"/>
  <c r="AQ251" i="8"/>
  <c r="AQ250" i="8"/>
  <c r="AQ249" i="8"/>
  <c r="AQ248" i="8"/>
  <c r="AQ246" i="8"/>
  <c r="AQ244" i="8"/>
  <c r="AQ242" i="8"/>
  <c r="AQ240" i="8"/>
  <c r="AQ238" i="8"/>
  <c r="AQ236" i="8"/>
  <c r="AQ235" i="8"/>
  <c r="AQ234" i="8"/>
  <c r="AQ233" i="8"/>
  <c r="AQ232" i="8"/>
  <c r="AQ231" i="8"/>
  <c r="AQ230" i="8"/>
  <c r="AQ229" i="8"/>
  <c r="AQ228" i="8"/>
  <c r="AQ227" i="8"/>
  <c r="AQ247" i="8"/>
  <c r="AQ245" i="8"/>
  <c r="AQ243" i="8"/>
  <c r="AQ241" i="8"/>
  <c r="AQ239" i="8"/>
  <c r="AQ237" i="8"/>
  <c r="AQ225" i="8"/>
  <c r="AQ223" i="8"/>
  <c r="AQ221" i="8"/>
  <c r="AQ219" i="8"/>
  <c r="AQ217" i="8"/>
  <c r="AQ215" i="8"/>
  <c r="AQ213" i="8"/>
  <c r="R261" i="8"/>
  <c r="R259" i="8"/>
  <c r="AQ226" i="8"/>
  <c r="AQ224" i="8"/>
  <c r="AQ222" i="8"/>
  <c r="AQ220" i="8"/>
  <c r="AQ218" i="8"/>
  <c r="AQ216" i="8"/>
  <c r="AQ214" i="8"/>
  <c r="AQ212" i="8"/>
  <c r="R260" i="8"/>
  <c r="R258" i="8"/>
  <c r="R257" i="8"/>
  <c r="R256" i="8"/>
  <c r="R255" i="8"/>
  <c r="R253" i="8"/>
  <c r="R251" i="8"/>
  <c r="R249" i="8"/>
  <c r="R247" i="8"/>
  <c r="R245" i="8"/>
  <c r="R243" i="8"/>
  <c r="R241" i="8"/>
  <c r="R239" i="8"/>
  <c r="R237" i="8"/>
  <c r="R235" i="8"/>
  <c r="R233" i="8"/>
  <c r="R232" i="8"/>
  <c r="R231" i="8"/>
  <c r="R230" i="8"/>
  <c r="R229" i="8"/>
  <c r="R228" i="8"/>
  <c r="R227" i="8"/>
  <c r="R226" i="8"/>
  <c r="R225" i="8"/>
  <c r="R224" i="8"/>
  <c r="R223" i="8"/>
  <c r="R222" i="8"/>
  <c r="R221" i="8"/>
  <c r="R220" i="8"/>
  <c r="R219" i="8"/>
  <c r="R218" i="8"/>
  <c r="R217" i="8"/>
  <c r="R216" i="8"/>
  <c r="R215" i="8"/>
  <c r="R214" i="8"/>
  <c r="R213" i="8"/>
  <c r="R212" i="8"/>
  <c r="AQ209" i="8"/>
  <c r="AQ208" i="8"/>
  <c r="AQ207" i="8"/>
  <c r="AQ206" i="8"/>
  <c r="AQ205" i="8"/>
  <c r="AQ204" i="8"/>
  <c r="AQ203" i="8"/>
  <c r="AQ202" i="8"/>
  <c r="AQ201" i="8"/>
  <c r="AQ200" i="8"/>
  <c r="AQ199" i="8"/>
  <c r="AQ198" i="8"/>
  <c r="AQ197" i="8"/>
  <c r="AQ196" i="8"/>
  <c r="AQ195" i="8"/>
  <c r="AQ194" i="8"/>
  <c r="AQ193" i="8"/>
  <c r="AQ192" i="8"/>
  <c r="AQ191" i="8"/>
  <c r="R254" i="8"/>
  <c r="R252" i="8"/>
  <c r="R250" i="8"/>
  <c r="R248" i="8"/>
  <c r="R246" i="8"/>
  <c r="R244" i="8"/>
  <c r="R242" i="8"/>
  <c r="R240" i="8"/>
  <c r="R238" i="8"/>
  <c r="R236" i="8"/>
  <c r="R234" i="8"/>
  <c r="AQ190" i="8"/>
  <c r="AQ189" i="8"/>
  <c r="AQ188" i="8"/>
  <c r="AQ187" i="8"/>
  <c r="AQ186" i="8"/>
  <c r="AQ185" i="8"/>
  <c r="AQ184" i="8"/>
  <c r="AQ183" i="8"/>
  <c r="AQ182" i="8"/>
  <c r="AQ181" i="8"/>
  <c r="AQ180" i="8"/>
  <c r="AQ179" i="8"/>
  <c r="AQ178" i="8"/>
  <c r="AQ177" i="8"/>
  <c r="AQ176" i="8"/>
  <c r="AQ175" i="8"/>
  <c r="AQ174" i="8"/>
  <c r="AQ173" i="8"/>
  <c r="AQ172" i="8"/>
  <c r="AQ171" i="8"/>
  <c r="AQ170" i="8"/>
  <c r="AQ169" i="8"/>
  <c r="AQ168" i="8"/>
  <c r="AQ167" i="8"/>
  <c r="AQ166" i="8"/>
  <c r="AU61" i="8"/>
  <c r="V55" i="8"/>
  <c r="V54" i="8"/>
  <c r="V53" i="8"/>
  <c r="V52" i="8"/>
  <c r="V51" i="8"/>
  <c r="V50" i="8"/>
  <c r="V49" i="8"/>
  <c r="V48" i="8"/>
  <c r="V47" i="8"/>
  <c r="V46" i="8"/>
  <c r="V45" i="8"/>
  <c r="V44" i="8"/>
  <c r="V43" i="8"/>
  <c r="V42" i="8"/>
  <c r="V41" i="8"/>
  <c r="V39" i="8"/>
  <c r="V38" i="8"/>
  <c r="V37" i="8"/>
  <c r="V36" i="8"/>
  <c r="V35" i="8"/>
  <c r="V34" i="8"/>
  <c r="V33" i="8"/>
  <c r="V32" i="8"/>
  <c r="V31" i="8"/>
  <c r="V30" i="8"/>
  <c r="V29" i="8"/>
  <c r="V28" i="8"/>
  <c r="V27" i="8"/>
  <c r="V26" i="8"/>
  <c r="V25" i="8"/>
  <c r="V24" i="8"/>
  <c r="V23" i="8"/>
  <c r="V22" i="8"/>
  <c r="V21" i="8"/>
  <c r="V20" i="8"/>
  <c r="V19" i="8"/>
  <c r="V18" i="8"/>
  <c r="V17" i="8"/>
  <c r="V16" i="8"/>
  <c r="V15" i="8"/>
  <c r="V14" i="8"/>
  <c r="V40" i="8"/>
  <c r="V13" i="8"/>
  <c r="V11" i="8"/>
  <c r="V9" i="8"/>
  <c r="V7" i="8"/>
  <c r="V12" i="8"/>
  <c r="V10" i="8"/>
  <c r="V8" i="8"/>
  <c r="V6" i="8"/>
  <c r="AU261" i="8"/>
  <c r="AU260" i="8"/>
  <c r="AU259" i="8"/>
  <c r="AU258" i="8"/>
  <c r="AU257" i="8"/>
  <c r="AU256" i="8"/>
  <c r="AU255" i="8"/>
  <c r="AU254" i="8"/>
  <c r="AU253" i="8"/>
  <c r="AU252" i="8"/>
  <c r="AU251" i="8"/>
  <c r="AU250" i="8"/>
  <c r="AU249" i="8"/>
  <c r="AU247" i="8"/>
  <c r="AU245" i="8"/>
  <c r="AU243" i="8"/>
  <c r="AU241" i="8"/>
  <c r="AU239" i="8"/>
  <c r="AU237" i="8"/>
  <c r="AU235" i="8"/>
  <c r="AU234" i="8"/>
  <c r="AU233" i="8"/>
  <c r="AU232" i="8"/>
  <c r="AU231" i="8"/>
  <c r="AU230" i="8"/>
  <c r="AU229" i="8"/>
  <c r="AU228" i="8"/>
  <c r="AU227" i="8"/>
  <c r="AU248" i="8"/>
  <c r="AU246" i="8"/>
  <c r="AU244" i="8"/>
  <c r="AU242" i="8"/>
  <c r="AU240" i="8"/>
  <c r="AU238" i="8"/>
  <c r="AU236" i="8"/>
  <c r="AU226" i="8"/>
  <c r="AU224" i="8"/>
  <c r="AU222" i="8"/>
  <c r="AU220" i="8"/>
  <c r="AU218" i="8"/>
  <c r="AU216" i="8"/>
  <c r="AU214" i="8"/>
  <c r="AU212" i="8"/>
  <c r="V260" i="8"/>
  <c r="V258" i="8"/>
  <c r="AU225" i="8"/>
  <c r="AU223" i="8"/>
  <c r="AU221" i="8"/>
  <c r="AU219" i="8"/>
  <c r="AU217" i="8"/>
  <c r="AU215" i="8"/>
  <c r="AU213" i="8"/>
  <c r="V261" i="8"/>
  <c r="V259" i="8"/>
  <c r="V257" i="8"/>
  <c r="V256" i="8"/>
  <c r="V255" i="8"/>
  <c r="V254" i="8"/>
  <c r="V252" i="8"/>
  <c r="V250" i="8"/>
  <c r="V248" i="8"/>
  <c r="V246" i="8"/>
  <c r="V244" i="8"/>
  <c r="V242" i="8"/>
  <c r="V240" i="8"/>
  <c r="V238" i="8"/>
  <c r="V236" i="8"/>
  <c r="V234" i="8"/>
  <c r="V232" i="8"/>
  <c r="V231" i="8"/>
  <c r="V230" i="8"/>
  <c r="V229" i="8"/>
  <c r="V228" i="8"/>
  <c r="V227" i="8"/>
  <c r="V226" i="8"/>
  <c r="V225" i="8"/>
  <c r="V224" i="8"/>
  <c r="V223" i="8"/>
  <c r="V222" i="8"/>
  <c r="V221" i="8"/>
  <c r="V220" i="8"/>
  <c r="V219" i="8"/>
  <c r="V218" i="8"/>
  <c r="V217" i="8"/>
  <c r="V216" i="8"/>
  <c r="V215" i="8"/>
  <c r="V214" i="8"/>
  <c r="V213" i="8"/>
  <c r="V212" i="8"/>
  <c r="AU209" i="8"/>
  <c r="AU208" i="8"/>
  <c r="AU207" i="8"/>
  <c r="AU206" i="8"/>
  <c r="AU205" i="8"/>
  <c r="AU204" i="8"/>
  <c r="AU203" i="8"/>
  <c r="AU202" i="8"/>
  <c r="AU201" i="8"/>
  <c r="AU200" i="8"/>
  <c r="AU199" i="8"/>
  <c r="AU198" i="8"/>
  <c r="AU197" i="8"/>
  <c r="AU196" i="8"/>
  <c r="AU195" i="8"/>
  <c r="AU194" i="8"/>
  <c r="AU193" i="8"/>
  <c r="AU192" i="8"/>
  <c r="AU191" i="8"/>
  <c r="V253" i="8"/>
  <c r="V251" i="8"/>
  <c r="V249" i="8"/>
  <c r="V247" i="8"/>
  <c r="V245" i="8"/>
  <c r="V243" i="8"/>
  <c r="V241" i="8"/>
  <c r="V239" i="8"/>
  <c r="V237" i="8"/>
  <c r="V235" i="8"/>
  <c r="V233" i="8"/>
  <c r="AU190" i="8"/>
  <c r="AU189" i="8"/>
  <c r="AU188" i="8"/>
  <c r="AU187" i="8"/>
  <c r="AU186" i="8"/>
  <c r="AU185" i="8"/>
  <c r="AU184" i="8"/>
  <c r="AU183" i="8"/>
  <c r="AU182" i="8"/>
  <c r="AU181" i="8"/>
  <c r="AU180" i="8"/>
  <c r="AU179" i="8"/>
  <c r="AU178" i="8"/>
  <c r="AU177" i="8"/>
  <c r="AU176" i="8"/>
  <c r="AU175" i="8"/>
  <c r="AU174" i="8"/>
  <c r="AU173" i="8"/>
  <c r="AU172" i="8"/>
  <c r="AU171" i="8"/>
  <c r="AU170" i="8"/>
  <c r="AU169" i="8"/>
  <c r="AU168" i="8"/>
  <c r="AU167" i="8"/>
  <c r="AU166" i="8"/>
  <c r="AU165" i="8"/>
  <c r="AY60" i="8"/>
  <c r="Z55" i="8"/>
  <c r="Z54" i="8"/>
  <c r="Z53" i="8"/>
  <c r="Z52" i="8"/>
  <c r="Z51" i="8"/>
  <c r="Z50" i="8"/>
  <c r="Z49" i="8"/>
  <c r="Z48" i="8"/>
  <c r="Z47" i="8"/>
  <c r="Z46" i="8"/>
  <c r="Z45" i="8"/>
  <c r="Z44" i="8"/>
  <c r="Z43" i="8"/>
  <c r="Z42" i="8"/>
  <c r="Z41" i="8"/>
  <c r="Z40" i="8"/>
  <c r="Z38" i="8"/>
  <c r="Z37" i="8"/>
  <c r="Z36" i="8"/>
  <c r="Z35" i="8"/>
  <c r="Z34" i="8"/>
  <c r="Z33" i="8"/>
  <c r="Z32" i="8"/>
  <c r="Z31" i="8"/>
  <c r="Z30" i="8"/>
  <c r="Z29" i="8"/>
  <c r="Z28" i="8"/>
  <c r="Z27" i="8"/>
  <c r="Z26" i="8"/>
  <c r="Z25" i="8"/>
  <c r="Z24" i="8"/>
  <c r="Z23" i="8"/>
  <c r="Z22" i="8"/>
  <c r="Z21" i="8"/>
  <c r="Z20" i="8"/>
  <c r="Z19" i="8"/>
  <c r="Z18" i="8"/>
  <c r="Z17" i="8"/>
  <c r="Z16" i="8"/>
  <c r="Z15" i="8"/>
  <c r="Z14" i="8"/>
  <c r="Z39" i="8"/>
  <c r="Z12" i="8"/>
  <c r="Z10" i="8"/>
  <c r="Z8" i="8"/>
  <c r="Z6" i="8"/>
  <c r="Z13" i="8"/>
  <c r="Z11" i="8"/>
  <c r="Z9" i="8"/>
  <c r="Z7" i="8"/>
  <c r="AY261" i="8"/>
  <c r="AY260" i="8"/>
  <c r="AY259" i="8"/>
  <c r="AY258" i="8"/>
  <c r="AY257" i="8"/>
  <c r="AY256" i="8"/>
  <c r="AY255" i="8"/>
  <c r="AY254" i="8"/>
  <c r="AY253" i="8"/>
  <c r="AY252" i="8"/>
  <c r="AY251" i="8"/>
  <c r="AY250" i="8"/>
  <c r="AY249" i="8"/>
  <c r="AY248" i="8"/>
  <c r="AY246" i="8"/>
  <c r="AY244" i="8"/>
  <c r="AY242" i="8"/>
  <c r="AY240" i="8"/>
  <c r="AY238" i="8"/>
  <c r="AY236" i="8"/>
  <c r="AY234" i="8"/>
  <c r="AY233" i="8"/>
  <c r="AY232" i="8"/>
  <c r="AY231" i="8"/>
  <c r="AY230" i="8"/>
  <c r="AY229" i="8"/>
  <c r="AY228" i="8"/>
  <c r="AY227" i="8"/>
  <c r="AY226" i="8"/>
  <c r="AY247" i="8"/>
  <c r="AY245" i="8"/>
  <c r="AY243" i="8"/>
  <c r="AY241" i="8"/>
  <c r="AY239" i="8"/>
  <c r="AY237" i="8"/>
  <c r="AY235" i="8"/>
  <c r="AY225" i="8"/>
  <c r="AY223" i="8"/>
  <c r="AY221" i="8"/>
  <c r="AY219" i="8"/>
  <c r="AY217" i="8"/>
  <c r="AY215" i="8"/>
  <c r="AY213" i="8"/>
  <c r="Z261" i="8"/>
  <c r="Z259" i="8"/>
  <c r="AY224" i="8"/>
  <c r="AY222" i="8"/>
  <c r="AY220" i="8"/>
  <c r="AY218" i="8"/>
  <c r="AY216" i="8"/>
  <c r="AY214" i="8"/>
  <c r="AY212" i="8"/>
  <c r="Z260" i="8"/>
  <c r="Z258" i="8"/>
  <c r="Z257" i="8"/>
  <c r="Z256" i="8"/>
  <c r="Z255" i="8"/>
  <c r="Z253" i="8"/>
  <c r="Z251" i="8"/>
  <c r="Z249" i="8"/>
  <c r="Z247" i="8"/>
  <c r="Z245" i="8"/>
  <c r="Z243" i="8"/>
  <c r="Z241" i="8"/>
  <c r="Z239" i="8"/>
  <c r="Z237" i="8"/>
  <c r="Z235" i="8"/>
  <c r="Z233" i="8"/>
  <c r="Z232" i="8"/>
  <c r="Z231" i="8"/>
  <c r="Z230" i="8"/>
  <c r="Z229" i="8"/>
  <c r="Z228" i="8"/>
  <c r="Z227" i="8"/>
  <c r="Z226" i="8"/>
  <c r="Z225" i="8"/>
  <c r="Z224" i="8"/>
  <c r="Z223" i="8"/>
  <c r="Z222" i="8"/>
  <c r="Z221" i="8"/>
  <c r="Z220" i="8"/>
  <c r="Z219" i="8"/>
  <c r="Z218" i="8"/>
  <c r="Z217" i="8"/>
  <c r="Z216" i="8"/>
  <c r="Z215" i="8"/>
  <c r="Z214" i="8"/>
  <c r="Z213" i="8"/>
  <c r="Z212" i="8"/>
  <c r="AY209" i="8"/>
  <c r="AY208" i="8"/>
  <c r="AY207" i="8"/>
  <c r="AY206" i="8"/>
  <c r="AY205" i="8"/>
  <c r="AY204" i="8"/>
  <c r="AY203" i="8"/>
  <c r="AY202" i="8"/>
  <c r="AY201" i="8"/>
  <c r="AY200" i="8"/>
  <c r="AY199" i="8"/>
  <c r="AY198" i="8"/>
  <c r="AY197" i="8"/>
  <c r="AY196" i="8"/>
  <c r="AY195" i="8"/>
  <c r="AY194" i="8"/>
  <c r="AY193" i="8"/>
  <c r="AY192" i="8"/>
  <c r="AY191" i="8"/>
  <c r="Z254" i="8"/>
  <c r="Z252" i="8"/>
  <c r="Z250" i="8"/>
  <c r="Z248" i="8"/>
  <c r="Z246" i="8"/>
  <c r="Z244" i="8"/>
  <c r="Z242" i="8"/>
  <c r="Z240" i="8"/>
  <c r="Z238" i="8"/>
  <c r="Z236" i="8"/>
  <c r="Z234"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H160" i="8"/>
  <c r="L160" i="8"/>
  <c r="P160" i="8"/>
  <c r="T160" i="8"/>
  <c r="X160" i="8"/>
  <c r="G161" i="8"/>
  <c r="K161" i="8"/>
  <c r="O161" i="8"/>
  <c r="S161" i="8"/>
  <c r="W161" i="8"/>
  <c r="J162" i="8"/>
  <c r="N162" i="8"/>
  <c r="R162" i="8"/>
  <c r="V162" i="8"/>
  <c r="Z162" i="8"/>
  <c r="I163" i="8"/>
  <c r="M163" i="8"/>
  <c r="Q163" i="8"/>
  <c r="U163" i="8"/>
  <c r="Y163" i="8"/>
  <c r="H164" i="8"/>
  <c r="L164" i="8"/>
  <c r="P164" i="8"/>
  <c r="T164" i="8"/>
  <c r="X164" i="8"/>
  <c r="G165" i="8"/>
  <c r="K165" i="8"/>
  <c r="O165" i="8"/>
  <c r="S165" i="8"/>
  <c r="W165" i="8"/>
  <c r="J166" i="8"/>
  <c r="N166" i="8"/>
  <c r="R166" i="8"/>
  <c r="V166" i="8"/>
  <c r="Z166" i="8"/>
  <c r="I167" i="8"/>
  <c r="M167" i="8"/>
  <c r="Q167" i="8"/>
  <c r="U167" i="8"/>
  <c r="Y167" i="8"/>
  <c r="H168" i="8"/>
  <c r="L168" i="8"/>
  <c r="P168" i="8"/>
  <c r="T168" i="8"/>
  <c r="X168" i="8"/>
  <c r="G169" i="8"/>
  <c r="K169" i="8"/>
  <c r="O169" i="8"/>
  <c r="S169" i="8"/>
  <c r="W169" i="8"/>
  <c r="J170" i="8"/>
  <c r="N170" i="8"/>
  <c r="R170" i="8"/>
  <c r="V170" i="8"/>
  <c r="Z170" i="8"/>
  <c r="I171" i="8"/>
  <c r="M171" i="8"/>
  <c r="Q171" i="8"/>
  <c r="U171" i="8"/>
  <c r="Y171" i="8"/>
  <c r="H172" i="8"/>
  <c r="L172" i="8"/>
  <c r="P172" i="8"/>
  <c r="T172" i="8"/>
  <c r="X172" i="8"/>
  <c r="K173" i="8"/>
  <c r="O173" i="8"/>
  <c r="S173" i="8"/>
  <c r="J174" i="8"/>
  <c r="N174" i="8"/>
  <c r="R174" i="8"/>
  <c r="V174" i="8"/>
  <c r="Z174" i="8"/>
  <c r="I175" i="8"/>
  <c r="M175" i="8"/>
  <c r="Q175" i="8"/>
  <c r="U175" i="8"/>
  <c r="Y175" i="8"/>
  <c r="I176" i="8"/>
  <c r="M176" i="8"/>
  <c r="Q176" i="8"/>
  <c r="U176" i="8"/>
  <c r="Y176" i="8"/>
  <c r="I177" i="8"/>
  <c r="M177" i="8"/>
  <c r="Q177" i="8"/>
  <c r="U177" i="8"/>
  <c r="Y177" i="8"/>
  <c r="I178" i="8"/>
  <c r="M178" i="8"/>
  <c r="Q178" i="8"/>
  <c r="U178" i="8"/>
  <c r="Y178" i="8"/>
  <c r="I179" i="8"/>
  <c r="M179" i="8"/>
  <c r="Q179" i="8"/>
  <c r="U179" i="8"/>
  <c r="Y179" i="8"/>
  <c r="I180" i="8"/>
  <c r="M180" i="8"/>
  <c r="Q180" i="8"/>
  <c r="U180" i="8"/>
  <c r="Y180" i="8"/>
  <c r="I181" i="8"/>
  <c r="M181" i="8"/>
  <c r="Q181" i="8"/>
  <c r="U181" i="8"/>
  <c r="Y181" i="8"/>
  <c r="I182" i="8"/>
  <c r="M182" i="8"/>
  <c r="Q182" i="8"/>
  <c r="U182" i="8"/>
  <c r="Y182" i="8"/>
  <c r="I183" i="8"/>
  <c r="M183" i="8"/>
  <c r="Q183" i="8"/>
  <c r="U183" i="8"/>
  <c r="Y183" i="8"/>
  <c r="I184" i="8"/>
  <c r="M184" i="8"/>
  <c r="Q184" i="8"/>
  <c r="U184" i="8"/>
  <c r="Y184" i="8"/>
  <c r="I185" i="8"/>
  <c r="M185" i="8"/>
  <c r="Q185" i="8"/>
  <c r="U185" i="8"/>
  <c r="Y185" i="8"/>
  <c r="I186" i="8"/>
  <c r="M186" i="8"/>
  <c r="Q186" i="8"/>
  <c r="U186" i="8"/>
  <c r="Y186" i="8"/>
  <c r="I187" i="8"/>
  <c r="M187" i="8"/>
  <c r="Q187" i="8"/>
  <c r="U187" i="8"/>
  <c r="Y187" i="8"/>
  <c r="I188" i="8"/>
  <c r="M188" i="8"/>
  <c r="Q188" i="8"/>
  <c r="U188" i="8"/>
  <c r="Y188" i="8"/>
  <c r="I189" i="8"/>
  <c r="M189" i="8"/>
  <c r="Q189" i="8"/>
  <c r="U189" i="8"/>
  <c r="Y189" i="8"/>
  <c r="I190" i="8"/>
  <c r="M190" i="8"/>
  <c r="Q190" i="8"/>
  <c r="U190" i="8"/>
  <c r="Y190" i="8"/>
  <c r="I191" i="8"/>
  <c r="M191" i="8"/>
  <c r="Q191" i="8"/>
  <c r="U191" i="8"/>
  <c r="Y191" i="8"/>
  <c r="I192" i="8"/>
  <c r="M192" i="8"/>
  <c r="Q192" i="8"/>
  <c r="U192" i="8"/>
  <c r="Y192" i="8"/>
  <c r="I193" i="8"/>
  <c r="M193" i="8"/>
  <c r="Q193" i="8"/>
  <c r="U193" i="8"/>
  <c r="Y193" i="8"/>
  <c r="I194" i="8"/>
  <c r="M194" i="8"/>
  <c r="Q194" i="8"/>
  <c r="U194" i="8"/>
  <c r="Z194" i="8"/>
  <c r="N195" i="8"/>
  <c r="V195" i="8"/>
  <c r="J196" i="8"/>
  <c r="R196" i="8"/>
  <c r="Z196" i="8"/>
  <c r="N197" i="8"/>
  <c r="V197" i="8"/>
  <c r="J198" i="8"/>
  <c r="R198" i="8"/>
  <c r="Z198" i="8"/>
  <c r="N199" i="8"/>
  <c r="V199" i="8"/>
  <c r="J200" i="8"/>
  <c r="R200" i="8"/>
  <c r="Z200" i="8"/>
  <c r="N201" i="8"/>
  <c r="V201" i="8"/>
  <c r="J202" i="8"/>
  <c r="R202" i="8"/>
  <c r="Z202" i="8"/>
  <c r="N203" i="8"/>
  <c r="V203" i="8"/>
  <c r="J204" i="8"/>
  <c r="R204" i="8"/>
  <c r="Z204" i="8"/>
  <c r="N205" i="8"/>
  <c r="V205" i="8"/>
  <c r="J206" i="8"/>
  <c r="R206" i="8"/>
  <c r="Z206" i="8"/>
  <c r="N207" i="8"/>
  <c r="V207" i="8"/>
  <c r="J208" i="8"/>
  <c r="R208" i="8"/>
  <c r="Z208" i="8"/>
  <c r="N209" i="8"/>
  <c r="V209" i="8"/>
  <c r="AI160" i="8"/>
  <c r="AQ160" i="8"/>
  <c r="AY160" i="8"/>
  <c r="AM161" i="8"/>
  <c r="AU161" i="8"/>
  <c r="AI162" i="8"/>
  <c r="AQ162" i="8"/>
  <c r="AY162" i="8"/>
  <c r="AM163" i="8"/>
  <c r="AU163" i="8"/>
  <c r="AI164" i="8"/>
  <c r="AQ164" i="8"/>
  <c r="AY164" i="8"/>
  <c r="AM165" i="8"/>
  <c r="G55" i="8"/>
  <c r="G54" i="8"/>
  <c r="G53" i="8"/>
  <c r="G52" i="8"/>
  <c r="G51" i="8"/>
  <c r="G50" i="8"/>
  <c r="G49" i="8"/>
  <c r="G48" i="8"/>
  <c r="G47" i="8"/>
  <c r="G46" i="8"/>
  <c r="G45" i="8"/>
  <c r="G44" i="8"/>
  <c r="G43" i="8"/>
  <c r="G42" i="8"/>
  <c r="G41" i="8"/>
  <c r="G40" i="8"/>
  <c r="G39" i="8"/>
  <c r="G38" i="8"/>
  <c r="G36" i="8"/>
  <c r="G34" i="8"/>
  <c r="G32" i="8"/>
  <c r="G30" i="8"/>
  <c r="G28" i="8"/>
  <c r="G26" i="8"/>
  <c r="G24" i="8"/>
  <c r="G37" i="8"/>
  <c r="G35" i="8"/>
  <c r="G33" i="8"/>
  <c r="G31" i="8"/>
  <c r="G29" i="8"/>
  <c r="G27" i="8"/>
  <c r="G25" i="8"/>
  <c r="G23" i="8"/>
  <c r="G22" i="8"/>
  <c r="G21" i="8"/>
  <c r="G20" i="8"/>
  <c r="G19" i="8"/>
  <c r="G18" i="8"/>
  <c r="G17" i="8"/>
  <c r="G16" i="8"/>
  <c r="G15" i="8"/>
  <c r="G14" i="8"/>
  <c r="G13" i="8"/>
  <c r="G12" i="8"/>
  <c r="G11" i="8"/>
  <c r="G10" i="8"/>
  <c r="G9" i="8"/>
  <c r="G8" i="8"/>
  <c r="G7" i="8"/>
  <c r="G6" i="8"/>
  <c r="AF261" i="8"/>
  <c r="AF260" i="8"/>
  <c r="AF259" i="8"/>
  <c r="AF258" i="8"/>
  <c r="AF257" i="8"/>
  <c r="AF256" i="8"/>
  <c r="AF255" i="8"/>
  <c r="AF254" i="8"/>
  <c r="AF253" i="8"/>
  <c r="AF252" i="8"/>
  <c r="AF251" i="8"/>
  <c r="AF250" i="8"/>
  <c r="AF249" i="8"/>
  <c r="AF248" i="8"/>
  <c r="AF247" i="8"/>
  <c r="AF246" i="8"/>
  <c r="AF245" i="8"/>
  <c r="AF244" i="8"/>
  <c r="AF243" i="8"/>
  <c r="AF242" i="8"/>
  <c r="AF241" i="8"/>
  <c r="AF240" i="8"/>
  <c r="AF239" i="8"/>
  <c r="AF238" i="8"/>
  <c r="AF237" i="8"/>
  <c r="AF236" i="8"/>
  <c r="AF235" i="8"/>
  <c r="AF234" i="8"/>
  <c r="AF233" i="8"/>
  <c r="AF232" i="8"/>
  <c r="AF231" i="8"/>
  <c r="AF230" i="8"/>
  <c r="AF229" i="8"/>
  <c r="AF228" i="8"/>
  <c r="AF227" i="8"/>
  <c r="AF226" i="8"/>
  <c r="AF225" i="8"/>
  <c r="AF224" i="8"/>
  <c r="AF223" i="8"/>
  <c r="AF222" i="8"/>
  <c r="AF221" i="8"/>
  <c r="AF220" i="8"/>
  <c r="AF219" i="8"/>
  <c r="AF218" i="8"/>
  <c r="AF217" i="8"/>
  <c r="AF216" i="8"/>
  <c r="AF215" i="8"/>
  <c r="AF214" i="8"/>
  <c r="AF213" i="8"/>
  <c r="AF212" i="8"/>
  <c r="G261" i="8"/>
  <c r="G260" i="8"/>
  <c r="G259" i="8"/>
  <c r="G258" i="8"/>
  <c r="G257" i="8"/>
  <c r="G256" i="8"/>
  <c r="G255" i="8"/>
  <c r="G254" i="8"/>
  <c r="G253" i="8"/>
  <c r="G252" i="8"/>
  <c r="G251" i="8"/>
  <c r="G250"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2" i="8"/>
  <c r="AF209" i="8"/>
  <c r="AF208" i="8"/>
  <c r="AF206" i="8"/>
  <c r="AF204" i="8"/>
  <c r="AF202" i="8"/>
  <c r="AF200" i="8"/>
  <c r="AF198" i="8"/>
  <c r="AF196" i="8"/>
  <c r="AF194" i="8"/>
  <c r="AF192" i="8"/>
  <c r="AF207" i="8"/>
  <c r="AF205" i="8"/>
  <c r="AF203" i="8"/>
  <c r="AF201" i="8"/>
  <c r="AF199" i="8"/>
  <c r="AF197" i="8"/>
  <c r="AF195" i="8"/>
  <c r="AF193" i="8"/>
  <c r="AF191" i="8"/>
  <c r="AF190" i="8"/>
  <c r="AF189" i="8"/>
  <c r="AF188" i="8"/>
  <c r="AF187" i="8"/>
  <c r="AF186" i="8"/>
  <c r="AF185" i="8"/>
  <c r="AF184" i="8"/>
  <c r="AF183" i="8"/>
  <c r="AF182" i="8"/>
  <c r="AF181" i="8"/>
  <c r="AF180" i="8"/>
  <c r="AF179" i="8"/>
  <c r="AF178" i="8"/>
  <c r="AF177" i="8"/>
  <c r="AF176" i="8"/>
  <c r="AF175" i="8"/>
  <c r="AF174" i="8"/>
  <c r="AF173" i="8"/>
  <c r="AF172" i="8"/>
  <c r="AF171" i="8"/>
  <c r="AF170" i="8"/>
  <c r="AF169" i="8"/>
  <c r="AF168" i="8"/>
  <c r="AF167" i="8"/>
  <c r="AF166" i="8"/>
  <c r="AF165" i="8"/>
  <c r="AF164" i="8"/>
  <c r="AF163" i="8"/>
  <c r="AF162" i="8"/>
  <c r="AF161" i="8"/>
  <c r="AF160" i="8"/>
  <c r="G209" i="8"/>
  <c r="G208" i="8"/>
  <c r="G207" i="8"/>
  <c r="G206" i="8"/>
  <c r="G205" i="8"/>
  <c r="G204" i="8"/>
  <c r="G203" i="8"/>
  <c r="G202" i="8"/>
  <c r="G201" i="8"/>
  <c r="G200" i="8"/>
  <c r="G199" i="8"/>
  <c r="G198" i="8"/>
  <c r="G197" i="8"/>
  <c r="G196" i="8"/>
  <c r="G195" i="8"/>
  <c r="W55" i="8"/>
  <c r="W54" i="8"/>
  <c r="W53" i="8"/>
  <c r="W52" i="8"/>
  <c r="W51" i="8"/>
  <c r="W50" i="8"/>
  <c r="W49" i="8"/>
  <c r="W48" i="8"/>
  <c r="W47" i="8"/>
  <c r="W46" i="8"/>
  <c r="W45" i="8"/>
  <c r="W44" i="8"/>
  <c r="W43" i="8"/>
  <c r="W42" i="8"/>
  <c r="W41" i="8"/>
  <c r="W40" i="8"/>
  <c r="W39" i="8"/>
  <c r="W38" i="8"/>
  <c r="W36" i="8"/>
  <c r="W34" i="8"/>
  <c r="W32" i="8"/>
  <c r="W30" i="8"/>
  <c r="W28" i="8"/>
  <c r="W26" i="8"/>
  <c r="W24" i="8"/>
  <c r="W37" i="8"/>
  <c r="W35" i="8"/>
  <c r="W33" i="8"/>
  <c r="W31" i="8"/>
  <c r="W29" i="8"/>
  <c r="W27" i="8"/>
  <c r="W25" i="8"/>
  <c r="W23" i="8"/>
  <c r="W22" i="8"/>
  <c r="W21" i="8"/>
  <c r="W20" i="8"/>
  <c r="W19" i="8"/>
  <c r="W18" i="8"/>
  <c r="W17" i="8"/>
  <c r="W16" i="8"/>
  <c r="W15" i="8"/>
  <c r="W14" i="8"/>
  <c r="W13" i="8"/>
  <c r="W12" i="8"/>
  <c r="W11" i="8"/>
  <c r="W10" i="8"/>
  <c r="W9" i="8"/>
  <c r="W8" i="8"/>
  <c r="W7" i="8"/>
  <c r="W6" i="8"/>
  <c r="AV261" i="8"/>
  <c r="AV260" i="8"/>
  <c r="AV259" i="8"/>
  <c r="AV258" i="8"/>
  <c r="AV257" i="8"/>
  <c r="AV256" i="8"/>
  <c r="AV255" i="8"/>
  <c r="AV254" i="8"/>
  <c r="AV253" i="8"/>
  <c r="AV252" i="8"/>
  <c r="AV251" i="8"/>
  <c r="AV250" i="8"/>
  <c r="AV249" i="8"/>
  <c r="AV248" i="8"/>
  <c r="AV247" i="8"/>
  <c r="AV246" i="8"/>
  <c r="AV245" i="8"/>
  <c r="AV244" i="8"/>
  <c r="AV243" i="8"/>
  <c r="AV242" i="8"/>
  <c r="AV241" i="8"/>
  <c r="AV240" i="8"/>
  <c r="AV239" i="8"/>
  <c r="AV238" i="8"/>
  <c r="AV237" i="8"/>
  <c r="AV236" i="8"/>
  <c r="AV235" i="8"/>
  <c r="AV234" i="8"/>
  <c r="AV233" i="8"/>
  <c r="AV232" i="8"/>
  <c r="AV231" i="8"/>
  <c r="AV230" i="8"/>
  <c r="AV229" i="8"/>
  <c r="AV228" i="8"/>
  <c r="AV227" i="8"/>
  <c r="AV226" i="8"/>
  <c r="AV225" i="8"/>
  <c r="AV224" i="8"/>
  <c r="AV223" i="8"/>
  <c r="AV222" i="8"/>
  <c r="AV221" i="8"/>
  <c r="AV220" i="8"/>
  <c r="AV219" i="8"/>
  <c r="AV218" i="8"/>
  <c r="AV217" i="8"/>
  <c r="AV216" i="8"/>
  <c r="AV215" i="8"/>
  <c r="AV214" i="8"/>
  <c r="AV213" i="8"/>
  <c r="AV212" i="8"/>
  <c r="W261" i="8"/>
  <c r="W260" i="8"/>
  <c r="W259" i="8"/>
  <c r="W258" i="8"/>
  <c r="W257" i="8"/>
  <c r="W256" i="8"/>
  <c r="W255" i="8"/>
  <c r="W254" i="8"/>
  <c r="W253" i="8"/>
  <c r="W252" i="8"/>
  <c r="W251" i="8"/>
  <c r="W250" i="8"/>
  <c r="W249" i="8"/>
  <c r="W248" i="8"/>
  <c r="W247" i="8"/>
  <c r="W246" i="8"/>
  <c r="W245" i="8"/>
  <c r="W244" i="8"/>
  <c r="W243" i="8"/>
  <c r="W242" i="8"/>
  <c r="W241" i="8"/>
  <c r="W240" i="8"/>
  <c r="W239" i="8"/>
  <c r="W238" i="8"/>
  <c r="W237" i="8"/>
  <c r="W236" i="8"/>
  <c r="W235" i="8"/>
  <c r="W234" i="8"/>
  <c r="W233" i="8"/>
  <c r="W232" i="8"/>
  <c r="W231" i="8"/>
  <c r="W230" i="8"/>
  <c r="W229" i="8"/>
  <c r="W228" i="8"/>
  <c r="W227" i="8"/>
  <c r="W226" i="8"/>
  <c r="W225" i="8"/>
  <c r="W224" i="8"/>
  <c r="W223" i="8"/>
  <c r="W222" i="8"/>
  <c r="W221" i="8"/>
  <c r="W220" i="8"/>
  <c r="W219" i="8"/>
  <c r="W218" i="8"/>
  <c r="W217" i="8"/>
  <c r="W216" i="8"/>
  <c r="W215" i="8"/>
  <c r="W214" i="8"/>
  <c r="W213" i="8"/>
  <c r="W212" i="8"/>
  <c r="AV209" i="8"/>
  <c r="AV208" i="8"/>
  <c r="AV206" i="8"/>
  <c r="AV204" i="8"/>
  <c r="AV202" i="8"/>
  <c r="AV200" i="8"/>
  <c r="AV198" i="8"/>
  <c r="AV196" i="8"/>
  <c r="AV194" i="8"/>
  <c r="AV192" i="8"/>
  <c r="AV207" i="8"/>
  <c r="AV205" i="8"/>
  <c r="AV203" i="8"/>
  <c r="AV201" i="8"/>
  <c r="AV199" i="8"/>
  <c r="AV197" i="8"/>
  <c r="AV195" i="8"/>
  <c r="AV193" i="8"/>
  <c r="AV191" i="8"/>
  <c r="AV190" i="8"/>
  <c r="AV189" i="8"/>
  <c r="AV188" i="8"/>
  <c r="AV187" i="8"/>
  <c r="AV186" i="8"/>
  <c r="AV185" i="8"/>
  <c r="AV184" i="8"/>
  <c r="AV183" i="8"/>
  <c r="AV182" i="8"/>
  <c r="AV181" i="8"/>
  <c r="AV180" i="8"/>
  <c r="AV179" i="8"/>
  <c r="AV178" i="8"/>
  <c r="AV177" i="8"/>
  <c r="AV176" i="8"/>
  <c r="AV175" i="8"/>
  <c r="AV174" i="8"/>
  <c r="AV173" i="8"/>
  <c r="AV172" i="8"/>
  <c r="AV171" i="8"/>
  <c r="AV170" i="8"/>
  <c r="AV169" i="8"/>
  <c r="AV168" i="8"/>
  <c r="AV167" i="8"/>
  <c r="AV166" i="8"/>
  <c r="AV165" i="8"/>
  <c r="AV164" i="8"/>
  <c r="AV163" i="8"/>
  <c r="AV162" i="8"/>
  <c r="AV161" i="8"/>
  <c r="AV160" i="8"/>
  <c r="W209" i="8"/>
  <c r="W208" i="8"/>
  <c r="W207" i="8"/>
  <c r="W206" i="8"/>
  <c r="W205" i="8"/>
  <c r="W204" i="8"/>
  <c r="W203" i="8"/>
  <c r="W202" i="8"/>
  <c r="W201" i="8"/>
  <c r="W200" i="8"/>
  <c r="W199" i="8"/>
  <c r="W198" i="8"/>
  <c r="W197" i="8"/>
  <c r="W196" i="8"/>
  <c r="W195" i="8"/>
  <c r="Q160" i="8"/>
  <c r="K162" i="8"/>
  <c r="O162" i="8"/>
  <c r="S162" i="8"/>
  <c r="W162" i="8"/>
  <c r="M164" i="8"/>
  <c r="G166" i="8"/>
  <c r="K166" i="8"/>
  <c r="O166" i="8"/>
  <c r="S166" i="8"/>
  <c r="W166" i="8"/>
  <c r="J167" i="8"/>
  <c r="N167" i="8"/>
  <c r="R167" i="8"/>
  <c r="V167" i="8"/>
  <c r="Z167" i="8"/>
  <c r="I168" i="8"/>
  <c r="M168" i="8"/>
  <c r="Q168" i="8"/>
  <c r="U168" i="8"/>
  <c r="Y168" i="8"/>
  <c r="H169" i="8"/>
  <c r="L169" i="8"/>
  <c r="P169" i="8"/>
  <c r="T169" i="8"/>
  <c r="X169" i="8"/>
  <c r="G170" i="8"/>
  <c r="K170" i="8"/>
  <c r="O170" i="8"/>
  <c r="S170" i="8"/>
  <c r="W170" i="8"/>
  <c r="J171" i="8"/>
  <c r="N171" i="8"/>
  <c r="R171" i="8"/>
  <c r="V171" i="8"/>
  <c r="Z171" i="8"/>
  <c r="I172" i="8"/>
  <c r="M172" i="8"/>
  <c r="Q172" i="8"/>
  <c r="U172" i="8"/>
  <c r="Y172" i="8"/>
  <c r="H173" i="8"/>
  <c r="L173" i="8"/>
  <c r="P173" i="8"/>
  <c r="T173" i="8"/>
  <c r="X173" i="8"/>
  <c r="G174" i="8"/>
  <c r="W174" i="8"/>
  <c r="J175" i="8"/>
  <c r="N175" i="8"/>
  <c r="R175" i="8"/>
  <c r="V175" i="8"/>
  <c r="Z175" i="8"/>
  <c r="J176" i="8"/>
  <c r="N176" i="8"/>
  <c r="R176" i="8"/>
  <c r="V176" i="8"/>
  <c r="Z176" i="8"/>
  <c r="J177" i="8"/>
  <c r="N177" i="8"/>
  <c r="R177" i="8"/>
  <c r="V177" i="8"/>
  <c r="Z177" i="8"/>
  <c r="J178" i="8"/>
  <c r="N178" i="8"/>
  <c r="R178" i="8"/>
  <c r="V178" i="8"/>
  <c r="Z178" i="8"/>
  <c r="J179" i="8"/>
  <c r="N179" i="8"/>
  <c r="R179" i="8"/>
  <c r="V179" i="8"/>
  <c r="Z179" i="8"/>
  <c r="J180" i="8"/>
  <c r="N180" i="8"/>
  <c r="R180" i="8"/>
  <c r="V180" i="8"/>
  <c r="Z180" i="8"/>
  <c r="J181" i="8"/>
  <c r="N181" i="8"/>
  <c r="R181" i="8"/>
  <c r="V181" i="8"/>
  <c r="Z181" i="8"/>
  <c r="J182" i="8"/>
  <c r="N182" i="8"/>
  <c r="R182" i="8"/>
  <c r="V182" i="8"/>
  <c r="Z182" i="8"/>
  <c r="J183" i="8"/>
  <c r="N183" i="8"/>
  <c r="R183" i="8"/>
  <c r="V183" i="8"/>
  <c r="Z183" i="8"/>
  <c r="J184" i="8"/>
  <c r="N184" i="8"/>
  <c r="R184" i="8"/>
  <c r="V184" i="8"/>
  <c r="Z184" i="8"/>
  <c r="J185" i="8"/>
  <c r="N185" i="8"/>
  <c r="R185" i="8"/>
  <c r="V185" i="8"/>
  <c r="Z185" i="8"/>
  <c r="J186" i="8"/>
  <c r="N186" i="8"/>
  <c r="R186" i="8"/>
  <c r="V186" i="8"/>
  <c r="Z186" i="8"/>
  <c r="J187" i="8"/>
  <c r="N187" i="8"/>
  <c r="R187" i="8"/>
  <c r="V187" i="8"/>
  <c r="Z187" i="8"/>
  <c r="J188" i="8"/>
  <c r="N188" i="8"/>
  <c r="R188" i="8"/>
  <c r="V188" i="8"/>
  <c r="Z188" i="8"/>
  <c r="J189" i="8"/>
  <c r="N189" i="8"/>
  <c r="R189" i="8"/>
  <c r="V189" i="8"/>
  <c r="Z189" i="8"/>
  <c r="J190" i="8"/>
  <c r="N190" i="8"/>
  <c r="R190" i="8"/>
  <c r="V190" i="8"/>
  <c r="Z190" i="8"/>
  <c r="J191" i="8"/>
  <c r="N191" i="8"/>
  <c r="R191" i="8"/>
  <c r="V191" i="8"/>
  <c r="Z191" i="8"/>
  <c r="J192" i="8"/>
  <c r="N192" i="8"/>
  <c r="R192" i="8"/>
  <c r="V192" i="8"/>
  <c r="Z192" i="8"/>
  <c r="J193" i="8"/>
  <c r="N193" i="8"/>
  <c r="R193" i="8"/>
  <c r="V193" i="8"/>
  <c r="Z193" i="8"/>
  <c r="J194" i="8"/>
  <c r="N194" i="8"/>
  <c r="R194" i="8"/>
  <c r="V194" i="8"/>
  <c r="H195" i="8"/>
  <c r="P195" i="8"/>
  <c r="X195" i="8"/>
  <c r="L196" i="8"/>
  <c r="T196" i="8"/>
  <c r="H197" i="8"/>
  <c r="P197" i="8"/>
  <c r="X197" i="8"/>
  <c r="L198" i="8"/>
  <c r="T198" i="8"/>
  <c r="H199" i="8"/>
  <c r="P199" i="8"/>
  <c r="X199" i="8"/>
  <c r="L200" i="8"/>
  <c r="T200" i="8"/>
  <c r="H201" i="8"/>
  <c r="P201" i="8"/>
  <c r="X201" i="8"/>
  <c r="L202" i="8"/>
  <c r="T202" i="8"/>
  <c r="H203" i="8"/>
  <c r="P203" i="8"/>
  <c r="X203" i="8"/>
  <c r="L204" i="8"/>
  <c r="T204" i="8"/>
  <c r="H205" i="8"/>
  <c r="P205" i="8"/>
  <c r="X205" i="8"/>
  <c r="L206" i="8"/>
  <c r="T206" i="8"/>
  <c r="H207" i="8"/>
  <c r="P207" i="8"/>
  <c r="X207" i="8"/>
  <c r="L208" i="8"/>
  <c r="T208" i="8"/>
  <c r="H209" i="8"/>
  <c r="P209" i="8"/>
  <c r="X209" i="8"/>
  <c r="AK160" i="8"/>
  <c r="AS160" i="8"/>
  <c r="AG161" i="8"/>
  <c r="AO161" i="8"/>
  <c r="AW161" i="8"/>
  <c r="AK162" i="8"/>
  <c r="AS162" i="8"/>
  <c r="AG163" i="8"/>
  <c r="AO163" i="8"/>
  <c r="K55" i="8"/>
  <c r="K54" i="8"/>
  <c r="K53" i="8"/>
  <c r="K52" i="8"/>
  <c r="K51" i="8"/>
  <c r="K50" i="8"/>
  <c r="K49" i="8"/>
  <c r="K48" i="8"/>
  <c r="K47" i="8"/>
  <c r="K46" i="8"/>
  <c r="K45" i="8"/>
  <c r="K44" i="8"/>
  <c r="K43" i="8"/>
  <c r="K42" i="8"/>
  <c r="K41" i="8"/>
  <c r="K40" i="8"/>
  <c r="K39" i="8"/>
  <c r="K37" i="8"/>
  <c r="K35" i="8"/>
  <c r="K33" i="8"/>
  <c r="K31" i="8"/>
  <c r="K29" i="8"/>
  <c r="K27" i="8"/>
  <c r="K25" i="8"/>
  <c r="K23" i="8"/>
  <c r="K38" i="8"/>
  <c r="K36" i="8"/>
  <c r="K34" i="8"/>
  <c r="K32" i="8"/>
  <c r="K30" i="8"/>
  <c r="K28" i="8"/>
  <c r="K26" i="8"/>
  <c r="K24" i="8"/>
  <c r="K22" i="8"/>
  <c r="K21" i="8"/>
  <c r="K20" i="8"/>
  <c r="K19" i="8"/>
  <c r="K18" i="8"/>
  <c r="K17" i="8"/>
  <c r="K16" i="8"/>
  <c r="K15" i="8"/>
  <c r="K14" i="8"/>
  <c r="K13" i="8"/>
  <c r="K12" i="8"/>
  <c r="K11" i="8"/>
  <c r="K10" i="8"/>
  <c r="K9" i="8"/>
  <c r="K8" i="8"/>
  <c r="K7" i="8"/>
  <c r="K6" i="8"/>
  <c r="AJ261" i="8"/>
  <c r="AJ260" i="8"/>
  <c r="AJ259" i="8"/>
  <c r="AJ258" i="8"/>
  <c r="AJ257" i="8"/>
  <c r="AJ256" i="8"/>
  <c r="AJ255" i="8"/>
  <c r="AJ254" i="8"/>
  <c r="AJ253" i="8"/>
  <c r="AJ252" i="8"/>
  <c r="AJ251" i="8"/>
  <c r="AJ250" i="8"/>
  <c r="AJ249" i="8"/>
  <c r="AJ248" i="8"/>
  <c r="AJ247" i="8"/>
  <c r="AJ246" i="8"/>
  <c r="AJ245" i="8"/>
  <c r="AJ244" i="8"/>
  <c r="AJ243" i="8"/>
  <c r="AJ242" i="8"/>
  <c r="AJ241" i="8"/>
  <c r="AJ240" i="8"/>
  <c r="AJ239" i="8"/>
  <c r="AJ238" i="8"/>
  <c r="AJ237" i="8"/>
  <c r="AJ236" i="8"/>
  <c r="AJ235" i="8"/>
  <c r="AJ234" i="8"/>
  <c r="AJ233" i="8"/>
  <c r="AJ232" i="8"/>
  <c r="AJ231" i="8"/>
  <c r="AJ230" i="8"/>
  <c r="AJ229" i="8"/>
  <c r="AJ228" i="8"/>
  <c r="AJ227" i="8"/>
  <c r="AJ226" i="8"/>
  <c r="AJ225" i="8"/>
  <c r="AJ224" i="8"/>
  <c r="AJ223" i="8"/>
  <c r="AJ222" i="8"/>
  <c r="AJ221" i="8"/>
  <c r="AJ220" i="8"/>
  <c r="AJ219" i="8"/>
  <c r="AJ218" i="8"/>
  <c r="AJ217" i="8"/>
  <c r="AJ216" i="8"/>
  <c r="AJ215" i="8"/>
  <c r="AJ214" i="8"/>
  <c r="AJ213" i="8"/>
  <c r="AJ21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AJ209" i="8"/>
  <c r="AJ207" i="8"/>
  <c r="AJ205" i="8"/>
  <c r="AJ203" i="8"/>
  <c r="AJ201" i="8"/>
  <c r="AJ199" i="8"/>
  <c r="AJ197" i="8"/>
  <c r="AJ195" i="8"/>
  <c r="AJ193" i="8"/>
  <c r="AJ191" i="8"/>
  <c r="AJ208" i="8"/>
  <c r="AJ206" i="8"/>
  <c r="AJ204" i="8"/>
  <c r="AJ202" i="8"/>
  <c r="AJ200" i="8"/>
  <c r="AJ198" i="8"/>
  <c r="AJ196" i="8"/>
  <c r="AJ194" i="8"/>
  <c r="AJ192" i="8"/>
  <c r="AJ190" i="8"/>
  <c r="AJ189" i="8"/>
  <c r="AJ188" i="8"/>
  <c r="AJ187" i="8"/>
  <c r="AJ186" i="8"/>
  <c r="AJ185" i="8"/>
  <c r="AJ184" i="8"/>
  <c r="AJ183" i="8"/>
  <c r="AJ182" i="8"/>
  <c r="AJ181" i="8"/>
  <c r="AJ180" i="8"/>
  <c r="AJ179" i="8"/>
  <c r="AJ178" i="8"/>
  <c r="AJ177" i="8"/>
  <c r="AJ176" i="8"/>
  <c r="AJ175" i="8"/>
  <c r="AJ174" i="8"/>
  <c r="AJ173" i="8"/>
  <c r="AJ172" i="8"/>
  <c r="AJ171" i="8"/>
  <c r="AJ170" i="8"/>
  <c r="AJ169" i="8"/>
  <c r="AJ168" i="8"/>
  <c r="AJ167" i="8"/>
  <c r="AJ166" i="8"/>
  <c r="AJ165" i="8"/>
  <c r="AJ164" i="8"/>
  <c r="AJ163" i="8"/>
  <c r="AJ162" i="8"/>
  <c r="AJ161" i="8"/>
  <c r="AJ160" i="8"/>
  <c r="K209" i="8"/>
  <c r="K208" i="8"/>
  <c r="K207" i="8"/>
  <c r="K206" i="8"/>
  <c r="K205" i="8"/>
  <c r="K204" i="8"/>
  <c r="K203" i="8"/>
  <c r="K202" i="8"/>
  <c r="K201" i="8"/>
  <c r="K200" i="8"/>
  <c r="K199" i="8"/>
  <c r="K198" i="8"/>
  <c r="K197" i="8"/>
  <c r="K196" i="8"/>
  <c r="K195" i="8"/>
  <c r="O55" i="8"/>
  <c r="O54" i="8"/>
  <c r="O53" i="8"/>
  <c r="O52" i="8"/>
  <c r="O51" i="8"/>
  <c r="O50" i="8"/>
  <c r="O49" i="8"/>
  <c r="O48" i="8"/>
  <c r="O47" i="8"/>
  <c r="O46" i="8"/>
  <c r="O45" i="8"/>
  <c r="O44" i="8"/>
  <c r="O43" i="8"/>
  <c r="O42" i="8"/>
  <c r="O41" i="8"/>
  <c r="O40" i="8"/>
  <c r="O39" i="8"/>
  <c r="O38" i="8"/>
  <c r="O36" i="8"/>
  <c r="O34" i="8"/>
  <c r="O32" i="8"/>
  <c r="O30" i="8"/>
  <c r="O28" i="8"/>
  <c r="O26" i="8"/>
  <c r="O24" i="8"/>
  <c r="O37" i="8"/>
  <c r="O35" i="8"/>
  <c r="O33" i="8"/>
  <c r="O31" i="8"/>
  <c r="O29" i="8"/>
  <c r="O27" i="8"/>
  <c r="O25" i="8"/>
  <c r="O23" i="8"/>
  <c r="O22" i="8"/>
  <c r="O21" i="8"/>
  <c r="O20" i="8"/>
  <c r="O19" i="8"/>
  <c r="O18" i="8"/>
  <c r="O17" i="8"/>
  <c r="O16" i="8"/>
  <c r="O15" i="8"/>
  <c r="O14" i="8"/>
  <c r="O13" i="8"/>
  <c r="O12" i="8"/>
  <c r="O11" i="8"/>
  <c r="O10" i="8"/>
  <c r="O9" i="8"/>
  <c r="O8" i="8"/>
  <c r="O7" i="8"/>
  <c r="O6" i="8"/>
  <c r="AN261" i="8"/>
  <c r="AN260" i="8"/>
  <c r="AN259" i="8"/>
  <c r="AN258" i="8"/>
  <c r="AN257" i="8"/>
  <c r="AN256" i="8"/>
  <c r="AN255" i="8"/>
  <c r="AN254" i="8"/>
  <c r="AN253" i="8"/>
  <c r="AN252" i="8"/>
  <c r="AN251" i="8"/>
  <c r="AN250" i="8"/>
  <c r="AN249" i="8"/>
  <c r="AN248" i="8"/>
  <c r="AN247" i="8"/>
  <c r="AN246" i="8"/>
  <c r="AN245" i="8"/>
  <c r="AN244" i="8"/>
  <c r="AN243" i="8"/>
  <c r="AN242" i="8"/>
  <c r="AN241" i="8"/>
  <c r="AN240" i="8"/>
  <c r="AN239" i="8"/>
  <c r="AN238" i="8"/>
  <c r="AN237" i="8"/>
  <c r="AN236" i="8"/>
  <c r="AN235" i="8"/>
  <c r="AN234" i="8"/>
  <c r="AN233" i="8"/>
  <c r="AN232" i="8"/>
  <c r="AN231" i="8"/>
  <c r="AN230" i="8"/>
  <c r="AN229" i="8"/>
  <c r="AN228" i="8"/>
  <c r="AN227" i="8"/>
  <c r="AN226" i="8"/>
  <c r="AN225" i="8"/>
  <c r="AN224" i="8"/>
  <c r="AN223" i="8"/>
  <c r="AN222" i="8"/>
  <c r="AN221" i="8"/>
  <c r="AN220" i="8"/>
  <c r="AN219" i="8"/>
  <c r="AN218" i="8"/>
  <c r="AN217" i="8"/>
  <c r="AN216" i="8"/>
  <c r="AN215" i="8"/>
  <c r="AN214" i="8"/>
  <c r="AN213" i="8"/>
  <c r="AN212" i="8"/>
  <c r="O261" i="8"/>
  <c r="O260" i="8"/>
  <c r="O259" i="8"/>
  <c r="O258" i="8"/>
  <c r="O257" i="8"/>
  <c r="O256" i="8"/>
  <c r="O255" i="8"/>
  <c r="O254" i="8"/>
  <c r="O253" i="8"/>
  <c r="O252" i="8"/>
  <c r="O251" i="8"/>
  <c r="O250" i="8"/>
  <c r="O249" i="8"/>
  <c r="O248" i="8"/>
  <c r="O247" i="8"/>
  <c r="O246" i="8"/>
  <c r="O245" i="8"/>
  <c r="O244" i="8"/>
  <c r="O243" i="8"/>
  <c r="O242" i="8"/>
  <c r="O241" i="8"/>
  <c r="O240" i="8"/>
  <c r="O239" i="8"/>
  <c r="O238" i="8"/>
  <c r="O237" i="8"/>
  <c r="O236" i="8"/>
  <c r="O235" i="8"/>
  <c r="O234" i="8"/>
  <c r="O233" i="8"/>
  <c r="O232" i="8"/>
  <c r="O231" i="8"/>
  <c r="O230" i="8"/>
  <c r="O229" i="8"/>
  <c r="O228" i="8"/>
  <c r="O227" i="8"/>
  <c r="O226" i="8"/>
  <c r="O225" i="8"/>
  <c r="O224" i="8"/>
  <c r="O223" i="8"/>
  <c r="O222" i="8"/>
  <c r="O221" i="8"/>
  <c r="O220" i="8"/>
  <c r="O219" i="8"/>
  <c r="O218" i="8"/>
  <c r="O217" i="8"/>
  <c r="O216" i="8"/>
  <c r="O215" i="8"/>
  <c r="O214" i="8"/>
  <c r="O213" i="8"/>
  <c r="O212" i="8"/>
  <c r="AN209" i="8"/>
  <c r="AN208" i="8"/>
  <c r="AN206" i="8"/>
  <c r="AN204" i="8"/>
  <c r="AN202" i="8"/>
  <c r="AN200" i="8"/>
  <c r="AN198" i="8"/>
  <c r="AN196" i="8"/>
  <c r="AN194" i="8"/>
  <c r="AN192" i="8"/>
  <c r="AN207" i="8"/>
  <c r="AN205" i="8"/>
  <c r="AN203" i="8"/>
  <c r="AN201" i="8"/>
  <c r="AN199" i="8"/>
  <c r="AN197" i="8"/>
  <c r="AN195" i="8"/>
  <c r="AN193" i="8"/>
  <c r="AN191" i="8"/>
  <c r="AN190" i="8"/>
  <c r="AN189" i="8"/>
  <c r="AN188" i="8"/>
  <c r="AN187" i="8"/>
  <c r="AN186" i="8"/>
  <c r="AN185" i="8"/>
  <c r="AN184" i="8"/>
  <c r="AN183" i="8"/>
  <c r="AN182" i="8"/>
  <c r="AN181" i="8"/>
  <c r="AN180" i="8"/>
  <c r="AN179" i="8"/>
  <c r="AN178" i="8"/>
  <c r="AN177" i="8"/>
  <c r="AN176" i="8"/>
  <c r="AN175" i="8"/>
  <c r="AN174" i="8"/>
  <c r="AN173" i="8"/>
  <c r="AN172" i="8"/>
  <c r="AN171" i="8"/>
  <c r="AN170" i="8"/>
  <c r="AN169" i="8"/>
  <c r="AN168" i="8"/>
  <c r="AN167" i="8"/>
  <c r="AN166" i="8"/>
  <c r="AN165" i="8"/>
  <c r="AN164" i="8"/>
  <c r="AN163" i="8"/>
  <c r="AN162" i="8"/>
  <c r="AN161" i="8"/>
  <c r="AN160" i="8"/>
  <c r="O209" i="8"/>
  <c r="O208" i="8"/>
  <c r="O207" i="8"/>
  <c r="O206" i="8"/>
  <c r="O205" i="8"/>
  <c r="O204" i="8"/>
  <c r="O203" i="8"/>
  <c r="O202" i="8"/>
  <c r="O201" i="8"/>
  <c r="O200" i="8"/>
  <c r="O199" i="8"/>
  <c r="O198" i="8"/>
  <c r="O197" i="8"/>
  <c r="O196" i="8"/>
  <c r="O195" i="8"/>
  <c r="S55" i="8"/>
  <c r="S54" i="8"/>
  <c r="S53" i="8"/>
  <c r="S52" i="8"/>
  <c r="S51" i="8"/>
  <c r="S50" i="8"/>
  <c r="S49" i="8"/>
  <c r="S48" i="8"/>
  <c r="S47" i="8"/>
  <c r="S46" i="8"/>
  <c r="S45" i="8"/>
  <c r="S44" i="8"/>
  <c r="S43" i="8"/>
  <c r="S42" i="8"/>
  <c r="S41" i="8"/>
  <c r="S40" i="8"/>
  <c r="S39" i="8"/>
  <c r="S37" i="8"/>
  <c r="S35" i="8"/>
  <c r="S33" i="8"/>
  <c r="S31" i="8"/>
  <c r="S29" i="8"/>
  <c r="S27" i="8"/>
  <c r="S25" i="8"/>
  <c r="S23" i="8"/>
  <c r="S38" i="8"/>
  <c r="S36" i="8"/>
  <c r="S34" i="8"/>
  <c r="S32" i="8"/>
  <c r="S30" i="8"/>
  <c r="S28" i="8"/>
  <c r="S26" i="8"/>
  <c r="S24" i="8"/>
  <c r="S22" i="8"/>
  <c r="S21" i="8"/>
  <c r="S20" i="8"/>
  <c r="S19" i="8"/>
  <c r="S18" i="8"/>
  <c r="S17" i="8"/>
  <c r="S16" i="8"/>
  <c r="S15" i="8"/>
  <c r="S14" i="8"/>
  <c r="S13" i="8"/>
  <c r="S12" i="8"/>
  <c r="S11" i="8"/>
  <c r="S10" i="8"/>
  <c r="S9" i="8"/>
  <c r="S8" i="8"/>
  <c r="S7" i="8"/>
  <c r="S6" i="8"/>
  <c r="AR261" i="8"/>
  <c r="AR260" i="8"/>
  <c r="AR259" i="8"/>
  <c r="AR258" i="8"/>
  <c r="AR257" i="8"/>
  <c r="AR256" i="8"/>
  <c r="AR255" i="8"/>
  <c r="AR254" i="8"/>
  <c r="AR253" i="8"/>
  <c r="AR252" i="8"/>
  <c r="AR251" i="8"/>
  <c r="AR250" i="8"/>
  <c r="AR249" i="8"/>
  <c r="AR248" i="8"/>
  <c r="AR247" i="8"/>
  <c r="AR246" i="8"/>
  <c r="AR245" i="8"/>
  <c r="AR244" i="8"/>
  <c r="AR243" i="8"/>
  <c r="AR242" i="8"/>
  <c r="AR241" i="8"/>
  <c r="AR240" i="8"/>
  <c r="AR239" i="8"/>
  <c r="AR238" i="8"/>
  <c r="AR237" i="8"/>
  <c r="AR236" i="8"/>
  <c r="AR235" i="8"/>
  <c r="AR234" i="8"/>
  <c r="AR233" i="8"/>
  <c r="AR232" i="8"/>
  <c r="AR231" i="8"/>
  <c r="AR230" i="8"/>
  <c r="AR229" i="8"/>
  <c r="AR228" i="8"/>
  <c r="AR227" i="8"/>
  <c r="AR226" i="8"/>
  <c r="AR225" i="8"/>
  <c r="AR224" i="8"/>
  <c r="AR223" i="8"/>
  <c r="AR222" i="8"/>
  <c r="AR221" i="8"/>
  <c r="AR220" i="8"/>
  <c r="AR219" i="8"/>
  <c r="AR218" i="8"/>
  <c r="AR217" i="8"/>
  <c r="AR216" i="8"/>
  <c r="AR215" i="8"/>
  <c r="AR214" i="8"/>
  <c r="AR213" i="8"/>
  <c r="AR212" i="8"/>
  <c r="S261" i="8"/>
  <c r="S260" i="8"/>
  <c r="S259" i="8"/>
  <c r="S258" i="8"/>
  <c r="S257" i="8"/>
  <c r="S256" i="8"/>
  <c r="S255" i="8"/>
  <c r="S254" i="8"/>
  <c r="S253" i="8"/>
  <c r="S252" i="8"/>
  <c r="S251" i="8"/>
  <c r="S250" i="8"/>
  <c r="S249" i="8"/>
  <c r="S248" i="8"/>
  <c r="S247" i="8"/>
  <c r="S246" i="8"/>
  <c r="S245" i="8"/>
  <c r="S244" i="8"/>
  <c r="S243" i="8"/>
  <c r="S242" i="8"/>
  <c r="S241" i="8"/>
  <c r="S240" i="8"/>
  <c r="S239" i="8"/>
  <c r="S238" i="8"/>
  <c r="S237" i="8"/>
  <c r="S236" i="8"/>
  <c r="S235" i="8"/>
  <c r="S234" i="8"/>
  <c r="S233" i="8"/>
  <c r="S232" i="8"/>
  <c r="S231" i="8"/>
  <c r="S230" i="8"/>
  <c r="S229" i="8"/>
  <c r="S228" i="8"/>
  <c r="S227" i="8"/>
  <c r="S226" i="8"/>
  <c r="S225" i="8"/>
  <c r="S224" i="8"/>
  <c r="S223" i="8"/>
  <c r="S222" i="8"/>
  <c r="S221" i="8"/>
  <c r="S220" i="8"/>
  <c r="S219" i="8"/>
  <c r="S218" i="8"/>
  <c r="S217" i="8"/>
  <c r="S216" i="8"/>
  <c r="S215" i="8"/>
  <c r="S214" i="8"/>
  <c r="S213" i="8"/>
  <c r="S212" i="8"/>
  <c r="AR209" i="8"/>
  <c r="AR208" i="8"/>
  <c r="AR207" i="8"/>
  <c r="AR205" i="8"/>
  <c r="AR203" i="8"/>
  <c r="AR201" i="8"/>
  <c r="AR199" i="8"/>
  <c r="AR197" i="8"/>
  <c r="AR195" i="8"/>
  <c r="AR193" i="8"/>
  <c r="AR191" i="8"/>
  <c r="AR206" i="8"/>
  <c r="AR204" i="8"/>
  <c r="AR202" i="8"/>
  <c r="AR200" i="8"/>
  <c r="AR198" i="8"/>
  <c r="AR196" i="8"/>
  <c r="AR194" i="8"/>
  <c r="AR192" i="8"/>
  <c r="AR190" i="8"/>
  <c r="AR189" i="8"/>
  <c r="AR188" i="8"/>
  <c r="AR187" i="8"/>
  <c r="AR186" i="8"/>
  <c r="AR185" i="8"/>
  <c r="AR184" i="8"/>
  <c r="AR183" i="8"/>
  <c r="AR182" i="8"/>
  <c r="AR181" i="8"/>
  <c r="AR180" i="8"/>
  <c r="AR179" i="8"/>
  <c r="AR178" i="8"/>
  <c r="AR177" i="8"/>
  <c r="AR176" i="8"/>
  <c r="AR175" i="8"/>
  <c r="AR174" i="8"/>
  <c r="AR173" i="8"/>
  <c r="AR172" i="8"/>
  <c r="AR171" i="8"/>
  <c r="AR170" i="8"/>
  <c r="AR169" i="8"/>
  <c r="AR168" i="8"/>
  <c r="AR167" i="8"/>
  <c r="AR166" i="8"/>
  <c r="AR165" i="8"/>
  <c r="AR164" i="8"/>
  <c r="AR163" i="8"/>
  <c r="AR162" i="8"/>
  <c r="AR161" i="8"/>
  <c r="AR160" i="8"/>
  <c r="S209" i="8"/>
  <c r="S208" i="8"/>
  <c r="S207" i="8"/>
  <c r="S206" i="8"/>
  <c r="S205" i="8"/>
  <c r="S204" i="8"/>
  <c r="S203" i="8"/>
  <c r="S202" i="8"/>
  <c r="S201" i="8"/>
  <c r="S200" i="8"/>
  <c r="S199" i="8"/>
  <c r="S198" i="8"/>
  <c r="S197" i="8"/>
  <c r="S196" i="8"/>
  <c r="S195" i="8"/>
  <c r="I160" i="8"/>
  <c r="M160" i="8"/>
  <c r="U160" i="8"/>
  <c r="Y160" i="8"/>
  <c r="G162" i="8"/>
  <c r="I164" i="8"/>
  <c r="Q164" i="8"/>
  <c r="U164" i="8"/>
  <c r="Y164" i="8"/>
  <c r="AG62" i="8"/>
  <c r="H55" i="8"/>
  <c r="H54" i="8"/>
  <c r="H53" i="8"/>
  <c r="H52" i="8"/>
  <c r="H51" i="8"/>
  <c r="H50" i="8"/>
  <c r="H49" i="8"/>
  <c r="H48" i="8"/>
  <c r="H47" i="8"/>
  <c r="H46" i="8"/>
  <c r="H45" i="8"/>
  <c r="H44" i="8"/>
  <c r="H43" i="8"/>
  <c r="H42" i="8"/>
  <c r="H41" i="8"/>
  <c r="H40" i="8"/>
  <c r="H39" i="8"/>
  <c r="H38" i="8"/>
  <c r="H36" i="8"/>
  <c r="H34" i="8"/>
  <c r="H32" i="8"/>
  <c r="H30" i="8"/>
  <c r="H28" i="8"/>
  <c r="H26" i="8"/>
  <c r="H24" i="8"/>
  <c r="H37" i="8"/>
  <c r="H35" i="8"/>
  <c r="H33" i="8"/>
  <c r="H31" i="8"/>
  <c r="H29" i="8"/>
  <c r="H27" i="8"/>
  <c r="H25" i="8"/>
  <c r="H23" i="8"/>
  <c r="H22" i="8"/>
  <c r="H21" i="8"/>
  <c r="H20" i="8"/>
  <c r="H19" i="8"/>
  <c r="H18" i="8"/>
  <c r="H17" i="8"/>
  <c r="H16" i="8"/>
  <c r="H15" i="8"/>
  <c r="H14" i="8"/>
  <c r="H13" i="8"/>
  <c r="H12" i="8"/>
  <c r="H11" i="8"/>
  <c r="H10" i="8"/>
  <c r="H9" i="8"/>
  <c r="H8" i="8"/>
  <c r="H7" i="8"/>
  <c r="H6" i="8"/>
  <c r="AG261" i="8"/>
  <c r="AG260" i="8"/>
  <c r="AG259" i="8"/>
  <c r="AG258" i="8"/>
  <c r="AG257" i="8"/>
  <c r="AG256" i="8"/>
  <c r="AG255" i="8"/>
  <c r="AG254" i="8"/>
  <c r="AG253" i="8"/>
  <c r="AG252" i="8"/>
  <c r="AG251" i="8"/>
  <c r="AG250" i="8"/>
  <c r="AG248" i="8"/>
  <c r="AG246" i="8"/>
  <c r="AG244" i="8"/>
  <c r="AG242" i="8"/>
  <c r="AG240" i="8"/>
  <c r="AG238" i="8"/>
  <c r="AG236" i="8"/>
  <c r="AG235" i="8"/>
  <c r="AG234" i="8"/>
  <c r="AG233" i="8"/>
  <c r="AG232" i="8"/>
  <c r="AG231" i="8"/>
  <c r="AG230" i="8"/>
  <c r="AG229" i="8"/>
  <c r="AG228" i="8"/>
  <c r="AG227" i="8"/>
  <c r="AG249" i="8"/>
  <c r="AG247" i="8"/>
  <c r="AG245" i="8"/>
  <c r="AG243" i="8"/>
  <c r="AG241" i="8"/>
  <c r="AG239" i="8"/>
  <c r="AG237" i="8"/>
  <c r="H258" i="8"/>
  <c r="H257" i="8"/>
  <c r="H256" i="8"/>
  <c r="AG225" i="8"/>
  <c r="AG223" i="8"/>
  <c r="AG221" i="8"/>
  <c r="AG219" i="8"/>
  <c r="AG217" i="8"/>
  <c r="AG215" i="8"/>
  <c r="AG213" i="8"/>
  <c r="H261" i="8"/>
  <c r="H259" i="8"/>
  <c r="AG226" i="8"/>
  <c r="AG224" i="8"/>
  <c r="AG222" i="8"/>
  <c r="AG220" i="8"/>
  <c r="AG218" i="8"/>
  <c r="AG216" i="8"/>
  <c r="AG214" i="8"/>
  <c r="AG212" i="8"/>
  <c r="H260" i="8"/>
  <c r="H254" i="8"/>
  <c r="H252" i="8"/>
  <c r="H250" i="8"/>
  <c r="H248" i="8"/>
  <c r="H246" i="8"/>
  <c r="H244" i="8"/>
  <c r="H242" i="8"/>
  <c r="H240" i="8"/>
  <c r="H238" i="8"/>
  <c r="H236" i="8"/>
  <c r="H234" i="8"/>
  <c r="H255" i="8"/>
  <c r="H253" i="8"/>
  <c r="H251" i="8"/>
  <c r="H249" i="8"/>
  <c r="H247" i="8"/>
  <c r="H245" i="8"/>
  <c r="H243" i="8"/>
  <c r="H241" i="8"/>
  <c r="H239" i="8"/>
  <c r="H237" i="8"/>
  <c r="H235" i="8"/>
  <c r="H233" i="8"/>
  <c r="H232" i="8"/>
  <c r="H231" i="8"/>
  <c r="H230" i="8"/>
  <c r="H229" i="8"/>
  <c r="H228" i="8"/>
  <c r="H227" i="8"/>
  <c r="H226" i="8"/>
  <c r="H225" i="8"/>
  <c r="H224" i="8"/>
  <c r="H223" i="8"/>
  <c r="H222" i="8"/>
  <c r="H221" i="8"/>
  <c r="H220" i="8"/>
  <c r="H219" i="8"/>
  <c r="H218" i="8"/>
  <c r="H217" i="8"/>
  <c r="H216" i="8"/>
  <c r="H215" i="8"/>
  <c r="H214" i="8"/>
  <c r="H213" i="8"/>
  <c r="H212" i="8"/>
  <c r="AG209" i="8"/>
  <c r="AG208" i="8"/>
  <c r="AG207" i="8"/>
  <c r="AG206" i="8"/>
  <c r="AG205" i="8"/>
  <c r="AG204" i="8"/>
  <c r="AG203" i="8"/>
  <c r="AG202" i="8"/>
  <c r="AG201" i="8"/>
  <c r="AG200" i="8"/>
  <c r="AG199" i="8"/>
  <c r="AG198" i="8"/>
  <c r="AG197" i="8"/>
  <c r="AG196" i="8"/>
  <c r="AG195" i="8"/>
  <c r="AG194" i="8"/>
  <c r="AG193" i="8"/>
  <c r="AG192" i="8"/>
  <c r="AG191" i="8"/>
  <c r="AG190" i="8"/>
  <c r="AG189" i="8"/>
  <c r="AG188" i="8"/>
  <c r="AG187" i="8"/>
  <c r="AG186" i="8"/>
  <c r="AG185" i="8"/>
  <c r="AG184" i="8"/>
  <c r="AG183" i="8"/>
  <c r="AG182" i="8"/>
  <c r="AG181" i="8"/>
  <c r="AG180" i="8"/>
  <c r="AG179" i="8"/>
  <c r="AG178" i="8"/>
  <c r="AG177" i="8"/>
  <c r="AG176" i="8"/>
  <c r="AG175" i="8"/>
  <c r="AG174" i="8"/>
  <c r="AG173" i="8"/>
  <c r="AG172" i="8"/>
  <c r="AG171" i="8"/>
  <c r="AG170" i="8"/>
  <c r="AG169" i="8"/>
  <c r="AG168" i="8"/>
  <c r="AG167" i="8"/>
  <c r="AG166" i="8"/>
  <c r="L55" i="8"/>
  <c r="L54" i="8"/>
  <c r="L53" i="8"/>
  <c r="L52" i="8"/>
  <c r="L51" i="8"/>
  <c r="L50" i="8"/>
  <c r="L49" i="8"/>
  <c r="L48" i="8"/>
  <c r="L47" i="8"/>
  <c r="L46" i="8"/>
  <c r="L45" i="8"/>
  <c r="L44" i="8"/>
  <c r="L43" i="8"/>
  <c r="L42" i="8"/>
  <c r="L41" i="8"/>
  <c r="L40" i="8"/>
  <c r="L39" i="8"/>
  <c r="L37" i="8"/>
  <c r="L35" i="8"/>
  <c r="L33" i="8"/>
  <c r="L31" i="8"/>
  <c r="L29" i="8"/>
  <c r="L27" i="8"/>
  <c r="L25" i="8"/>
  <c r="L23" i="8"/>
  <c r="L38" i="8"/>
  <c r="L36" i="8"/>
  <c r="L34" i="8"/>
  <c r="L32" i="8"/>
  <c r="L30" i="8"/>
  <c r="L28" i="8"/>
  <c r="L26" i="8"/>
  <c r="L24" i="8"/>
  <c r="L22" i="8"/>
  <c r="L21" i="8"/>
  <c r="L20" i="8"/>
  <c r="L19" i="8"/>
  <c r="L18" i="8"/>
  <c r="L17" i="8"/>
  <c r="L16" i="8"/>
  <c r="L15" i="8"/>
  <c r="L14" i="8"/>
  <c r="L13" i="8"/>
  <c r="L12" i="8"/>
  <c r="L11" i="8"/>
  <c r="L10" i="8"/>
  <c r="L9" i="8"/>
  <c r="L8" i="8"/>
  <c r="L7" i="8"/>
  <c r="L6" i="8"/>
  <c r="AK261" i="8"/>
  <c r="AK260" i="8"/>
  <c r="AK259" i="8"/>
  <c r="AK258" i="8"/>
  <c r="AK257" i="8"/>
  <c r="AK256" i="8"/>
  <c r="AK255" i="8"/>
  <c r="AK254" i="8"/>
  <c r="AK253" i="8"/>
  <c r="AK252" i="8"/>
  <c r="AK251" i="8"/>
  <c r="AK250" i="8"/>
  <c r="AK249" i="8"/>
  <c r="AK247" i="8"/>
  <c r="AK245" i="8"/>
  <c r="AK243" i="8"/>
  <c r="AK241" i="8"/>
  <c r="AK239" i="8"/>
  <c r="AK237" i="8"/>
  <c r="AK235" i="8"/>
  <c r="AK234" i="8"/>
  <c r="AK233" i="8"/>
  <c r="AK232" i="8"/>
  <c r="AK231" i="8"/>
  <c r="AK230" i="8"/>
  <c r="AK229" i="8"/>
  <c r="AK228" i="8"/>
  <c r="AK227" i="8"/>
  <c r="AK248" i="8"/>
  <c r="AK246" i="8"/>
  <c r="AK244" i="8"/>
  <c r="AK242" i="8"/>
  <c r="AK240" i="8"/>
  <c r="AK238" i="8"/>
  <c r="AK236" i="8"/>
  <c r="L258" i="8"/>
  <c r="L257" i="8"/>
  <c r="L256" i="8"/>
  <c r="AK226" i="8"/>
  <c r="AK224" i="8"/>
  <c r="AK222" i="8"/>
  <c r="AK220" i="8"/>
  <c r="AK218" i="8"/>
  <c r="AK216" i="8"/>
  <c r="AK214" i="8"/>
  <c r="AK212" i="8"/>
  <c r="L260" i="8"/>
  <c r="AK225" i="8"/>
  <c r="AK223" i="8"/>
  <c r="AK221" i="8"/>
  <c r="AK219" i="8"/>
  <c r="AK217" i="8"/>
  <c r="AK215" i="8"/>
  <c r="AK213" i="8"/>
  <c r="L261" i="8"/>
  <c r="L259" i="8"/>
  <c r="L255" i="8"/>
  <c r="L253" i="8"/>
  <c r="L251" i="8"/>
  <c r="L249" i="8"/>
  <c r="L247" i="8"/>
  <c r="L245" i="8"/>
  <c r="L243" i="8"/>
  <c r="L241" i="8"/>
  <c r="L239" i="8"/>
  <c r="L237" i="8"/>
  <c r="L235" i="8"/>
  <c r="L254" i="8"/>
  <c r="L252" i="8"/>
  <c r="L250" i="8"/>
  <c r="L248" i="8"/>
  <c r="L246" i="8"/>
  <c r="L244" i="8"/>
  <c r="L242" i="8"/>
  <c r="L240" i="8"/>
  <c r="L238" i="8"/>
  <c r="L236" i="8"/>
  <c r="L234" i="8"/>
  <c r="L233" i="8"/>
  <c r="L232" i="8"/>
  <c r="L231" i="8"/>
  <c r="L230" i="8"/>
  <c r="L229" i="8"/>
  <c r="L228" i="8"/>
  <c r="L227" i="8"/>
  <c r="L226" i="8"/>
  <c r="L225" i="8"/>
  <c r="L224" i="8"/>
  <c r="L223" i="8"/>
  <c r="L222" i="8"/>
  <c r="L221" i="8"/>
  <c r="L220" i="8"/>
  <c r="L219" i="8"/>
  <c r="L218" i="8"/>
  <c r="L217" i="8"/>
  <c r="L216" i="8"/>
  <c r="L215" i="8"/>
  <c r="L214" i="8"/>
  <c r="L213" i="8"/>
  <c r="L212" i="8"/>
  <c r="AK209" i="8"/>
  <c r="AK208" i="8"/>
  <c r="AK207" i="8"/>
  <c r="AK206" i="8"/>
  <c r="AK205" i="8"/>
  <c r="AK204" i="8"/>
  <c r="AK203" i="8"/>
  <c r="AK202" i="8"/>
  <c r="AK201" i="8"/>
  <c r="AK200" i="8"/>
  <c r="AK199" i="8"/>
  <c r="AK198" i="8"/>
  <c r="AK197" i="8"/>
  <c r="AK196" i="8"/>
  <c r="AK195" i="8"/>
  <c r="AK194" i="8"/>
  <c r="AK193" i="8"/>
  <c r="AK192" i="8"/>
  <c r="AK191" i="8"/>
  <c r="AK190" i="8"/>
  <c r="AK189" i="8"/>
  <c r="AK188" i="8"/>
  <c r="AK187" i="8"/>
  <c r="AK186" i="8"/>
  <c r="AK185" i="8"/>
  <c r="AK184" i="8"/>
  <c r="AK183" i="8"/>
  <c r="AK182" i="8"/>
  <c r="AK181" i="8"/>
  <c r="AK180" i="8"/>
  <c r="AK179" i="8"/>
  <c r="AK178" i="8"/>
  <c r="AK177" i="8"/>
  <c r="AK176" i="8"/>
  <c r="AK175" i="8"/>
  <c r="AK174" i="8"/>
  <c r="AK173" i="8"/>
  <c r="AK172" i="8"/>
  <c r="AK171" i="8"/>
  <c r="AK170" i="8"/>
  <c r="AK169" i="8"/>
  <c r="AK168" i="8"/>
  <c r="AK167" i="8"/>
  <c r="AK166" i="8"/>
  <c r="P55" i="8"/>
  <c r="P54" i="8"/>
  <c r="P53" i="8"/>
  <c r="P52" i="8"/>
  <c r="P51" i="8"/>
  <c r="P50" i="8"/>
  <c r="P49" i="8"/>
  <c r="P48" i="8"/>
  <c r="P47" i="8"/>
  <c r="P46" i="8"/>
  <c r="P45" i="8"/>
  <c r="P44" i="8"/>
  <c r="P43" i="8"/>
  <c r="P42" i="8"/>
  <c r="P41" i="8"/>
  <c r="P40" i="8"/>
  <c r="P39" i="8"/>
  <c r="P38" i="8"/>
  <c r="P36" i="8"/>
  <c r="P34" i="8"/>
  <c r="P32" i="8"/>
  <c r="P30" i="8"/>
  <c r="P28" i="8"/>
  <c r="P26" i="8"/>
  <c r="P24" i="8"/>
  <c r="P37" i="8"/>
  <c r="P35" i="8"/>
  <c r="P33" i="8"/>
  <c r="P31" i="8"/>
  <c r="P29" i="8"/>
  <c r="P27" i="8"/>
  <c r="P25" i="8"/>
  <c r="P23" i="8"/>
  <c r="P22" i="8"/>
  <c r="P21" i="8"/>
  <c r="P20" i="8"/>
  <c r="P19" i="8"/>
  <c r="P18" i="8"/>
  <c r="P17" i="8"/>
  <c r="P16" i="8"/>
  <c r="P15" i="8"/>
  <c r="P14" i="8"/>
  <c r="P13" i="8"/>
  <c r="P12" i="8"/>
  <c r="P11" i="8"/>
  <c r="P10" i="8"/>
  <c r="P9" i="8"/>
  <c r="P8" i="8"/>
  <c r="P7" i="8"/>
  <c r="P6" i="8"/>
  <c r="AO261" i="8"/>
  <c r="AO260" i="8"/>
  <c r="AO259" i="8"/>
  <c r="AO258" i="8"/>
  <c r="AO257" i="8"/>
  <c r="AO256" i="8"/>
  <c r="AO255" i="8"/>
  <c r="AO254" i="8"/>
  <c r="AO253" i="8"/>
  <c r="AO252" i="8"/>
  <c r="AO251" i="8"/>
  <c r="AO250" i="8"/>
  <c r="AO249" i="8"/>
  <c r="AO248" i="8"/>
  <c r="AO246" i="8"/>
  <c r="AO244" i="8"/>
  <c r="AO242" i="8"/>
  <c r="AO240" i="8"/>
  <c r="AO238" i="8"/>
  <c r="AO236" i="8"/>
  <c r="AO235" i="8"/>
  <c r="AO234" i="8"/>
  <c r="AO233" i="8"/>
  <c r="AO232" i="8"/>
  <c r="AO231" i="8"/>
  <c r="AO230" i="8"/>
  <c r="AO229" i="8"/>
  <c r="AO228" i="8"/>
  <c r="AO227" i="8"/>
  <c r="AO247" i="8"/>
  <c r="AO245" i="8"/>
  <c r="AO243" i="8"/>
  <c r="AO241" i="8"/>
  <c r="AO239" i="8"/>
  <c r="AO237" i="8"/>
  <c r="P258" i="8"/>
  <c r="P257" i="8"/>
  <c r="P256" i="8"/>
  <c r="P255" i="8"/>
  <c r="AO225" i="8"/>
  <c r="AO223" i="8"/>
  <c r="AO221" i="8"/>
  <c r="AO219" i="8"/>
  <c r="AO217" i="8"/>
  <c r="AO215" i="8"/>
  <c r="AO213" i="8"/>
  <c r="P261" i="8"/>
  <c r="P259" i="8"/>
  <c r="AO226" i="8"/>
  <c r="AO224" i="8"/>
  <c r="AO222" i="8"/>
  <c r="AO220" i="8"/>
  <c r="AO218" i="8"/>
  <c r="AO216" i="8"/>
  <c r="AO214" i="8"/>
  <c r="AO212" i="8"/>
  <c r="P260" i="8"/>
  <c r="P254" i="8"/>
  <c r="P252" i="8"/>
  <c r="P250" i="8"/>
  <c r="P248" i="8"/>
  <c r="P246" i="8"/>
  <c r="P244" i="8"/>
  <c r="P242" i="8"/>
  <c r="P240" i="8"/>
  <c r="P238" i="8"/>
  <c r="P236" i="8"/>
  <c r="P234" i="8"/>
  <c r="P253" i="8"/>
  <c r="P251" i="8"/>
  <c r="P249" i="8"/>
  <c r="P247" i="8"/>
  <c r="P245" i="8"/>
  <c r="P243" i="8"/>
  <c r="P241" i="8"/>
  <c r="P239" i="8"/>
  <c r="P237" i="8"/>
  <c r="P235" i="8"/>
  <c r="P233" i="8"/>
  <c r="P232" i="8"/>
  <c r="P231" i="8"/>
  <c r="P230" i="8"/>
  <c r="P229" i="8"/>
  <c r="P228" i="8"/>
  <c r="P227" i="8"/>
  <c r="P226" i="8"/>
  <c r="P225" i="8"/>
  <c r="P224" i="8"/>
  <c r="P223" i="8"/>
  <c r="P222" i="8"/>
  <c r="P221" i="8"/>
  <c r="P220" i="8"/>
  <c r="P219" i="8"/>
  <c r="P218" i="8"/>
  <c r="P217" i="8"/>
  <c r="P216" i="8"/>
  <c r="P215" i="8"/>
  <c r="P214" i="8"/>
  <c r="P213" i="8"/>
  <c r="P212" i="8"/>
  <c r="AO209" i="8"/>
  <c r="AO208" i="8"/>
  <c r="AO207" i="8"/>
  <c r="AO206" i="8"/>
  <c r="AO205" i="8"/>
  <c r="AO204" i="8"/>
  <c r="AO203" i="8"/>
  <c r="AO202" i="8"/>
  <c r="AO201" i="8"/>
  <c r="AO200" i="8"/>
  <c r="AO199" i="8"/>
  <c r="AO198" i="8"/>
  <c r="AO197" i="8"/>
  <c r="AO196" i="8"/>
  <c r="AO195" i="8"/>
  <c r="AO194" i="8"/>
  <c r="AO193" i="8"/>
  <c r="AO192" i="8"/>
  <c r="AO191" i="8"/>
  <c r="AO190" i="8"/>
  <c r="AO189" i="8"/>
  <c r="AO188" i="8"/>
  <c r="AO187" i="8"/>
  <c r="AO186" i="8"/>
  <c r="AO185" i="8"/>
  <c r="AO184" i="8"/>
  <c r="AO183" i="8"/>
  <c r="AO182" i="8"/>
  <c r="AO181" i="8"/>
  <c r="AO180" i="8"/>
  <c r="AO179" i="8"/>
  <c r="AO178" i="8"/>
  <c r="AO177" i="8"/>
  <c r="AO176" i="8"/>
  <c r="AO175" i="8"/>
  <c r="AO174" i="8"/>
  <c r="AO173" i="8"/>
  <c r="AO172" i="8"/>
  <c r="AO171" i="8"/>
  <c r="AO170" i="8"/>
  <c r="AO169" i="8"/>
  <c r="AO168" i="8"/>
  <c r="AO167" i="8"/>
  <c r="AO166" i="8"/>
  <c r="T55" i="8"/>
  <c r="T54" i="8"/>
  <c r="T53" i="8"/>
  <c r="T52" i="8"/>
  <c r="T51" i="8"/>
  <c r="T50" i="8"/>
  <c r="T49" i="8"/>
  <c r="T48" i="8"/>
  <c r="T47" i="8"/>
  <c r="T46" i="8"/>
  <c r="T45" i="8"/>
  <c r="T44" i="8"/>
  <c r="T43" i="8"/>
  <c r="T42" i="8"/>
  <c r="T41" i="8"/>
  <c r="T40" i="8"/>
  <c r="T39" i="8"/>
  <c r="T37" i="8"/>
  <c r="T35" i="8"/>
  <c r="T33" i="8"/>
  <c r="T31" i="8"/>
  <c r="T29" i="8"/>
  <c r="T27" i="8"/>
  <c r="T25" i="8"/>
  <c r="T23" i="8"/>
  <c r="T38" i="8"/>
  <c r="T36" i="8"/>
  <c r="T34" i="8"/>
  <c r="T32" i="8"/>
  <c r="T30" i="8"/>
  <c r="T28" i="8"/>
  <c r="T26" i="8"/>
  <c r="T24" i="8"/>
  <c r="T22" i="8"/>
  <c r="T21" i="8"/>
  <c r="T20" i="8"/>
  <c r="T19" i="8"/>
  <c r="T18" i="8"/>
  <c r="T17" i="8"/>
  <c r="T16" i="8"/>
  <c r="T15" i="8"/>
  <c r="T14" i="8"/>
  <c r="T13" i="8"/>
  <c r="T12" i="8"/>
  <c r="T11" i="8"/>
  <c r="T10" i="8"/>
  <c r="T9" i="8"/>
  <c r="T8" i="8"/>
  <c r="T7" i="8"/>
  <c r="T6" i="8"/>
  <c r="AS261" i="8"/>
  <c r="AS260" i="8"/>
  <c r="AS259" i="8"/>
  <c r="AS258" i="8"/>
  <c r="AS257" i="8"/>
  <c r="AS256" i="8"/>
  <c r="AS255" i="8"/>
  <c r="AS254" i="8"/>
  <c r="AS253" i="8"/>
  <c r="AS252" i="8"/>
  <c r="AS251" i="8"/>
  <c r="AS250" i="8"/>
  <c r="AS249" i="8"/>
  <c r="AS247" i="8"/>
  <c r="AS245" i="8"/>
  <c r="AS243" i="8"/>
  <c r="AS241" i="8"/>
  <c r="AS239" i="8"/>
  <c r="AS237" i="8"/>
  <c r="AS235" i="8"/>
  <c r="AS234" i="8"/>
  <c r="AS233" i="8"/>
  <c r="AS232" i="8"/>
  <c r="AS231" i="8"/>
  <c r="AS230" i="8"/>
  <c r="AS229" i="8"/>
  <c r="AS228" i="8"/>
  <c r="AS227" i="8"/>
  <c r="AS248" i="8"/>
  <c r="AS246" i="8"/>
  <c r="AS244" i="8"/>
  <c r="AS242" i="8"/>
  <c r="AS240" i="8"/>
  <c r="AS238" i="8"/>
  <c r="AS236" i="8"/>
  <c r="T257" i="8"/>
  <c r="T256" i="8"/>
  <c r="T255" i="8"/>
  <c r="AS226" i="8"/>
  <c r="AS224" i="8"/>
  <c r="AS222" i="8"/>
  <c r="AS220" i="8"/>
  <c r="AS218" i="8"/>
  <c r="AS216" i="8"/>
  <c r="AS214" i="8"/>
  <c r="AS212" i="8"/>
  <c r="T260" i="8"/>
  <c r="T258" i="8"/>
  <c r="AS225" i="8"/>
  <c r="AS223" i="8"/>
  <c r="AS221" i="8"/>
  <c r="AS219" i="8"/>
  <c r="AS217" i="8"/>
  <c r="AS215" i="8"/>
  <c r="AS213" i="8"/>
  <c r="T261" i="8"/>
  <c r="T259" i="8"/>
  <c r="T253" i="8"/>
  <c r="T251" i="8"/>
  <c r="T249" i="8"/>
  <c r="T247" i="8"/>
  <c r="T245" i="8"/>
  <c r="T243" i="8"/>
  <c r="T241" i="8"/>
  <c r="T239" i="8"/>
  <c r="T237" i="8"/>
  <c r="T235" i="8"/>
  <c r="T233" i="8"/>
  <c r="T254" i="8"/>
  <c r="T252" i="8"/>
  <c r="T250" i="8"/>
  <c r="T248" i="8"/>
  <c r="T246" i="8"/>
  <c r="T244" i="8"/>
  <c r="T242" i="8"/>
  <c r="T240" i="8"/>
  <c r="T238" i="8"/>
  <c r="T236" i="8"/>
  <c r="T234" i="8"/>
  <c r="T232" i="8"/>
  <c r="T231" i="8"/>
  <c r="T230" i="8"/>
  <c r="T229" i="8"/>
  <c r="T228" i="8"/>
  <c r="T227" i="8"/>
  <c r="T226" i="8"/>
  <c r="T225" i="8"/>
  <c r="T224" i="8"/>
  <c r="T223" i="8"/>
  <c r="T222" i="8"/>
  <c r="T221" i="8"/>
  <c r="T220" i="8"/>
  <c r="T219" i="8"/>
  <c r="T218" i="8"/>
  <c r="T217" i="8"/>
  <c r="T216" i="8"/>
  <c r="T215" i="8"/>
  <c r="T214" i="8"/>
  <c r="T213" i="8"/>
  <c r="T212" i="8"/>
  <c r="AS209" i="8"/>
  <c r="AS208" i="8"/>
  <c r="AS207" i="8"/>
  <c r="AS206" i="8"/>
  <c r="AS205" i="8"/>
  <c r="AS204" i="8"/>
  <c r="AS203" i="8"/>
  <c r="AS202" i="8"/>
  <c r="AS201" i="8"/>
  <c r="AS200" i="8"/>
  <c r="AS199" i="8"/>
  <c r="AS198" i="8"/>
  <c r="AS197" i="8"/>
  <c r="AS196" i="8"/>
  <c r="AS195" i="8"/>
  <c r="AS194" i="8"/>
  <c r="AS193" i="8"/>
  <c r="AS192" i="8"/>
  <c r="AS191" i="8"/>
  <c r="AS190" i="8"/>
  <c r="AS189" i="8"/>
  <c r="AS188" i="8"/>
  <c r="AS187" i="8"/>
  <c r="AS186" i="8"/>
  <c r="AS185" i="8"/>
  <c r="AS184" i="8"/>
  <c r="AS183" i="8"/>
  <c r="AS182" i="8"/>
  <c r="AS181" i="8"/>
  <c r="AS180" i="8"/>
  <c r="AS179" i="8"/>
  <c r="AS178" i="8"/>
  <c r="AS177" i="8"/>
  <c r="AS176" i="8"/>
  <c r="AS175" i="8"/>
  <c r="AS174" i="8"/>
  <c r="AS173" i="8"/>
  <c r="AS172" i="8"/>
  <c r="AS171" i="8"/>
  <c r="AS170" i="8"/>
  <c r="AS169" i="8"/>
  <c r="AS168" i="8"/>
  <c r="AS167" i="8"/>
  <c r="AS166" i="8"/>
  <c r="AW62" i="8"/>
  <c r="X55" i="8"/>
  <c r="X54" i="8"/>
  <c r="X53" i="8"/>
  <c r="X52" i="8"/>
  <c r="X51" i="8"/>
  <c r="X50" i="8"/>
  <c r="X49" i="8"/>
  <c r="X48" i="8"/>
  <c r="X47" i="8"/>
  <c r="X46" i="8"/>
  <c r="X45" i="8"/>
  <c r="X44" i="8"/>
  <c r="X43" i="8"/>
  <c r="X42" i="8"/>
  <c r="X41" i="8"/>
  <c r="X40" i="8"/>
  <c r="X39" i="8"/>
  <c r="X38" i="8"/>
  <c r="X36" i="8"/>
  <c r="X34" i="8"/>
  <c r="X32" i="8"/>
  <c r="X30" i="8"/>
  <c r="X28" i="8"/>
  <c r="X26" i="8"/>
  <c r="X24" i="8"/>
  <c r="X37" i="8"/>
  <c r="X35" i="8"/>
  <c r="X33" i="8"/>
  <c r="X31" i="8"/>
  <c r="X29" i="8"/>
  <c r="X27" i="8"/>
  <c r="X25" i="8"/>
  <c r="X23" i="8"/>
  <c r="X22" i="8"/>
  <c r="X21" i="8"/>
  <c r="X20" i="8"/>
  <c r="X19" i="8"/>
  <c r="X18" i="8"/>
  <c r="X17" i="8"/>
  <c r="X16" i="8"/>
  <c r="X15" i="8"/>
  <c r="X14" i="8"/>
  <c r="X13" i="8"/>
  <c r="X12" i="8"/>
  <c r="X11" i="8"/>
  <c r="X10" i="8"/>
  <c r="X9" i="8"/>
  <c r="X8" i="8"/>
  <c r="X7" i="8"/>
  <c r="X6" i="8"/>
  <c r="AW261" i="8"/>
  <c r="AW260" i="8"/>
  <c r="AW259" i="8"/>
  <c r="AW258" i="8"/>
  <c r="AW257" i="8"/>
  <c r="AW256" i="8"/>
  <c r="AW255" i="8"/>
  <c r="AW254" i="8"/>
  <c r="AW253" i="8"/>
  <c r="AW252" i="8"/>
  <c r="AW251" i="8"/>
  <c r="AW250" i="8"/>
  <c r="AW249" i="8"/>
  <c r="AW248" i="8"/>
  <c r="AW246" i="8"/>
  <c r="AW244" i="8"/>
  <c r="AW242" i="8"/>
  <c r="AW240" i="8"/>
  <c r="AW238" i="8"/>
  <c r="AW236" i="8"/>
  <c r="AW234" i="8"/>
  <c r="AW233" i="8"/>
  <c r="AW232" i="8"/>
  <c r="AW231" i="8"/>
  <c r="AW230" i="8"/>
  <c r="AW229" i="8"/>
  <c r="AW228" i="8"/>
  <c r="AW227" i="8"/>
  <c r="AW226" i="8"/>
  <c r="AW247" i="8"/>
  <c r="AW245" i="8"/>
  <c r="AW243" i="8"/>
  <c r="AW241" i="8"/>
  <c r="AW239" i="8"/>
  <c r="AW237" i="8"/>
  <c r="AW235" i="8"/>
  <c r="X257" i="8"/>
  <c r="X256" i="8"/>
  <c r="X255" i="8"/>
  <c r="AW225" i="8"/>
  <c r="AW223" i="8"/>
  <c r="AW221" i="8"/>
  <c r="AW219" i="8"/>
  <c r="AW217" i="8"/>
  <c r="AW215" i="8"/>
  <c r="AW213" i="8"/>
  <c r="X261" i="8"/>
  <c r="X259" i="8"/>
  <c r="AW224" i="8"/>
  <c r="AW222" i="8"/>
  <c r="AW220" i="8"/>
  <c r="AW218" i="8"/>
  <c r="AW216" i="8"/>
  <c r="AW214" i="8"/>
  <c r="AW212" i="8"/>
  <c r="X260" i="8"/>
  <c r="X258" i="8"/>
  <c r="X254" i="8"/>
  <c r="X252" i="8"/>
  <c r="X250" i="8"/>
  <c r="X248" i="8"/>
  <c r="X246" i="8"/>
  <c r="X244" i="8"/>
  <c r="X242" i="8"/>
  <c r="X240" i="8"/>
  <c r="X238" i="8"/>
  <c r="X236" i="8"/>
  <c r="X234" i="8"/>
  <c r="X253" i="8"/>
  <c r="X251" i="8"/>
  <c r="X249" i="8"/>
  <c r="X247" i="8"/>
  <c r="X245" i="8"/>
  <c r="X243" i="8"/>
  <c r="X241" i="8"/>
  <c r="X239" i="8"/>
  <c r="X237" i="8"/>
  <c r="X235" i="8"/>
  <c r="X233" i="8"/>
  <c r="X232" i="8"/>
  <c r="X231" i="8"/>
  <c r="X230" i="8"/>
  <c r="X229" i="8"/>
  <c r="X228" i="8"/>
  <c r="X227" i="8"/>
  <c r="X226" i="8"/>
  <c r="X225" i="8"/>
  <c r="X224" i="8"/>
  <c r="X223" i="8"/>
  <c r="X222" i="8"/>
  <c r="X221" i="8"/>
  <c r="X220" i="8"/>
  <c r="X219" i="8"/>
  <c r="X218" i="8"/>
  <c r="X217" i="8"/>
  <c r="X216" i="8"/>
  <c r="X215" i="8"/>
  <c r="X214" i="8"/>
  <c r="X213" i="8"/>
  <c r="X212" i="8"/>
  <c r="AW209" i="8"/>
  <c r="AW208" i="8"/>
  <c r="AW207" i="8"/>
  <c r="AW206" i="8"/>
  <c r="AW205" i="8"/>
  <c r="AW204" i="8"/>
  <c r="AW203" i="8"/>
  <c r="AW202" i="8"/>
  <c r="AW201" i="8"/>
  <c r="AW200" i="8"/>
  <c r="AW199" i="8"/>
  <c r="AW198" i="8"/>
  <c r="AW197" i="8"/>
  <c r="AW196" i="8"/>
  <c r="AW195" i="8"/>
  <c r="AW194" i="8"/>
  <c r="AW193" i="8"/>
  <c r="AW192" i="8"/>
  <c r="AW191" i="8"/>
  <c r="AW190" i="8"/>
  <c r="AW189" i="8"/>
  <c r="AW188" i="8"/>
  <c r="AW187" i="8"/>
  <c r="AW186" i="8"/>
  <c r="AW185" i="8"/>
  <c r="AW184" i="8"/>
  <c r="AW183" i="8"/>
  <c r="AW182" i="8"/>
  <c r="AW181" i="8"/>
  <c r="AW180" i="8"/>
  <c r="AW179" i="8"/>
  <c r="AW178" i="8"/>
  <c r="AW177" i="8"/>
  <c r="AW176" i="8"/>
  <c r="AW175" i="8"/>
  <c r="AW174" i="8"/>
  <c r="AW173" i="8"/>
  <c r="AW172" i="8"/>
  <c r="AW171" i="8"/>
  <c r="AW170" i="8"/>
  <c r="AW169" i="8"/>
  <c r="AW168" i="8"/>
  <c r="AW167" i="8"/>
  <c r="AW166" i="8"/>
  <c r="AW165" i="8"/>
  <c r="J160" i="8"/>
  <c r="N160" i="8"/>
  <c r="R160" i="8"/>
  <c r="V160" i="8"/>
  <c r="Z160" i="8"/>
  <c r="I161" i="8"/>
  <c r="M161" i="8"/>
  <c r="Q161" i="8"/>
  <c r="U161" i="8"/>
  <c r="Y161" i="8"/>
  <c r="H162" i="8"/>
  <c r="L162" i="8"/>
  <c r="P162" i="8"/>
  <c r="T162" i="8"/>
  <c r="X162" i="8"/>
  <c r="G163" i="8"/>
  <c r="K163" i="8"/>
  <c r="O163" i="8"/>
  <c r="S163" i="8"/>
  <c r="W163" i="8"/>
  <c r="J164" i="8"/>
  <c r="N164" i="8"/>
  <c r="R164" i="8"/>
  <c r="V164" i="8"/>
  <c r="Z164" i="8"/>
  <c r="I165" i="8"/>
  <c r="M165" i="8"/>
  <c r="Q165" i="8"/>
  <c r="U165" i="8"/>
  <c r="Y165" i="8"/>
  <c r="H166" i="8"/>
  <c r="L166" i="8"/>
  <c r="P166" i="8"/>
  <c r="T166" i="8"/>
  <c r="X166" i="8"/>
  <c r="G167" i="8"/>
  <c r="K167" i="8"/>
  <c r="O167" i="8"/>
  <c r="S167" i="8"/>
  <c r="W167" i="8"/>
  <c r="J168" i="8"/>
  <c r="N168" i="8"/>
  <c r="R168" i="8"/>
  <c r="V168" i="8"/>
  <c r="Z168" i="8"/>
  <c r="I169" i="8"/>
  <c r="M169" i="8"/>
  <c r="Q169" i="8"/>
  <c r="U169" i="8"/>
  <c r="Y169" i="8"/>
  <c r="H170" i="8"/>
  <c r="L170" i="8"/>
  <c r="P170" i="8"/>
  <c r="T170" i="8"/>
  <c r="X170" i="8"/>
  <c r="G171" i="8"/>
  <c r="K171" i="8"/>
  <c r="O171" i="8"/>
  <c r="S171" i="8"/>
  <c r="W171" i="8"/>
  <c r="J172" i="8"/>
  <c r="N172" i="8"/>
  <c r="R172" i="8"/>
  <c r="V172" i="8"/>
  <c r="Z172" i="8"/>
  <c r="M173" i="8"/>
  <c r="Q173" i="8"/>
  <c r="U173" i="8"/>
  <c r="H174" i="8"/>
  <c r="L174" i="8"/>
  <c r="P174" i="8"/>
  <c r="T174" i="8"/>
  <c r="X174" i="8"/>
  <c r="G175" i="8"/>
  <c r="K175" i="8"/>
  <c r="O175" i="8"/>
  <c r="S175" i="8"/>
  <c r="W175" i="8"/>
  <c r="G176" i="8"/>
  <c r="K176" i="8"/>
  <c r="O176" i="8"/>
  <c r="S176" i="8"/>
  <c r="W176" i="8"/>
  <c r="G177" i="8"/>
  <c r="K177" i="8"/>
  <c r="O177" i="8"/>
  <c r="S177" i="8"/>
  <c r="W177" i="8"/>
  <c r="G178" i="8"/>
  <c r="K178" i="8"/>
  <c r="O178" i="8"/>
  <c r="S178" i="8"/>
  <c r="W178" i="8"/>
  <c r="G179" i="8"/>
  <c r="K179" i="8"/>
  <c r="O179" i="8"/>
  <c r="S179" i="8"/>
  <c r="W179" i="8"/>
  <c r="G180" i="8"/>
  <c r="K180" i="8"/>
  <c r="O180" i="8"/>
  <c r="S180" i="8"/>
  <c r="W180" i="8"/>
  <c r="G181" i="8"/>
  <c r="K181" i="8"/>
  <c r="O181" i="8"/>
  <c r="S181" i="8"/>
  <c r="W181" i="8"/>
  <c r="G182" i="8"/>
  <c r="K182" i="8"/>
  <c r="O182" i="8"/>
  <c r="S182" i="8"/>
  <c r="W182" i="8"/>
  <c r="G183" i="8"/>
  <c r="K183" i="8"/>
  <c r="O183" i="8"/>
  <c r="S183" i="8"/>
  <c r="W183" i="8"/>
  <c r="G184" i="8"/>
  <c r="K184" i="8"/>
  <c r="O184" i="8"/>
  <c r="S184" i="8"/>
  <c r="W184" i="8"/>
  <c r="G185" i="8"/>
  <c r="K185" i="8"/>
  <c r="O185" i="8"/>
  <c r="S185" i="8"/>
  <c r="W185" i="8"/>
  <c r="G186" i="8"/>
  <c r="K186" i="8"/>
  <c r="O186" i="8"/>
  <c r="S186" i="8"/>
  <c r="W186" i="8"/>
  <c r="G187" i="8"/>
  <c r="K187" i="8"/>
  <c r="O187" i="8"/>
  <c r="S187" i="8"/>
  <c r="W187" i="8"/>
  <c r="G188" i="8"/>
  <c r="K188" i="8"/>
  <c r="O188" i="8"/>
  <c r="S188" i="8"/>
  <c r="W188" i="8"/>
  <c r="G189" i="8"/>
  <c r="K189" i="8"/>
  <c r="O189" i="8"/>
  <c r="S189" i="8"/>
  <c r="W189" i="8"/>
  <c r="G190" i="8"/>
  <c r="K190" i="8"/>
  <c r="O190" i="8"/>
  <c r="S190" i="8"/>
  <c r="W190" i="8"/>
  <c r="G191" i="8"/>
  <c r="K191" i="8"/>
  <c r="O191" i="8"/>
  <c r="S191" i="8"/>
  <c r="W191" i="8"/>
  <c r="G192" i="8"/>
  <c r="K192" i="8"/>
  <c r="O192" i="8"/>
  <c r="S192" i="8"/>
  <c r="W192" i="8"/>
  <c r="G193" i="8"/>
  <c r="K193" i="8"/>
  <c r="O193" i="8"/>
  <c r="S193" i="8"/>
  <c r="W193" i="8"/>
  <c r="G194" i="8"/>
  <c r="K194" i="8"/>
  <c r="O194" i="8"/>
  <c r="S194" i="8"/>
  <c r="W194" i="8"/>
  <c r="J195" i="8"/>
  <c r="R195" i="8"/>
  <c r="Z195" i="8"/>
  <c r="N196" i="8"/>
  <c r="V196" i="8"/>
  <c r="J197" i="8"/>
  <c r="R197" i="8"/>
  <c r="Z197" i="8"/>
  <c r="N198" i="8"/>
  <c r="V198" i="8"/>
  <c r="J199" i="8"/>
  <c r="R199" i="8"/>
  <c r="Z199" i="8"/>
  <c r="N200" i="8"/>
  <c r="V200" i="8"/>
  <c r="J201" i="8"/>
  <c r="R201" i="8"/>
  <c r="Z201" i="8"/>
  <c r="N202" i="8"/>
  <c r="V202" i="8"/>
  <c r="J203" i="8"/>
  <c r="R203" i="8"/>
  <c r="Z203" i="8"/>
  <c r="N204" i="8"/>
  <c r="V204" i="8"/>
  <c r="J205" i="8"/>
  <c r="R205" i="8"/>
  <c r="Z205" i="8"/>
  <c r="N206" i="8"/>
  <c r="V206" i="8"/>
  <c r="J207" i="8"/>
  <c r="R207" i="8"/>
  <c r="Z207" i="8"/>
  <c r="N208" i="8"/>
  <c r="V208" i="8"/>
  <c r="J209" i="8"/>
  <c r="R209" i="8"/>
  <c r="Z209" i="8"/>
  <c r="AM160" i="8"/>
  <c r="AU160" i="8"/>
  <c r="AI161" i="8"/>
  <c r="AQ161" i="8"/>
  <c r="AY161" i="8"/>
  <c r="AM162" i="8"/>
  <c r="AU162" i="8"/>
  <c r="AI163" i="8"/>
  <c r="AQ163" i="8"/>
  <c r="AY163" i="8"/>
  <c r="AM164" i="8"/>
  <c r="AU164" i="8"/>
  <c r="AI165" i="8"/>
  <c r="AQ165" i="8"/>
  <c r="I60" i="8"/>
  <c r="I55" i="8"/>
  <c r="I54" i="8"/>
  <c r="I53" i="8"/>
  <c r="I52" i="8"/>
  <c r="I51" i="8"/>
  <c r="I50" i="8"/>
  <c r="I49" i="8"/>
  <c r="I48" i="8"/>
  <c r="I47" i="8"/>
  <c r="I46" i="8"/>
  <c r="I45" i="8"/>
  <c r="I44" i="8"/>
  <c r="I43" i="8"/>
  <c r="I42" i="8"/>
  <c r="I40" i="8"/>
  <c r="I38" i="8"/>
  <c r="I37" i="8"/>
  <c r="I36" i="8"/>
  <c r="I35" i="8"/>
  <c r="I34" i="8"/>
  <c r="I33" i="8"/>
  <c r="I32" i="8"/>
  <c r="I31" i="8"/>
  <c r="I30" i="8"/>
  <c r="I29" i="8"/>
  <c r="I28" i="8"/>
  <c r="I27" i="8"/>
  <c r="I26" i="8"/>
  <c r="I25" i="8"/>
  <c r="I24" i="8"/>
  <c r="I23" i="8"/>
  <c r="I41" i="8"/>
  <c r="I22" i="8"/>
  <c r="I21" i="8"/>
  <c r="I20" i="8"/>
  <c r="I19" i="8"/>
  <c r="I18" i="8"/>
  <c r="I17" i="8"/>
  <c r="I16" i="8"/>
  <c r="I15" i="8"/>
  <c r="I39" i="8"/>
  <c r="I14" i="8"/>
  <c r="I12" i="8"/>
  <c r="I10" i="8"/>
  <c r="I8" i="8"/>
  <c r="I6" i="8"/>
  <c r="I13" i="8"/>
  <c r="I11" i="8"/>
  <c r="I9" i="8"/>
  <c r="I7" i="8"/>
  <c r="AH261" i="8"/>
  <c r="AH260" i="8"/>
  <c r="AH259" i="8"/>
  <c r="AH258" i="8"/>
  <c r="AH257" i="8"/>
  <c r="AH256" i="8"/>
  <c r="AH255" i="8"/>
  <c r="AH254" i="8"/>
  <c r="AH253" i="8"/>
  <c r="AH252" i="8"/>
  <c r="AH251" i="8"/>
  <c r="AH250" i="8"/>
  <c r="AH249" i="8"/>
  <c r="AH248" i="8"/>
  <c r="AH247" i="8"/>
  <c r="AH246" i="8"/>
  <c r="AH245" i="8"/>
  <c r="AH244" i="8"/>
  <c r="AH243" i="8"/>
  <c r="AH242" i="8"/>
  <c r="AH241" i="8"/>
  <c r="AH240" i="8"/>
  <c r="AH239" i="8"/>
  <c r="AH238" i="8"/>
  <c r="AH237" i="8"/>
  <c r="AH236" i="8"/>
  <c r="AH235" i="8"/>
  <c r="AH234" i="8"/>
  <c r="AH233" i="8"/>
  <c r="AH232" i="8"/>
  <c r="AH231" i="8"/>
  <c r="AH230" i="8"/>
  <c r="AH229" i="8"/>
  <c r="AH228" i="8"/>
  <c r="AH227" i="8"/>
  <c r="AH226" i="8"/>
  <c r="AH225" i="8"/>
  <c r="AH224" i="8"/>
  <c r="AH223" i="8"/>
  <c r="AH222" i="8"/>
  <c r="AH221" i="8"/>
  <c r="AH220" i="8"/>
  <c r="AH219" i="8"/>
  <c r="AH218" i="8"/>
  <c r="AH217" i="8"/>
  <c r="AH216" i="8"/>
  <c r="AH215" i="8"/>
  <c r="AH214" i="8"/>
  <c r="AH213" i="8"/>
  <c r="AH21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AH209" i="8"/>
  <c r="AH208" i="8"/>
  <c r="AH206" i="8"/>
  <c r="AH204" i="8"/>
  <c r="AH202" i="8"/>
  <c r="AH200" i="8"/>
  <c r="AH198" i="8"/>
  <c r="AH196" i="8"/>
  <c r="AH194" i="8"/>
  <c r="AH192" i="8"/>
  <c r="AH190" i="8"/>
  <c r="AH189" i="8"/>
  <c r="AH188" i="8"/>
  <c r="AH187" i="8"/>
  <c r="AH186" i="8"/>
  <c r="AH185" i="8"/>
  <c r="AH184" i="8"/>
  <c r="AH183" i="8"/>
  <c r="AH182" i="8"/>
  <c r="AH181" i="8"/>
  <c r="AH180" i="8"/>
  <c r="AH179" i="8"/>
  <c r="AH178" i="8"/>
  <c r="AH177" i="8"/>
  <c r="AH176" i="8"/>
  <c r="AH175" i="8"/>
  <c r="AH174" i="8"/>
  <c r="AH173" i="8"/>
  <c r="AH172" i="8"/>
  <c r="AH171" i="8"/>
  <c r="AH170" i="8"/>
  <c r="AH169" i="8"/>
  <c r="AH168" i="8"/>
  <c r="AH167" i="8"/>
  <c r="AH166" i="8"/>
  <c r="AH165" i="8"/>
  <c r="AH164" i="8"/>
  <c r="AH163" i="8"/>
  <c r="AH162" i="8"/>
  <c r="AH161" i="8"/>
  <c r="AH160" i="8"/>
  <c r="I209" i="8"/>
  <c r="I208" i="8"/>
  <c r="I207" i="8"/>
  <c r="I206" i="8"/>
  <c r="I205" i="8"/>
  <c r="I204" i="8"/>
  <c r="I203" i="8"/>
  <c r="I202" i="8"/>
  <c r="I201" i="8"/>
  <c r="I200" i="8"/>
  <c r="I199" i="8"/>
  <c r="I198" i="8"/>
  <c r="I197" i="8"/>
  <c r="I196" i="8"/>
  <c r="I195" i="8"/>
  <c r="AH207" i="8"/>
  <c r="AH205" i="8"/>
  <c r="AH203" i="8"/>
  <c r="AH201" i="8"/>
  <c r="AH199" i="8"/>
  <c r="AH197" i="8"/>
  <c r="AH195" i="8"/>
  <c r="AH193" i="8"/>
  <c r="AH191" i="8"/>
  <c r="Y60" i="8"/>
  <c r="Y55" i="8"/>
  <c r="Y54" i="8"/>
  <c r="Y53" i="8"/>
  <c r="Y52" i="8"/>
  <c r="Y51" i="8"/>
  <c r="Y50" i="8"/>
  <c r="Y49" i="8"/>
  <c r="Y48" i="8"/>
  <c r="Y47" i="8"/>
  <c r="Y46" i="8"/>
  <c r="Y45" i="8"/>
  <c r="Y44" i="8"/>
  <c r="Y43" i="8"/>
  <c r="Y42" i="8"/>
  <c r="Y41" i="8"/>
  <c r="Y40" i="8"/>
  <c r="Y38" i="8"/>
  <c r="Y37" i="8"/>
  <c r="Y36" i="8"/>
  <c r="Y35" i="8"/>
  <c r="Y34" i="8"/>
  <c r="Y33" i="8"/>
  <c r="Y32" i="8"/>
  <c r="Y31" i="8"/>
  <c r="Y30" i="8"/>
  <c r="Y29" i="8"/>
  <c r="Y28" i="8"/>
  <c r="Y27" i="8"/>
  <c r="Y26" i="8"/>
  <c r="Y25" i="8"/>
  <c r="Y24" i="8"/>
  <c r="Y23" i="8"/>
  <c r="Y22" i="8"/>
  <c r="Y21" i="8"/>
  <c r="Y20" i="8"/>
  <c r="Y19" i="8"/>
  <c r="Y18" i="8"/>
  <c r="Y17" i="8"/>
  <c r="Y16" i="8"/>
  <c r="Y15" i="8"/>
  <c r="Y14" i="8"/>
  <c r="Y39" i="8"/>
  <c r="Y12" i="8"/>
  <c r="Y10" i="8"/>
  <c r="Y8" i="8"/>
  <c r="Y6" i="8"/>
  <c r="Y13" i="8"/>
  <c r="Y11" i="8"/>
  <c r="Y9" i="8"/>
  <c r="Y7" i="8"/>
  <c r="AX261" i="8"/>
  <c r="AX260" i="8"/>
  <c r="AX259" i="8"/>
  <c r="AX258" i="8"/>
  <c r="AX257" i="8"/>
  <c r="AX256" i="8"/>
  <c r="AX255" i="8"/>
  <c r="AX254" i="8"/>
  <c r="AX253" i="8"/>
  <c r="AX252" i="8"/>
  <c r="AX251" i="8"/>
  <c r="AX250" i="8"/>
  <c r="AX249" i="8"/>
  <c r="AX248" i="8"/>
  <c r="AX247" i="8"/>
  <c r="AX246" i="8"/>
  <c r="AX245" i="8"/>
  <c r="AX244" i="8"/>
  <c r="AX243" i="8"/>
  <c r="AX242" i="8"/>
  <c r="AX241" i="8"/>
  <c r="AX240" i="8"/>
  <c r="AX239" i="8"/>
  <c r="AX238" i="8"/>
  <c r="AX237" i="8"/>
  <c r="AX236" i="8"/>
  <c r="AX235" i="8"/>
  <c r="AX234" i="8"/>
  <c r="AX233" i="8"/>
  <c r="AX232" i="8"/>
  <c r="AX231" i="8"/>
  <c r="AX230" i="8"/>
  <c r="AX229" i="8"/>
  <c r="AX228" i="8"/>
  <c r="AX227" i="8"/>
  <c r="AX226" i="8"/>
  <c r="AX225" i="8"/>
  <c r="AX224" i="8"/>
  <c r="AX223" i="8"/>
  <c r="AX222" i="8"/>
  <c r="AX221" i="8"/>
  <c r="AX220" i="8"/>
  <c r="AX219" i="8"/>
  <c r="AX218" i="8"/>
  <c r="AX217" i="8"/>
  <c r="AX216" i="8"/>
  <c r="AX215" i="8"/>
  <c r="AX214" i="8"/>
  <c r="AX213" i="8"/>
  <c r="AX212" i="8"/>
  <c r="Y261" i="8"/>
  <c r="Y260" i="8"/>
  <c r="Y259" i="8"/>
  <c r="Y258" i="8"/>
  <c r="Y257" i="8"/>
  <c r="Y256" i="8"/>
  <c r="Y255" i="8"/>
  <c r="Y254" i="8"/>
  <c r="Y253" i="8"/>
  <c r="Y252" i="8"/>
  <c r="Y251" i="8"/>
  <c r="Y250" i="8"/>
  <c r="Y249" i="8"/>
  <c r="Y248" i="8"/>
  <c r="Y247" i="8"/>
  <c r="Y246" i="8"/>
  <c r="Y245" i="8"/>
  <c r="Y244" i="8"/>
  <c r="Y243" i="8"/>
  <c r="Y242" i="8"/>
  <c r="Y241" i="8"/>
  <c r="Y240" i="8"/>
  <c r="Y239" i="8"/>
  <c r="Y238" i="8"/>
  <c r="Y237" i="8"/>
  <c r="Y236" i="8"/>
  <c r="Y235" i="8"/>
  <c r="Y234" i="8"/>
  <c r="Y233" i="8"/>
  <c r="Y232" i="8"/>
  <c r="Y231" i="8"/>
  <c r="Y230" i="8"/>
  <c r="Y229" i="8"/>
  <c r="Y228" i="8"/>
  <c r="Y227" i="8"/>
  <c r="Y226" i="8"/>
  <c r="Y225" i="8"/>
  <c r="Y224" i="8"/>
  <c r="Y223" i="8"/>
  <c r="Y222" i="8"/>
  <c r="Y221" i="8"/>
  <c r="Y220" i="8"/>
  <c r="Y219" i="8"/>
  <c r="Y218" i="8"/>
  <c r="Y217" i="8"/>
  <c r="Y216" i="8"/>
  <c r="Y215" i="8"/>
  <c r="Y214" i="8"/>
  <c r="Y213" i="8"/>
  <c r="Y212" i="8"/>
  <c r="AX209" i="8"/>
  <c r="AX208" i="8"/>
  <c r="AX206" i="8"/>
  <c r="AX204" i="8"/>
  <c r="AX202" i="8"/>
  <c r="AX200" i="8"/>
  <c r="AX198" i="8"/>
  <c r="AX196" i="8"/>
  <c r="AX194" i="8"/>
  <c r="AX192" i="8"/>
  <c r="AX190" i="8"/>
  <c r="AX189" i="8"/>
  <c r="AX188" i="8"/>
  <c r="AX187" i="8"/>
  <c r="AX186" i="8"/>
  <c r="AX185" i="8"/>
  <c r="AX184" i="8"/>
  <c r="AX183" i="8"/>
  <c r="AX182" i="8"/>
  <c r="AX181" i="8"/>
  <c r="AX180" i="8"/>
  <c r="AX179" i="8"/>
  <c r="AX178" i="8"/>
  <c r="AX177" i="8"/>
  <c r="AX176" i="8"/>
  <c r="AX175" i="8"/>
  <c r="AX174" i="8"/>
  <c r="AX173" i="8"/>
  <c r="AX172" i="8"/>
  <c r="AX171" i="8"/>
  <c r="AX170" i="8"/>
  <c r="AX169" i="8"/>
  <c r="AX168" i="8"/>
  <c r="AX167" i="8"/>
  <c r="AX166" i="8"/>
  <c r="AX165" i="8"/>
  <c r="AX164" i="8"/>
  <c r="AX163" i="8"/>
  <c r="AX162" i="8"/>
  <c r="AX161" i="8"/>
  <c r="AX160" i="8"/>
  <c r="Y209" i="8"/>
  <c r="Y208" i="8"/>
  <c r="Y207" i="8"/>
  <c r="Y206" i="8"/>
  <c r="Y205" i="8"/>
  <c r="Y204" i="8"/>
  <c r="Y203" i="8"/>
  <c r="Y202" i="8"/>
  <c r="Y201" i="8"/>
  <c r="Y200" i="8"/>
  <c r="Y199" i="8"/>
  <c r="Y198" i="8"/>
  <c r="Y197" i="8"/>
  <c r="Y196" i="8"/>
  <c r="Y195" i="8"/>
  <c r="Y194" i="8"/>
  <c r="AX207" i="8"/>
  <c r="AX205" i="8"/>
  <c r="AX203" i="8"/>
  <c r="AX201" i="8"/>
  <c r="AX199" i="8"/>
  <c r="AX197" i="8"/>
  <c r="AX195" i="8"/>
  <c r="AX193" i="8"/>
  <c r="AX191" i="8"/>
  <c r="O160" i="8"/>
  <c r="M162" i="8"/>
  <c r="Q162" i="8"/>
  <c r="U162" i="8"/>
  <c r="Y162" i="8"/>
  <c r="K164" i="8"/>
  <c r="I166" i="8"/>
  <c r="M166" i="8"/>
  <c r="Q166" i="8"/>
  <c r="U166" i="8"/>
  <c r="Y166" i="8"/>
  <c r="H167" i="8"/>
  <c r="L167" i="8"/>
  <c r="P167" i="8"/>
  <c r="T167" i="8"/>
  <c r="X167" i="8"/>
  <c r="G168" i="8"/>
  <c r="K168" i="8"/>
  <c r="O168" i="8"/>
  <c r="S168" i="8"/>
  <c r="W168" i="8"/>
  <c r="J169" i="8"/>
  <c r="N169" i="8"/>
  <c r="R169" i="8"/>
  <c r="V169" i="8"/>
  <c r="Z169" i="8"/>
  <c r="I170" i="8"/>
  <c r="M170" i="8"/>
  <c r="Q170" i="8"/>
  <c r="U170" i="8"/>
  <c r="Y170" i="8"/>
  <c r="H171" i="8"/>
  <c r="L171" i="8"/>
  <c r="P171" i="8"/>
  <c r="T171" i="8"/>
  <c r="X171" i="8"/>
  <c r="G172" i="8"/>
  <c r="K172" i="8"/>
  <c r="O172" i="8"/>
  <c r="S172" i="8"/>
  <c r="W172" i="8"/>
  <c r="J173" i="8"/>
  <c r="N173" i="8"/>
  <c r="R173" i="8"/>
  <c r="V173" i="8"/>
  <c r="Z173" i="8"/>
  <c r="I174" i="8"/>
  <c r="M174" i="8"/>
  <c r="Q174" i="8"/>
  <c r="U174" i="8"/>
  <c r="Y174" i="8"/>
  <c r="H175" i="8"/>
  <c r="L175" i="8"/>
  <c r="P175" i="8"/>
  <c r="T175" i="8"/>
  <c r="X175" i="8"/>
  <c r="H176" i="8"/>
  <c r="L176" i="8"/>
  <c r="P176" i="8"/>
  <c r="T176" i="8"/>
  <c r="X176" i="8"/>
  <c r="H177" i="8"/>
  <c r="L177" i="8"/>
  <c r="P177" i="8"/>
  <c r="T177" i="8"/>
  <c r="X177" i="8"/>
  <c r="H178" i="8"/>
  <c r="L178" i="8"/>
  <c r="P178" i="8"/>
  <c r="T178" i="8"/>
  <c r="X178" i="8"/>
  <c r="H179" i="8"/>
  <c r="L179" i="8"/>
  <c r="P179" i="8"/>
  <c r="T179" i="8"/>
  <c r="X179" i="8"/>
  <c r="H180" i="8"/>
  <c r="L180" i="8"/>
  <c r="P180" i="8"/>
  <c r="T180" i="8"/>
  <c r="X180" i="8"/>
  <c r="H181" i="8"/>
  <c r="L181" i="8"/>
  <c r="P181" i="8"/>
  <c r="T181" i="8"/>
  <c r="X181" i="8"/>
  <c r="H182" i="8"/>
  <c r="L182" i="8"/>
  <c r="P182" i="8"/>
  <c r="T182" i="8"/>
  <c r="X182" i="8"/>
  <c r="H183" i="8"/>
  <c r="L183" i="8"/>
  <c r="P183" i="8"/>
  <c r="T183" i="8"/>
  <c r="X183" i="8"/>
  <c r="H184" i="8"/>
  <c r="L184" i="8"/>
  <c r="P184" i="8"/>
  <c r="T184" i="8"/>
  <c r="X184" i="8"/>
  <c r="H185" i="8"/>
  <c r="L185" i="8"/>
  <c r="P185" i="8"/>
  <c r="T185" i="8"/>
  <c r="X185" i="8"/>
  <c r="H186" i="8"/>
  <c r="L186" i="8"/>
  <c r="P186" i="8"/>
  <c r="T186" i="8"/>
  <c r="X186" i="8"/>
  <c r="H187" i="8"/>
  <c r="L187" i="8"/>
  <c r="P187" i="8"/>
  <c r="T187" i="8"/>
  <c r="X187" i="8"/>
  <c r="H188" i="8"/>
  <c r="L188" i="8"/>
  <c r="P188" i="8"/>
  <c r="T188" i="8"/>
  <c r="X188" i="8"/>
  <c r="H189" i="8"/>
  <c r="L189" i="8"/>
  <c r="P189" i="8"/>
  <c r="T189" i="8"/>
  <c r="X189" i="8"/>
  <c r="H190" i="8"/>
  <c r="L190" i="8"/>
  <c r="P190" i="8"/>
  <c r="T190" i="8"/>
  <c r="X190" i="8"/>
  <c r="H191" i="8"/>
  <c r="L191" i="8"/>
  <c r="P191" i="8"/>
  <c r="T191" i="8"/>
  <c r="X191" i="8"/>
  <c r="H192" i="8"/>
  <c r="L192" i="8"/>
  <c r="P192" i="8"/>
  <c r="T192" i="8"/>
  <c r="X192" i="8"/>
  <c r="H193" i="8"/>
  <c r="L193" i="8"/>
  <c r="P193" i="8"/>
  <c r="T193" i="8"/>
  <c r="X193" i="8"/>
  <c r="H194" i="8"/>
  <c r="L194" i="8"/>
  <c r="P194" i="8"/>
  <c r="T194" i="8"/>
  <c r="X194" i="8"/>
  <c r="L195" i="8"/>
  <c r="T195" i="8"/>
  <c r="H196" i="8"/>
  <c r="P196" i="8"/>
  <c r="X196" i="8"/>
  <c r="L197" i="8"/>
  <c r="T197" i="8"/>
  <c r="H198" i="8"/>
  <c r="P198" i="8"/>
  <c r="X198" i="8"/>
  <c r="L199" i="8"/>
  <c r="T199" i="8"/>
  <c r="H200" i="8"/>
  <c r="P200" i="8"/>
  <c r="X200" i="8"/>
  <c r="L201" i="8"/>
  <c r="T201" i="8"/>
  <c r="H202" i="8"/>
  <c r="P202" i="8"/>
  <c r="X202" i="8"/>
  <c r="L203" i="8"/>
  <c r="T203" i="8"/>
  <c r="H204" i="8"/>
  <c r="P204" i="8"/>
  <c r="X204" i="8"/>
  <c r="L205" i="8"/>
  <c r="T205" i="8"/>
  <c r="H206" i="8"/>
  <c r="P206" i="8"/>
  <c r="X206" i="8"/>
  <c r="L207" i="8"/>
  <c r="T207" i="8"/>
  <c r="H208" i="8"/>
  <c r="P208" i="8"/>
  <c r="X208" i="8"/>
  <c r="L209" i="8"/>
  <c r="T209" i="8"/>
  <c r="AG160" i="8"/>
  <c r="AO160" i="8"/>
  <c r="AW160" i="8"/>
  <c r="AK161" i="8"/>
  <c r="AS161" i="8"/>
  <c r="AG162" i="8"/>
  <c r="AO162" i="8"/>
  <c r="AW162" i="8"/>
  <c r="AK163" i="8"/>
  <c r="AS163" i="8"/>
  <c r="AG164" i="8"/>
  <c r="AO164" i="8"/>
  <c r="AW164" i="8"/>
  <c r="AK165" i="8"/>
  <c r="AS165" i="8"/>
  <c r="F178" i="8"/>
  <c r="F182" i="8"/>
  <c r="F186" i="8"/>
  <c r="F190" i="8"/>
  <c r="F194" i="8"/>
  <c r="F198" i="8"/>
  <c r="F202" i="8"/>
  <c r="F206" i="8"/>
  <c r="AE160" i="8"/>
  <c r="AE164" i="8"/>
  <c r="AE168" i="8"/>
  <c r="AE172" i="8"/>
  <c r="AE176" i="8"/>
  <c r="AE180" i="8"/>
  <c r="AE184" i="8"/>
  <c r="AE188" i="8"/>
  <c r="AE192" i="8"/>
  <c r="AE196" i="8"/>
  <c r="AE200" i="8"/>
  <c r="AE204" i="8"/>
  <c r="AE208" i="8"/>
  <c r="F214" i="8"/>
  <c r="F218" i="8"/>
  <c r="F222" i="8"/>
  <c r="F226" i="8"/>
  <c r="F230" i="8"/>
  <c r="F234" i="8"/>
  <c r="F238" i="8"/>
  <c r="F242" i="8"/>
  <c r="F246" i="8"/>
  <c r="F250" i="8"/>
  <c r="F254" i="8"/>
  <c r="F258" i="8"/>
  <c r="AE212" i="8"/>
  <c r="AE216" i="8"/>
  <c r="AE220" i="8"/>
  <c r="AE224" i="8"/>
  <c r="AE228" i="8"/>
  <c r="AE232" i="8"/>
  <c r="AE236" i="8"/>
  <c r="AE240" i="8"/>
  <c r="AE244" i="8"/>
  <c r="AE248" i="8"/>
  <c r="AE252" i="8"/>
  <c r="AE256" i="8"/>
  <c r="AE260" i="8"/>
  <c r="F8" i="8"/>
  <c r="F12" i="8"/>
  <c r="F16" i="8"/>
  <c r="F20" i="8"/>
  <c r="F24" i="8"/>
  <c r="F28" i="8"/>
  <c r="F32" i="8"/>
  <c r="F36" i="8"/>
  <c r="F40" i="8"/>
  <c r="F44" i="8"/>
  <c r="F48" i="8"/>
  <c r="F52" i="8"/>
  <c r="F161" i="8"/>
  <c r="F163" i="8"/>
  <c r="F165" i="8"/>
  <c r="F167" i="8"/>
  <c r="F169" i="8"/>
  <c r="F171" i="8"/>
  <c r="F173" i="8"/>
  <c r="F175" i="8"/>
  <c r="F179" i="8"/>
  <c r="F183" i="8"/>
  <c r="F187" i="8"/>
  <c r="F191" i="8"/>
  <c r="F195" i="8"/>
  <c r="F199" i="8"/>
  <c r="F203" i="8"/>
  <c r="F207" i="8"/>
  <c r="AE161" i="8"/>
  <c r="AE165" i="8"/>
  <c r="AE169" i="8"/>
  <c r="AE173" i="8"/>
  <c r="AE177" i="8"/>
  <c r="AE181" i="8"/>
  <c r="AE185" i="8"/>
  <c r="AE189" i="8"/>
  <c r="AE193" i="8"/>
  <c r="AE197" i="8"/>
  <c r="AE201" i="8"/>
  <c r="AE205" i="8"/>
  <c r="AE209" i="8"/>
  <c r="F215" i="8"/>
  <c r="F219" i="8"/>
  <c r="F223" i="8"/>
  <c r="F227" i="8"/>
  <c r="F231" i="8"/>
  <c r="F235" i="8"/>
  <c r="F239" i="8"/>
  <c r="F243" i="8"/>
  <c r="F247" i="8"/>
  <c r="F251" i="8"/>
  <c r="F255" i="8"/>
  <c r="F259" i="8"/>
  <c r="AE213" i="8"/>
  <c r="AE217" i="8"/>
  <c r="AE221" i="8"/>
  <c r="AE225" i="8"/>
  <c r="AE229" i="8"/>
  <c r="AE233" i="8"/>
  <c r="AE237" i="8"/>
  <c r="AE241" i="8"/>
  <c r="AE245" i="8"/>
  <c r="AE249" i="8"/>
  <c r="AE253" i="8"/>
  <c r="AE257" i="8"/>
  <c r="AE261" i="8"/>
  <c r="F9" i="8"/>
  <c r="F13" i="8"/>
  <c r="F17" i="8"/>
  <c r="F21" i="8"/>
  <c r="F25" i="8"/>
  <c r="F29" i="8"/>
  <c r="F33" i="8"/>
  <c r="F37" i="8"/>
  <c r="F41" i="8"/>
  <c r="F45" i="8"/>
  <c r="F49" i="8"/>
  <c r="F53" i="8"/>
  <c r="F176" i="8"/>
  <c r="F180" i="8"/>
  <c r="F184" i="8"/>
  <c r="F188" i="8"/>
  <c r="F192" i="8"/>
  <c r="F196" i="8"/>
  <c r="F200" i="8"/>
  <c r="F204" i="8"/>
  <c r="F208" i="8"/>
  <c r="AE162" i="8"/>
  <c r="AE166" i="8"/>
  <c r="AE170" i="8"/>
  <c r="AE174" i="8"/>
  <c r="AE178" i="8"/>
  <c r="AE182" i="8"/>
  <c r="AE186" i="8"/>
  <c r="AE190" i="8"/>
  <c r="AE194" i="8"/>
  <c r="AE198" i="8"/>
  <c r="AE202" i="8"/>
  <c r="AE206" i="8"/>
  <c r="F212" i="8"/>
  <c r="F216" i="8"/>
  <c r="F220" i="8"/>
  <c r="F224" i="8"/>
  <c r="F228" i="8"/>
  <c r="F232" i="8"/>
  <c r="F236" i="8"/>
  <c r="F240" i="8"/>
  <c r="F244" i="8"/>
  <c r="F248" i="8"/>
  <c r="F252" i="8"/>
  <c r="F256" i="8"/>
  <c r="F260" i="8"/>
  <c r="AE214" i="8"/>
  <c r="AE218" i="8"/>
  <c r="AE222" i="8"/>
  <c r="AE226" i="8"/>
  <c r="AE230" i="8"/>
  <c r="AE234" i="8"/>
  <c r="AE238" i="8"/>
  <c r="AE242" i="8"/>
  <c r="AE246" i="8"/>
  <c r="AE250" i="8"/>
  <c r="AE254" i="8"/>
  <c r="AE258" i="8"/>
  <c r="F6" i="8"/>
  <c r="F10" i="8"/>
  <c r="F14" i="8"/>
  <c r="F18" i="8"/>
  <c r="F22" i="8"/>
  <c r="F26" i="8"/>
  <c r="F30" i="8"/>
  <c r="F34" i="8"/>
  <c r="F38" i="8"/>
  <c r="F42" i="8"/>
  <c r="F46" i="8"/>
  <c r="F50" i="8"/>
  <c r="F54" i="8"/>
  <c r="F160" i="8"/>
  <c r="F162" i="8"/>
  <c r="F164" i="8"/>
  <c r="F166" i="8"/>
  <c r="F168" i="8"/>
  <c r="F170" i="8"/>
  <c r="F172" i="8"/>
  <c r="F174" i="8"/>
  <c r="F177" i="8"/>
  <c r="F181" i="8"/>
  <c r="F185" i="8"/>
  <c r="F189" i="8"/>
  <c r="F193" i="8"/>
  <c r="F197" i="8"/>
  <c r="F201" i="8"/>
  <c r="F205" i="8"/>
  <c r="F209" i="8"/>
  <c r="AE163" i="8"/>
  <c r="AE167" i="8"/>
  <c r="AE171" i="8"/>
  <c r="AE175" i="8"/>
  <c r="AE179" i="8"/>
  <c r="AE183" i="8"/>
  <c r="AE187" i="8"/>
  <c r="AE191" i="8"/>
  <c r="AE195" i="8"/>
  <c r="AE199" i="8"/>
  <c r="AE203" i="8"/>
  <c r="AE207" i="8"/>
  <c r="F213" i="8"/>
  <c r="F217" i="8"/>
  <c r="F221" i="8"/>
  <c r="F225" i="8"/>
  <c r="F229" i="8"/>
  <c r="F233" i="8"/>
  <c r="F237" i="8"/>
  <c r="F241" i="8"/>
  <c r="F245" i="8"/>
  <c r="F249" i="8"/>
  <c r="F253" i="8"/>
  <c r="F257" i="8"/>
  <c r="F261" i="8"/>
  <c r="AE215" i="8"/>
  <c r="AE219" i="8"/>
  <c r="AE223" i="8"/>
  <c r="AE227" i="8"/>
  <c r="AE231" i="8"/>
  <c r="AE235" i="8"/>
  <c r="AE239" i="8"/>
  <c r="AE243" i="8"/>
  <c r="AE247" i="8"/>
  <c r="AE251" i="8"/>
  <c r="AE255" i="8"/>
  <c r="AE259" i="8"/>
  <c r="F7" i="8"/>
  <c r="F11" i="8"/>
  <c r="F15" i="8"/>
  <c r="F19" i="8"/>
  <c r="F23" i="8"/>
  <c r="F27" i="8"/>
  <c r="F31" i="8"/>
  <c r="F35" i="8"/>
  <c r="F39" i="8"/>
  <c r="F43" i="8"/>
  <c r="F47" i="8"/>
  <c r="F51" i="8"/>
  <c r="F55" i="8"/>
  <c r="E160" i="8"/>
  <c r="E163" i="8"/>
  <c r="E167" i="8"/>
  <c r="E171" i="8"/>
  <c r="E175" i="8"/>
  <c r="E177" i="8"/>
  <c r="E179" i="8"/>
  <c r="E181" i="8"/>
  <c r="E183" i="8"/>
  <c r="E185" i="8"/>
  <c r="E187" i="8"/>
  <c r="E189" i="8"/>
  <c r="E191" i="8"/>
  <c r="E193" i="8"/>
  <c r="E195" i="8"/>
  <c r="E197" i="8"/>
  <c r="E199" i="8"/>
  <c r="E201" i="8"/>
  <c r="E203" i="8"/>
  <c r="E205" i="8"/>
  <c r="E207" i="8"/>
  <c r="E209" i="8"/>
  <c r="AD161" i="8"/>
  <c r="AD163" i="8"/>
  <c r="AD165" i="8"/>
  <c r="AD167" i="8"/>
  <c r="AD169" i="8"/>
  <c r="AD171" i="8"/>
  <c r="AD173" i="8"/>
  <c r="AD175" i="8"/>
  <c r="AD177" i="8"/>
  <c r="AD179" i="8"/>
  <c r="AD181" i="8"/>
  <c r="AD183" i="8"/>
  <c r="AD185" i="8"/>
  <c r="AD187" i="8"/>
  <c r="AD189" i="8"/>
  <c r="E162" i="8"/>
  <c r="E166" i="8"/>
  <c r="E170" i="8"/>
  <c r="E174" i="8"/>
  <c r="E161" i="8"/>
  <c r="E165" i="8"/>
  <c r="E169" i="8"/>
  <c r="E173" i="8"/>
  <c r="E176" i="8"/>
  <c r="E178" i="8"/>
  <c r="E180" i="8"/>
  <c r="E182" i="8"/>
  <c r="E184" i="8"/>
  <c r="E186" i="8"/>
  <c r="E188" i="8"/>
  <c r="E190" i="8"/>
  <c r="E192" i="8"/>
  <c r="E194" i="8"/>
  <c r="E196" i="8"/>
  <c r="E198" i="8"/>
  <c r="E200" i="8"/>
  <c r="E202" i="8"/>
  <c r="E204" i="8"/>
  <c r="E206" i="8"/>
  <c r="E208" i="8"/>
  <c r="AD160" i="8"/>
  <c r="AD162" i="8"/>
  <c r="AD164" i="8"/>
  <c r="AD166" i="8"/>
  <c r="AD168" i="8"/>
  <c r="AD170" i="8"/>
  <c r="AD172" i="8"/>
  <c r="AD174" i="8"/>
  <c r="AD176" i="8"/>
  <c r="AD178" i="8"/>
  <c r="AD180" i="8"/>
  <c r="AD182" i="8"/>
  <c r="AD184" i="8"/>
  <c r="AD186" i="8"/>
  <c r="E62" i="8"/>
  <c r="E55" i="8"/>
  <c r="E53" i="8"/>
  <c r="E51" i="8"/>
  <c r="E49" i="8"/>
  <c r="E47" i="8"/>
  <c r="E45" i="8"/>
  <c r="E43" i="8"/>
  <c r="E41" i="8"/>
  <c r="E39" i="8"/>
  <c r="E37" i="8"/>
  <c r="E35" i="8"/>
  <c r="E33" i="8"/>
  <c r="E31" i="8"/>
  <c r="E29" i="8"/>
  <c r="E27" i="8"/>
  <c r="E25" i="8"/>
  <c r="E23" i="8"/>
  <c r="E21" i="8"/>
  <c r="E19" i="8"/>
  <c r="E17" i="8"/>
  <c r="E15" i="8"/>
  <c r="E13" i="8"/>
  <c r="E11" i="8"/>
  <c r="E9" i="8"/>
  <c r="E7" i="8"/>
  <c r="AD261" i="8"/>
  <c r="AD259" i="8"/>
  <c r="AD257" i="8"/>
  <c r="AD255" i="8"/>
  <c r="AD253" i="8"/>
  <c r="AD251" i="8"/>
  <c r="AD249" i="8"/>
  <c r="AD247" i="8"/>
  <c r="AD245" i="8"/>
  <c r="AD243" i="8"/>
  <c r="AD241" i="8"/>
  <c r="AD239" i="8"/>
  <c r="AD237" i="8"/>
  <c r="AD235" i="8"/>
  <c r="AD233" i="8"/>
  <c r="AD231" i="8"/>
  <c r="AD229" i="8"/>
  <c r="AD227" i="8"/>
  <c r="AD225" i="8"/>
  <c r="AD223" i="8"/>
  <c r="AD221" i="8"/>
  <c r="AD219" i="8"/>
  <c r="AD217" i="8"/>
  <c r="AD215" i="8"/>
  <c r="AD213" i="8"/>
  <c r="E261" i="8"/>
  <c r="E259" i="8"/>
  <c r="E257" i="8"/>
  <c r="E255" i="8"/>
  <c r="E253" i="8"/>
  <c r="E251" i="8"/>
  <c r="E249" i="8"/>
  <c r="E247" i="8"/>
  <c r="E245" i="8"/>
  <c r="E243" i="8"/>
  <c r="E241" i="8"/>
  <c r="E239" i="8"/>
  <c r="E237" i="8"/>
  <c r="E235" i="8"/>
  <c r="E233" i="8"/>
  <c r="E231" i="8"/>
  <c r="E229" i="8"/>
  <c r="E227" i="8"/>
  <c r="E225" i="8"/>
  <c r="E223" i="8"/>
  <c r="E221" i="8"/>
  <c r="E219" i="8"/>
  <c r="E217" i="8"/>
  <c r="E215" i="8"/>
  <c r="E213" i="8"/>
  <c r="AD209" i="8"/>
  <c r="AD207" i="8"/>
  <c r="AD205" i="8"/>
  <c r="AD203" i="8"/>
  <c r="AD201" i="8"/>
  <c r="AD199" i="8"/>
  <c r="AD197" i="8"/>
  <c r="AD195" i="8"/>
  <c r="AD193" i="8"/>
  <c r="AD191" i="8"/>
  <c r="E54" i="8"/>
  <c r="E52" i="8"/>
  <c r="E50" i="8"/>
  <c r="E48" i="8"/>
  <c r="E46" i="8"/>
  <c r="E44" i="8"/>
  <c r="E42" i="8"/>
  <c r="E40" i="8"/>
  <c r="E38" i="8"/>
  <c r="E36" i="8"/>
  <c r="E34" i="8"/>
  <c r="E32" i="8"/>
  <c r="E30" i="8"/>
  <c r="E28" i="8"/>
  <c r="E26" i="8"/>
  <c r="E24" i="8"/>
  <c r="E22" i="8"/>
  <c r="E20" i="8"/>
  <c r="E18" i="8"/>
  <c r="E16" i="8"/>
  <c r="E14" i="8"/>
  <c r="E12" i="8"/>
  <c r="E10" i="8"/>
  <c r="E8" i="8"/>
  <c r="E6" i="8"/>
  <c r="AD260" i="8"/>
  <c r="AD258" i="8"/>
  <c r="AD256" i="8"/>
  <c r="AD254" i="8"/>
  <c r="AD252" i="8"/>
  <c r="AD250" i="8"/>
  <c r="AD248" i="8"/>
  <c r="AD246" i="8"/>
  <c r="AD244" i="8"/>
  <c r="AD242" i="8"/>
  <c r="AD240" i="8"/>
  <c r="AD238" i="8"/>
  <c r="AD236" i="8"/>
  <c r="AD234" i="8"/>
  <c r="AD232" i="8"/>
  <c r="AD230" i="8"/>
  <c r="AD228" i="8"/>
  <c r="AD226" i="8"/>
  <c r="AD224" i="8"/>
  <c r="AD222" i="8"/>
  <c r="AD220" i="8"/>
  <c r="AD218" i="8"/>
  <c r="AD216" i="8"/>
  <c r="AD214" i="8"/>
  <c r="AD212" i="8"/>
  <c r="E260" i="8"/>
  <c r="E258" i="8"/>
  <c r="E256" i="8"/>
  <c r="E254" i="8"/>
  <c r="E252" i="8"/>
  <c r="E250" i="8"/>
  <c r="E248" i="8"/>
  <c r="E246" i="8"/>
  <c r="E244" i="8"/>
  <c r="E242" i="8"/>
  <c r="E240" i="8"/>
  <c r="E238" i="8"/>
  <c r="E236" i="8"/>
  <c r="E234" i="8"/>
  <c r="E232" i="8"/>
  <c r="E230" i="8"/>
  <c r="E228" i="8"/>
  <c r="E226" i="8"/>
  <c r="E224" i="8"/>
  <c r="E222" i="8"/>
  <c r="E220" i="8"/>
  <c r="E218" i="8"/>
  <c r="E216" i="8"/>
  <c r="E214" i="8"/>
  <c r="E212" i="8"/>
  <c r="AD208" i="8"/>
  <c r="AD206" i="8"/>
  <c r="AD204" i="8"/>
  <c r="AD202" i="8"/>
  <c r="AD200" i="8"/>
  <c r="AD198" i="8"/>
  <c r="AD196" i="8"/>
  <c r="AD194" i="8"/>
  <c r="AD192" i="8"/>
  <c r="AD190" i="8"/>
  <c r="E164" i="8"/>
  <c r="E168" i="8"/>
  <c r="E172" i="8"/>
  <c r="D178" i="8"/>
  <c r="D182" i="8"/>
  <c r="D186" i="8"/>
  <c r="D190" i="8"/>
  <c r="D194" i="8"/>
  <c r="D198" i="8"/>
  <c r="D202" i="8"/>
  <c r="D206" i="8"/>
  <c r="AC160" i="8"/>
  <c r="AC164" i="8"/>
  <c r="AC168" i="8"/>
  <c r="AC172" i="8"/>
  <c r="AC176" i="8"/>
  <c r="AC180" i="8"/>
  <c r="AC184" i="8"/>
  <c r="AC188" i="8"/>
  <c r="AC192" i="8"/>
  <c r="AC196" i="8"/>
  <c r="AC200" i="8"/>
  <c r="AC204" i="8"/>
  <c r="AC208" i="8"/>
  <c r="D214" i="8"/>
  <c r="D218" i="8"/>
  <c r="D222" i="8"/>
  <c r="D226" i="8"/>
  <c r="D230" i="8"/>
  <c r="D234" i="8"/>
  <c r="D238" i="8"/>
  <c r="D242" i="8"/>
  <c r="D246" i="8"/>
  <c r="D250" i="8"/>
  <c r="D254" i="8"/>
  <c r="D258" i="8"/>
  <c r="AC212" i="8"/>
  <c r="AC216" i="8"/>
  <c r="AC220" i="8"/>
  <c r="AC224" i="8"/>
  <c r="AC228" i="8"/>
  <c r="AC232" i="8"/>
  <c r="AC236" i="8"/>
  <c r="AC240" i="8"/>
  <c r="AC244" i="8"/>
  <c r="AC248" i="8"/>
  <c r="AC252" i="8"/>
  <c r="AC256" i="8"/>
  <c r="AC260" i="8"/>
  <c r="D8" i="8"/>
  <c r="D12" i="8"/>
  <c r="D16" i="8"/>
  <c r="D20" i="8"/>
  <c r="D24" i="8"/>
  <c r="D28" i="8"/>
  <c r="D32" i="8"/>
  <c r="D36" i="8"/>
  <c r="D40" i="8"/>
  <c r="D44" i="8"/>
  <c r="D48" i="8"/>
  <c r="D52" i="8"/>
  <c r="D177" i="8"/>
  <c r="D181" i="8"/>
  <c r="D185" i="8"/>
  <c r="D189" i="8"/>
  <c r="D193" i="8"/>
  <c r="D197" i="8"/>
  <c r="D201" i="8"/>
  <c r="D205" i="8"/>
  <c r="D209" i="8"/>
  <c r="AC163" i="8"/>
  <c r="AC167" i="8"/>
  <c r="AC171" i="8"/>
  <c r="AC175" i="8"/>
  <c r="AC179" i="8"/>
  <c r="AC183" i="8"/>
  <c r="AC187" i="8"/>
  <c r="AC191" i="8"/>
  <c r="AC195" i="8"/>
  <c r="AC199" i="8"/>
  <c r="AC203" i="8"/>
  <c r="AC207" i="8"/>
  <c r="D213" i="8"/>
  <c r="D217" i="8"/>
  <c r="D221" i="8"/>
  <c r="D225" i="8"/>
  <c r="D229" i="8"/>
  <c r="D233" i="8"/>
  <c r="D237" i="8"/>
  <c r="D241" i="8"/>
  <c r="D245" i="8"/>
  <c r="D249" i="8"/>
  <c r="D253" i="8"/>
  <c r="D257" i="8"/>
  <c r="D261" i="8"/>
  <c r="AC215" i="8"/>
  <c r="AC219" i="8"/>
  <c r="AC223" i="8"/>
  <c r="AC227" i="8"/>
  <c r="AC231" i="8"/>
  <c r="AC235" i="8"/>
  <c r="AC239" i="8"/>
  <c r="AC243" i="8"/>
  <c r="AC247" i="8"/>
  <c r="AC251" i="8"/>
  <c r="AC255" i="8"/>
  <c r="AC259" i="8"/>
  <c r="D7" i="8"/>
  <c r="D11" i="8"/>
  <c r="D15" i="8"/>
  <c r="D19" i="8"/>
  <c r="D23" i="8"/>
  <c r="D27" i="8"/>
  <c r="D31" i="8"/>
  <c r="D35" i="8"/>
  <c r="D39" i="8"/>
  <c r="D43" i="8"/>
  <c r="D47" i="8"/>
  <c r="D51" i="8"/>
  <c r="D55" i="8"/>
  <c r="D176" i="8"/>
  <c r="D180" i="8"/>
  <c r="D184" i="8"/>
  <c r="D188" i="8"/>
  <c r="D192" i="8"/>
  <c r="D196" i="8"/>
  <c r="D200" i="8"/>
  <c r="D204" i="8"/>
  <c r="D208" i="8"/>
  <c r="AC162" i="8"/>
  <c r="AC166" i="8"/>
  <c r="AC170" i="8"/>
  <c r="AC174" i="8"/>
  <c r="AC178" i="8"/>
  <c r="AC182" i="8"/>
  <c r="AC186" i="8"/>
  <c r="AC190" i="8"/>
  <c r="AC194" i="8"/>
  <c r="AC198" i="8"/>
  <c r="AC202" i="8"/>
  <c r="AC206" i="8"/>
  <c r="D212" i="8"/>
  <c r="D216" i="8"/>
  <c r="D220" i="8"/>
  <c r="D224" i="8"/>
  <c r="D228" i="8"/>
  <c r="D232" i="8"/>
  <c r="D236" i="8"/>
  <c r="D240" i="8"/>
  <c r="D244" i="8"/>
  <c r="D248" i="8"/>
  <c r="D252" i="8"/>
  <c r="D256" i="8"/>
  <c r="D260" i="8"/>
  <c r="AC214" i="8"/>
  <c r="AC218" i="8"/>
  <c r="AC222" i="8"/>
  <c r="AC226" i="8"/>
  <c r="AC230" i="8"/>
  <c r="AC234" i="8"/>
  <c r="AC238" i="8"/>
  <c r="AC242" i="8"/>
  <c r="AC246" i="8"/>
  <c r="AC250" i="8"/>
  <c r="AC254" i="8"/>
  <c r="AC258" i="8"/>
  <c r="D6" i="8"/>
  <c r="D10" i="8"/>
  <c r="D14" i="8"/>
  <c r="D18" i="8"/>
  <c r="D22" i="8"/>
  <c r="D26" i="8"/>
  <c r="D30" i="8"/>
  <c r="D34" i="8"/>
  <c r="D38" i="8"/>
  <c r="D42" i="8"/>
  <c r="D46" i="8"/>
  <c r="D50" i="8"/>
  <c r="D54" i="8"/>
  <c r="D160" i="8"/>
  <c r="D161" i="8"/>
  <c r="D162" i="8"/>
  <c r="D163" i="8"/>
  <c r="D164" i="8"/>
  <c r="D165" i="8"/>
  <c r="D166" i="8"/>
  <c r="D167" i="8"/>
  <c r="D168" i="8"/>
  <c r="D169" i="8"/>
  <c r="D170" i="8"/>
  <c r="D171" i="8"/>
  <c r="D172" i="8"/>
  <c r="D173" i="8"/>
  <c r="D174" i="8"/>
  <c r="D175" i="8"/>
  <c r="D179" i="8"/>
  <c r="D183" i="8"/>
  <c r="D187" i="8"/>
  <c r="D191" i="8"/>
  <c r="D195" i="8"/>
  <c r="D199" i="8"/>
  <c r="D203" i="8"/>
  <c r="D207" i="8"/>
  <c r="AC161" i="8"/>
  <c r="AC165" i="8"/>
  <c r="AC169" i="8"/>
  <c r="AC173" i="8"/>
  <c r="AC177" i="8"/>
  <c r="AC181" i="8"/>
  <c r="AC185" i="8"/>
  <c r="AC189" i="8"/>
  <c r="AC193" i="8"/>
  <c r="AC197" i="8"/>
  <c r="AC201" i="8"/>
  <c r="AC205" i="8"/>
  <c r="AC209" i="8"/>
  <c r="D215" i="8"/>
  <c r="D219" i="8"/>
  <c r="D223" i="8"/>
  <c r="D227" i="8"/>
  <c r="D231" i="8"/>
  <c r="D235" i="8"/>
  <c r="D239" i="8"/>
  <c r="D243" i="8"/>
  <c r="D247" i="8"/>
  <c r="D251" i="8"/>
  <c r="D255" i="8"/>
  <c r="D259" i="8"/>
  <c r="AC213" i="8"/>
  <c r="AC217" i="8"/>
  <c r="AC221" i="8"/>
  <c r="AC225" i="8"/>
  <c r="AC229" i="8"/>
  <c r="AC233" i="8"/>
  <c r="AC237" i="8"/>
  <c r="AC241" i="8"/>
  <c r="AC245" i="8"/>
  <c r="AC249" i="8"/>
  <c r="AC253" i="8"/>
  <c r="AC257" i="8"/>
  <c r="AC261" i="8"/>
  <c r="D9" i="8"/>
  <c r="D13" i="8"/>
  <c r="D17" i="8"/>
  <c r="D21" i="8"/>
  <c r="D25" i="8"/>
  <c r="D29" i="8"/>
  <c r="D33" i="8"/>
  <c r="D37" i="8"/>
  <c r="D41" i="8"/>
  <c r="D45" i="8"/>
  <c r="D49"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AB160" i="8"/>
  <c r="AB161" i="8"/>
  <c r="AB162" i="8"/>
  <c r="AB163" i="8"/>
  <c r="AB164" i="8"/>
  <c r="AB165" i="8"/>
  <c r="AB166" i="8"/>
  <c r="AB167" i="8"/>
  <c r="AB168" i="8"/>
  <c r="AB169" i="8"/>
  <c r="AB170" i="8"/>
  <c r="AB171"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AB261" i="8"/>
  <c r="AB260" i="8"/>
  <c r="AB259" i="8"/>
  <c r="AB258" i="8"/>
  <c r="AB257" i="8"/>
  <c r="AB256" i="8"/>
  <c r="AB255" i="8"/>
  <c r="AB254" i="8"/>
  <c r="AB253" i="8"/>
  <c r="AB252" i="8"/>
  <c r="AB251" i="8"/>
  <c r="AB250" i="8"/>
  <c r="AB249" i="8"/>
  <c r="AB248" i="8"/>
  <c r="AB247" i="8"/>
  <c r="AB246" i="8"/>
  <c r="AB245" i="8"/>
  <c r="AB244" i="8"/>
  <c r="AB243" i="8"/>
  <c r="AB242" i="8"/>
  <c r="AB241" i="8"/>
  <c r="AB240" i="8"/>
  <c r="AB239" i="8"/>
  <c r="AB238" i="8"/>
  <c r="AB237" i="8"/>
  <c r="AB236" i="8"/>
  <c r="AB235" i="8"/>
  <c r="AB234" i="8"/>
  <c r="AB233" i="8"/>
  <c r="AB232" i="8"/>
  <c r="AB231" i="8"/>
  <c r="AB230" i="8"/>
  <c r="AB229" i="8"/>
  <c r="AB228" i="8"/>
  <c r="AB227" i="8"/>
  <c r="AB226" i="8"/>
  <c r="AB225" i="8"/>
  <c r="AB224" i="8"/>
  <c r="AB223" i="8"/>
  <c r="AB222" i="8"/>
  <c r="AB221" i="8"/>
  <c r="AB220" i="8"/>
  <c r="AB219" i="8"/>
  <c r="AB218" i="8"/>
  <c r="AB217" i="8"/>
  <c r="AB216" i="8"/>
  <c r="AB215" i="8"/>
  <c r="AB214" i="8"/>
  <c r="AB213" i="8"/>
  <c r="AB21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AB209" i="8"/>
  <c r="AB208" i="8"/>
  <c r="AB207" i="8"/>
  <c r="AB206" i="8"/>
  <c r="AB205" i="8"/>
  <c r="AB204" i="8"/>
  <c r="AB203" i="8"/>
  <c r="AB202" i="8"/>
  <c r="AB201" i="8"/>
  <c r="AB200" i="8"/>
  <c r="AB199" i="8"/>
  <c r="AB198" i="8"/>
  <c r="AB197" i="8"/>
  <c r="AB196" i="8"/>
  <c r="AB195" i="8"/>
  <c r="AB194" i="8"/>
  <c r="AB193" i="8"/>
  <c r="AB192" i="8"/>
  <c r="AB191" i="8"/>
  <c r="AB190" i="8"/>
  <c r="AB173" i="8"/>
  <c r="AB174" i="8"/>
  <c r="AB175" i="8"/>
  <c r="AB176" i="8"/>
  <c r="AB177" i="8"/>
  <c r="AB178" i="8"/>
  <c r="AB179" i="8"/>
  <c r="AB180" i="8"/>
  <c r="AB181" i="8"/>
  <c r="AB182" i="8"/>
  <c r="AB183" i="8"/>
  <c r="AB184" i="8"/>
  <c r="AB185" i="8"/>
  <c r="AB186" i="8"/>
  <c r="AB187" i="8"/>
  <c r="AB188" i="8"/>
  <c r="AB189" i="8"/>
  <c r="B162" i="8"/>
  <c r="B166" i="8"/>
  <c r="B170" i="8"/>
  <c r="B174" i="8"/>
  <c r="B178" i="8"/>
  <c r="B182" i="8"/>
  <c r="B186" i="8"/>
  <c r="B190" i="8"/>
  <c r="B194" i="8"/>
  <c r="B198" i="8"/>
  <c r="B202" i="8"/>
  <c r="B206" i="8"/>
  <c r="AA160" i="8"/>
  <c r="AA164" i="8"/>
  <c r="AA168" i="8"/>
  <c r="AA172" i="8"/>
  <c r="AA176" i="8"/>
  <c r="AA180" i="8"/>
  <c r="AA184" i="8"/>
  <c r="AA188" i="8"/>
  <c r="AA192" i="8"/>
  <c r="AA196" i="8"/>
  <c r="AA200" i="8"/>
  <c r="AA204" i="8"/>
  <c r="AA208" i="8"/>
  <c r="B214" i="8"/>
  <c r="B218" i="8"/>
  <c r="B222" i="8"/>
  <c r="B226" i="8"/>
  <c r="B230" i="8"/>
  <c r="B234" i="8"/>
  <c r="B238" i="8"/>
  <c r="B242" i="8"/>
  <c r="B246" i="8"/>
  <c r="B250" i="8"/>
  <c r="B254" i="8"/>
  <c r="B258" i="8"/>
  <c r="AA212" i="8"/>
  <c r="AA216" i="8"/>
  <c r="AA220" i="8"/>
  <c r="AA224" i="8"/>
  <c r="AA228" i="8"/>
  <c r="AA232" i="8"/>
  <c r="AA236" i="8"/>
  <c r="AA240" i="8"/>
  <c r="AA244" i="8"/>
  <c r="AA248" i="8"/>
  <c r="AA252" i="8"/>
  <c r="AA256" i="8"/>
  <c r="AA260" i="8"/>
  <c r="B8" i="8"/>
  <c r="B12" i="8"/>
  <c r="B16" i="8"/>
  <c r="B20" i="8"/>
  <c r="B24" i="8"/>
  <c r="B28" i="8"/>
  <c r="B32" i="8"/>
  <c r="B36" i="8"/>
  <c r="B40" i="8"/>
  <c r="B44" i="8"/>
  <c r="B48" i="8"/>
  <c r="B52" i="8"/>
  <c r="B163" i="8"/>
  <c r="B167" i="8"/>
  <c r="B171" i="8"/>
  <c r="B175" i="8"/>
  <c r="B179" i="8"/>
  <c r="B183" i="8"/>
  <c r="B187" i="8"/>
  <c r="B191" i="8"/>
  <c r="B195" i="8"/>
  <c r="B199" i="8"/>
  <c r="B203" i="8"/>
  <c r="B207" i="8"/>
  <c r="AA161" i="8"/>
  <c r="AA165" i="8"/>
  <c r="AA169" i="8"/>
  <c r="AA173" i="8"/>
  <c r="AA177" i="8"/>
  <c r="AA181" i="8"/>
  <c r="AA185" i="8"/>
  <c r="AA189" i="8"/>
  <c r="AA193" i="8"/>
  <c r="AA197" i="8"/>
  <c r="AA201" i="8"/>
  <c r="AA205" i="8"/>
  <c r="AA209" i="8"/>
  <c r="B215" i="8"/>
  <c r="B219" i="8"/>
  <c r="B223" i="8"/>
  <c r="B227" i="8"/>
  <c r="B231" i="8"/>
  <c r="B235" i="8"/>
  <c r="B239" i="8"/>
  <c r="B243" i="8"/>
  <c r="B247" i="8"/>
  <c r="B251" i="8"/>
  <c r="B255" i="8"/>
  <c r="B259" i="8"/>
  <c r="AA213" i="8"/>
  <c r="AA217" i="8"/>
  <c r="AA221" i="8"/>
  <c r="AA225" i="8"/>
  <c r="AA229" i="8"/>
  <c r="AA233" i="8"/>
  <c r="AA237" i="8"/>
  <c r="AA241" i="8"/>
  <c r="AA245" i="8"/>
  <c r="AA249" i="8"/>
  <c r="AA253" i="8"/>
  <c r="AA257" i="8"/>
  <c r="AA261" i="8"/>
  <c r="B9" i="8"/>
  <c r="B13" i="8"/>
  <c r="B17" i="8"/>
  <c r="B21" i="8"/>
  <c r="B25" i="8"/>
  <c r="B29" i="8"/>
  <c r="B33" i="8"/>
  <c r="B37" i="8"/>
  <c r="B41" i="8"/>
  <c r="B45" i="8"/>
  <c r="B49" i="8"/>
  <c r="B53" i="8"/>
  <c r="B160" i="8"/>
  <c r="B164" i="8"/>
  <c r="B168" i="8"/>
  <c r="B172" i="8"/>
  <c r="B176" i="8"/>
  <c r="B180" i="8"/>
  <c r="B184" i="8"/>
  <c r="B188" i="8"/>
  <c r="B192" i="8"/>
  <c r="B196" i="8"/>
  <c r="B200" i="8"/>
  <c r="B204" i="8"/>
  <c r="B208" i="8"/>
  <c r="AA162" i="8"/>
  <c r="AA166" i="8"/>
  <c r="AA170" i="8"/>
  <c r="AA174" i="8"/>
  <c r="AA178" i="8"/>
  <c r="AA182" i="8"/>
  <c r="AA186" i="8"/>
  <c r="AA190" i="8"/>
  <c r="AA194" i="8"/>
  <c r="AA198" i="8"/>
  <c r="AA202" i="8"/>
  <c r="AA206" i="8"/>
  <c r="B212" i="8"/>
  <c r="B216" i="8"/>
  <c r="B220" i="8"/>
  <c r="B224" i="8"/>
  <c r="B228" i="8"/>
  <c r="B232" i="8"/>
  <c r="B236" i="8"/>
  <c r="B240" i="8"/>
  <c r="B244" i="8"/>
  <c r="B248" i="8"/>
  <c r="B252" i="8"/>
  <c r="B256" i="8"/>
  <c r="B260" i="8"/>
  <c r="AA214" i="8"/>
  <c r="AA218" i="8"/>
  <c r="AA222" i="8"/>
  <c r="AA226" i="8"/>
  <c r="AA230" i="8"/>
  <c r="AA234" i="8"/>
  <c r="AA238" i="8"/>
  <c r="AA242" i="8"/>
  <c r="AA246" i="8"/>
  <c r="AA250" i="8"/>
  <c r="AA254" i="8"/>
  <c r="AA258" i="8"/>
  <c r="B6" i="8"/>
  <c r="B10" i="8"/>
  <c r="B14" i="8"/>
  <c r="B18" i="8"/>
  <c r="B22" i="8"/>
  <c r="B26" i="8"/>
  <c r="B30" i="8"/>
  <c r="B34" i="8"/>
  <c r="B38" i="8"/>
  <c r="B42" i="8"/>
  <c r="B46" i="8"/>
  <c r="B50" i="8"/>
  <c r="B54" i="8"/>
  <c r="B161" i="8"/>
  <c r="B165" i="8"/>
  <c r="B169" i="8"/>
  <c r="B173" i="8"/>
  <c r="B177" i="8"/>
  <c r="B181" i="8"/>
  <c r="B185" i="8"/>
  <c r="B189" i="8"/>
  <c r="B193" i="8"/>
  <c r="B197" i="8"/>
  <c r="B201" i="8"/>
  <c r="B205" i="8"/>
  <c r="B209" i="8"/>
  <c r="AA163" i="8"/>
  <c r="AA167" i="8"/>
  <c r="AA171" i="8"/>
  <c r="AA175" i="8"/>
  <c r="AA179" i="8"/>
  <c r="AA183" i="8"/>
  <c r="AA187" i="8"/>
  <c r="AA191" i="8"/>
  <c r="AA195" i="8"/>
  <c r="AA199" i="8"/>
  <c r="AA203" i="8"/>
  <c r="AA207" i="8"/>
  <c r="B213" i="8"/>
  <c r="B217" i="8"/>
  <c r="B221" i="8"/>
  <c r="B225" i="8"/>
  <c r="B229" i="8"/>
  <c r="B233" i="8"/>
  <c r="B237" i="8"/>
  <c r="B241" i="8"/>
  <c r="B245" i="8"/>
  <c r="B249" i="8"/>
  <c r="B253" i="8"/>
  <c r="B257" i="8"/>
  <c r="B261" i="8"/>
  <c r="AA215" i="8"/>
  <c r="AA219" i="8"/>
  <c r="AA223" i="8"/>
  <c r="AA227" i="8"/>
  <c r="AA231" i="8"/>
  <c r="AA235" i="8"/>
  <c r="AA239" i="8"/>
  <c r="AA243" i="8"/>
  <c r="AA247" i="8"/>
  <c r="AA251" i="8"/>
  <c r="AA255" i="8"/>
  <c r="AA259" i="8"/>
  <c r="B7" i="8"/>
  <c r="B11" i="8"/>
  <c r="B15" i="8"/>
  <c r="B19" i="8"/>
  <c r="B23" i="8"/>
  <c r="B27" i="8"/>
  <c r="B31" i="8"/>
  <c r="B35" i="8"/>
  <c r="B39" i="8"/>
  <c r="B43" i="8"/>
  <c r="B47" i="8"/>
  <c r="B51" i="8"/>
  <c r="B55" i="8"/>
  <c r="CW6" i="8"/>
  <c r="CW10" i="8"/>
  <c r="CW14" i="8"/>
  <c r="CW18" i="8"/>
  <c r="CW22" i="8"/>
  <c r="CW26" i="8"/>
  <c r="CW30" i="8"/>
  <c r="CW34" i="8"/>
  <c r="CW38" i="8"/>
  <c r="CW42" i="8"/>
  <c r="CW46" i="8"/>
  <c r="CW50" i="8"/>
  <c r="CW54" i="8"/>
  <c r="CW7" i="8"/>
  <c r="CW11" i="8"/>
  <c r="CW15" i="8"/>
  <c r="CW19" i="8"/>
  <c r="CW23" i="8"/>
  <c r="CW27" i="8"/>
  <c r="CW31" i="8"/>
  <c r="CW35" i="8"/>
  <c r="CW39" i="8"/>
  <c r="CW43" i="8"/>
  <c r="CW47" i="8"/>
  <c r="CW51" i="8"/>
  <c r="CW55" i="8"/>
  <c r="CW8" i="8"/>
  <c r="CW12" i="8"/>
  <c r="CW16" i="8"/>
  <c r="CW20" i="8"/>
  <c r="CW24" i="8"/>
  <c r="CW28" i="8"/>
  <c r="CW32" i="8"/>
  <c r="CW36" i="8"/>
  <c r="CW40" i="8"/>
  <c r="CW44" i="8"/>
  <c r="CW48" i="8"/>
  <c r="CW52" i="8"/>
  <c r="CW9" i="8"/>
  <c r="CW13" i="8"/>
  <c r="CW17" i="8"/>
  <c r="CW21" i="8"/>
  <c r="CW25" i="8"/>
  <c r="CW29" i="8"/>
  <c r="CW33" i="8"/>
  <c r="CW37" i="8"/>
  <c r="CW41" i="8"/>
  <c r="CW45" i="8"/>
  <c r="CW49" i="8"/>
  <c r="CQ6" i="8"/>
  <c r="CQ8" i="8"/>
  <c r="CQ10" i="8"/>
  <c r="CQ12" i="8"/>
  <c r="CQ14" i="8"/>
  <c r="CQ16" i="8"/>
  <c r="CQ18" i="8"/>
  <c r="CQ20" i="8"/>
  <c r="CQ22" i="8"/>
  <c r="CQ24" i="8"/>
  <c r="CQ26" i="8"/>
  <c r="CQ28" i="8"/>
  <c r="CQ30" i="8"/>
  <c r="CQ32" i="8"/>
  <c r="CQ34" i="8"/>
  <c r="CQ36" i="8"/>
  <c r="CQ38" i="8"/>
  <c r="CQ40" i="8"/>
  <c r="CQ42" i="8"/>
  <c r="CQ44" i="8"/>
  <c r="CQ46" i="8"/>
  <c r="CQ48" i="8"/>
  <c r="CQ50" i="8"/>
  <c r="CQ52" i="8"/>
  <c r="CQ54" i="8"/>
  <c r="CQ7" i="8"/>
  <c r="CQ9" i="8"/>
  <c r="CQ11" i="8"/>
  <c r="CQ13" i="8"/>
  <c r="CQ15" i="8"/>
  <c r="CQ17" i="8"/>
  <c r="CQ19" i="8"/>
  <c r="CQ21" i="8"/>
  <c r="CQ23" i="8"/>
  <c r="CQ25" i="8"/>
  <c r="CQ27" i="8"/>
  <c r="CQ29" i="8"/>
  <c r="CQ31" i="8"/>
  <c r="CQ33" i="8"/>
  <c r="CQ35" i="8"/>
  <c r="CQ37" i="8"/>
  <c r="CQ39" i="8"/>
  <c r="CQ41" i="8"/>
  <c r="CQ43" i="8"/>
  <c r="CQ45" i="8"/>
  <c r="CQ47" i="8"/>
  <c r="CQ49" i="8"/>
  <c r="CQ51" i="8"/>
  <c r="CQ53" i="8"/>
  <c r="AB158" i="8"/>
  <c r="AB157" i="8"/>
  <c r="AB156" i="8"/>
  <c r="AB155" i="8"/>
  <c r="AB154" i="8"/>
  <c r="AB153" i="8"/>
  <c r="AB152" i="8"/>
  <c r="AB151" i="8"/>
  <c r="AB150" i="8"/>
  <c r="AB149" i="8"/>
  <c r="AB148" i="8"/>
  <c r="AB147" i="8"/>
  <c r="AB146" i="8"/>
  <c r="AB145" i="8"/>
  <c r="AB144" i="8"/>
  <c r="AB143" i="8"/>
  <c r="C158" i="8"/>
  <c r="C157" i="8"/>
  <c r="C156" i="8"/>
  <c r="C155" i="8"/>
  <c r="C154" i="8"/>
  <c r="C153" i="8"/>
  <c r="C152" i="8"/>
  <c r="C151" i="8"/>
  <c r="C150" i="8"/>
  <c r="C149" i="8"/>
  <c r="C148" i="8"/>
  <c r="C147" i="8"/>
  <c r="C146" i="8"/>
  <c r="C144" i="8"/>
  <c r="C143" i="8"/>
  <c r="AB142" i="8"/>
  <c r="AB141" i="8"/>
  <c r="AB140" i="8"/>
  <c r="AB139" i="8"/>
  <c r="AB138" i="8"/>
  <c r="AB137" i="8"/>
  <c r="AB136" i="8"/>
  <c r="AB135" i="8"/>
  <c r="AB134" i="8"/>
  <c r="AB133" i="8"/>
  <c r="AB132" i="8"/>
  <c r="AB131" i="8"/>
  <c r="AB130" i="8"/>
  <c r="AB129" i="8"/>
  <c r="AB128" i="8"/>
  <c r="AB127" i="8"/>
  <c r="AB126" i="8"/>
  <c r="AB125" i="8"/>
  <c r="AB124" i="8"/>
  <c r="AB123" i="8"/>
  <c r="AB122" i="8"/>
  <c r="AB121" i="8"/>
  <c r="AB120" i="8"/>
  <c r="C145"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AB118" i="8"/>
  <c r="AB116" i="8"/>
  <c r="AB115" i="8"/>
  <c r="AB114" i="8"/>
  <c r="AB113" i="8"/>
  <c r="AB112" i="8"/>
  <c r="AB111" i="8"/>
  <c r="AB110" i="8"/>
  <c r="AB109" i="8"/>
  <c r="AB107" i="8"/>
  <c r="AB106" i="8"/>
  <c r="AB105" i="8"/>
  <c r="AB104" i="8"/>
  <c r="AB103" i="8"/>
  <c r="AB102" i="8"/>
  <c r="AB101" i="8"/>
  <c r="AB100" i="8"/>
  <c r="AB99" i="8"/>
  <c r="AB98" i="8"/>
  <c r="AB97" i="8"/>
  <c r="AB96" i="8"/>
  <c r="AB95" i="8"/>
  <c r="AB94" i="8"/>
  <c r="AB93" i="8"/>
  <c r="AB92" i="8"/>
  <c r="AB91" i="8"/>
  <c r="AB90" i="8"/>
  <c r="AB119" i="8"/>
  <c r="AB117" i="8"/>
  <c r="C116" i="8"/>
  <c r="C115" i="8"/>
  <c r="C114" i="8"/>
  <c r="C113" i="8"/>
  <c r="C112" i="8"/>
  <c r="C111" i="8"/>
  <c r="C110" i="8"/>
  <c r="C109" i="8"/>
  <c r="C107" i="8"/>
  <c r="C106" i="8"/>
  <c r="C105" i="8"/>
  <c r="C104" i="8"/>
  <c r="C103" i="8"/>
  <c r="C102" i="8"/>
  <c r="C101" i="8"/>
  <c r="C100" i="8"/>
  <c r="C99" i="8"/>
  <c r="C98" i="8"/>
  <c r="C97" i="8"/>
  <c r="C96" i="8"/>
  <c r="C95" i="8"/>
  <c r="C94" i="8"/>
  <c r="C93" i="8"/>
  <c r="C92" i="8"/>
  <c r="C91" i="8"/>
  <c r="C90" i="8"/>
  <c r="C89" i="8"/>
  <c r="C88" i="8"/>
  <c r="AB89" i="8"/>
  <c r="C87" i="8"/>
  <c r="C86" i="8"/>
  <c r="C85" i="8"/>
  <c r="C84" i="8"/>
  <c r="C83" i="8"/>
  <c r="C82" i="8"/>
  <c r="C81" i="8"/>
  <c r="C80" i="8"/>
  <c r="C79" i="8"/>
  <c r="C78" i="8"/>
  <c r="C77" i="8"/>
  <c r="C76" i="8"/>
  <c r="C75" i="8"/>
  <c r="C74" i="8"/>
  <c r="C73" i="8"/>
  <c r="C72" i="8"/>
  <c r="C71" i="8"/>
  <c r="C70" i="8"/>
  <c r="C69" i="8"/>
  <c r="C68" i="8"/>
  <c r="C67" i="8"/>
  <c r="C66" i="8"/>
  <c r="C65" i="8"/>
  <c r="C64" i="8"/>
  <c r="C63" i="8"/>
  <c r="C62" i="8"/>
  <c r="AB88" i="8"/>
  <c r="AB87" i="8"/>
  <c r="AB86" i="8"/>
  <c r="AB85" i="8"/>
  <c r="AB84" i="8"/>
  <c r="AB83" i="8"/>
  <c r="AB82" i="8"/>
  <c r="AB81" i="8"/>
  <c r="AB80" i="8"/>
  <c r="AB79" i="8"/>
  <c r="AB78" i="8"/>
  <c r="AB77" i="8"/>
  <c r="AB76" i="8"/>
  <c r="AB75" i="8"/>
  <c r="AB74" i="8"/>
  <c r="AB73" i="8"/>
  <c r="AB72" i="8"/>
  <c r="AB71" i="8"/>
  <c r="AB70" i="8"/>
  <c r="AB69" i="8"/>
  <c r="AB68" i="8"/>
  <c r="AB67" i="8"/>
  <c r="AB66" i="8"/>
  <c r="AB65" i="8"/>
  <c r="AB64" i="8"/>
  <c r="AB63" i="8"/>
  <c r="AB62" i="8"/>
  <c r="AB61" i="8"/>
  <c r="AB60" i="8"/>
  <c r="AF158" i="8"/>
  <c r="AF157" i="8"/>
  <c r="AF156" i="8"/>
  <c r="AF155" i="8"/>
  <c r="AF154" i="8"/>
  <c r="AF153" i="8"/>
  <c r="AF152" i="8"/>
  <c r="AF151" i="8"/>
  <c r="AF150" i="8"/>
  <c r="AF149" i="8"/>
  <c r="AF148" i="8"/>
  <c r="AF147" i="8"/>
  <c r="AF146" i="8"/>
  <c r="AF145" i="8"/>
  <c r="AF144" i="8"/>
  <c r="AF143" i="8"/>
  <c r="G158" i="8"/>
  <c r="G157" i="8"/>
  <c r="G156" i="8"/>
  <c r="G155" i="8"/>
  <c r="G154" i="8"/>
  <c r="G153" i="8"/>
  <c r="G152" i="8"/>
  <c r="G151" i="8"/>
  <c r="G150" i="8"/>
  <c r="G149" i="8"/>
  <c r="G148" i="8"/>
  <c r="G147" i="8"/>
  <c r="G146" i="8"/>
  <c r="G145" i="8"/>
  <c r="AF142" i="8"/>
  <c r="AF141" i="8"/>
  <c r="AF140" i="8"/>
  <c r="AF139" i="8"/>
  <c r="AF138" i="8"/>
  <c r="AF137" i="8"/>
  <c r="AF136" i="8"/>
  <c r="AF135" i="8"/>
  <c r="AF134" i="8"/>
  <c r="AF133" i="8"/>
  <c r="AF132" i="8"/>
  <c r="AF131" i="8"/>
  <c r="AF130" i="8"/>
  <c r="AF129" i="8"/>
  <c r="AF128" i="8"/>
  <c r="AF127" i="8"/>
  <c r="AF126" i="8"/>
  <c r="AF125" i="8"/>
  <c r="AF124" i="8"/>
  <c r="AF123" i="8"/>
  <c r="AF122" i="8"/>
  <c r="AF121" i="8"/>
  <c r="AF120"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AF119" i="8"/>
  <c r="AF117" i="8"/>
  <c r="AF116" i="8"/>
  <c r="AF115" i="8"/>
  <c r="AF114" i="8"/>
  <c r="AF113" i="8"/>
  <c r="AF112" i="8"/>
  <c r="AF111" i="8"/>
  <c r="AF110" i="8"/>
  <c r="AF109" i="8"/>
  <c r="AF107" i="8"/>
  <c r="AF106" i="8"/>
  <c r="AF105" i="8"/>
  <c r="AF104" i="8"/>
  <c r="AF103" i="8"/>
  <c r="AF102" i="8"/>
  <c r="AF101" i="8"/>
  <c r="AF100" i="8"/>
  <c r="AF99" i="8"/>
  <c r="AF98" i="8"/>
  <c r="AF97" i="8"/>
  <c r="AF96" i="8"/>
  <c r="AF95" i="8"/>
  <c r="AF94" i="8"/>
  <c r="AF93" i="8"/>
  <c r="AF92" i="8"/>
  <c r="AF91" i="8"/>
  <c r="AF90" i="8"/>
  <c r="AF118" i="8"/>
  <c r="G116" i="8"/>
  <c r="G115" i="8"/>
  <c r="G114" i="8"/>
  <c r="G113" i="8"/>
  <c r="G112" i="8"/>
  <c r="G111" i="8"/>
  <c r="G110" i="8"/>
  <c r="G109" i="8"/>
  <c r="G107" i="8"/>
  <c r="G106" i="8"/>
  <c r="G105" i="8"/>
  <c r="G104" i="8"/>
  <c r="G103" i="8"/>
  <c r="G102" i="8"/>
  <c r="G101" i="8"/>
  <c r="G100" i="8"/>
  <c r="G99" i="8"/>
  <c r="G98" i="8"/>
  <c r="G97" i="8"/>
  <c r="G96" i="8"/>
  <c r="G95" i="8"/>
  <c r="G94" i="8"/>
  <c r="G93" i="8"/>
  <c r="G92" i="8"/>
  <c r="G91" i="8"/>
  <c r="G90" i="8"/>
  <c r="G89" i="8"/>
  <c r="G88" i="8"/>
  <c r="AF88" i="8"/>
  <c r="G87" i="8"/>
  <c r="G86" i="8"/>
  <c r="G85" i="8"/>
  <c r="G84" i="8"/>
  <c r="G83" i="8"/>
  <c r="G82" i="8"/>
  <c r="G81" i="8"/>
  <c r="G80" i="8"/>
  <c r="G79" i="8"/>
  <c r="G78" i="8"/>
  <c r="G77" i="8"/>
  <c r="G76" i="8"/>
  <c r="G75" i="8"/>
  <c r="G74" i="8"/>
  <c r="G73" i="8"/>
  <c r="G72" i="8"/>
  <c r="G71" i="8"/>
  <c r="G70" i="8"/>
  <c r="G69" i="8"/>
  <c r="G68" i="8"/>
  <c r="G67" i="8"/>
  <c r="G66" i="8"/>
  <c r="G65" i="8"/>
  <c r="G64" i="8"/>
  <c r="G63" i="8"/>
  <c r="G62" i="8"/>
  <c r="AF89" i="8"/>
  <c r="AF87" i="8"/>
  <c r="AF86" i="8"/>
  <c r="AF85" i="8"/>
  <c r="AF84" i="8"/>
  <c r="AF83" i="8"/>
  <c r="AF82" i="8"/>
  <c r="AF81" i="8"/>
  <c r="AF80" i="8"/>
  <c r="AF79" i="8"/>
  <c r="AF78" i="8"/>
  <c r="AF77" i="8"/>
  <c r="AF76" i="8"/>
  <c r="AF75" i="8"/>
  <c r="AF74" i="8"/>
  <c r="AF73" i="8"/>
  <c r="AF72" i="8"/>
  <c r="AF71" i="8"/>
  <c r="AF70" i="8"/>
  <c r="AF69" i="8"/>
  <c r="AF68" i="8"/>
  <c r="AF67" i="8"/>
  <c r="AF66" i="8"/>
  <c r="AF65" i="8"/>
  <c r="AF64" i="8"/>
  <c r="AF63" i="8"/>
  <c r="AF62" i="8"/>
  <c r="AF61" i="8"/>
  <c r="AF60" i="8"/>
  <c r="AJ158" i="8"/>
  <c r="AJ157" i="8"/>
  <c r="AJ156" i="8"/>
  <c r="AJ155" i="8"/>
  <c r="AJ154" i="8"/>
  <c r="AJ153" i="8"/>
  <c r="AJ152" i="8"/>
  <c r="AJ151" i="8"/>
  <c r="AJ150" i="8"/>
  <c r="AJ149" i="8"/>
  <c r="AJ148" i="8"/>
  <c r="AJ147" i="8"/>
  <c r="AJ146" i="8"/>
  <c r="AJ145" i="8"/>
  <c r="AJ144" i="8"/>
  <c r="AJ143" i="8"/>
  <c r="K158" i="8"/>
  <c r="K157" i="8"/>
  <c r="K156" i="8"/>
  <c r="K155" i="8"/>
  <c r="K154" i="8"/>
  <c r="K153" i="8"/>
  <c r="K152" i="8"/>
  <c r="K151" i="8"/>
  <c r="K150" i="8"/>
  <c r="K149" i="8"/>
  <c r="K148" i="8"/>
  <c r="K147" i="8"/>
  <c r="K146" i="8"/>
  <c r="K143" i="8"/>
  <c r="K144" i="8"/>
  <c r="AJ142" i="8"/>
  <c r="AJ141" i="8"/>
  <c r="AJ140" i="8"/>
  <c r="AJ139" i="8"/>
  <c r="AJ138" i="8"/>
  <c r="AJ137" i="8"/>
  <c r="AJ136" i="8"/>
  <c r="AJ135" i="8"/>
  <c r="AJ134" i="8"/>
  <c r="AJ133" i="8"/>
  <c r="AJ132" i="8"/>
  <c r="AJ131" i="8"/>
  <c r="AJ130" i="8"/>
  <c r="AJ129" i="8"/>
  <c r="AJ128" i="8"/>
  <c r="AJ127" i="8"/>
  <c r="AJ126" i="8"/>
  <c r="AJ125" i="8"/>
  <c r="AJ124" i="8"/>
  <c r="AJ123" i="8"/>
  <c r="AJ122" i="8"/>
  <c r="AJ121" i="8"/>
  <c r="AJ120" i="8"/>
  <c r="K145"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AJ118" i="8"/>
  <c r="AJ116" i="8"/>
  <c r="AJ115" i="8"/>
  <c r="AJ114" i="8"/>
  <c r="AJ113" i="8"/>
  <c r="AJ112" i="8"/>
  <c r="AJ111" i="8"/>
  <c r="AJ110" i="8"/>
  <c r="AJ109" i="8"/>
  <c r="AJ107" i="8"/>
  <c r="AJ106" i="8"/>
  <c r="AJ105" i="8"/>
  <c r="AJ104" i="8"/>
  <c r="AJ103" i="8"/>
  <c r="AJ102" i="8"/>
  <c r="AJ101" i="8"/>
  <c r="AJ100" i="8"/>
  <c r="AJ99" i="8"/>
  <c r="AJ98" i="8"/>
  <c r="AJ97" i="8"/>
  <c r="AJ96" i="8"/>
  <c r="AJ95" i="8"/>
  <c r="AJ94" i="8"/>
  <c r="AJ93" i="8"/>
  <c r="AJ92" i="8"/>
  <c r="AJ91" i="8"/>
  <c r="AJ90" i="8"/>
  <c r="AJ119" i="8"/>
  <c r="AJ117" i="8"/>
  <c r="K116" i="8"/>
  <c r="K115" i="8"/>
  <c r="K114" i="8"/>
  <c r="K113" i="8"/>
  <c r="K112" i="8"/>
  <c r="K111" i="8"/>
  <c r="K110" i="8"/>
  <c r="K109" i="8"/>
  <c r="K107" i="8"/>
  <c r="K106" i="8"/>
  <c r="K105" i="8"/>
  <c r="K104" i="8"/>
  <c r="K103" i="8"/>
  <c r="K102" i="8"/>
  <c r="K101" i="8"/>
  <c r="K100" i="8"/>
  <c r="K99" i="8"/>
  <c r="K98" i="8"/>
  <c r="K97" i="8"/>
  <c r="K96" i="8"/>
  <c r="K95" i="8"/>
  <c r="K94" i="8"/>
  <c r="K93" i="8"/>
  <c r="K92" i="8"/>
  <c r="K91" i="8"/>
  <c r="K90" i="8"/>
  <c r="K89" i="8"/>
  <c r="K88" i="8"/>
  <c r="AJ89" i="8"/>
  <c r="AJ87" i="8"/>
  <c r="K87" i="8"/>
  <c r="K86" i="8"/>
  <c r="K85" i="8"/>
  <c r="K84" i="8"/>
  <c r="K83" i="8"/>
  <c r="K82" i="8"/>
  <c r="K81" i="8"/>
  <c r="K80" i="8"/>
  <c r="K79" i="8"/>
  <c r="K78" i="8"/>
  <c r="K77" i="8"/>
  <c r="K76" i="8"/>
  <c r="K75" i="8"/>
  <c r="K74" i="8"/>
  <c r="K73" i="8"/>
  <c r="K72" i="8"/>
  <c r="K71" i="8"/>
  <c r="K70" i="8"/>
  <c r="K69" i="8"/>
  <c r="K68" i="8"/>
  <c r="K67" i="8"/>
  <c r="K66" i="8"/>
  <c r="K65" i="8"/>
  <c r="K64" i="8"/>
  <c r="K63" i="8"/>
  <c r="K62" i="8"/>
  <c r="AJ88" i="8"/>
  <c r="AJ86" i="8"/>
  <c r="AJ85" i="8"/>
  <c r="AJ84" i="8"/>
  <c r="AJ83" i="8"/>
  <c r="AJ82" i="8"/>
  <c r="AJ81" i="8"/>
  <c r="AJ80" i="8"/>
  <c r="AJ79" i="8"/>
  <c r="AJ78" i="8"/>
  <c r="AJ77" i="8"/>
  <c r="AJ76" i="8"/>
  <c r="AJ75" i="8"/>
  <c r="AJ74" i="8"/>
  <c r="AJ73" i="8"/>
  <c r="AJ72" i="8"/>
  <c r="AJ71" i="8"/>
  <c r="AJ70" i="8"/>
  <c r="AJ69" i="8"/>
  <c r="AJ68" i="8"/>
  <c r="AJ67" i="8"/>
  <c r="AJ66" i="8"/>
  <c r="AJ65" i="8"/>
  <c r="AJ64" i="8"/>
  <c r="AJ63" i="8"/>
  <c r="AJ62" i="8"/>
  <c r="AJ61" i="8"/>
  <c r="AJ60" i="8"/>
  <c r="AN158" i="8"/>
  <c r="AN157" i="8"/>
  <c r="AN156" i="8"/>
  <c r="AN155" i="8"/>
  <c r="AN154" i="8"/>
  <c r="AN153" i="8"/>
  <c r="AN152" i="8"/>
  <c r="AN151" i="8"/>
  <c r="AN150" i="8"/>
  <c r="AN149" i="8"/>
  <c r="AN148" i="8"/>
  <c r="AN147" i="8"/>
  <c r="AN146" i="8"/>
  <c r="AN145" i="8"/>
  <c r="AN144" i="8"/>
  <c r="AN143" i="8"/>
  <c r="O158" i="8"/>
  <c r="O157" i="8"/>
  <c r="O156" i="8"/>
  <c r="O155" i="8"/>
  <c r="O154" i="8"/>
  <c r="O153" i="8"/>
  <c r="O152" i="8"/>
  <c r="O151" i="8"/>
  <c r="O150" i="8"/>
  <c r="O149" i="8"/>
  <c r="O148" i="8"/>
  <c r="O147" i="8"/>
  <c r="O146" i="8"/>
  <c r="O145" i="8"/>
  <c r="O143" i="8"/>
  <c r="AN142" i="8"/>
  <c r="AN141" i="8"/>
  <c r="AN140" i="8"/>
  <c r="AN139" i="8"/>
  <c r="AN138" i="8"/>
  <c r="AN137" i="8"/>
  <c r="AN136" i="8"/>
  <c r="AN135" i="8"/>
  <c r="AN134" i="8"/>
  <c r="AN133" i="8"/>
  <c r="AN132" i="8"/>
  <c r="AN131" i="8"/>
  <c r="AN130" i="8"/>
  <c r="AN129" i="8"/>
  <c r="AN128" i="8"/>
  <c r="AN127" i="8"/>
  <c r="AN126" i="8"/>
  <c r="AN125" i="8"/>
  <c r="AN124" i="8"/>
  <c r="AN123" i="8"/>
  <c r="AN122" i="8"/>
  <c r="AN121" i="8"/>
  <c r="AN120" i="8"/>
  <c r="O144"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AN119" i="8"/>
  <c r="AN117" i="8"/>
  <c r="AN116" i="8"/>
  <c r="AN115" i="8"/>
  <c r="AN114" i="8"/>
  <c r="AN113" i="8"/>
  <c r="AN112" i="8"/>
  <c r="AN111" i="8"/>
  <c r="AN110" i="8"/>
  <c r="AN109" i="8"/>
  <c r="AN107" i="8"/>
  <c r="AN106" i="8"/>
  <c r="AN105" i="8"/>
  <c r="AN104" i="8"/>
  <c r="AN103" i="8"/>
  <c r="AN102" i="8"/>
  <c r="AN101" i="8"/>
  <c r="AN100" i="8"/>
  <c r="AN99" i="8"/>
  <c r="AN98" i="8"/>
  <c r="AN97" i="8"/>
  <c r="AN96" i="8"/>
  <c r="AN95" i="8"/>
  <c r="AN94" i="8"/>
  <c r="AN93" i="8"/>
  <c r="AN92" i="8"/>
  <c r="AN91" i="8"/>
  <c r="AN90" i="8"/>
  <c r="AN118" i="8"/>
  <c r="O116" i="8"/>
  <c r="O115" i="8"/>
  <c r="O114" i="8"/>
  <c r="O113" i="8"/>
  <c r="O112" i="8"/>
  <c r="O111" i="8"/>
  <c r="O110" i="8"/>
  <c r="O109" i="8"/>
  <c r="O107" i="8"/>
  <c r="O106" i="8"/>
  <c r="O105" i="8"/>
  <c r="O104" i="8"/>
  <c r="O103" i="8"/>
  <c r="O102" i="8"/>
  <c r="O101" i="8"/>
  <c r="O100" i="8"/>
  <c r="O99" i="8"/>
  <c r="O98" i="8"/>
  <c r="O97" i="8"/>
  <c r="O96" i="8"/>
  <c r="O95" i="8"/>
  <c r="O94" i="8"/>
  <c r="O93" i="8"/>
  <c r="O92" i="8"/>
  <c r="O91" i="8"/>
  <c r="O90" i="8"/>
  <c r="O89" i="8"/>
  <c r="O88" i="8"/>
  <c r="AN88" i="8"/>
  <c r="O87" i="8"/>
  <c r="O86" i="8"/>
  <c r="O85" i="8"/>
  <c r="O84" i="8"/>
  <c r="O83" i="8"/>
  <c r="O82" i="8"/>
  <c r="O81" i="8"/>
  <c r="O80" i="8"/>
  <c r="O79" i="8"/>
  <c r="O78" i="8"/>
  <c r="O77" i="8"/>
  <c r="O76" i="8"/>
  <c r="O75" i="8"/>
  <c r="O74" i="8"/>
  <c r="O73" i="8"/>
  <c r="O72" i="8"/>
  <c r="O71" i="8"/>
  <c r="O70" i="8"/>
  <c r="O69" i="8"/>
  <c r="O68" i="8"/>
  <c r="O67" i="8"/>
  <c r="O66" i="8"/>
  <c r="O65" i="8"/>
  <c r="O64" i="8"/>
  <c r="O63" i="8"/>
  <c r="O62" i="8"/>
  <c r="AN89" i="8"/>
  <c r="AN87" i="8"/>
  <c r="AN86" i="8"/>
  <c r="AN85" i="8"/>
  <c r="AN84" i="8"/>
  <c r="AN83" i="8"/>
  <c r="AN82" i="8"/>
  <c r="AN81" i="8"/>
  <c r="AN80" i="8"/>
  <c r="AN79" i="8"/>
  <c r="AN78" i="8"/>
  <c r="AN77" i="8"/>
  <c r="AN76" i="8"/>
  <c r="AN75" i="8"/>
  <c r="AN74" i="8"/>
  <c r="AN73" i="8"/>
  <c r="AN72" i="8"/>
  <c r="AN71" i="8"/>
  <c r="AN70" i="8"/>
  <c r="AN69" i="8"/>
  <c r="AN68" i="8"/>
  <c r="AN67" i="8"/>
  <c r="AN66" i="8"/>
  <c r="AN65" i="8"/>
  <c r="AN64" i="8"/>
  <c r="AN63" i="8"/>
  <c r="AN62" i="8"/>
  <c r="AN61" i="8"/>
  <c r="AN60" i="8"/>
  <c r="AR158" i="8"/>
  <c r="AR157" i="8"/>
  <c r="AR156" i="8"/>
  <c r="AR155" i="8"/>
  <c r="AR154" i="8"/>
  <c r="AR153" i="8"/>
  <c r="AR152" i="8"/>
  <c r="AR151" i="8"/>
  <c r="AR150" i="8"/>
  <c r="AR149" i="8"/>
  <c r="AR148" i="8"/>
  <c r="AR147" i="8"/>
  <c r="AR146" i="8"/>
  <c r="AR145" i="8"/>
  <c r="AR144" i="8"/>
  <c r="AR143" i="8"/>
  <c r="S158" i="8"/>
  <c r="S157" i="8"/>
  <c r="S156" i="8"/>
  <c r="S155" i="8"/>
  <c r="S154" i="8"/>
  <c r="S153" i="8"/>
  <c r="S152" i="8"/>
  <c r="S151" i="8"/>
  <c r="S150" i="8"/>
  <c r="S149" i="8"/>
  <c r="S148" i="8"/>
  <c r="S147" i="8"/>
  <c r="S146" i="8"/>
  <c r="S144" i="8"/>
  <c r="AR142" i="8"/>
  <c r="AR141" i="8"/>
  <c r="AR140" i="8"/>
  <c r="AR139" i="8"/>
  <c r="AR138" i="8"/>
  <c r="AR137" i="8"/>
  <c r="AR136" i="8"/>
  <c r="AR135" i="8"/>
  <c r="AR134" i="8"/>
  <c r="AR133" i="8"/>
  <c r="AR132" i="8"/>
  <c r="AR131" i="8"/>
  <c r="AR130" i="8"/>
  <c r="AR129" i="8"/>
  <c r="AR128" i="8"/>
  <c r="AR127" i="8"/>
  <c r="AR126" i="8"/>
  <c r="AR125" i="8"/>
  <c r="AR124" i="8"/>
  <c r="AR123" i="8"/>
  <c r="AR122" i="8"/>
  <c r="AR121" i="8"/>
  <c r="AR120" i="8"/>
  <c r="S145" i="8"/>
  <c r="S143" i="8"/>
  <c r="S142" i="8"/>
  <c r="S141" i="8"/>
  <c r="S140" i="8"/>
  <c r="S139" i="8"/>
  <c r="S138" i="8"/>
  <c r="S137" i="8"/>
  <c r="S136" i="8"/>
  <c r="S135" i="8"/>
  <c r="S134" i="8"/>
  <c r="S133" i="8"/>
  <c r="S132" i="8"/>
  <c r="S131" i="8"/>
  <c r="S130" i="8"/>
  <c r="S129" i="8"/>
  <c r="S128" i="8"/>
  <c r="S127" i="8"/>
  <c r="S126" i="8"/>
  <c r="S125" i="8"/>
  <c r="S124" i="8"/>
  <c r="S123" i="8"/>
  <c r="S122" i="8"/>
  <c r="S121" i="8"/>
  <c r="S120" i="8"/>
  <c r="S119" i="8"/>
  <c r="S118" i="8"/>
  <c r="S117" i="8"/>
  <c r="AR118" i="8"/>
  <c r="AR116" i="8"/>
  <c r="AR115" i="8"/>
  <c r="AR114" i="8"/>
  <c r="AR113" i="8"/>
  <c r="AR112" i="8"/>
  <c r="AR111" i="8"/>
  <c r="AR110" i="8"/>
  <c r="AR109" i="8"/>
  <c r="AR107" i="8"/>
  <c r="AR106" i="8"/>
  <c r="AR105" i="8"/>
  <c r="AR104" i="8"/>
  <c r="AR103" i="8"/>
  <c r="AR102" i="8"/>
  <c r="AR101" i="8"/>
  <c r="AR100" i="8"/>
  <c r="AR99" i="8"/>
  <c r="AR98" i="8"/>
  <c r="AR97" i="8"/>
  <c r="AR96" i="8"/>
  <c r="AR95" i="8"/>
  <c r="AR94" i="8"/>
  <c r="AR93" i="8"/>
  <c r="AR92" i="8"/>
  <c r="AR91" i="8"/>
  <c r="AR90" i="8"/>
  <c r="AR119" i="8"/>
  <c r="AR117" i="8"/>
  <c r="S116" i="8"/>
  <c r="S115" i="8"/>
  <c r="S114" i="8"/>
  <c r="S113" i="8"/>
  <c r="S112" i="8"/>
  <c r="S111" i="8"/>
  <c r="S110" i="8"/>
  <c r="S109" i="8"/>
  <c r="S107" i="8"/>
  <c r="S106" i="8"/>
  <c r="S105" i="8"/>
  <c r="S104" i="8"/>
  <c r="S103" i="8"/>
  <c r="S102" i="8"/>
  <c r="S101" i="8"/>
  <c r="S100" i="8"/>
  <c r="S99" i="8"/>
  <c r="S98" i="8"/>
  <c r="S97" i="8"/>
  <c r="S96" i="8"/>
  <c r="S95" i="8"/>
  <c r="S94" i="8"/>
  <c r="S93" i="8"/>
  <c r="S92" i="8"/>
  <c r="S91" i="8"/>
  <c r="S90" i="8"/>
  <c r="S89" i="8"/>
  <c r="S88" i="8"/>
  <c r="AR89" i="8"/>
  <c r="AR87" i="8"/>
  <c r="S87" i="8"/>
  <c r="S86" i="8"/>
  <c r="S85" i="8"/>
  <c r="S84" i="8"/>
  <c r="S83" i="8"/>
  <c r="S82" i="8"/>
  <c r="S81" i="8"/>
  <c r="S80" i="8"/>
  <c r="S79" i="8"/>
  <c r="S78" i="8"/>
  <c r="S77" i="8"/>
  <c r="S76" i="8"/>
  <c r="S75" i="8"/>
  <c r="S74" i="8"/>
  <c r="S73" i="8"/>
  <c r="S72" i="8"/>
  <c r="S71" i="8"/>
  <c r="S70" i="8"/>
  <c r="S69" i="8"/>
  <c r="S68" i="8"/>
  <c r="S67" i="8"/>
  <c r="S66" i="8"/>
  <c r="S65" i="8"/>
  <c r="S64" i="8"/>
  <c r="S63" i="8"/>
  <c r="S62" i="8"/>
  <c r="AR88" i="8"/>
  <c r="AR86" i="8"/>
  <c r="AR85" i="8"/>
  <c r="AR84" i="8"/>
  <c r="AR83" i="8"/>
  <c r="AR82" i="8"/>
  <c r="AR81" i="8"/>
  <c r="AR80" i="8"/>
  <c r="AR79" i="8"/>
  <c r="AR78" i="8"/>
  <c r="AR77" i="8"/>
  <c r="AR76" i="8"/>
  <c r="AR75" i="8"/>
  <c r="AR74" i="8"/>
  <c r="AR73" i="8"/>
  <c r="AR72" i="8"/>
  <c r="AR71" i="8"/>
  <c r="AR70" i="8"/>
  <c r="AR69" i="8"/>
  <c r="AR68" i="8"/>
  <c r="AR67" i="8"/>
  <c r="AR66" i="8"/>
  <c r="AR65" i="8"/>
  <c r="AR64" i="8"/>
  <c r="AR63" i="8"/>
  <c r="AR62" i="8"/>
  <c r="AR61" i="8"/>
  <c r="AR60" i="8"/>
  <c r="AV158" i="8"/>
  <c r="AV157" i="8"/>
  <c r="AV156" i="8"/>
  <c r="AV155" i="8"/>
  <c r="AV154" i="8"/>
  <c r="AV153" i="8"/>
  <c r="AV152" i="8"/>
  <c r="AV151" i="8"/>
  <c r="AV150" i="8"/>
  <c r="AV149" i="8"/>
  <c r="AV148" i="8"/>
  <c r="AV147" i="8"/>
  <c r="AV146" i="8"/>
  <c r="AV145" i="8"/>
  <c r="AV144" i="8"/>
  <c r="AV143" i="8"/>
  <c r="W158" i="8"/>
  <c r="W157" i="8"/>
  <c r="W156" i="8"/>
  <c r="W155" i="8"/>
  <c r="W154" i="8"/>
  <c r="W153" i="8"/>
  <c r="W152" i="8"/>
  <c r="W151" i="8"/>
  <c r="W150" i="8"/>
  <c r="W149" i="8"/>
  <c r="W148" i="8"/>
  <c r="W147" i="8"/>
  <c r="W146" i="8"/>
  <c r="W145" i="8"/>
  <c r="W143" i="8"/>
  <c r="AV142" i="8"/>
  <c r="AV141" i="8"/>
  <c r="AV140" i="8"/>
  <c r="AV139" i="8"/>
  <c r="AV138" i="8"/>
  <c r="AV137" i="8"/>
  <c r="AV136" i="8"/>
  <c r="AV135" i="8"/>
  <c r="AV134" i="8"/>
  <c r="AV133" i="8"/>
  <c r="AV132" i="8"/>
  <c r="AV131" i="8"/>
  <c r="AV130" i="8"/>
  <c r="AV129" i="8"/>
  <c r="AV128" i="8"/>
  <c r="AV127" i="8"/>
  <c r="AV126" i="8"/>
  <c r="AV125" i="8"/>
  <c r="AV124" i="8"/>
  <c r="AV123" i="8"/>
  <c r="AV122" i="8"/>
  <c r="AV121" i="8"/>
  <c r="AV120" i="8"/>
  <c r="W144" i="8"/>
  <c r="W142" i="8"/>
  <c r="W141" i="8"/>
  <c r="W140" i="8"/>
  <c r="W139" i="8"/>
  <c r="W138" i="8"/>
  <c r="W137" i="8"/>
  <c r="W136" i="8"/>
  <c r="W135" i="8"/>
  <c r="W134" i="8"/>
  <c r="W133" i="8"/>
  <c r="W132" i="8"/>
  <c r="W131" i="8"/>
  <c r="W130" i="8"/>
  <c r="W129" i="8"/>
  <c r="W128" i="8"/>
  <c r="W127" i="8"/>
  <c r="W126" i="8"/>
  <c r="W125" i="8"/>
  <c r="W124" i="8"/>
  <c r="W123" i="8"/>
  <c r="W122" i="8"/>
  <c r="W121" i="8"/>
  <c r="W120" i="8"/>
  <c r="W119" i="8"/>
  <c r="W118" i="8"/>
  <c r="W117" i="8"/>
  <c r="AV119" i="8"/>
  <c r="AV117" i="8"/>
  <c r="AV116" i="8"/>
  <c r="AV115" i="8"/>
  <c r="AV114" i="8"/>
  <c r="AV113" i="8"/>
  <c r="AV112" i="8"/>
  <c r="AV111" i="8"/>
  <c r="AV110" i="8"/>
  <c r="AV109" i="8"/>
  <c r="AV107" i="8"/>
  <c r="AV106" i="8"/>
  <c r="AV105" i="8"/>
  <c r="AV104" i="8"/>
  <c r="AV103" i="8"/>
  <c r="AV102" i="8"/>
  <c r="AV101" i="8"/>
  <c r="AV100" i="8"/>
  <c r="AV99" i="8"/>
  <c r="AV98" i="8"/>
  <c r="AV97" i="8"/>
  <c r="AV96" i="8"/>
  <c r="AV95" i="8"/>
  <c r="AV94" i="8"/>
  <c r="AV93" i="8"/>
  <c r="AV92" i="8"/>
  <c r="AV91" i="8"/>
  <c r="AV90" i="8"/>
  <c r="AV118" i="8"/>
  <c r="W116" i="8"/>
  <c r="W115" i="8"/>
  <c r="W114" i="8"/>
  <c r="W113" i="8"/>
  <c r="W112" i="8"/>
  <c r="W111" i="8"/>
  <c r="W110" i="8"/>
  <c r="W109" i="8"/>
  <c r="W107" i="8"/>
  <c r="W106" i="8"/>
  <c r="W105" i="8"/>
  <c r="W104" i="8"/>
  <c r="W103" i="8"/>
  <c r="W102" i="8"/>
  <c r="W101" i="8"/>
  <c r="W100" i="8"/>
  <c r="W99" i="8"/>
  <c r="W98" i="8"/>
  <c r="W97" i="8"/>
  <c r="W96" i="8"/>
  <c r="W95" i="8"/>
  <c r="W94" i="8"/>
  <c r="W93" i="8"/>
  <c r="W92" i="8"/>
  <c r="W91" i="8"/>
  <c r="W90" i="8"/>
  <c r="W89" i="8"/>
  <c r="W88" i="8"/>
  <c r="AV88" i="8"/>
  <c r="W87" i="8"/>
  <c r="W86" i="8"/>
  <c r="W85" i="8"/>
  <c r="W84" i="8"/>
  <c r="W83" i="8"/>
  <c r="W82" i="8"/>
  <c r="W81" i="8"/>
  <c r="W80" i="8"/>
  <c r="W79" i="8"/>
  <c r="W78" i="8"/>
  <c r="W77" i="8"/>
  <c r="W76" i="8"/>
  <c r="W75" i="8"/>
  <c r="W74" i="8"/>
  <c r="W73" i="8"/>
  <c r="W72" i="8"/>
  <c r="W71" i="8"/>
  <c r="W70" i="8"/>
  <c r="W69" i="8"/>
  <c r="W68" i="8"/>
  <c r="W67" i="8"/>
  <c r="W66" i="8"/>
  <c r="W65" i="8"/>
  <c r="W64" i="8"/>
  <c r="W63" i="8"/>
  <c r="W62" i="8"/>
  <c r="AV89" i="8"/>
  <c r="AV87" i="8"/>
  <c r="AV86" i="8"/>
  <c r="AV85" i="8"/>
  <c r="AV84" i="8"/>
  <c r="AV83" i="8"/>
  <c r="AV82" i="8"/>
  <c r="AV81" i="8"/>
  <c r="AV80" i="8"/>
  <c r="AV79" i="8"/>
  <c r="AV78" i="8"/>
  <c r="AV77" i="8"/>
  <c r="AV76" i="8"/>
  <c r="AV75" i="8"/>
  <c r="AV74" i="8"/>
  <c r="AV73" i="8"/>
  <c r="AV72" i="8"/>
  <c r="AV71" i="8"/>
  <c r="AV70" i="8"/>
  <c r="AV69" i="8"/>
  <c r="AV68" i="8"/>
  <c r="AV67" i="8"/>
  <c r="AV66" i="8"/>
  <c r="AV65" i="8"/>
  <c r="AV64" i="8"/>
  <c r="AV63" i="8"/>
  <c r="AV62" i="8"/>
  <c r="AV61" i="8"/>
  <c r="AV60" i="8"/>
  <c r="AZ158" i="8"/>
  <c r="AZ157" i="8"/>
  <c r="AZ156" i="8"/>
  <c r="AZ155" i="8"/>
  <c r="AZ154" i="8"/>
  <c r="AZ153" i="8"/>
  <c r="AZ152" i="8"/>
  <c r="AZ151" i="8"/>
  <c r="AZ150" i="8"/>
  <c r="AZ149" i="8"/>
  <c r="AZ148" i="8"/>
  <c r="AZ147" i="8"/>
  <c r="AZ146" i="8"/>
  <c r="AZ145" i="8"/>
  <c r="AZ144" i="8"/>
  <c r="AZ143" i="8"/>
  <c r="AZ142" i="8"/>
  <c r="AZ141" i="8"/>
  <c r="AZ140" i="8"/>
  <c r="AZ139" i="8"/>
  <c r="AZ138" i="8"/>
  <c r="AZ137" i="8"/>
  <c r="AZ136" i="8"/>
  <c r="AZ135" i="8"/>
  <c r="AZ134" i="8"/>
  <c r="AZ133" i="8"/>
  <c r="AZ132" i="8"/>
  <c r="AZ131" i="8"/>
  <c r="AZ130" i="8"/>
  <c r="AZ129" i="8"/>
  <c r="AZ128" i="8"/>
  <c r="AZ127" i="8"/>
  <c r="AZ126" i="8"/>
  <c r="AZ125" i="8"/>
  <c r="AZ124" i="8"/>
  <c r="AZ123" i="8"/>
  <c r="AZ122" i="8"/>
  <c r="AZ121" i="8"/>
  <c r="AZ120" i="8"/>
  <c r="AZ118" i="8"/>
  <c r="AZ116" i="8"/>
  <c r="AZ115" i="8"/>
  <c r="AZ114" i="8"/>
  <c r="AZ113" i="8"/>
  <c r="AZ112" i="8"/>
  <c r="AZ111" i="8"/>
  <c r="AZ110" i="8"/>
  <c r="AZ109" i="8"/>
  <c r="AZ107" i="8"/>
  <c r="AZ106" i="8"/>
  <c r="AZ105" i="8"/>
  <c r="AZ104" i="8"/>
  <c r="AZ103" i="8"/>
  <c r="AZ102" i="8"/>
  <c r="AZ101" i="8"/>
  <c r="AZ100" i="8"/>
  <c r="AZ99" i="8"/>
  <c r="AZ98" i="8"/>
  <c r="AZ97" i="8"/>
  <c r="AZ96" i="8"/>
  <c r="AZ95" i="8"/>
  <c r="AZ94" i="8"/>
  <c r="AZ93" i="8"/>
  <c r="AZ92" i="8"/>
  <c r="AZ91" i="8"/>
  <c r="AZ90" i="8"/>
  <c r="AZ119" i="8"/>
  <c r="AZ117" i="8"/>
  <c r="AZ89" i="8"/>
  <c r="AZ87" i="8"/>
  <c r="AZ88" i="8"/>
  <c r="AZ86" i="8"/>
  <c r="AZ85" i="8"/>
  <c r="AZ84" i="8"/>
  <c r="AZ83" i="8"/>
  <c r="AZ82" i="8"/>
  <c r="AZ81" i="8"/>
  <c r="AZ80" i="8"/>
  <c r="AZ79" i="8"/>
  <c r="AZ78" i="8"/>
  <c r="AZ77" i="8"/>
  <c r="AZ76" i="8"/>
  <c r="AZ75" i="8"/>
  <c r="AZ74" i="8"/>
  <c r="AZ73" i="8"/>
  <c r="AZ72" i="8"/>
  <c r="AZ71" i="8"/>
  <c r="AZ70" i="8"/>
  <c r="AZ69" i="8"/>
  <c r="AZ68" i="8"/>
  <c r="AZ67" i="8"/>
  <c r="AZ66" i="8"/>
  <c r="AZ65" i="8"/>
  <c r="AZ64" i="8"/>
  <c r="AZ63" i="8"/>
  <c r="AZ62" i="8"/>
  <c r="AZ61" i="8"/>
  <c r="AZ60" i="8"/>
  <c r="AZ59" i="8"/>
  <c r="BD158" i="8"/>
  <c r="BD157" i="8"/>
  <c r="BD156" i="8"/>
  <c r="BD155" i="8"/>
  <c r="BD154" i="8"/>
  <c r="BD153" i="8"/>
  <c r="BD152" i="8"/>
  <c r="BD151" i="8"/>
  <c r="BD150" i="8"/>
  <c r="BD149" i="8"/>
  <c r="BD148" i="8"/>
  <c r="BD147" i="8"/>
  <c r="BD146" i="8"/>
  <c r="BD145" i="8"/>
  <c r="BD144" i="8"/>
  <c r="BD143" i="8"/>
  <c r="BD142" i="8"/>
  <c r="BD141" i="8"/>
  <c r="BD140" i="8"/>
  <c r="BD139" i="8"/>
  <c r="BD138" i="8"/>
  <c r="BD137" i="8"/>
  <c r="BD136" i="8"/>
  <c r="BD135" i="8"/>
  <c r="BD134" i="8"/>
  <c r="BD133" i="8"/>
  <c r="BD132" i="8"/>
  <c r="BD131" i="8"/>
  <c r="BD130" i="8"/>
  <c r="BD129" i="8"/>
  <c r="BD128" i="8"/>
  <c r="BD127" i="8"/>
  <c r="BD126" i="8"/>
  <c r="BD125" i="8"/>
  <c r="BD124" i="8"/>
  <c r="BD123" i="8"/>
  <c r="BD122" i="8"/>
  <c r="BD121" i="8"/>
  <c r="BD120" i="8"/>
  <c r="BD119" i="8"/>
  <c r="BD117" i="8"/>
  <c r="BD116" i="8"/>
  <c r="BD115" i="8"/>
  <c r="BD114" i="8"/>
  <c r="BD113" i="8"/>
  <c r="BD112" i="8"/>
  <c r="BD111" i="8"/>
  <c r="BD110" i="8"/>
  <c r="BD109" i="8"/>
  <c r="BD107" i="8"/>
  <c r="BD106" i="8"/>
  <c r="BD105" i="8"/>
  <c r="BD104" i="8"/>
  <c r="BD103" i="8"/>
  <c r="BD102" i="8"/>
  <c r="BD101" i="8"/>
  <c r="BD100" i="8"/>
  <c r="BD99" i="8"/>
  <c r="BD98" i="8"/>
  <c r="BD97" i="8"/>
  <c r="BD96" i="8"/>
  <c r="BD95" i="8"/>
  <c r="BD94" i="8"/>
  <c r="BD93" i="8"/>
  <c r="BD92" i="8"/>
  <c r="BD91" i="8"/>
  <c r="BD90" i="8"/>
  <c r="BD118" i="8"/>
  <c r="BD88" i="8"/>
  <c r="BD89" i="8"/>
  <c r="BD87" i="8"/>
  <c r="BD86" i="8"/>
  <c r="BD85" i="8"/>
  <c r="BD84" i="8"/>
  <c r="BD83" i="8"/>
  <c r="BD82" i="8"/>
  <c r="BD81" i="8"/>
  <c r="BD80" i="8"/>
  <c r="BD79" i="8"/>
  <c r="BD78" i="8"/>
  <c r="BD77" i="8"/>
  <c r="BD76" i="8"/>
  <c r="BD75" i="8"/>
  <c r="BD74" i="8"/>
  <c r="BD73" i="8"/>
  <c r="BD72" i="8"/>
  <c r="BD71" i="8"/>
  <c r="BD70" i="8"/>
  <c r="BD69" i="8"/>
  <c r="BD68" i="8"/>
  <c r="BD67" i="8"/>
  <c r="BD66" i="8"/>
  <c r="BD65" i="8"/>
  <c r="BD64" i="8"/>
  <c r="BD63" i="8"/>
  <c r="BD62" i="8"/>
  <c r="BD61" i="8"/>
  <c r="BD60" i="8"/>
  <c r="BD59" i="8"/>
  <c r="BH158" i="8"/>
  <c r="BH157" i="8"/>
  <c r="BH156" i="8"/>
  <c r="BH155" i="8"/>
  <c r="BH154" i="8"/>
  <c r="BH153" i="8"/>
  <c r="BH152" i="8"/>
  <c r="BH151" i="8"/>
  <c r="BH150" i="8"/>
  <c r="BH149" i="8"/>
  <c r="BH148" i="8"/>
  <c r="BH147" i="8"/>
  <c r="BH146" i="8"/>
  <c r="BH145" i="8"/>
  <c r="BH144" i="8"/>
  <c r="BH143" i="8"/>
  <c r="BH142" i="8"/>
  <c r="BH141" i="8"/>
  <c r="BH140" i="8"/>
  <c r="BH139" i="8"/>
  <c r="BH138" i="8"/>
  <c r="BH137" i="8"/>
  <c r="BH136" i="8"/>
  <c r="BH135" i="8"/>
  <c r="BH134" i="8"/>
  <c r="BH133" i="8"/>
  <c r="BH132" i="8"/>
  <c r="BH131" i="8"/>
  <c r="BH130" i="8"/>
  <c r="BH129" i="8"/>
  <c r="BH128" i="8"/>
  <c r="BH127" i="8"/>
  <c r="BH126" i="8"/>
  <c r="BH125" i="8"/>
  <c r="BH124" i="8"/>
  <c r="BH123" i="8"/>
  <c r="BH122" i="8"/>
  <c r="BH121" i="8"/>
  <c r="BH120" i="8"/>
  <c r="BH118" i="8"/>
  <c r="BH116" i="8"/>
  <c r="BH115" i="8"/>
  <c r="BH114" i="8"/>
  <c r="BH113" i="8"/>
  <c r="BH112" i="8"/>
  <c r="BH111" i="8"/>
  <c r="BH110" i="8"/>
  <c r="BH109" i="8"/>
  <c r="BH107" i="8"/>
  <c r="BH106" i="8"/>
  <c r="BH105" i="8"/>
  <c r="BH104" i="8"/>
  <c r="BH103" i="8"/>
  <c r="BH102" i="8"/>
  <c r="BH101" i="8"/>
  <c r="BH100" i="8"/>
  <c r="BH99" i="8"/>
  <c r="BH98" i="8"/>
  <c r="BH97" i="8"/>
  <c r="BH96" i="8"/>
  <c r="BH95" i="8"/>
  <c r="BH94" i="8"/>
  <c r="BH93" i="8"/>
  <c r="BH92" i="8"/>
  <c r="BH91" i="8"/>
  <c r="BH90" i="8"/>
  <c r="BH119" i="8"/>
  <c r="BH117" i="8"/>
  <c r="BH89" i="8"/>
  <c r="BH87" i="8"/>
  <c r="BH88" i="8"/>
  <c r="BH86" i="8"/>
  <c r="BH85" i="8"/>
  <c r="BH84" i="8"/>
  <c r="BH83" i="8"/>
  <c r="BH82" i="8"/>
  <c r="BH81" i="8"/>
  <c r="BH80" i="8"/>
  <c r="BH79" i="8"/>
  <c r="BH78" i="8"/>
  <c r="BH77" i="8"/>
  <c r="BH76" i="8"/>
  <c r="BH75" i="8"/>
  <c r="BH74" i="8"/>
  <c r="BH73" i="8"/>
  <c r="BH72" i="8"/>
  <c r="BH71" i="8"/>
  <c r="BH70" i="8"/>
  <c r="BH69" i="8"/>
  <c r="BH68" i="8"/>
  <c r="BH67" i="8"/>
  <c r="BH66" i="8"/>
  <c r="BH65" i="8"/>
  <c r="BH64" i="8"/>
  <c r="BH63" i="8"/>
  <c r="BH62" i="8"/>
  <c r="BH61" i="8"/>
  <c r="BH60" i="8"/>
  <c r="BH59" i="8"/>
  <c r="BL158" i="8"/>
  <c r="BL157" i="8"/>
  <c r="BL156" i="8"/>
  <c r="BL155" i="8"/>
  <c r="BL154" i="8"/>
  <c r="BL153" i="8"/>
  <c r="BL152" i="8"/>
  <c r="BL151" i="8"/>
  <c r="BL150" i="8"/>
  <c r="BL149" i="8"/>
  <c r="BL148" i="8"/>
  <c r="BL147" i="8"/>
  <c r="BL146" i="8"/>
  <c r="BL145" i="8"/>
  <c r="BL144" i="8"/>
  <c r="BL143" i="8"/>
  <c r="BL142" i="8"/>
  <c r="BL141" i="8"/>
  <c r="BL140" i="8"/>
  <c r="BL139" i="8"/>
  <c r="BL138" i="8"/>
  <c r="BL137" i="8"/>
  <c r="BL136" i="8"/>
  <c r="BL135" i="8"/>
  <c r="BL134" i="8"/>
  <c r="BL133" i="8"/>
  <c r="BL132" i="8"/>
  <c r="BL131" i="8"/>
  <c r="BL130" i="8"/>
  <c r="BL129" i="8"/>
  <c r="BL128" i="8"/>
  <c r="BL127" i="8"/>
  <c r="BL126" i="8"/>
  <c r="BL125" i="8"/>
  <c r="BL124" i="8"/>
  <c r="BL123" i="8"/>
  <c r="BL122" i="8"/>
  <c r="BL121" i="8"/>
  <c r="BL120" i="8"/>
  <c r="BL119" i="8"/>
  <c r="BL117" i="8"/>
  <c r="BL116" i="8"/>
  <c r="BL115" i="8"/>
  <c r="BL114" i="8"/>
  <c r="BL113" i="8"/>
  <c r="BL112" i="8"/>
  <c r="BL111" i="8"/>
  <c r="BL110" i="8"/>
  <c r="BL109" i="8"/>
  <c r="BL107" i="8"/>
  <c r="BL106" i="8"/>
  <c r="BL105" i="8"/>
  <c r="BL104" i="8"/>
  <c r="BL103" i="8"/>
  <c r="BL102" i="8"/>
  <c r="BL101" i="8"/>
  <c r="BL100" i="8"/>
  <c r="BL99" i="8"/>
  <c r="BL98" i="8"/>
  <c r="BL97" i="8"/>
  <c r="BL96" i="8"/>
  <c r="BL95" i="8"/>
  <c r="BL94" i="8"/>
  <c r="BL93" i="8"/>
  <c r="BL92" i="8"/>
  <c r="BL91" i="8"/>
  <c r="BL90" i="8"/>
  <c r="BL118" i="8"/>
  <c r="BL88" i="8"/>
  <c r="BL89" i="8"/>
  <c r="BL87" i="8"/>
  <c r="BL86" i="8"/>
  <c r="BL85" i="8"/>
  <c r="BL84" i="8"/>
  <c r="BL83" i="8"/>
  <c r="BL82" i="8"/>
  <c r="BL81" i="8"/>
  <c r="BL80" i="8"/>
  <c r="BL79" i="8"/>
  <c r="BL78" i="8"/>
  <c r="BL77" i="8"/>
  <c r="BL76" i="8"/>
  <c r="BL75" i="8"/>
  <c r="BL74" i="8"/>
  <c r="BL73" i="8"/>
  <c r="BL72" i="8"/>
  <c r="BL71" i="8"/>
  <c r="BL70" i="8"/>
  <c r="BL69" i="8"/>
  <c r="BL68" i="8"/>
  <c r="BL67" i="8"/>
  <c r="BL66" i="8"/>
  <c r="BL65" i="8"/>
  <c r="BL64" i="8"/>
  <c r="BL63" i="8"/>
  <c r="BL62" i="8"/>
  <c r="BL61" i="8"/>
  <c r="BL60" i="8"/>
  <c r="BL59" i="8"/>
  <c r="BP158" i="8"/>
  <c r="BP157" i="8"/>
  <c r="BP156" i="8"/>
  <c r="BP155" i="8"/>
  <c r="BP154" i="8"/>
  <c r="BP153" i="8"/>
  <c r="BP152" i="8"/>
  <c r="BP151" i="8"/>
  <c r="BP150" i="8"/>
  <c r="BP149" i="8"/>
  <c r="BP148" i="8"/>
  <c r="BP147" i="8"/>
  <c r="BP146" i="8"/>
  <c r="BP145" i="8"/>
  <c r="BP144" i="8"/>
  <c r="BP143" i="8"/>
  <c r="BP142" i="8"/>
  <c r="BP141" i="8"/>
  <c r="BP140" i="8"/>
  <c r="BP139" i="8"/>
  <c r="BP138" i="8"/>
  <c r="BP137" i="8"/>
  <c r="BP136" i="8"/>
  <c r="BP135" i="8"/>
  <c r="BP134" i="8"/>
  <c r="BP133" i="8"/>
  <c r="BP132" i="8"/>
  <c r="BP131" i="8"/>
  <c r="BP130" i="8"/>
  <c r="BP129" i="8"/>
  <c r="BP128" i="8"/>
  <c r="BP127" i="8"/>
  <c r="BP126" i="8"/>
  <c r="BP125" i="8"/>
  <c r="BP124" i="8"/>
  <c r="BP123" i="8"/>
  <c r="BP122" i="8"/>
  <c r="BP121" i="8"/>
  <c r="BP120" i="8"/>
  <c r="BP118" i="8"/>
  <c r="BP116" i="8"/>
  <c r="BP115" i="8"/>
  <c r="BP114" i="8"/>
  <c r="BP113" i="8"/>
  <c r="BP112" i="8"/>
  <c r="BP111" i="8"/>
  <c r="BP110" i="8"/>
  <c r="BP109" i="8"/>
  <c r="BP107" i="8"/>
  <c r="BP106" i="8"/>
  <c r="BP105" i="8"/>
  <c r="BP104" i="8"/>
  <c r="BP103" i="8"/>
  <c r="BP102" i="8"/>
  <c r="BP101" i="8"/>
  <c r="BP100" i="8"/>
  <c r="BP99" i="8"/>
  <c r="BP98" i="8"/>
  <c r="BP97" i="8"/>
  <c r="BP96" i="8"/>
  <c r="BP95" i="8"/>
  <c r="BP94" i="8"/>
  <c r="BP93" i="8"/>
  <c r="BP92" i="8"/>
  <c r="BP91" i="8"/>
  <c r="BP90" i="8"/>
  <c r="BP119" i="8"/>
  <c r="BP117" i="8"/>
  <c r="BP89" i="8"/>
  <c r="BP87" i="8"/>
  <c r="BP88" i="8"/>
  <c r="BP86" i="8"/>
  <c r="BP85" i="8"/>
  <c r="BP84" i="8"/>
  <c r="BP83" i="8"/>
  <c r="BP82" i="8"/>
  <c r="BP81" i="8"/>
  <c r="BP80" i="8"/>
  <c r="BP79" i="8"/>
  <c r="BP78" i="8"/>
  <c r="BP77" i="8"/>
  <c r="BP76" i="8"/>
  <c r="BP75" i="8"/>
  <c r="BP74" i="8"/>
  <c r="BP73" i="8"/>
  <c r="BP72" i="8"/>
  <c r="BP71" i="8"/>
  <c r="BP70" i="8"/>
  <c r="BP69" i="8"/>
  <c r="BP68" i="8"/>
  <c r="BP67" i="8"/>
  <c r="BP66" i="8"/>
  <c r="BP65" i="8"/>
  <c r="BP64" i="8"/>
  <c r="BP63" i="8"/>
  <c r="BP62" i="8"/>
  <c r="BP61" i="8"/>
  <c r="BP60" i="8"/>
  <c r="BP59" i="8"/>
  <c r="B58" i="8"/>
  <c r="F58" i="8"/>
  <c r="J58" i="8"/>
  <c r="N58" i="8"/>
  <c r="R58" i="8"/>
  <c r="V58" i="8"/>
  <c r="Z58" i="8"/>
  <c r="AD58" i="8"/>
  <c r="AH58" i="8"/>
  <c r="AL58" i="8"/>
  <c r="AP58" i="8"/>
  <c r="AT58" i="8"/>
  <c r="AX58" i="8"/>
  <c r="BB58" i="8"/>
  <c r="BF58" i="8"/>
  <c r="BJ58" i="8"/>
  <c r="BN58" i="8"/>
  <c r="BR58" i="8"/>
  <c r="B59" i="8"/>
  <c r="F59" i="8"/>
  <c r="J59" i="8"/>
  <c r="N59" i="8"/>
  <c r="R59" i="8"/>
  <c r="V59" i="8"/>
  <c r="Z59" i="8"/>
  <c r="AD59" i="8"/>
  <c r="AH59" i="8"/>
  <c r="AL59" i="8"/>
  <c r="AP59" i="8"/>
  <c r="AT59" i="8"/>
  <c r="AY59" i="8"/>
  <c r="BG59" i="8"/>
  <c r="BO59" i="8"/>
  <c r="G60" i="8"/>
  <c r="O60" i="8"/>
  <c r="W60" i="8"/>
  <c r="AE60" i="8"/>
  <c r="AM60" i="8"/>
  <c r="AU60" i="8"/>
  <c r="BC60" i="8"/>
  <c r="BK60" i="8"/>
  <c r="BS60" i="8"/>
  <c r="C61" i="8"/>
  <c r="K61" i="8"/>
  <c r="S61" i="8"/>
  <c r="AA61" i="8"/>
  <c r="AI61" i="8"/>
  <c r="AQ61" i="8"/>
  <c r="Q62" i="8"/>
  <c r="AC158" i="8"/>
  <c r="AC157" i="8"/>
  <c r="AC156" i="8"/>
  <c r="AC155" i="8"/>
  <c r="AC154" i="8"/>
  <c r="AC153" i="8"/>
  <c r="AC152" i="8"/>
  <c r="AC151" i="8"/>
  <c r="AC150" i="8"/>
  <c r="AC149" i="8"/>
  <c r="AC148" i="8"/>
  <c r="AC147" i="8"/>
  <c r="AC146" i="8"/>
  <c r="D158" i="8"/>
  <c r="D157" i="8"/>
  <c r="D156" i="8"/>
  <c r="D155" i="8"/>
  <c r="D154" i="8"/>
  <c r="D153" i="8"/>
  <c r="D152" i="8"/>
  <c r="D151" i="8"/>
  <c r="D150" i="8"/>
  <c r="D149" i="8"/>
  <c r="D148" i="8"/>
  <c r="D147" i="8"/>
  <c r="D146" i="8"/>
  <c r="D145" i="8"/>
  <c r="D144" i="8"/>
  <c r="D143" i="8"/>
  <c r="AC144" i="8"/>
  <c r="AC142" i="8"/>
  <c r="AC141" i="8"/>
  <c r="AC140" i="8"/>
  <c r="AC139" i="8"/>
  <c r="AC138" i="8"/>
  <c r="AC137" i="8"/>
  <c r="AC136" i="8"/>
  <c r="AC135" i="8"/>
  <c r="AC134" i="8"/>
  <c r="AC133" i="8"/>
  <c r="AC132" i="8"/>
  <c r="AC131" i="8"/>
  <c r="AC130" i="8"/>
  <c r="AC129" i="8"/>
  <c r="AC128" i="8"/>
  <c r="AC127" i="8"/>
  <c r="AC126" i="8"/>
  <c r="AC125" i="8"/>
  <c r="AC124" i="8"/>
  <c r="AC123" i="8"/>
  <c r="AC122" i="8"/>
  <c r="AC121" i="8"/>
  <c r="AC120" i="8"/>
  <c r="AC119" i="8"/>
  <c r="AC118" i="8"/>
  <c r="AC117" i="8"/>
  <c r="AC145" i="8"/>
  <c r="AC143" i="8"/>
  <c r="D142" i="8"/>
  <c r="D141" i="8"/>
  <c r="D140" i="8"/>
  <c r="D139" i="8"/>
  <c r="D138" i="8"/>
  <c r="D137" i="8"/>
  <c r="D136" i="8"/>
  <c r="D135" i="8"/>
  <c r="D134" i="8"/>
  <c r="D133" i="8"/>
  <c r="D132" i="8"/>
  <c r="D131" i="8"/>
  <c r="D130" i="8"/>
  <c r="D129" i="8"/>
  <c r="D128" i="8"/>
  <c r="D127" i="8"/>
  <c r="D126" i="8"/>
  <c r="D125" i="8"/>
  <c r="D124" i="8"/>
  <c r="D123" i="8"/>
  <c r="D122" i="8"/>
  <c r="D121" i="8"/>
  <c r="D120" i="8"/>
  <c r="D118" i="8"/>
  <c r="AC116" i="8"/>
  <c r="AC115" i="8"/>
  <c r="AC114" i="8"/>
  <c r="AC113" i="8"/>
  <c r="AC112" i="8"/>
  <c r="AC111" i="8"/>
  <c r="AC110" i="8"/>
  <c r="AC109" i="8"/>
  <c r="AC107" i="8"/>
  <c r="AC106" i="8"/>
  <c r="AC105" i="8"/>
  <c r="AC104" i="8"/>
  <c r="AC103" i="8"/>
  <c r="AC102" i="8"/>
  <c r="AC101" i="8"/>
  <c r="AC100" i="8"/>
  <c r="AC99" i="8"/>
  <c r="AC98" i="8"/>
  <c r="AC97" i="8"/>
  <c r="AC96" i="8"/>
  <c r="AC95" i="8"/>
  <c r="AC94" i="8"/>
  <c r="AC93" i="8"/>
  <c r="AC92" i="8"/>
  <c r="AC91" i="8"/>
  <c r="AC90" i="8"/>
  <c r="AC89" i="8"/>
  <c r="AC88" i="8"/>
  <c r="D116" i="8"/>
  <c r="D115" i="8"/>
  <c r="D114" i="8"/>
  <c r="D113" i="8"/>
  <c r="D112" i="8"/>
  <c r="D111" i="8"/>
  <c r="D110" i="8"/>
  <c r="D109" i="8"/>
  <c r="D107" i="8"/>
  <c r="D106" i="8"/>
  <c r="D105" i="8"/>
  <c r="D104" i="8"/>
  <c r="D103" i="8"/>
  <c r="D102" i="8"/>
  <c r="D101" i="8"/>
  <c r="D100" i="8"/>
  <c r="D99" i="8"/>
  <c r="D98" i="8"/>
  <c r="D97" i="8"/>
  <c r="D96" i="8"/>
  <c r="D95" i="8"/>
  <c r="D94" i="8"/>
  <c r="D93" i="8"/>
  <c r="D92" i="8"/>
  <c r="D91" i="8"/>
  <c r="D119" i="8"/>
  <c r="D117" i="8"/>
  <c r="D89" i="8"/>
  <c r="D90" i="8"/>
  <c r="D88" i="8"/>
  <c r="AC87" i="8"/>
  <c r="AC86" i="8"/>
  <c r="AC85" i="8"/>
  <c r="AC84" i="8"/>
  <c r="AC83" i="8"/>
  <c r="AC82" i="8"/>
  <c r="AC81" i="8"/>
  <c r="AC80" i="8"/>
  <c r="AC79" i="8"/>
  <c r="AC78" i="8"/>
  <c r="AC77" i="8"/>
  <c r="AC76" i="8"/>
  <c r="AC75" i="8"/>
  <c r="AC74" i="8"/>
  <c r="AC73" i="8"/>
  <c r="AC72" i="8"/>
  <c r="AC71" i="8"/>
  <c r="AC70" i="8"/>
  <c r="AC69" i="8"/>
  <c r="AC68" i="8"/>
  <c r="AC67" i="8"/>
  <c r="AC66" i="8"/>
  <c r="AC65" i="8"/>
  <c r="AC64" i="8"/>
  <c r="AC63"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AG158" i="8"/>
  <c r="AG157" i="8"/>
  <c r="AG156" i="8"/>
  <c r="AG155" i="8"/>
  <c r="AG154" i="8"/>
  <c r="AG153" i="8"/>
  <c r="AG152" i="8"/>
  <c r="AG151" i="8"/>
  <c r="AG150" i="8"/>
  <c r="AG149" i="8"/>
  <c r="AG148" i="8"/>
  <c r="AG147" i="8"/>
  <c r="AG146" i="8"/>
  <c r="H158" i="8"/>
  <c r="H157" i="8"/>
  <c r="H156" i="8"/>
  <c r="H155" i="8"/>
  <c r="H154" i="8"/>
  <c r="H153" i="8"/>
  <c r="H152" i="8"/>
  <c r="H151" i="8"/>
  <c r="H150" i="8"/>
  <c r="H149" i="8"/>
  <c r="H148" i="8"/>
  <c r="H147" i="8"/>
  <c r="H146" i="8"/>
  <c r="H145" i="8"/>
  <c r="H144" i="8"/>
  <c r="H143" i="8"/>
  <c r="AG145" i="8"/>
  <c r="AG143" i="8"/>
  <c r="AG142" i="8"/>
  <c r="AG141" i="8"/>
  <c r="AG140" i="8"/>
  <c r="AG139" i="8"/>
  <c r="AG138" i="8"/>
  <c r="AG137" i="8"/>
  <c r="AG136" i="8"/>
  <c r="AG135" i="8"/>
  <c r="AG134" i="8"/>
  <c r="AG133" i="8"/>
  <c r="AG132" i="8"/>
  <c r="AG131" i="8"/>
  <c r="AG130" i="8"/>
  <c r="AG129" i="8"/>
  <c r="AG128" i="8"/>
  <c r="AG127" i="8"/>
  <c r="AG126" i="8"/>
  <c r="AG125" i="8"/>
  <c r="AG124" i="8"/>
  <c r="AG123" i="8"/>
  <c r="AG122" i="8"/>
  <c r="AG121" i="8"/>
  <c r="AG120" i="8"/>
  <c r="AG119" i="8"/>
  <c r="AG118" i="8"/>
  <c r="AG117" i="8"/>
  <c r="AG144" i="8"/>
  <c r="H142" i="8"/>
  <c r="H141" i="8"/>
  <c r="H140" i="8"/>
  <c r="H139" i="8"/>
  <c r="H138" i="8"/>
  <c r="H137" i="8"/>
  <c r="H136" i="8"/>
  <c r="H135" i="8"/>
  <c r="H134" i="8"/>
  <c r="H133" i="8"/>
  <c r="H132" i="8"/>
  <c r="H131" i="8"/>
  <c r="H130" i="8"/>
  <c r="H129" i="8"/>
  <c r="H128" i="8"/>
  <c r="H127" i="8"/>
  <c r="H126" i="8"/>
  <c r="H125" i="8"/>
  <c r="H124" i="8"/>
  <c r="H123" i="8"/>
  <c r="H122" i="8"/>
  <c r="H121" i="8"/>
  <c r="H120" i="8"/>
  <c r="H119" i="8"/>
  <c r="H117" i="8"/>
  <c r="AG116" i="8"/>
  <c r="AG115" i="8"/>
  <c r="AG114" i="8"/>
  <c r="AG113" i="8"/>
  <c r="AG112" i="8"/>
  <c r="AG111" i="8"/>
  <c r="AG110" i="8"/>
  <c r="AG109" i="8"/>
  <c r="AG107" i="8"/>
  <c r="AG106" i="8"/>
  <c r="AG105" i="8"/>
  <c r="AG104" i="8"/>
  <c r="AG103" i="8"/>
  <c r="AG102" i="8"/>
  <c r="AG101" i="8"/>
  <c r="AG100" i="8"/>
  <c r="AG99" i="8"/>
  <c r="AG98" i="8"/>
  <c r="AG97" i="8"/>
  <c r="AG96" i="8"/>
  <c r="AG95" i="8"/>
  <c r="AG94" i="8"/>
  <c r="AG93" i="8"/>
  <c r="AG92" i="8"/>
  <c r="AG91" i="8"/>
  <c r="AG90" i="8"/>
  <c r="AG89" i="8"/>
  <c r="AG88" i="8"/>
  <c r="H116" i="8"/>
  <c r="H115" i="8"/>
  <c r="H114" i="8"/>
  <c r="H113" i="8"/>
  <c r="H112" i="8"/>
  <c r="H111" i="8"/>
  <c r="H110" i="8"/>
  <c r="H109" i="8"/>
  <c r="H107" i="8"/>
  <c r="H106" i="8"/>
  <c r="H105" i="8"/>
  <c r="H104" i="8"/>
  <c r="H103" i="8"/>
  <c r="H102" i="8"/>
  <c r="H101" i="8"/>
  <c r="H100" i="8"/>
  <c r="H99" i="8"/>
  <c r="H98" i="8"/>
  <c r="H97" i="8"/>
  <c r="H96" i="8"/>
  <c r="H95" i="8"/>
  <c r="H94" i="8"/>
  <c r="H93" i="8"/>
  <c r="H92" i="8"/>
  <c r="H91" i="8"/>
  <c r="H118" i="8"/>
  <c r="H90" i="8"/>
  <c r="H88" i="8"/>
  <c r="H89" i="8"/>
  <c r="AG87" i="8"/>
  <c r="AG86" i="8"/>
  <c r="AG85" i="8"/>
  <c r="AG84" i="8"/>
  <c r="AG83" i="8"/>
  <c r="AG82" i="8"/>
  <c r="AG81" i="8"/>
  <c r="AG80" i="8"/>
  <c r="AG79" i="8"/>
  <c r="AG78" i="8"/>
  <c r="AG77" i="8"/>
  <c r="AG76" i="8"/>
  <c r="AG75" i="8"/>
  <c r="AG74" i="8"/>
  <c r="AG73" i="8"/>
  <c r="AG72" i="8"/>
  <c r="AG71" i="8"/>
  <c r="AG70" i="8"/>
  <c r="AG69" i="8"/>
  <c r="AG68" i="8"/>
  <c r="AG67" i="8"/>
  <c r="AG66" i="8"/>
  <c r="AG65" i="8"/>
  <c r="AG64" i="8"/>
  <c r="AG63"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AK158" i="8"/>
  <c r="AK157" i="8"/>
  <c r="AK156" i="8"/>
  <c r="AK155" i="8"/>
  <c r="AK154" i="8"/>
  <c r="AK153" i="8"/>
  <c r="AK152" i="8"/>
  <c r="AK151" i="8"/>
  <c r="AK150" i="8"/>
  <c r="AK149" i="8"/>
  <c r="AK148" i="8"/>
  <c r="AK147" i="8"/>
  <c r="AK146" i="8"/>
  <c r="L158" i="8"/>
  <c r="L157" i="8"/>
  <c r="L156" i="8"/>
  <c r="L155" i="8"/>
  <c r="L154" i="8"/>
  <c r="L153" i="8"/>
  <c r="L152" i="8"/>
  <c r="L151" i="8"/>
  <c r="L150" i="8"/>
  <c r="L149" i="8"/>
  <c r="L148" i="8"/>
  <c r="L147" i="8"/>
  <c r="L146" i="8"/>
  <c r="L145" i="8"/>
  <c r="L144" i="8"/>
  <c r="L143" i="8"/>
  <c r="AK144" i="8"/>
  <c r="AK142" i="8"/>
  <c r="AK141" i="8"/>
  <c r="AK140" i="8"/>
  <c r="AK139" i="8"/>
  <c r="AK138" i="8"/>
  <c r="AK137" i="8"/>
  <c r="AK136" i="8"/>
  <c r="AK135" i="8"/>
  <c r="AK134" i="8"/>
  <c r="AK133" i="8"/>
  <c r="AK132" i="8"/>
  <c r="AK131" i="8"/>
  <c r="AK130" i="8"/>
  <c r="AK129" i="8"/>
  <c r="AK128" i="8"/>
  <c r="AK127" i="8"/>
  <c r="AK126" i="8"/>
  <c r="AK125" i="8"/>
  <c r="AK124" i="8"/>
  <c r="AK123" i="8"/>
  <c r="AK122" i="8"/>
  <c r="AK121" i="8"/>
  <c r="AK120" i="8"/>
  <c r="AK119" i="8"/>
  <c r="AK118" i="8"/>
  <c r="AK117" i="8"/>
  <c r="AK145" i="8"/>
  <c r="AK143" i="8"/>
  <c r="L142" i="8"/>
  <c r="L141" i="8"/>
  <c r="L140" i="8"/>
  <c r="L139" i="8"/>
  <c r="L138" i="8"/>
  <c r="L137" i="8"/>
  <c r="L136" i="8"/>
  <c r="L135" i="8"/>
  <c r="L134" i="8"/>
  <c r="L133" i="8"/>
  <c r="L132" i="8"/>
  <c r="L131" i="8"/>
  <c r="L130" i="8"/>
  <c r="L129" i="8"/>
  <c r="L128" i="8"/>
  <c r="L127" i="8"/>
  <c r="L126" i="8"/>
  <c r="L125" i="8"/>
  <c r="L124" i="8"/>
  <c r="L123" i="8"/>
  <c r="L122" i="8"/>
  <c r="L121" i="8"/>
  <c r="L120" i="8"/>
  <c r="L118" i="8"/>
  <c r="AK116" i="8"/>
  <c r="AK115" i="8"/>
  <c r="AK114" i="8"/>
  <c r="AK113" i="8"/>
  <c r="AK112" i="8"/>
  <c r="AK111" i="8"/>
  <c r="AK110" i="8"/>
  <c r="AK109" i="8"/>
  <c r="AK107" i="8"/>
  <c r="AK106" i="8"/>
  <c r="AK105" i="8"/>
  <c r="AK104" i="8"/>
  <c r="AK103" i="8"/>
  <c r="AK102" i="8"/>
  <c r="AK101" i="8"/>
  <c r="AK100" i="8"/>
  <c r="AK99" i="8"/>
  <c r="AK98" i="8"/>
  <c r="AK97" i="8"/>
  <c r="AK96" i="8"/>
  <c r="AK95" i="8"/>
  <c r="AK94" i="8"/>
  <c r="AK93" i="8"/>
  <c r="AK92" i="8"/>
  <c r="AK91" i="8"/>
  <c r="AK90" i="8"/>
  <c r="AK89" i="8"/>
  <c r="AK88" i="8"/>
  <c r="AK87" i="8"/>
  <c r="L116" i="8"/>
  <c r="L115" i="8"/>
  <c r="L114" i="8"/>
  <c r="L113" i="8"/>
  <c r="L112" i="8"/>
  <c r="L111" i="8"/>
  <c r="L110" i="8"/>
  <c r="L109" i="8"/>
  <c r="L107" i="8"/>
  <c r="L106" i="8"/>
  <c r="L105" i="8"/>
  <c r="L104" i="8"/>
  <c r="L103" i="8"/>
  <c r="L102" i="8"/>
  <c r="L101" i="8"/>
  <c r="L100" i="8"/>
  <c r="L99" i="8"/>
  <c r="L98" i="8"/>
  <c r="L97" i="8"/>
  <c r="L96" i="8"/>
  <c r="L95" i="8"/>
  <c r="L94" i="8"/>
  <c r="L93" i="8"/>
  <c r="L92" i="8"/>
  <c r="L91" i="8"/>
  <c r="L119" i="8"/>
  <c r="L117" i="8"/>
  <c r="L89" i="8"/>
  <c r="L90" i="8"/>
  <c r="L88" i="8"/>
  <c r="AK86" i="8"/>
  <c r="AK85" i="8"/>
  <c r="AK84" i="8"/>
  <c r="AK83" i="8"/>
  <c r="AK82" i="8"/>
  <c r="AK81" i="8"/>
  <c r="AK80" i="8"/>
  <c r="AK79" i="8"/>
  <c r="AK78" i="8"/>
  <c r="AK77" i="8"/>
  <c r="AK76" i="8"/>
  <c r="AK75" i="8"/>
  <c r="AK74" i="8"/>
  <c r="AK73" i="8"/>
  <c r="AK72" i="8"/>
  <c r="AK71" i="8"/>
  <c r="AK70" i="8"/>
  <c r="AK69" i="8"/>
  <c r="AK68" i="8"/>
  <c r="AK67" i="8"/>
  <c r="AK66" i="8"/>
  <c r="AK65" i="8"/>
  <c r="AK64" i="8"/>
  <c r="AK63"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AO158" i="8"/>
  <c r="AO157" i="8"/>
  <c r="AO156" i="8"/>
  <c r="AO155" i="8"/>
  <c r="AO154" i="8"/>
  <c r="AO153" i="8"/>
  <c r="AO152" i="8"/>
  <c r="AO151" i="8"/>
  <c r="AO150" i="8"/>
  <c r="AO149" i="8"/>
  <c r="AO148" i="8"/>
  <c r="AO147" i="8"/>
  <c r="AO146" i="8"/>
  <c r="P158" i="8"/>
  <c r="P157" i="8"/>
  <c r="P156" i="8"/>
  <c r="P155" i="8"/>
  <c r="P154" i="8"/>
  <c r="P153" i="8"/>
  <c r="P152" i="8"/>
  <c r="P151" i="8"/>
  <c r="P150" i="8"/>
  <c r="P149" i="8"/>
  <c r="P148" i="8"/>
  <c r="P147" i="8"/>
  <c r="P146" i="8"/>
  <c r="P145" i="8"/>
  <c r="P144" i="8"/>
  <c r="P143" i="8"/>
  <c r="AO145" i="8"/>
  <c r="AO143" i="8"/>
  <c r="AO142" i="8"/>
  <c r="AO141" i="8"/>
  <c r="AO140" i="8"/>
  <c r="AO139" i="8"/>
  <c r="AO138" i="8"/>
  <c r="AO137" i="8"/>
  <c r="AO136" i="8"/>
  <c r="AO135" i="8"/>
  <c r="AO134" i="8"/>
  <c r="AO133" i="8"/>
  <c r="AO132" i="8"/>
  <c r="AO131" i="8"/>
  <c r="AO130" i="8"/>
  <c r="AO129" i="8"/>
  <c r="AO128" i="8"/>
  <c r="AO127" i="8"/>
  <c r="AO126" i="8"/>
  <c r="AO125" i="8"/>
  <c r="AO124" i="8"/>
  <c r="AO123" i="8"/>
  <c r="AO122" i="8"/>
  <c r="AO121" i="8"/>
  <c r="AO120" i="8"/>
  <c r="AO119" i="8"/>
  <c r="AO118" i="8"/>
  <c r="AO117" i="8"/>
  <c r="AO144" i="8"/>
  <c r="P142" i="8"/>
  <c r="P141" i="8"/>
  <c r="P140" i="8"/>
  <c r="P139" i="8"/>
  <c r="P138" i="8"/>
  <c r="P137" i="8"/>
  <c r="P136" i="8"/>
  <c r="P135" i="8"/>
  <c r="P134" i="8"/>
  <c r="P133" i="8"/>
  <c r="P132" i="8"/>
  <c r="P131" i="8"/>
  <c r="P130" i="8"/>
  <c r="P129" i="8"/>
  <c r="P128" i="8"/>
  <c r="P127" i="8"/>
  <c r="P126" i="8"/>
  <c r="P125" i="8"/>
  <c r="P124" i="8"/>
  <c r="P123" i="8"/>
  <c r="P122" i="8"/>
  <c r="P121" i="8"/>
  <c r="P120" i="8"/>
  <c r="P119" i="8"/>
  <c r="P117" i="8"/>
  <c r="AO116" i="8"/>
  <c r="AO115" i="8"/>
  <c r="AO114" i="8"/>
  <c r="AO113" i="8"/>
  <c r="AO112" i="8"/>
  <c r="AO111" i="8"/>
  <c r="AO110" i="8"/>
  <c r="AO109" i="8"/>
  <c r="AO107" i="8"/>
  <c r="AO106" i="8"/>
  <c r="AO105" i="8"/>
  <c r="AO104" i="8"/>
  <c r="AO103" i="8"/>
  <c r="AO102" i="8"/>
  <c r="AO101" i="8"/>
  <c r="AO100" i="8"/>
  <c r="AO99" i="8"/>
  <c r="AO98" i="8"/>
  <c r="AO97" i="8"/>
  <c r="AO96" i="8"/>
  <c r="AO95" i="8"/>
  <c r="AO94" i="8"/>
  <c r="AO93" i="8"/>
  <c r="AO92" i="8"/>
  <c r="AO91" i="8"/>
  <c r="AO90" i="8"/>
  <c r="AO89" i="8"/>
  <c r="AO88" i="8"/>
  <c r="AO87" i="8"/>
  <c r="P116" i="8"/>
  <c r="P115" i="8"/>
  <c r="P114" i="8"/>
  <c r="P113" i="8"/>
  <c r="P112" i="8"/>
  <c r="P111" i="8"/>
  <c r="P110" i="8"/>
  <c r="P109" i="8"/>
  <c r="P107" i="8"/>
  <c r="P106" i="8"/>
  <c r="P105" i="8"/>
  <c r="P104" i="8"/>
  <c r="P103" i="8"/>
  <c r="P102" i="8"/>
  <c r="P101" i="8"/>
  <c r="P100" i="8"/>
  <c r="P99" i="8"/>
  <c r="P98" i="8"/>
  <c r="P97" i="8"/>
  <c r="P96" i="8"/>
  <c r="P95" i="8"/>
  <c r="P94" i="8"/>
  <c r="P93" i="8"/>
  <c r="P92" i="8"/>
  <c r="P91" i="8"/>
  <c r="P90" i="8"/>
  <c r="P118" i="8"/>
  <c r="P88" i="8"/>
  <c r="P89" i="8"/>
  <c r="AO86" i="8"/>
  <c r="AO85" i="8"/>
  <c r="AO84" i="8"/>
  <c r="AO83" i="8"/>
  <c r="AO82" i="8"/>
  <c r="AO81" i="8"/>
  <c r="AO80" i="8"/>
  <c r="AO79" i="8"/>
  <c r="AO78" i="8"/>
  <c r="AO77" i="8"/>
  <c r="AO76" i="8"/>
  <c r="AO75" i="8"/>
  <c r="AO74" i="8"/>
  <c r="AO73" i="8"/>
  <c r="AO72" i="8"/>
  <c r="AO71" i="8"/>
  <c r="AO70" i="8"/>
  <c r="AO69" i="8"/>
  <c r="AO68" i="8"/>
  <c r="AO67" i="8"/>
  <c r="AO66" i="8"/>
  <c r="AO65" i="8"/>
  <c r="AO64" i="8"/>
  <c r="AO63" i="8"/>
  <c r="P87" i="8"/>
  <c r="P86" i="8"/>
  <c r="P85" i="8"/>
  <c r="P84" i="8"/>
  <c r="P83" i="8"/>
  <c r="P82" i="8"/>
  <c r="P81" i="8"/>
  <c r="P80" i="8"/>
  <c r="P79" i="8"/>
  <c r="P78" i="8"/>
  <c r="P77" i="8"/>
  <c r="P76" i="8"/>
  <c r="P75" i="8"/>
  <c r="P74" i="8"/>
  <c r="P73" i="8"/>
  <c r="P72" i="8"/>
  <c r="P71" i="8"/>
  <c r="P70" i="8"/>
  <c r="P69" i="8"/>
  <c r="P68" i="8"/>
  <c r="P67" i="8"/>
  <c r="P66" i="8"/>
  <c r="P65" i="8"/>
  <c r="P64" i="8"/>
  <c r="P63" i="8"/>
  <c r="P62" i="8"/>
  <c r="P61" i="8"/>
  <c r="P60" i="8"/>
  <c r="AS158" i="8"/>
  <c r="AS157" i="8"/>
  <c r="AS156" i="8"/>
  <c r="AS155" i="8"/>
  <c r="AS154" i="8"/>
  <c r="AS153" i="8"/>
  <c r="AS152" i="8"/>
  <c r="AS151" i="8"/>
  <c r="AS150" i="8"/>
  <c r="AS149" i="8"/>
  <c r="AS148" i="8"/>
  <c r="AS147" i="8"/>
  <c r="AS146" i="8"/>
  <c r="T158" i="8"/>
  <c r="T157" i="8"/>
  <c r="T156" i="8"/>
  <c r="T155" i="8"/>
  <c r="T154" i="8"/>
  <c r="T153" i="8"/>
  <c r="T152" i="8"/>
  <c r="T151" i="8"/>
  <c r="T150" i="8"/>
  <c r="T149" i="8"/>
  <c r="T148" i="8"/>
  <c r="T147" i="8"/>
  <c r="T146" i="8"/>
  <c r="T145" i="8"/>
  <c r="T144" i="8"/>
  <c r="T143" i="8"/>
  <c r="AS144" i="8"/>
  <c r="AS142" i="8"/>
  <c r="AS141" i="8"/>
  <c r="AS140" i="8"/>
  <c r="AS139" i="8"/>
  <c r="AS138" i="8"/>
  <c r="AS137" i="8"/>
  <c r="AS136" i="8"/>
  <c r="AS135" i="8"/>
  <c r="AS134" i="8"/>
  <c r="AS133" i="8"/>
  <c r="AS132" i="8"/>
  <c r="AS131" i="8"/>
  <c r="AS130" i="8"/>
  <c r="AS129" i="8"/>
  <c r="AS128" i="8"/>
  <c r="AS127" i="8"/>
  <c r="AS126" i="8"/>
  <c r="AS125" i="8"/>
  <c r="AS124" i="8"/>
  <c r="AS123" i="8"/>
  <c r="AS122" i="8"/>
  <c r="AS121" i="8"/>
  <c r="AS120" i="8"/>
  <c r="AS119" i="8"/>
  <c r="AS118" i="8"/>
  <c r="AS117" i="8"/>
  <c r="AS145" i="8"/>
  <c r="AS143" i="8"/>
  <c r="T142" i="8"/>
  <c r="T141" i="8"/>
  <c r="T140" i="8"/>
  <c r="T139" i="8"/>
  <c r="T138" i="8"/>
  <c r="T137" i="8"/>
  <c r="T136" i="8"/>
  <c r="T135" i="8"/>
  <c r="T134" i="8"/>
  <c r="T133" i="8"/>
  <c r="T132" i="8"/>
  <c r="T131" i="8"/>
  <c r="T130" i="8"/>
  <c r="T129" i="8"/>
  <c r="T128" i="8"/>
  <c r="T127" i="8"/>
  <c r="T126" i="8"/>
  <c r="T125" i="8"/>
  <c r="T124" i="8"/>
  <c r="T123" i="8"/>
  <c r="T122" i="8"/>
  <c r="T121" i="8"/>
  <c r="T120" i="8"/>
  <c r="T118" i="8"/>
  <c r="AS116" i="8"/>
  <c r="AS115" i="8"/>
  <c r="AS114" i="8"/>
  <c r="AS113" i="8"/>
  <c r="AS112" i="8"/>
  <c r="AS111" i="8"/>
  <c r="AS110" i="8"/>
  <c r="AS109" i="8"/>
  <c r="AS107" i="8"/>
  <c r="AS106" i="8"/>
  <c r="AS105" i="8"/>
  <c r="AS104" i="8"/>
  <c r="AS103" i="8"/>
  <c r="AS102" i="8"/>
  <c r="AS101" i="8"/>
  <c r="AS100" i="8"/>
  <c r="AS99" i="8"/>
  <c r="AS98" i="8"/>
  <c r="AS97" i="8"/>
  <c r="AS96" i="8"/>
  <c r="AS95" i="8"/>
  <c r="AS94" i="8"/>
  <c r="AS93" i="8"/>
  <c r="AS92" i="8"/>
  <c r="AS91" i="8"/>
  <c r="AS90" i="8"/>
  <c r="AS89" i="8"/>
  <c r="AS88" i="8"/>
  <c r="AS87" i="8"/>
  <c r="T116" i="8"/>
  <c r="T115" i="8"/>
  <c r="T114" i="8"/>
  <c r="T113" i="8"/>
  <c r="T112" i="8"/>
  <c r="T111" i="8"/>
  <c r="T110" i="8"/>
  <c r="T109" i="8"/>
  <c r="T107" i="8"/>
  <c r="T106" i="8"/>
  <c r="T105" i="8"/>
  <c r="T104" i="8"/>
  <c r="T103" i="8"/>
  <c r="T102" i="8"/>
  <c r="T101" i="8"/>
  <c r="T100" i="8"/>
  <c r="T99" i="8"/>
  <c r="T98" i="8"/>
  <c r="T97" i="8"/>
  <c r="T96" i="8"/>
  <c r="T95" i="8"/>
  <c r="T94" i="8"/>
  <c r="T93" i="8"/>
  <c r="T92" i="8"/>
  <c r="T91" i="8"/>
  <c r="T90" i="8"/>
  <c r="T119" i="8"/>
  <c r="T117" i="8"/>
  <c r="T89" i="8"/>
  <c r="T88" i="8"/>
  <c r="AS86" i="8"/>
  <c r="AS85" i="8"/>
  <c r="AS84" i="8"/>
  <c r="AS83" i="8"/>
  <c r="AS82" i="8"/>
  <c r="AS81" i="8"/>
  <c r="AS80" i="8"/>
  <c r="AS79" i="8"/>
  <c r="AS78" i="8"/>
  <c r="AS77" i="8"/>
  <c r="AS76" i="8"/>
  <c r="AS75" i="8"/>
  <c r="AS74" i="8"/>
  <c r="AS73" i="8"/>
  <c r="AS72" i="8"/>
  <c r="AS71" i="8"/>
  <c r="AS70" i="8"/>
  <c r="AS69" i="8"/>
  <c r="AS68" i="8"/>
  <c r="AS67" i="8"/>
  <c r="AS66" i="8"/>
  <c r="AS65" i="8"/>
  <c r="AS64" i="8"/>
  <c r="AS63" i="8"/>
  <c r="T87" i="8"/>
  <c r="T86" i="8"/>
  <c r="T85" i="8"/>
  <c r="T84" i="8"/>
  <c r="T83" i="8"/>
  <c r="T82" i="8"/>
  <c r="T81" i="8"/>
  <c r="T80" i="8"/>
  <c r="T79" i="8"/>
  <c r="T78" i="8"/>
  <c r="T77" i="8"/>
  <c r="T76" i="8"/>
  <c r="T75" i="8"/>
  <c r="T74" i="8"/>
  <c r="T73" i="8"/>
  <c r="T72" i="8"/>
  <c r="T71" i="8"/>
  <c r="T70" i="8"/>
  <c r="T69" i="8"/>
  <c r="T68" i="8"/>
  <c r="T67" i="8"/>
  <c r="T66" i="8"/>
  <c r="T65" i="8"/>
  <c r="T64" i="8"/>
  <c r="T63" i="8"/>
  <c r="T62" i="8"/>
  <c r="T61" i="8"/>
  <c r="T60" i="8"/>
  <c r="AW158" i="8"/>
  <c r="AW157" i="8"/>
  <c r="AW156" i="8"/>
  <c r="AW155" i="8"/>
  <c r="AW154" i="8"/>
  <c r="AW153" i="8"/>
  <c r="AW152" i="8"/>
  <c r="AW151" i="8"/>
  <c r="AW150" i="8"/>
  <c r="AW149" i="8"/>
  <c r="AW148" i="8"/>
  <c r="AW147" i="8"/>
  <c r="AW146" i="8"/>
  <c r="X158" i="8"/>
  <c r="X157" i="8"/>
  <c r="X156" i="8"/>
  <c r="X155" i="8"/>
  <c r="X154" i="8"/>
  <c r="X153" i="8"/>
  <c r="X152" i="8"/>
  <c r="X151" i="8"/>
  <c r="X150" i="8"/>
  <c r="X149" i="8"/>
  <c r="X148" i="8"/>
  <c r="X147" i="8"/>
  <c r="X146" i="8"/>
  <c r="X145" i="8"/>
  <c r="X144" i="8"/>
  <c r="X143" i="8"/>
  <c r="AW145" i="8"/>
  <c r="AW143" i="8"/>
  <c r="AW142" i="8"/>
  <c r="AW141" i="8"/>
  <c r="AW140" i="8"/>
  <c r="AW139" i="8"/>
  <c r="AW138" i="8"/>
  <c r="AW137" i="8"/>
  <c r="AW136" i="8"/>
  <c r="AW135" i="8"/>
  <c r="AW134" i="8"/>
  <c r="AW133" i="8"/>
  <c r="AW132" i="8"/>
  <c r="AW131" i="8"/>
  <c r="AW130" i="8"/>
  <c r="AW129" i="8"/>
  <c r="AW128" i="8"/>
  <c r="AW127" i="8"/>
  <c r="AW126" i="8"/>
  <c r="AW125" i="8"/>
  <c r="AW124" i="8"/>
  <c r="AW123" i="8"/>
  <c r="AW122" i="8"/>
  <c r="AW121" i="8"/>
  <c r="AW120" i="8"/>
  <c r="AW119" i="8"/>
  <c r="AW118" i="8"/>
  <c r="AW117" i="8"/>
  <c r="AW144" i="8"/>
  <c r="X142" i="8"/>
  <c r="X141" i="8"/>
  <c r="X140" i="8"/>
  <c r="X139" i="8"/>
  <c r="X138" i="8"/>
  <c r="X137" i="8"/>
  <c r="X136" i="8"/>
  <c r="X135" i="8"/>
  <c r="X134" i="8"/>
  <c r="X133" i="8"/>
  <c r="X132" i="8"/>
  <c r="X131" i="8"/>
  <c r="X130" i="8"/>
  <c r="X129" i="8"/>
  <c r="X128" i="8"/>
  <c r="X127" i="8"/>
  <c r="X126" i="8"/>
  <c r="X125" i="8"/>
  <c r="X124" i="8"/>
  <c r="X123" i="8"/>
  <c r="X122" i="8"/>
  <c r="X121" i="8"/>
  <c r="X120" i="8"/>
  <c r="X119" i="8"/>
  <c r="X117" i="8"/>
  <c r="AW116" i="8"/>
  <c r="AW115" i="8"/>
  <c r="AW114" i="8"/>
  <c r="AW113" i="8"/>
  <c r="AW112" i="8"/>
  <c r="AW111" i="8"/>
  <c r="AW110" i="8"/>
  <c r="AW109" i="8"/>
  <c r="AW107" i="8"/>
  <c r="AW106" i="8"/>
  <c r="AW105" i="8"/>
  <c r="AW104" i="8"/>
  <c r="AW103" i="8"/>
  <c r="AW102" i="8"/>
  <c r="AW101" i="8"/>
  <c r="AW100" i="8"/>
  <c r="AW99" i="8"/>
  <c r="AW98" i="8"/>
  <c r="AW97" i="8"/>
  <c r="AW96" i="8"/>
  <c r="AW95" i="8"/>
  <c r="AW94" i="8"/>
  <c r="AW93" i="8"/>
  <c r="AW92" i="8"/>
  <c r="AW91" i="8"/>
  <c r="AW90" i="8"/>
  <c r="AW89" i="8"/>
  <c r="AW88" i="8"/>
  <c r="AW87" i="8"/>
  <c r="X116" i="8"/>
  <c r="X115" i="8"/>
  <c r="X114" i="8"/>
  <c r="X113" i="8"/>
  <c r="X112" i="8"/>
  <c r="X111" i="8"/>
  <c r="X110" i="8"/>
  <c r="X109" i="8"/>
  <c r="X107" i="8"/>
  <c r="X106" i="8"/>
  <c r="X105" i="8"/>
  <c r="X104" i="8"/>
  <c r="X103" i="8"/>
  <c r="X102" i="8"/>
  <c r="X101" i="8"/>
  <c r="X100" i="8"/>
  <c r="X99" i="8"/>
  <c r="X98" i="8"/>
  <c r="X97" i="8"/>
  <c r="X96" i="8"/>
  <c r="X95" i="8"/>
  <c r="X94" i="8"/>
  <c r="X93" i="8"/>
  <c r="X92" i="8"/>
  <c r="X91" i="8"/>
  <c r="X90" i="8"/>
  <c r="X118" i="8"/>
  <c r="X88" i="8"/>
  <c r="X89" i="8"/>
  <c r="AW86" i="8"/>
  <c r="AW85" i="8"/>
  <c r="AW84" i="8"/>
  <c r="AW83" i="8"/>
  <c r="AW82" i="8"/>
  <c r="AW81" i="8"/>
  <c r="AW80" i="8"/>
  <c r="AW79" i="8"/>
  <c r="AW78" i="8"/>
  <c r="AW77" i="8"/>
  <c r="AW76" i="8"/>
  <c r="AW75" i="8"/>
  <c r="AW74" i="8"/>
  <c r="AW73" i="8"/>
  <c r="AW72" i="8"/>
  <c r="AW71" i="8"/>
  <c r="AW70" i="8"/>
  <c r="AW69" i="8"/>
  <c r="AW68" i="8"/>
  <c r="AW67" i="8"/>
  <c r="AW66" i="8"/>
  <c r="AW65" i="8"/>
  <c r="AW64" i="8"/>
  <c r="AW63" i="8"/>
  <c r="X87" i="8"/>
  <c r="X86" i="8"/>
  <c r="X85" i="8"/>
  <c r="X84" i="8"/>
  <c r="X83" i="8"/>
  <c r="X82" i="8"/>
  <c r="X81" i="8"/>
  <c r="X80" i="8"/>
  <c r="X79" i="8"/>
  <c r="X78" i="8"/>
  <c r="X77" i="8"/>
  <c r="X76" i="8"/>
  <c r="X75" i="8"/>
  <c r="X74" i="8"/>
  <c r="X73" i="8"/>
  <c r="X72" i="8"/>
  <c r="X71" i="8"/>
  <c r="X70" i="8"/>
  <c r="X69" i="8"/>
  <c r="X68" i="8"/>
  <c r="X67" i="8"/>
  <c r="X66" i="8"/>
  <c r="X65" i="8"/>
  <c r="X64" i="8"/>
  <c r="X63" i="8"/>
  <c r="X62" i="8"/>
  <c r="X61" i="8"/>
  <c r="X60" i="8"/>
  <c r="BA158" i="8"/>
  <c r="BA157" i="8"/>
  <c r="BA156" i="8"/>
  <c r="BA155" i="8"/>
  <c r="BA154" i="8"/>
  <c r="BA153" i="8"/>
  <c r="BA152" i="8"/>
  <c r="BA151" i="8"/>
  <c r="BA150" i="8"/>
  <c r="BA149" i="8"/>
  <c r="BA148" i="8"/>
  <c r="BA147" i="8"/>
  <c r="BA146" i="8"/>
  <c r="BA144" i="8"/>
  <c r="BA142" i="8"/>
  <c r="BA141" i="8"/>
  <c r="BA140" i="8"/>
  <c r="BA139" i="8"/>
  <c r="BA138" i="8"/>
  <c r="BA137" i="8"/>
  <c r="BA136" i="8"/>
  <c r="BA135" i="8"/>
  <c r="BA134" i="8"/>
  <c r="BA133" i="8"/>
  <c r="BA132" i="8"/>
  <c r="BA131" i="8"/>
  <c r="BA130" i="8"/>
  <c r="BA129" i="8"/>
  <c r="BA128" i="8"/>
  <c r="BA127" i="8"/>
  <c r="BA126" i="8"/>
  <c r="BA125" i="8"/>
  <c r="BA124" i="8"/>
  <c r="BA123" i="8"/>
  <c r="BA122" i="8"/>
  <c r="BA121" i="8"/>
  <c r="BA120" i="8"/>
  <c r="BA119" i="8"/>
  <c r="BA118" i="8"/>
  <c r="BA117" i="8"/>
  <c r="BA145" i="8"/>
  <c r="BA143" i="8"/>
  <c r="BA116" i="8"/>
  <c r="BA115" i="8"/>
  <c r="BA114" i="8"/>
  <c r="BA113" i="8"/>
  <c r="BA112" i="8"/>
  <c r="BA111" i="8"/>
  <c r="BA110" i="8"/>
  <c r="BA109" i="8"/>
  <c r="BA107" i="8"/>
  <c r="BA106" i="8"/>
  <c r="BA105" i="8"/>
  <c r="BA104" i="8"/>
  <c r="BA103" i="8"/>
  <c r="BA102" i="8"/>
  <c r="BA101" i="8"/>
  <c r="BA100" i="8"/>
  <c r="BA99" i="8"/>
  <c r="BA98" i="8"/>
  <c r="BA97" i="8"/>
  <c r="BA96" i="8"/>
  <c r="BA95" i="8"/>
  <c r="BA94" i="8"/>
  <c r="BA93" i="8"/>
  <c r="BA92" i="8"/>
  <c r="BA91" i="8"/>
  <c r="BA90" i="8"/>
  <c r="BA89" i="8"/>
  <c r="BA88" i="8"/>
  <c r="BA87" i="8"/>
  <c r="BA86" i="8"/>
  <c r="BA85" i="8"/>
  <c r="BA84" i="8"/>
  <c r="BA83" i="8"/>
  <c r="BA82" i="8"/>
  <c r="BA81" i="8"/>
  <c r="BA80" i="8"/>
  <c r="BA79" i="8"/>
  <c r="BA78" i="8"/>
  <c r="BA77" i="8"/>
  <c r="BA76" i="8"/>
  <c r="BA75" i="8"/>
  <c r="BA74" i="8"/>
  <c r="BA73" i="8"/>
  <c r="BA72" i="8"/>
  <c r="BA71" i="8"/>
  <c r="BA70" i="8"/>
  <c r="BA69" i="8"/>
  <c r="BA68" i="8"/>
  <c r="BA67" i="8"/>
  <c r="BA66" i="8"/>
  <c r="BA65" i="8"/>
  <c r="BA64" i="8"/>
  <c r="BA63" i="8"/>
  <c r="BE158" i="8"/>
  <c r="BE157" i="8"/>
  <c r="BE156" i="8"/>
  <c r="BE155" i="8"/>
  <c r="BE154" i="8"/>
  <c r="BE153" i="8"/>
  <c r="BE152" i="8"/>
  <c r="BE151" i="8"/>
  <c r="BE150" i="8"/>
  <c r="BE149" i="8"/>
  <c r="BE148" i="8"/>
  <c r="BE147" i="8"/>
  <c r="BE146" i="8"/>
  <c r="BE143" i="8"/>
  <c r="BE145" i="8"/>
  <c r="BE142" i="8"/>
  <c r="BE141" i="8"/>
  <c r="BE140" i="8"/>
  <c r="BE139" i="8"/>
  <c r="BE138" i="8"/>
  <c r="BE137" i="8"/>
  <c r="BE136" i="8"/>
  <c r="BE135" i="8"/>
  <c r="BE134" i="8"/>
  <c r="BE133" i="8"/>
  <c r="BE132" i="8"/>
  <c r="BE131" i="8"/>
  <c r="BE130" i="8"/>
  <c r="BE129" i="8"/>
  <c r="BE128" i="8"/>
  <c r="BE127" i="8"/>
  <c r="BE126" i="8"/>
  <c r="BE125" i="8"/>
  <c r="BE124" i="8"/>
  <c r="BE123" i="8"/>
  <c r="BE122" i="8"/>
  <c r="BE121" i="8"/>
  <c r="BE120" i="8"/>
  <c r="BE119" i="8"/>
  <c r="BE118" i="8"/>
  <c r="BE117" i="8"/>
  <c r="BE144" i="8"/>
  <c r="BE116" i="8"/>
  <c r="BE115" i="8"/>
  <c r="BE114" i="8"/>
  <c r="BE113" i="8"/>
  <c r="BE112" i="8"/>
  <c r="BE111" i="8"/>
  <c r="BE110" i="8"/>
  <c r="BE109" i="8"/>
  <c r="BE107" i="8"/>
  <c r="BE106" i="8"/>
  <c r="BE105" i="8"/>
  <c r="BE104" i="8"/>
  <c r="BE103" i="8"/>
  <c r="BE102" i="8"/>
  <c r="BE101" i="8"/>
  <c r="BE100" i="8"/>
  <c r="BE99" i="8"/>
  <c r="BE98" i="8"/>
  <c r="BE97" i="8"/>
  <c r="BE96" i="8"/>
  <c r="BE95" i="8"/>
  <c r="BE94" i="8"/>
  <c r="BE93" i="8"/>
  <c r="BE92" i="8"/>
  <c r="BE91" i="8"/>
  <c r="BE90" i="8"/>
  <c r="BE89" i="8"/>
  <c r="BE88" i="8"/>
  <c r="BE87" i="8"/>
  <c r="BE86" i="8"/>
  <c r="BE85" i="8"/>
  <c r="BE84" i="8"/>
  <c r="BE83" i="8"/>
  <c r="BE82" i="8"/>
  <c r="BE81" i="8"/>
  <c r="BE80" i="8"/>
  <c r="BE79" i="8"/>
  <c r="BE78" i="8"/>
  <c r="BE77" i="8"/>
  <c r="BE76" i="8"/>
  <c r="BE75" i="8"/>
  <c r="BE74" i="8"/>
  <c r="BE73" i="8"/>
  <c r="BE72" i="8"/>
  <c r="BE71" i="8"/>
  <c r="BE70" i="8"/>
  <c r="BE69" i="8"/>
  <c r="BE68" i="8"/>
  <c r="BE67" i="8"/>
  <c r="BE66" i="8"/>
  <c r="BE65" i="8"/>
  <c r="BE64" i="8"/>
  <c r="BE63" i="8"/>
  <c r="BI158" i="8"/>
  <c r="BI157" i="8"/>
  <c r="BI156" i="8"/>
  <c r="BI155" i="8"/>
  <c r="BI154" i="8"/>
  <c r="BI153" i="8"/>
  <c r="BI152" i="8"/>
  <c r="BI151" i="8"/>
  <c r="BI150" i="8"/>
  <c r="BI149" i="8"/>
  <c r="BI148" i="8"/>
  <c r="BI147" i="8"/>
  <c r="BI146" i="8"/>
  <c r="BI145" i="8"/>
  <c r="BI144" i="8"/>
  <c r="BI142" i="8"/>
  <c r="BI141" i="8"/>
  <c r="BI140" i="8"/>
  <c r="BI139" i="8"/>
  <c r="BI138" i="8"/>
  <c r="BI137" i="8"/>
  <c r="BI136" i="8"/>
  <c r="BI135" i="8"/>
  <c r="BI134" i="8"/>
  <c r="BI133" i="8"/>
  <c r="BI132" i="8"/>
  <c r="BI131" i="8"/>
  <c r="BI130" i="8"/>
  <c r="BI129" i="8"/>
  <c r="BI128" i="8"/>
  <c r="BI127" i="8"/>
  <c r="BI126" i="8"/>
  <c r="BI125" i="8"/>
  <c r="BI124" i="8"/>
  <c r="BI123" i="8"/>
  <c r="BI122" i="8"/>
  <c r="BI121" i="8"/>
  <c r="BI120" i="8"/>
  <c r="BI119" i="8"/>
  <c r="BI118" i="8"/>
  <c r="BI117" i="8"/>
  <c r="BI143" i="8"/>
  <c r="BI116" i="8"/>
  <c r="BI115" i="8"/>
  <c r="BI114" i="8"/>
  <c r="BI113" i="8"/>
  <c r="BI112" i="8"/>
  <c r="BI111" i="8"/>
  <c r="BI110" i="8"/>
  <c r="BI109" i="8"/>
  <c r="BI107" i="8"/>
  <c r="BI106" i="8"/>
  <c r="BI105" i="8"/>
  <c r="BI104" i="8"/>
  <c r="BI103" i="8"/>
  <c r="BI102" i="8"/>
  <c r="BI101" i="8"/>
  <c r="BI100" i="8"/>
  <c r="BI99" i="8"/>
  <c r="BI98" i="8"/>
  <c r="BI97" i="8"/>
  <c r="BI96" i="8"/>
  <c r="BI95" i="8"/>
  <c r="BI94" i="8"/>
  <c r="BI93" i="8"/>
  <c r="BI92" i="8"/>
  <c r="BI91" i="8"/>
  <c r="BI90" i="8"/>
  <c r="BI89" i="8"/>
  <c r="BI88" i="8"/>
  <c r="BI87" i="8"/>
  <c r="BI86" i="8"/>
  <c r="BI85" i="8"/>
  <c r="BI84" i="8"/>
  <c r="BI83" i="8"/>
  <c r="BI82" i="8"/>
  <c r="BI81" i="8"/>
  <c r="BI80" i="8"/>
  <c r="BI79" i="8"/>
  <c r="BI78" i="8"/>
  <c r="BI77" i="8"/>
  <c r="BI76" i="8"/>
  <c r="BI75" i="8"/>
  <c r="BI74" i="8"/>
  <c r="BI73" i="8"/>
  <c r="BI72" i="8"/>
  <c r="BI71" i="8"/>
  <c r="BI70" i="8"/>
  <c r="BI69" i="8"/>
  <c r="BI68" i="8"/>
  <c r="BI67" i="8"/>
  <c r="BI66" i="8"/>
  <c r="BI65" i="8"/>
  <c r="BI64" i="8"/>
  <c r="BI63" i="8"/>
  <c r="BM158" i="8"/>
  <c r="BM157" i="8"/>
  <c r="BM156" i="8"/>
  <c r="BM155" i="8"/>
  <c r="BM154" i="8"/>
  <c r="BM153" i="8"/>
  <c r="BM152" i="8"/>
  <c r="BM151" i="8"/>
  <c r="BM150" i="8"/>
  <c r="BM149" i="8"/>
  <c r="BM148" i="8"/>
  <c r="BM147" i="8"/>
  <c r="BM146" i="8"/>
  <c r="BM145" i="8"/>
  <c r="BM143" i="8"/>
  <c r="BM142" i="8"/>
  <c r="BM141" i="8"/>
  <c r="BM140" i="8"/>
  <c r="BM139" i="8"/>
  <c r="BM138" i="8"/>
  <c r="BM137" i="8"/>
  <c r="BM136" i="8"/>
  <c r="BM135" i="8"/>
  <c r="BM134" i="8"/>
  <c r="BM133" i="8"/>
  <c r="BM132" i="8"/>
  <c r="BM131" i="8"/>
  <c r="BM130" i="8"/>
  <c r="BM129" i="8"/>
  <c r="BM128" i="8"/>
  <c r="BM127" i="8"/>
  <c r="BM126" i="8"/>
  <c r="BM125" i="8"/>
  <c r="BM124" i="8"/>
  <c r="BM123" i="8"/>
  <c r="BM122" i="8"/>
  <c r="BM121" i="8"/>
  <c r="BM120" i="8"/>
  <c r="BM119" i="8"/>
  <c r="BM118" i="8"/>
  <c r="BM117" i="8"/>
  <c r="BM144" i="8"/>
  <c r="BM116" i="8"/>
  <c r="BM115" i="8"/>
  <c r="BM114" i="8"/>
  <c r="BM113" i="8"/>
  <c r="BM112" i="8"/>
  <c r="BM111" i="8"/>
  <c r="BM110" i="8"/>
  <c r="BM109" i="8"/>
  <c r="BM107" i="8"/>
  <c r="BM106" i="8"/>
  <c r="BM105" i="8"/>
  <c r="BM104" i="8"/>
  <c r="BM103" i="8"/>
  <c r="BM102" i="8"/>
  <c r="BM101" i="8"/>
  <c r="BM100" i="8"/>
  <c r="BM99" i="8"/>
  <c r="BM98" i="8"/>
  <c r="BM97" i="8"/>
  <c r="BM96" i="8"/>
  <c r="BM95" i="8"/>
  <c r="BM94" i="8"/>
  <c r="BM93" i="8"/>
  <c r="BM92" i="8"/>
  <c r="BM91" i="8"/>
  <c r="BM90" i="8"/>
  <c r="BM89" i="8"/>
  <c r="BM88" i="8"/>
  <c r="BM87" i="8"/>
  <c r="BM86" i="8"/>
  <c r="BM85" i="8"/>
  <c r="BM84" i="8"/>
  <c r="BM83" i="8"/>
  <c r="BM82" i="8"/>
  <c r="BM81" i="8"/>
  <c r="BM80" i="8"/>
  <c r="BM79" i="8"/>
  <c r="BM78" i="8"/>
  <c r="BM77" i="8"/>
  <c r="BM76" i="8"/>
  <c r="BM75" i="8"/>
  <c r="BM74" i="8"/>
  <c r="BM73" i="8"/>
  <c r="BM72" i="8"/>
  <c r="BM71" i="8"/>
  <c r="BM70" i="8"/>
  <c r="BM69" i="8"/>
  <c r="BM68" i="8"/>
  <c r="BM67" i="8"/>
  <c r="BM66" i="8"/>
  <c r="BM65" i="8"/>
  <c r="BM64" i="8"/>
  <c r="BM63" i="8"/>
  <c r="BM62" i="8"/>
  <c r="BQ158" i="8"/>
  <c r="BQ157" i="8"/>
  <c r="BQ156" i="8"/>
  <c r="BQ155" i="8"/>
  <c r="BQ154" i="8"/>
  <c r="BQ153" i="8"/>
  <c r="BQ152" i="8"/>
  <c r="BQ151" i="8"/>
  <c r="BQ150" i="8"/>
  <c r="BQ149" i="8"/>
  <c r="BQ148" i="8"/>
  <c r="BQ147" i="8"/>
  <c r="BQ146" i="8"/>
  <c r="BQ145" i="8"/>
  <c r="BQ144" i="8"/>
  <c r="BQ142" i="8"/>
  <c r="BQ141" i="8"/>
  <c r="BQ140" i="8"/>
  <c r="BQ139" i="8"/>
  <c r="BQ138" i="8"/>
  <c r="BQ137" i="8"/>
  <c r="BQ136" i="8"/>
  <c r="BQ135" i="8"/>
  <c r="BQ134" i="8"/>
  <c r="BQ133" i="8"/>
  <c r="BQ132" i="8"/>
  <c r="BQ131" i="8"/>
  <c r="BQ130" i="8"/>
  <c r="BQ129" i="8"/>
  <c r="BQ128" i="8"/>
  <c r="BQ127" i="8"/>
  <c r="BQ126" i="8"/>
  <c r="BQ125" i="8"/>
  <c r="BQ124" i="8"/>
  <c r="BQ123" i="8"/>
  <c r="BQ122" i="8"/>
  <c r="BQ121" i="8"/>
  <c r="BQ120" i="8"/>
  <c r="BQ119" i="8"/>
  <c r="BQ118" i="8"/>
  <c r="BQ117" i="8"/>
  <c r="BQ143" i="8"/>
  <c r="BQ116" i="8"/>
  <c r="BQ115" i="8"/>
  <c r="BQ114" i="8"/>
  <c r="BQ113" i="8"/>
  <c r="BQ112" i="8"/>
  <c r="BQ111" i="8"/>
  <c r="BQ110" i="8"/>
  <c r="BQ109" i="8"/>
  <c r="BQ107" i="8"/>
  <c r="BQ106" i="8"/>
  <c r="BQ105" i="8"/>
  <c r="BQ104" i="8"/>
  <c r="BQ103" i="8"/>
  <c r="BQ102" i="8"/>
  <c r="BQ101" i="8"/>
  <c r="BQ100" i="8"/>
  <c r="BQ99" i="8"/>
  <c r="BQ98" i="8"/>
  <c r="BQ97" i="8"/>
  <c r="BQ96" i="8"/>
  <c r="BQ95" i="8"/>
  <c r="BQ94" i="8"/>
  <c r="BQ93" i="8"/>
  <c r="BQ92" i="8"/>
  <c r="BQ91" i="8"/>
  <c r="BQ90" i="8"/>
  <c r="BQ89" i="8"/>
  <c r="BQ88" i="8"/>
  <c r="BQ87" i="8"/>
  <c r="BQ86" i="8"/>
  <c r="BQ85" i="8"/>
  <c r="BQ84" i="8"/>
  <c r="BQ83" i="8"/>
  <c r="BQ82" i="8"/>
  <c r="BQ81" i="8"/>
  <c r="BQ80" i="8"/>
  <c r="BQ79" i="8"/>
  <c r="BQ78" i="8"/>
  <c r="BQ77" i="8"/>
  <c r="BQ76" i="8"/>
  <c r="BQ75" i="8"/>
  <c r="BQ74" i="8"/>
  <c r="BQ73" i="8"/>
  <c r="BQ72" i="8"/>
  <c r="BQ71" i="8"/>
  <c r="BQ70" i="8"/>
  <c r="BQ69" i="8"/>
  <c r="BQ68" i="8"/>
  <c r="BQ67" i="8"/>
  <c r="BQ66" i="8"/>
  <c r="BQ65" i="8"/>
  <c r="BQ64" i="8"/>
  <c r="BQ63" i="8"/>
  <c r="BQ62" i="8"/>
  <c r="C58" i="8"/>
  <c r="G58" i="8"/>
  <c r="K58" i="8"/>
  <c r="O58" i="8"/>
  <c r="S58" i="8"/>
  <c r="W58" i="8"/>
  <c r="AA58" i="8"/>
  <c r="AE58" i="8"/>
  <c r="AI58" i="8"/>
  <c r="AM58" i="8"/>
  <c r="AQ58" i="8"/>
  <c r="AU58" i="8"/>
  <c r="AY58" i="8"/>
  <c r="BC58" i="8"/>
  <c r="BG58" i="8"/>
  <c r="BK58" i="8"/>
  <c r="BO58" i="8"/>
  <c r="BS58" i="8"/>
  <c r="C59" i="8"/>
  <c r="G59" i="8"/>
  <c r="K59" i="8"/>
  <c r="O59" i="8"/>
  <c r="S59" i="8"/>
  <c r="W59" i="8"/>
  <c r="AA59" i="8"/>
  <c r="AE59" i="8"/>
  <c r="AI59" i="8"/>
  <c r="AM59" i="8"/>
  <c r="AQ59" i="8"/>
  <c r="AU59" i="8"/>
  <c r="BA59" i="8"/>
  <c r="BI59" i="8"/>
  <c r="BQ59" i="8"/>
  <c r="AG60" i="8"/>
  <c r="AO60" i="8"/>
  <c r="AW60" i="8"/>
  <c r="BE60" i="8"/>
  <c r="BM60" i="8"/>
  <c r="E61" i="8"/>
  <c r="U61" i="8"/>
  <c r="AC61" i="8"/>
  <c r="AK61" i="8"/>
  <c r="AS61" i="8"/>
  <c r="BE61" i="8"/>
  <c r="AK62" i="8"/>
  <c r="BA62" i="8"/>
  <c r="E158" i="8"/>
  <c r="E157" i="8"/>
  <c r="E156" i="8"/>
  <c r="E155" i="8"/>
  <c r="E154" i="8"/>
  <c r="E153" i="8"/>
  <c r="E152" i="8"/>
  <c r="E151" i="8"/>
  <c r="E150" i="8"/>
  <c r="E149" i="8"/>
  <c r="E148" i="8"/>
  <c r="E147" i="8"/>
  <c r="E146" i="8"/>
  <c r="AD158" i="8"/>
  <c r="AD157" i="8"/>
  <c r="AD156" i="8"/>
  <c r="AD155" i="8"/>
  <c r="AD154" i="8"/>
  <c r="AD153" i="8"/>
  <c r="AD152" i="8"/>
  <c r="AD151" i="8"/>
  <c r="AD150" i="8"/>
  <c r="AD149" i="8"/>
  <c r="AD148" i="8"/>
  <c r="AD147" i="8"/>
  <c r="AD146" i="8"/>
  <c r="AD145" i="8"/>
  <c r="AD144" i="8"/>
  <c r="AD143" i="8"/>
  <c r="E144" i="8"/>
  <c r="AD142" i="8"/>
  <c r="AD141" i="8"/>
  <c r="AD140" i="8"/>
  <c r="AD139" i="8"/>
  <c r="AD138" i="8"/>
  <c r="AD137" i="8"/>
  <c r="AD136" i="8"/>
  <c r="AD135" i="8"/>
  <c r="AD134" i="8"/>
  <c r="AD133" i="8"/>
  <c r="AD132" i="8"/>
  <c r="AD131" i="8"/>
  <c r="AD130" i="8"/>
  <c r="AD129" i="8"/>
  <c r="AD128" i="8"/>
  <c r="AD127" i="8"/>
  <c r="AD126" i="8"/>
  <c r="AD125" i="8"/>
  <c r="AD124" i="8"/>
  <c r="AD123" i="8"/>
  <c r="AD122" i="8"/>
  <c r="AD121" i="8"/>
  <c r="AD120"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45" i="8"/>
  <c r="AD118" i="8"/>
  <c r="AD116" i="8"/>
  <c r="AD115" i="8"/>
  <c r="AD114" i="8"/>
  <c r="AD113" i="8"/>
  <c r="AD112" i="8"/>
  <c r="AD111" i="8"/>
  <c r="AD110" i="8"/>
  <c r="AD109" i="8"/>
  <c r="AD107" i="8"/>
  <c r="AD106" i="8"/>
  <c r="AD105" i="8"/>
  <c r="AD104" i="8"/>
  <c r="AD103" i="8"/>
  <c r="AD102" i="8"/>
  <c r="AD101" i="8"/>
  <c r="AD100" i="8"/>
  <c r="AD99" i="8"/>
  <c r="AD98" i="8"/>
  <c r="AD97" i="8"/>
  <c r="AD96" i="8"/>
  <c r="AD95" i="8"/>
  <c r="AD94" i="8"/>
  <c r="AD93" i="8"/>
  <c r="AD92" i="8"/>
  <c r="AD91" i="8"/>
  <c r="AD90" i="8"/>
  <c r="E116" i="8"/>
  <c r="E115" i="8"/>
  <c r="E114" i="8"/>
  <c r="E113" i="8"/>
  <c r="E112" i="8"/>
  <c r="E111" i="8"/>
  <c r="E110" i="8"/>
  <c r="E109" i="8"/>
  <c r="E107" i="8"/>
  <c r="E106" i="8"/>
  <c r="E105" i="8"/>
  <c r="E104" i="8"/>
  <c r="E103" i="8"/>
  <c r="E102" i="8"/>
  <c r="E101" i="8"/>
  <c r="E100" i="8"/>
  <c r="E99" i="8"/>
  <c r="E98" i="8"/>
  <c r="E97" i="8"/>
  <c r="E96" i="8"/>
  <c r="E95" i="8"/>
  <c r="E94" i="8"/>
  <c r="E93" i="8"/>
  <c r="E92" i="8"/>
  <c r="E91" i="8"/>
  <c r="E90" i="8"/>
  <c r="E89" i="8"/>
  <c r="E88" i="8"/>
  <c r="AD119" i="8"/>
  <c r="AD117"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E87" i="8"/>
  <c r="E86" i="8"/>
  <c r="E85" i="8"/>
  <c r="E84" i="8"/>
  <c r="E83" i="8"/>
  <c r="E82" i="8"/>
  <c r="E81" i="8"/>
  <c r="E80" i="8"/>
  <c r="E79" i="8"/>
  <c r="E78" i="8"/>
  <c r="E77" i="8"/>
  <c r="E76" i="8"/>
  <c r="E75" i="8"/>
  <c r="E74" i="8"/>
  <c r="E73" i="8"/>
  <c r="E72" i="8"/>
  <c r="E71" i="8"/>
  <c r="E70" i="8"/>
  <c r="E69" i="8"/>
  <c r="E68" i="8"/>
  <c r="E67" i="8"/>
  <c r="E66" i="8"/>
  <c r="E65" i="8"/>
  <c r="E64" i="8"/>
  <c r="E63" i="8"/>
  <c r="AD89" i="8"/>
  <c r="I158" i="8"/>
  <c r="I157" i="8"/>
  <c r="I156" i="8"/>
  <c r="I155" i="8"/>
  <c r="I154" i="8"/>
  <c r="I153" i="8"/>
  <c r="I152" i="8"/>
  <c r="I151" i="8"/>
  <c r="I150" i="8"/>
  <c r="I149" i="8"/>
  <c r="I148" i="8"/>
  <c r="I147" i="8"/>
  <c r="I146" i="8"/>
  <c r="AH158" i="8"/>
  <c r="AH157" i="8"/>
  <c r="AH156" i="8"/>
  <c r="AH155" i="8"/>
  <c r="AH154" i="8"/>
  <c r="AH153" i="8"/>
  <c r="AH152" i="8"/>
  <c r="AH151" i="8"/>
  <c r="AH150" i="8"/>
  <c r="AH149" i="8"/>
  <c r="AH148" i="8"/>
  <c r="AH147" i="8"/>
  <c r="AH146" i="8"/>
  <c r="AH145" i="8"/>
  <c r="AH144" i="8"/>
  <c r="AH143" i="8"/>
  <c r="I145" i="8"/>
  <c r="AH142" i="8"/>
  <c r="AH141" i="8"/>
  <c r="AH140" i="8"/>
  <c r="AH139" i="8"/>
  <c r="AH138" i="8"/>
  <c r="AH137" i="8"/>
  <c r="AH136" i="8"/>
  <c r="AH135" i="8"/>
  <c r="AH134" i="8"/>
  <c r="AH133" i="8"/>
  <c r="AH132" i="8"/>
  <c r="AH131" i="8"/>
  <c r="AH130" i="8"/>
  <c r="AH129" i="8"/>
  <c r="AH128" i="8"/>
  <c r="AH127" i="8"/>
  <c r="AH126" i="8"/>
  <c r="AH125" i="8"/>
  <c r="AH124" i="8"/>
  <c r="AH123" i="8"/>
  <c r="AH122" i="8"/>
  <c r="AH121" i="8"/>
  <c r="AH120"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44" i="8"/>
  <c r="I143" i="8"/>
  <c r="AH119" i="8"/>
  <c r="AH117" i="8"/>
  <c r="AH116" i="8"/>
  <c r="AH115" i="8"/>
  <c r="AH114" i="8"/>
  <c r="AH113" i="8"/>
  <c r="AH112" i="8"/>
  <c r="AH111" i="8"/>
  <c r="AH110" i="8"/>
  <c r="AH109" i="8"/>
  <c r="AH107" i="8"/>
  <c r="AH106" i="8"/>
  <c r="AH105" i="8"/>
  <c r="AH104" i="8"/>
  <c r="AH103" i="8"/>
  <c r="AH102" i="8"/>
  <c r="AH101" i="8"/>
  <c r="AH100" i="8"/>
  <c r="AH99" i="8"/>
  <c r="AH98" i="8"/>
  <c r="AH97" i="8"/>
  <c r="AH96" i="8"/>
  <c r="AH95" i="8"/>
  <c r="AH94" i="8"/>
  <c r="AH93" i="8"/>
  <c r="AH92" i="8"/>
  <c r="AH91" i="8"/>
  <c r="AH90" i="8"/>
  <c r="I116" i="8"/>
  <c r="I115" i="8"/>
  <c r="I114" i="8"/>
  <c r="I113" i="8"/>
  <c r="I112" i="8"/>
  <c r="I111" i="8"/>
  <c r="I110" i="8"/>
  <c r="I109" i="8"/>
  <c r="I107" i="8"/>
  <c r="I106" i="8"/>
  <c r="I105" i="8"/>
  <c r="I104" i="8"/>
  <c r="I103" i="8"/>
  <c r="I102" i="8"/>
  <c r="I101" i="8"/>
  <c r="I100" i="8"/>
  <c r="I99" i="8"/>
  <c r="I98" i="8"/>
  <c r="I97" i="8"/>
  <c r="I96" i="8"/>
  <c r="I95" i="8"/>
  <c r="I94" i="8"/>
  <c r="I93" i="8"/>
  <c r="I92" i="8"/>
  <c r="I91" i="8"/>
  <c r="I90" i="8"/>
  <c r="I89" i="8"/>
  <c r="I88" i="8"/>
  <c r="AH118" i="8"/>
  <c r="AH89" i="8"/>
  <c r="AH87" i="8"/>
  <c r="AH86" i="8"/>
  <c r="AH85" i="8"/>
  <c r="AH84" i="8"/>
  <c r="AH83" i="8"/>
  <c r="AH82" i="8"/>
  <c r="AH81" i="8"/>
  <c r="AH80" i="8"/>
  <c r="AH79" i="8"/>
  <c r="AH78" i="8"/>
  <c r="AH77" i="8"/>
  <c r="AH76" i="8"/>
  <c r="AH75" i="8"/>
  <c r="AH74" i="8"/>
  <c r="AH73" i="8"/>
  <c r="AH72" i="8"/>
  <c r="AH71" i="8"/>
  <c r="AH70" i="8"/>
  <c r="AH69" i="8"/>
  <c r="AH68" i="8"/>
  <c r="AH67" i="8"/>
  <c r="AH66" i="8"/>
  <c r="AH65" i="8"/>
  <c r="AH64" i="8"/>
  <c r="AH63" i="8"/>
  <c r="AH62" i="8"/>
  <c r="AH61" i="8"/>
  <c r="AH60" i="8"/>
  <c r="I87" i="8"/>
  <c r="I86" i="8"/>
  <c r="I85" i="8"/>
  <c r="I84" i="8"/>
  <c r="I83" i="8"/>
  <c r="I82" i="8"/>
  <c r="I81" i="8"/>
  <c r="I80" i="8"/>
  <c r="I79" i="8"/>
  <c r="I78" i="8"/>
  <c r="I77" i="8"/>
  <c r="I76" i="8"/>
  <c r="I75" i="8"/>
  <c r="I74" i="8"/>
  <c r="I73" i="8"/>
  <c r="I72" i="8"/>
  <c r="I71" i="8"/>
  <c r="I70" i="8"/>
  <c r="I69" i="8"/>
  <c r="I68" i="8"/>
  <c r="I67" i="8"/>
  <c r="I66" i="8"/>
  <c r="I65" i="8"/>
  <c r="I64" i="8"/>
  <c r="I63" i="8"/>
  <c r="AH88" i="8"/>
  <c r="M158" i="8"/>
  <c r="M157" i="8"/>
  <c r="M156" i="8"/>
  <c r="M155" i="8"/>
  <c r="M154" i="8"/>
  <c r="M153" i="8"/>
  <c r="M152" i="8"/>
  <c r="M151" i="8"/>
  <c r="M150" i="8"/>
  <c r="M149" i="8"/>
  <c r="M148" i="8"/>
  <c r="M147" i="8"/>
  <c r="M146" i="8"/>
  <c r="AL158" i="8"/>
  <c r="AL157" i="8"/>
  <c r="AL156" i="8"/>
  <c r="AL155" i="8"/>
  <c r="AL154" i="8"/>
  <c r="AL153" i="8"/>
  <c r="AL152" i="8"/>
  <c r="AL151" i="8"/>
  <c r="AL150" i="8"/>
  <c r="AL149" i="8"/>
  <c r="AL148" i="8"/>
  <c r="AL147" i="8"/>
  <c r="AL146" i="8"/>
  <c r="AL145" i="8"/>
  <c r="AL144" i="8"/>
  <c r="AL143" i="8"/>
  <c r="M144" i="8"/>
  <c r="AL142" i="8"/>
  <c r="AL141" i="8"/>
  <c r="AL140" i="8"/>
  <c r="AL139" i="8"/>
  <c r="AL138" i="8"/>
  <c r="AL137" i="8"/>
  <c r="AL136" i="8"/>
  <c r="AL135" i="8"/>
  <c r="AL134" i="8"/>
  <c r="AL133" i="8"/>
  <c r="AL132" i="8"/>
  <c r="AL131" i="8"/>
  <c r="AL130" i="8"/>
  <c r="AL129" i="8"/>
  <c r="AL128" i="8"/>
  <c r="AL127" i="8"/>
  <c r="AL126" i="8"/>
  <c r="AL125" i="8"/>
  <c r="AL124" i="8"/>
  <c r="AL123" i="8"/>
  <c r="AL122" i="8"/>
  <c r="AL121" i="8"/>
  <c r="AL120"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45" i="8"/>
  <c r="M143" i="8"/>
  <c r="AL118" i="8"/>
  <c r="AL116" i="8"/>
  <c r="AL115" i="8"/>
  <c r="AL114" i="8"/>
  <c r="AL113" i="8"/>
  <c r="AL112" i="8"/>
  <c r="AL111" i="8"/>
  <c r="AL110" i="8"/>
  <c r="AL109" i="8"/>
  <c r="AL107" i="8"/>
  <c r="AL106" i="8"/>
  <c r="AL105" i="8"/>
  <c r="AL104" i="8"/>
  <c r="AL103" i="8"/>
  <c r="AL102" i="8"/>
  <c r="AL101" i="8"/>
  <c r="AL100" i="8"/>
  <c r="AL99" i="8"/>
  <c r="AL98" i="8"/>
  <c r="AL97" i="8"/>
  <c r="AL96" i="8"/>
  <c r="AL95" i="8"/>
  <c r="AL94" i="8"/>
  <c r="AL93" i="8"/>
  <c r="AL92" i="8"/>
  <c r="AL91" i="8"/>
  <c r="AL90" i="8"/>
  <c r="M116" i="8"/>
  <c r="M115" i="8"/>
  <c r="M114" i="8"/>
  <c r="M113" i="8"/>
  <c r="M112" i="8"/>
  <c r="M111" i="8"/>
  <c r="M110" i="8"/>
  <c r="M109" i="8"/>
  <c r="M107" i="8"/>
  <c r="M106" i="8"/>
  <c r="M105" i="8"/>
  <c r="M104" i="8"/>
  <c r="M103" i="8"/>
  <c r="M102" i="8"/>
  <c r="M101" i="8"/>
  <c r="M100" i="8"/>
  <c r="M99" i="8"/>
  <c r="M98" i="8"/>
  <c r="M97" i="8"/>
  <c r="M96" i="8"/>
  <c r="M95" i="8"/>
  <c r="M94" i="8"/>
  <c r="M93" i="8"/>
  <c r="M92" i="8"/>
  <c r="M91" i="8"/>
  <c r="M90" i="8"/>
  <c r="M89" i="8"/>
  <c r="M88" i="8"/>
  <c r="AL119" i="8"/>
  <c r="AL117" i="8"/>
  <c r="AL88" i="8"/>
  <c r="AL86" i="8"/>
  <c r="AL85" i="8"/>
  <c r="AL84" i="8"/>
  <c r="AL83" i="8"/>
  <c r="AL82" i="8"/>
  <c r="AL81" i="8"/>
  <c r="AL80" i="8"/>
  <c r="AL79" i="8"/>
  <c r="AL78" i="8"/>
  <c r="AL77" i="8"/>
  <c r="AL76" i="8"/>
  <c r="AL75" i="8"/>
  <c r="AL74" i="8"/>
  <c r="AL73" i="8"/>
  <c r="AL72" i="8"/>
  <c r="AL71" i="8"/>
  <c r="AL70" i="8"/>
  <c r="AL69" i="8"/>
  <c r="AL68" i="8"/>
  <c r="AL67" i="8"/>
  <c r="AL66" i="8"/>
  <c r="AL65" i="8"/>
  <c r="AL64" i="8"/>
  <c r="AL63" i="8"/>
  <c r="AL62" i="8"/>
  <c r="AL61" i="8"/>
  <c r="AL60" i="8"/>
  <c r="M87" i="8"/>
  <c r="M86" i="8"/>
  <c r="M85" i="8"/>
  <c r="M84" i="8"/>
  <c r="M83" i="8"/>
  <c r="M82" i="8"/>
  <c r="M81" i="8"/>
  <c r="M80" i="8"/>
  <c r="M79" i="8"/>
  <c r="M78" i="8"/>
  <c r="M77" i="8"/>
  <c r="M76" i="8"/>
  <c r="M75" i="8"/>
  <c r="M74" i="8"/>
  <c r="M73" i="8"/>
  <c r="M72" i="8"/>
  <c r="M71" i="8"/>
  <c r="M70" i="8"/>
  <c r="M69" i="8"/>
  <c r="M68" i="8"/>
  <c r="M67" i="8"/>
  <c r="M66" i="8"/>
  <c r="M65" i="8"/>
  <c r="M64" i="8"/>
  <c r="M63" i="8"/>
  <c r="AL89" i="8"/>
  <c r="AL87" i="8"/>
  <c r="Q158" i="8"/>
  <c r="Q157" i="8"/>
  <c r="Q156" i="8"/>
  <c r="Q155" i="8"/>
  <c r="Q154" i="8"/>
  <c r="Q153" i="8"/>
  <c r="Q152" i="8"/>
  <c r="Q151" i="8"/>
  <c r="Q150" i="8"/>
  <c r="Q149" i="8"/>
  <c r="Q148" i="8"/>
  <c r="Q147" i="8"/>
  <c r="Q146" i="8"/>
  <c r="AP158" i="8"/>
  <c r="AP157" i="8"/>
  <c r="AP156" i="8"/>
  <c r="AP155" i="8"/>
  <c r="AP154" i="8"/>
  <c r="AP153" i="8"/>
  <c r="AP152" i="8"/>
  <c r="AP151" i="8"/>
  <c r="AP150" i="8"/>
  <c r="AP149" i="8"/>
  <c r="AP148" i="8"/>
  <c r="AP147" i="8"/>
  <c r="AP146" i="8"/>
  <c r="AP145" i="8"/>
  <c r="AP144" i="8"/>
  <c r="AP143" i="8"/>
  <c r="Q145" i="8"/>
  <c r="Q143" i="8"/>
  <c r="AP142" i="8"/>
  <c r="AP141" i="8"/>
  <c r="AP140" i="8"/>
  <c r="AP139" i="8"/>
  <c r="AP138" i="8"/>
  <c r="AP137" i="8"/>
  <c r="AP136" i="8"/>
  <c r="AP135" i="8"/>
  <c r="AP134" i="8"/>
  <c r="AP133" i="8"/>
  <c r="AP132" i="8"/>
  <c r="AP131" i="8"/>
  <c r="AP130" i="8"/>
  <c r="AP129" i="8"/>
  <c r="AP128" i="8"/>
  <c r="AP127" i="8"/>
  <c r="AP126" i="8"/>
  <c r="AP125" i="8"/>
  <c r="AP124" i="8"/>
  <c r="AP123" i="8"/>
  <c r="AP122" i="8"/>
  <c r="AP121" i="8"/>
  <c r="AP120" i="8"/>
  <c r="Q142" i="8"/>
  <c r="Q141" i="8"/>
  <c r="Q140" i="8"/>
  <c r="Q139" i="8"/>
  <c r="Q138" i="8"/>
  <c r="Q137" i="8"/>
  <c r="Q136" i="8"/>
  <c r="Q135" i="8"/>
  <c r="Q134" i="8"/>
  <c r="Q133" i="8"/>
  <c r="Q132" i="8"/>
  <c r="Q131" i="8"/>
  <c r="Q130" i="8"/>
  <c r="Q129" i="8"/>
  <c r="Q128" i="8"/>
  <c r="Q127" i="8"/>
  <c r="Q126" i="8"/>
  <c r="Q125" i="8"/>
  <c r="Q124" i="8"/>
  <c r="Q123" i="8"/>
  <c r="Q122" i="8"/>
  <c r="Q121" i="8"/>
  <c r="Q120" i="8"/>
  <c r="Q119" i="8"/>
  <c r="Q118" i="8"/>
  <c r="Q117" i="8"/>
  <c r="Q144" i="8"/>
  <c r="AP119" i="8"/>
  <c r="AP117" i="8"/>
  <c r="AP116" i="8"/>
  <c r="AP115" i="8"/>
  <c r="AP114" i="8"/>
  <c r="AP113" i="8"/>
  <c r="AP112" i="8"/>
  <c r="AP111" i="8"/>
  <c r="AP110" i="8"/>
  <c r="AP109" i="8"/>
  <c r="AP107" i="8"/>
  <c r="AP106" i="8"/>
  <c r="AP105" i="8"/>
  <c r="AP104" i="8"/>
  <c r="AP103" i="8"/>
  <c r="AP102" i="8"/>
  <c r="AP101" i="8"/>
  <c r="AP100" i="8"/>
  <c r="AP99" i="8"/>
  <c r="AP98" i="8"/>
  <c r="AP97" i="8"/>
  <c r="AP96" i="8"/>
  <c r="AP95" i="8"/>
  <c r="AP94" i="8"/>
  <c r="AP93" i="8"/>
  <c r="AP92" i="8"/>
  <c r="AP91" i="8"/>
  <c r="AP90" i="8"/>
  <c r="Q116" i="8"/>
  <c r="Q115" i="8"/>
  <c r="Q114" i="8"/>
  <c r="Q113" i="8"/>
  <c r="Q112" i="8"/>
  <c r="Q111" i="8"/>
  <c r="Q110" i="8"/>
  <c r="Q109" i="8"/>
  <c r="Q107" i="8"/>
  <c r="Q106" i="8"/>
  <c r="Q105" i="8"/>
  <c r="Q104" i="8"/>
  <c r="Q103" i="8"/>
  <c r="Q102" i="8"/>
  <c r="Q101" i="8"/>
  <c r="Q100" i="8"/>
  <c r="Q99" i="8"/>
  <c r="Q98" i="8"/>
  <c r="Q97" i="8"/>
  <c r="Q96" i="8"/>
  <c r="Q95" i="8"/>
  <c r="Q94" i="8"/>
  <c r="Q93" i="8"/>
  <c r="Q92" i="8"/>
  <c r="Q91" i="8"/>
  <c r="Q90" i="8"/>
  <c r="Q89" i="8"/>
  <c r="Q88" i="8"/>
  <c r="AP118" i="8"/>
  <c r="AP89" i="8"/>
  <c r="AP87" i="8"/>
  <c r="AP86" i="8"/>
  <c r="AP85" i="8"/>
  <c r="AP84" i="8"/>
  <c r="AP83" i="8"/>
  <c r="AP82" i="8"/>
  <c r="AP81" i="8"/>
  <c r="AP80" i="8"/>
  <c r="AP79" i="8"/>
  <c r="AP78" i="8"/>
  <c r="AP77" i="8"/>
  <c r="AP76" i="8"/>
  <c r="AP75" i="8"/>
  <c r="AP74" i="8"/>
  <c r="AP73" i="8"/>
  <c r="AP72" i="8"/>
  <c r="AP71" i="8"/>
  <c r="AP70" i="8"/>
  <c r="AP69" i="8"/>
  <c r="AP68" i="8"/>
  <c r="AP67" i="8"/>
  <c r="AP66" i="8"/>
  <c r="AP65" i="8"/>
  <c r="AP64" i="8"/>
  <c r="AP63" i="8"/>
  <c r="AP62" i="8"/>
  <c r="AP61" i="8"/>
  <c r="AP60" i="8"/>
  <c r="Q87" i="8"/>
  <c r="Q86" i="8"/>
  <c r="Q85" i="8"/>
  <c r="Q84" i="8"/>
  <c r="Q83" i="8"/>
  <c r="Q82" i="8"/>
  <c r="Q81" i="8"/>
  <c r="Q80" i="8"/>
  <c r="Q79" i="8"/>
  <c r="Q78" i="8"/>
  <c r="Q77" i="8"/>
  <c r="Q76" i="8"/>
  <c r="Q75" i="8"/>
  <c r="Q74" i="8"/>
  <c r="Q73" i="8"/>
  <c r="Q72" i="8"/>
  <c r="Q71" i="8"/>
  <c r="Q70" i="8"/>
  <c r="Q69" i="8"/>
  <c r="Q68" i="8"/>
  <c r="Q67" i="8"/>
  <c r="Q66" i="8"/>
  <c r="Q65" i="8"/>
  <c r="Q64" i="8"/>
  <c r="Q63" i="8"/>
  <c r="AP88" i="8"/>
  <c r="U158" i="8"/>
  <c r="U157" i="8"/>
  <c r="U156" i="8"/>
  <c r="U155" i="8"/>
  <c r="U154" i="8"/>
  <c r="U153" i="8"/>
  <c r="U152" i="8"/>
  <c r="U151" i="8"/>
  <c r="U150" i="8"/>
  <c r="U149" i="8"/>
  <c r="U148" i="8"/>
  <c r="U147" i="8"/>
  <c r="U146" i="8"/>
  <c r="AT158" i="8"/>
  <c r="AT157" i="8"/>
  <c r="AT156" i="8"/>
  <c r="AT155" i="8"/>
  <c r="AT154" i="8"/>
  <c r="AT153" i="8"/>
  <c r="AT152" i="8"/>
  <c r="AT151" i="8"/>
  <c r="AT150" i="8"/>
  <c r="AT149" i="8"/>
  <c r="AT148" i="8"/>
  <c r="AT147" i="8"/>
  <c r="AT146" i="8"/>
  <c r="AT145" i="8"/>
  <c r="AT144" i="8"/>
  <c r="AT143" i="8"/>
  <c r="U144" i="8"/>
  <c r="AT142" i="8"/>
  <c r="AT141" i="8"/>
  <c r="AT140" i="8"/>
  <c r="AT139" i="8"/>
  <c r="AT138" i="8"/>
  <c r="AT137" i="8"/>
  <c r="AT136" i="8"/>
  <c r="AT135" i="8"/>
  <c r="AT134" i="8"/>
  <c r="AT133" i="8"/>
  <c r="AT132" i="8"/>
  <c r="AT131" i="8"/>
  <c r="AT130" i="8"/>
  <c r="AT129" i="8"/>
  <c r="AT128" i="8"/>
  <c r="AT127" i="8"/>
  <c r="AT126" i="8"/>
  <c r="AT125" i="8"/>
  <c r="AT124" i="8"/>
  <c r="AT123" i="8"/>
  <c r="AT122" i="8"/>
  <c r="AT121" i="8"/>
  <c r="AT120" i="8"/>
  <c r="U142" i="8"/>
  <c r="U141" i="8"/>
  <c r="U140" i="8"/>
  <c r="U139" i="8"/>
  <c r="U138" i="8"/>
  <c r="U137" i="8"/>
  <c r="U136" i="8"/>
  <c r="U135" i="8"/>
  <c r="U134" i="8"/>
  <c r="U133" i="8"/>
  <c r="U132" i="8"/>
  <c r="U131" i="8"/>
  <c r="U130" i="8"/>
  <c r="U129" i="8"/>
  <c r="U128" i="8"/>
  <c r="U127" i="8"/>
  <c r="U126" i="8"/>
  <c r="U125" i="8"/>
  <c r="U124" i="8"/>
  <c r="U123" i="8"/>
  <c r="U122" i="8"/>
  <c r="U121" i="8"/>
  <c r="U120" i="8"/>
  <c r="U119" i="8"/>
  <c r="U118" i="8"/>
  <c r="U117" i="8"/>
  <c r="U145" i="8"/>
  <c r="U143" i="8"/>
  <c r="AT118" i="8"/>
  <c r="AT116" i="8"/>
  <c r="AT115" i="8"/>
  <c r="AT114" i="8"/>
  <c r="AT113" i="8"/>
  <c r="AT112" i="8"/>
  <c r="AT111" i="8"/>
  <c r="AT110" i="8"/>
  <c r="AT109" i="8"/>
  <c r="AT107" i="8"/>
  <c r="AT106" i="8"/>
  <c r="AT105" i="8"/>
  <c r="AT104" i="8"/>
  <c r="AT103" i="8"/>
  <c r="AT102" i="8"/>
  <c r="AT101" i="8"/>
  <c r="AT100" i="8"/>
  <c r="AT99" i="8"/>
  <c r="AT98" i="8"/>
  <c r="AT97" i="8"/>
  <c r="AT96" i="8"/>
  <c r="AT95" i="8"/>
  <c r="AT94" i="8"/>
  <c r="AT93" i="8"/>
  <c r="AT92" i="8"/>
  <c r="AT91" i="8"/>
  <c r="AT90" i="8"/>
  <c r="U116" i="8"/>
  <c r="U115" i="8"/>
  <c r="U114" i="8"/>
  <c r="U113" i="8"/>
  <c r="U112" i="8"/>
  <c r="U111" i="8"/>
  <c r="U110" i="8"/>
  <c r="U109" i="8"/>
  <c r="U107" i="8"/>
  <c r="U106" i="8"/>
  <c r="U105" i="8"/>
  <c r="U104" i="8"/>
  <c r="U103" i="8"/>
  <c r="U102" i="8"/>
  <c r="U101" i="8"/>
  <c r="U100" i="8"/>
  <c r="U99" i="8"/>
  <c r="U98" i="8"/>
  <c r="U97" i="8"/>
  <c r="U96" i="8"/>
  <c r="U95" i="8"/>
  <c r="U94" i="8"/>
  <c r="U93" i="8"/>
  <c r="U92" i="8"/>
  <c r="U91" i="8"/>
  <c r="U90" i="8"/>
  <c r="U89" i="8"/>
  <c r="U88" i="8"/>
  <c r="AT119" i="8"/>
  <c r="AT117" i="8"/>
  <c r="AT88" i="8"/>
  <c r="AT86" i="8"/>
  <c r="AT85" i="8"/>
  <c r="AT84" i="8"/>
  <c r="AT83" i="8"/>
  <c r="AT82" i="8"/>
  <c r="AT81" i="8"/>
  <c r="AT80" i="8"/>
  <c r="AT79" i="8"/>
  <c r="AT78" i="8"/>
  <c r="AT77" i="8"/>
  <c r="AT76" i="8"/>
  <c r="AT75" i="8"/>
  <c r="AT74" i="8"/>
  <c r="AT73" i="8"/>
  <c r="AT72" i="8"/>
  <c r="AT71" i="8"/>
  <c r="AT70" i="8"/>
  <c r="AT69" i="8"/>
  <c r="AT68" i="8"/>
  <c r="AT67" i="8"/>
  <c r="AT66" i="8"/>
  <c r="AT65" i="8"/>
  <c r="AT64" i="8"/>
  <c r="AT63" i="8"/>
  <c r="AT62" i="8"/>
  <c r="AT61" i="8"/>
  <c r="AT60" i="8"/>
  <c r="U87" i="8"/>
  <c r="U86" i="8"/>
  <c r="U85" i="8"/>
  <c r="U84" i="8"/>
  <c r="U83" i="8"/>
  <c r="U82" i="8"/>
  <c r="U81" i="8"/>
  <c r="U80" i="8"/>
  <c r="U79" i="8"/>
  <c r="U78" i="8"/>
  <c r="U77" i="8"/>
  <c r="U76" i="8"/>
  <c r="U75" i="8"/>
  <c r="U74" i="8"/>
  <c r="U73" i="8"/>
  <c r="U72" i="8"/>
  <c r="U71" i="8"/>
  <c r="U70" i="8"/>
  <c r="U69" i="8"/>
  <c r="U68" i="8"/>
  <c r="U67" i="8"/>
  <c r="U66" i="8"/>
  <c r="U65" i="8"/>
  <c r="U64" i="8"/>
  <c r="U63" i="8"/>
  <c r="AT89" i="8"/>
  <c r="AT87" i="8"/>
  <c r="Y158" i="8"/>
  <c r="Y157" i="8"/>
  <c r="Y156" i="8"/>
  <c r="Y155" i="8"/>
  <c r="Y154" i="8"/>
  <c r="Y153" i="8"/>
  <c r="Y152" i="8"/>
  <c r="Y151" i="8"/>
  <c r="Y150" i="8"/>
  <c r="Y149" i="8"/>
  <c r="Y148" i="8"/>
  <c r="Y147" i="8"/>
  <c r="Y146" i="8"/>
  <c r="AX158" i="8"/>
  <c r="AX157" i="8"/>
  <c r="AX156" i="8"/>
  <c r="AX155" i="8"/>
  <c r="AX154" i="8"/>
  <c r="AX153" i="8"/>
  <c r="AX152" i="8"/>
  <c r="AX151" i="8"/>
  <c r="AX150" i="8"/>
  <c r="AX149" i="8"/>
  <c r="AX148" i="8"/>
  <c r="AX147" i="8"/>
  <c r="AX146" i="8"/>
  <c r="AX145" i="8"/>
  <c r="AX144" i="8"/>
  <c r="AX143" i="8"/>
  <c r="Y145" i="8"/>
  <c r="Y143" i="8"/>
  <c r="AX142" i="8"/>
  <c r="AX141" i="8"/>
  <c r="AX140" i="8"/>
  <c r="AX139" i="8"/>
  <c r="AX138" i="8"/>
  <c r="AX137" i="8"/>
  <c r="AX136" i="8"/>
  <c r="AX135" i="8"/>
  <c r="AX134" i="8"/>
  <c r="AX133" i="8"/>
  <c r="AX132" i="8"/>
  <c r="AX131" i="8"/>
  <c r="AX130" i="8"/>
  <c r="AX129" i="8"/>
  <c r="AX128" i="8"/>
  <c r="AX127" i="8"/>
  <c r="AX126" i="8"/>
  <c r="AX125" i="8"/>
  <c r="AX124" i="8"/>
  <c r="AX123" i="8"/>
  <c r="AX122" i="8"/>
  <c r="AX121" i="8"/>
  <c r="AX120" i="8"/>
  <c r="Y142" i="8"/>
  <c r="Y141" i="8"/>
  <c r="Y140" i="8"/>
  <c r="Y139" i="8"/>
  <c r="Y138" i="8"/>
  <c r="Y137" i="8"/>
  <c r="Y136" i="8"/>
  <c r="Y135" i="8"/>
  <c r="Y134" i="8"/>
  <c r="Y133" i="8"/>
  <c r="Y132" i="8"/>
  <c r="Y131" i="8"/>
  <c r="Y130" i="8"/>
  <c r="Y129" i="8"/>
  <c r="Y128" i="8"/>
  <c r="Y127" i="8"/>
  <c r="Y126" i="8"/>
  <c r="Y125" i="8"/>
  <c r="Y124" i="8"/>
  <c r="Y123" i="8"/>
  <c r="Y122" i="8"/>
  <c r="Y121" i="8"/>
  <c r="Y120" i="8"/>
  <c r="Y119" i="8"/>
  <c r="Y118" i="8"/>
  <c r="Y117" i="8"/>
  <c r="Y144" i="8"/>
  <c r="AX119" i="8"/>
  <c r="AX117" i="8"/>
  <c r="AX116" i="8"/>
  <c r="AX115" i="8"/>
  <c r="AX114" i="8"/>
  <c r="AX113" i="8"/>
  <c r="AX112" i="8"/>
  <c r="AX111" i="8"/>
  <c r="AX110" i="8"/>
  <c r="AX109" i="8"/>
  <c r="AX107" i="8"/>
  <c r="AX106" i="8"/>
  <c r="AX105" i="8"/>
  <c r="AX104" i="8"/>
  <c r="AX103" i="8"/>
  <c r="AX102" i="8"/>
  <c r="AX101" i="8"/>
  <c r="AX100" i="8"/>
  <c r="AX99" i="8"/>
  <c r="AX98" i="8"/>
  <c r="AX97" i="8"/>
  <c r="AX96" i="8"/>
  <c r="AX95" i="8"/>
  <c r="AX94" i="8"/>
  <c r="AX93" i="8"/>
  <c r="AX92" i="8"/>
  <c r="AX91" i="8"/>
  <c r="AX90" i="8"/>
  <c r="Y116" i="8"/>
  <c r="Y115" i="8"/>
  <c r="Y114" i="8"/>
  <c r="Y113" i="8"/>
  <c r="Y112" i="8"/>
  <c r="Y111" i="8"/>
  <c r="Y110" i="8"/>
  <c r="Y109" i="8"/>
  <c r="Y107" i="8"/>
  <c r="Y106" i="8"/>
  <c r="Y105" i="8"/>
  <c r="Y104" i="8"/>
  <c r="Y103" i="8"/>
  <c r="Y102" i="8"/>
  <c r="Y101" i="8"/>
  <c r="Y100" i="8"/>
  <c r="Y99" i="8"/>
  <c r="Y98" i="8"/>
  <c r="Y97" i="8"/>
  <c r="Y96" i="8"/>
  <c r="Y95" i="8"/>
  <c r="Y94" i="8"/>
  <c r="Y93" i="8"/>
  <c r="Y92" i="8"/>
  <c r="Y91" i="8"/>
  <c r="Y90" i="8"/>
  <c r="Y89" i="8"/>
  <c r="Y88" i="8"/>
  <c r="AX118" i="8"/>
  <c r="AX89" i="8"/>
  <c r="AX87" i="8"/>
  <c r="AX86" i="8"/>
  <c r="AX85" i="8"/>
  <c r="AX84" i="8"/>
  <c r="AX83" i="8"/>
  <c r="AX82" i="8"/>
  <c r="AX81" i="8"/>
  <c r="AX80" i="8"/>
  <c r="AX79" i="8"/>
  <c r="AX78" i="8"/>
  <c r="AX77" i="8"/>
  <c r="AX76" i="8"/>
  <c r="AX75" i="8"/>
  <c r="AX74" i="8"/>
  <c r="AX73" i="8"/>
  <c r="AX72" i="8"/>
  <c r="AX71" i="8"/>
  <c r="AX70" i="8"/>
  <c r="AX69" i="8"/>
  <c r="AX68" i="8"/>
  <c r="AX67" i="8"/>
  <c r="AX66" i="8"/>
  <c r="AX65" i="8"/>
  <c r="AX64" i="8"/>
  <c r="AX63" i="8"/>
  <c r="AX62" i="8"/>
  <c r="AX61" i="8"/>
  <c r="AX60" i="8"/>
  <c r="AX59" i="8"/>
  <c r="Y87" i="8"/>
  <c r="Y86" i="8"/>
  <c r="Y85" i="8"/>
  <c r="Y84" i="8"/>
  <c r="Y83" i="8"/>
  <c r="Y82" i="8"/>
  <c r="Y81" i="8"/>
  <c r="Y80" i="8"/>
  <c r="Y79" i="8"/>
  <c r="Y78" i="8"/>
  <c r="Y77" i="8"/>
  <c r="Y76" i="8"/>
  <c r="Y75" i="8"/>
  <c r="Y74" i="8"/>
  <c r="Y73" i="8"/>
  <c r="Y72" i="8"/>
  <c r="Y71" i="8"/>
  <c r="Y70" i="8"/>
  <c r="Y69" i="8"/>
  <c r="Y68" i="8"/>
  <c r="Y67" i="8"/>
  <c r="Y66" i="8"/>
  <c r="Y65" i="8"/>
  <c r="Y64" i="8"/>
  <c r="Y63" i="8"/>
  <c r="AX88" i="8"/>
  <c r="BB158" i="8"/>
  <c r="BB157" i="8"/>
  <c r="BB156" i="8"/>
  <c r="BB155" i="8"/>
  <c r="BB154" i="8"/>
  <c r="BB153" i="8"/>
  <c r="BB152" i="8"/>
  <c r="BB151" i="8"/>
  <c r="BB150" i="8"/>
  <c r="BB149" i="8"/>
  <c r="BB148" i="8"/>
  <c r="BB147" i="8"/>
  <c r="BB146" i="8"/>
  <c r="BB145" i="8"/>
  <c r="BB144" i="8"/>
  <c r="BB143" i="8"/>
  <c r="BB142" i="8"/>
  <c r="BB141" i="8"/>
  <c r="BB140" i="8"/>
  <c r="BB139" i="8"/>
  <c r="BB138" i="8"/>
  <c r="BB137" i="8"/>
  <c r="BB136" i="8"/>
  <c r="BB135" i="8"/>
  <c r="BB134" i="8"/>
  <c r="BB133" i="8"/>
  <c r="BB132" i="8"/>
  <c r="BB131" i="8"/>
  <c r="BB130" i="8"/>
  <c r="BB129" i="8"/>
  <c r="BB128" i="8"/>
  <c r="BB127" i="8"/>
  <c r="BB126" i="8"/>
  <c r="BB125" i="8"/>
  <c r="BB124" i="8"/>
  <c r="BB123" i="8"/>
  <c r="BB122" i="8"/>
  <c r="BB121" i="8"/>
  <c r="BB120" i="8"/>
  <c r="BB118" i="8"/>
  <c r="BB116" i="8"/>
  <c r="BB115" i="8"/>
  <c r="BB114" i="8"/>
  <c r="BB113" i="8"/>
  <c r="BB112" i="8"/>
  <c r="BB111" i="8"/>
  <c r="BB110" i="8"/>
  <c r="BB109" i="8"/>
  <c r="BB107" i="8"/>
  <c r="BB106" i="8"/>
  <c r="BB105" i="8"/>
  <c r="BB104" i="8"/>
  <c r="BB103" i="8"/>
  <c r="BB102" i="8"/>
  <c r="BB101" i="8"/>
  <c r="BB100" i="8"/>
  <c r="BB99" i="8"/>
  <c r="BB98" i="8"/>
  <c r="BB97" i="8"/>
  <c r="BB96" i="8"/>
  <c r="BB95" i="8"/>
  <c r="BB94" i="8"/>
  <c r="BB93" i="8"/>
  <c r="BB92" i="8"/>
  <c r="BB91" i="8"/>
  <c r="BB90" i="8"/>
  <c r="BB119" i="8"/>
  <c r="BB117" i="8"/>
  <c r="BB88" i="8"/>
  <c r="BB86" i="8"/>
  <c r="BB85" i="8"/>
  <c r="BB84" i="8"/>
  <c r="BB83" i="8"/>
  <c r="BB82" i="8"/>
  <c r="BB81" i="8"/>
  <c r="BB80" i="8"/>
  <c r="BB79" i="8"/>
  <c r="BB78" i="8"/>
  <c r="BB77" i="8"/>
  <c r="BB76" i="8"/>
  <c r="BB75" i="8"/>
  <c r="BB74" i="8"/>
  <c r="BB73" i="8"/>
  <c r="BB72" i="8"/>
  <c r="BB71" i="8"/>
  <c r="BB70" i="8"/>
  <c r="BB69" i="8"/>
  <c r="BB68" i="8"/>
  <c r="BB67" i="8"/>
  <c r="BB66" i="8"/>
  <c r="BB65" i="8"/>
  <c r="BB64" i="8"/>
  <c r="BB63" i="8"/>
  <c r="BB62" i="8"/>
  <c r="BB61" i="8"/>
  <c r="BB60" i="8"/>
  <c r="BB59" i="8"/>
  <c r="BB89" i="8"/>
  <c r="BB87" i="8"/>
  <c r="BF158" i="8"/>
  <c r="BF157" i="8"/>
  <c r="BF156" i="8"/>
  <c r="BF155" i="8"/>
  <c r="BF154" i="8"/>
  <c r="BF153" i="8"/>
  <c r="BF152" i="8"/>
  <c r="BF151" i="8"/>
  <c r="BF150" i="8"/>
  <c r="BF149" i="8"/>
  <c r="BF148" i="8"/>
  <c r="BF147" i="8"/>
  <c r="BF146" i="8"/>
  <c r="BF145" i="8"/>
  <c r="BF144" i="8"/>
  <c r="BF143" i="8"/>
  <c r="BF142" i="8"/>
  <c r="BF141" i="8"/>
  <c r="BF140" i="8"/>
  <c r="BF139" i="8"/>
  <c r="BF138" i="8"/>
  <c r="BF137" i="8"/>
  <c r="BF136" i="8"/>
  <c r="BF135" i="8"/>
  <c r="BF134" i="8"/>
  <c r="BF133" i="8"/>
  <c r="BF132" i="8"/>
  <c r="BF131" i="8"/>
  <c r="BF130" i="8"/>
  <c r="BF129" i="8"/>
  <c r="BF128" i="8"/>
  <c r="BF127" i="8"/>
  <c r="BF126" i="8"/>
  <c r="BF125" i="8"/>
  <c r="BF124" i="8"/>
  <c r="BF123" i="8"/>
  <c r="BF122" i="8"/>
  <c r="BF121" i="8"/>
  <c r="BF120" i="8"/>
  <c r="BF119" i="8"/>
  <c r="BF117" i="8"/>
  <c r="BF116" i="8"/>
  <c r="BF115" i="8"/>
  <c r="BF114" i="8"/>
  <c r="BF113" i="8"/>
  <c r="BF112" i="8"/>
  <c r="BF111" i="8"/>
  <c r="BF110" i="8"/>
  <c r="BF109" i="8"/>
  <c r="BF107" i="8"/>
  <c r="BF106" i="8"/>
  <c r="BF105" i="8"/>
  <c r="BF104" i="8"/>
  <c r="BF103" i="8"/>
  <c r="BF102" i="8"/>
  <c r="BF101" i="8"/>
  <c r="BF100" i="8"/>
  <c r="BF99" i="8"/>
  <c r="BF98" i="8"/>
  <c r="BF97" i="8"/>
  <c r="BF96" i="8"/>
  <c r="BF95" i="8"/>
  <c r="BF94" i="8"/>
  <c r="BF93" i="8"/>
  <c r="BF92" i="8"/>
  <c r="BF91" i="8"/>
  <c r="BF90" i="8"/>
  <c r="BF118" i="8"/>
  <c r="BF89" i="8"/>
  <c r="BF87" i="8"/>
  <c r="BF86" i="8"/>
  <c r="BF85" i="8"/>
  <c r="BF84" i="8"/>
  <c r="BF83" i="8"/>
  <c r="BF82" i="8"/>
  <c r="BF81" i="8"/>
  <c r="BF80" i="8"/>
  <c r="BF79" i="8"/>
  <c r="BF78" i="8"/>
  <c r="BF77" i="8"/>
  <c r="BF76" i="8"/>
  <c r="BF75" i="8"/>
  <c r="BF74" i="8"/>
  <c r="BF73" i="8"/>
  <c r="BF72" i="8"/>
  <c r="BF71" i="8"/>
  <c r="BF70" i="8"/>
  <c r="BF69" i="8"/>
  <c r="BF68" i="8"/>
  <c r="BF67" i="8"/>
  <c r="BF66" i="8"/>
  <c r="BF65" i="8"/>
  <c r="BF64" i="8"/>
  <c r="BF63" i="8"/>
  <c r="BF62" i="8"/>
  <c r="BF61" i="8"/>
  <c r="BF60" i="8"/>
  <c r="BF59" i="8"/>
  <c r="BF88" i="8"/>
  <c r="BJ158" i="8"/>
  <c r="BJ157" i="8"/>
  <c r="BJ156" i="8"/>
  <c r="BJ155" i="8"/>
  <c r="BJ154" i="8"/>
  <c r="BJ153" i="8"/>
  <c r="BJ152" i="8"/>
  <c r="BJ151" i="8"/>
  <c r="BJ150" i="8"/>
  <c r="BJ149" i="8"/>
  <c r="BJ148" i="8"/>
  <c r="BJ147" i="8"/>
  <c r="BJ146" i="8"/>
  <c r="BJ145" i="8"/>
  <c r="BJ144" i="8"/>
  <c r="BJ143" i="8"/>
  <c r="BJ142" i="8"/>
  <c r="BJ141" i="8"/>
  <c r="BJ140" i="8"/>
  <c r="BJ139" i="8"/>
  <c r="BJ138" i="8"/>
  <c r="BJ137" i="8"/>
  <c r="BJ136" i="8"/>
  <c r="BJ135" i="8"/>
  <c r="BJ134" i="8"/>
  <c r="BJ133" i="8"/>
  <c r="BJ132" i="8"/>
  <c r="BJ131" i="8"/>
  <c r="BJ130" i="8"/>
  <c r="BJ129" i="8"/>
  <c r="BJ128" i="8"/>
  <c r="BJ127" i="8"/>
  <c r="BJ126" i="8"/>
  <c r="BJ125" i="8"/>
  <c r="BJ124" i="8"/>
  <c r="BJ123" i="8"/>
  <c r="BJ122" i="8"/>
  <c r="BJ121" i="8"/>
  <c r="BJ120" i="8"/>
  <c r="BJ118" i="8"/>
  <c r="BJ116" i="8"/>
  <c r="BJ115" i="8"/>
  <c r="BJ114" i="8"/>
  <c r="BJ113" i="8"/>
  <c r="BJ112" i="8"/>
  <c r="BJ111" i="8"/>
  <c r="BJ110" i="8"/>
  <c r="BJ109" i="8"/>
  <c r="BJ107" i="8"/>
  <c r="BJ106" i="8"/>
  <c r="BJ105" i="8"/>
  <c r="BJ104" i="8"/>
  <c r="BJ103" i="8"/>
  <c r="BJ102" i="8"/>
  <c r="BJ101" i="8"/>
  <c r="BJ100" i="8"/>
  <c r="BJ99" i="8"/>
  <c r="BJ98" i="8"/>
  <c r="BJ97" i="8"/>
  <c r="BJ96" i="8"/>
  <c r="BJ95" i="8"/>
  <c r="BJ94" i="8"/>
  <c r="BJ93" i="8"/>
  <c r="BJ92" i="8"/>
  <c r="BJ91" i="8"/>
  <c r="BJ90" i="8"/>
  <c r="BJ119" i="8"/>
  <c r="BJ117" i="8"/>
  <c r="BJ88" i="8"/>
  <c r="BJ86" i="8"/>
  <c r="BJ85" i="8"/>
  <c r="BJ84" i="8"/>
  <c r="BJ83" i="8"/>
  <c r="BJ82" i="8"/>
  <c r="BJ81" i="8"/>
  <c r="BJ80" i="8"/>
  <c r="BJ79" i="8"/>
  <c r="BJ78" i="8"/>
  <c r="BJ77" i="8"/>
  <c r="BJ76" i="8"/>
  <c r="BJ75" i="8"/>
  <c r="BJ74" i="8"/>
  <c r="BJ73" i="8"/>
  <c r="BJ72" i="8"/>
  <c r="BJ71" i="8"/>
  <c r="BJ70" i="8"/>
  <c r="BJ69" i="8"/>
  <c r="BJ68" i="8"/>
  <c r="BJ67" i="8"/>
  <c r="BJ66" i="8"/>
  <c r="BJ65" i="8"/>
  <c r="BJ64" i="8"/>
  <c r="BJ63" i="8"/>
  <c r="BJ62" i="8"/>
  <c r="BJ61" i="8"/>
  <c r="BJ60" i="8"/>
  <c r="BJ59" i="8"/>
  <c r="BJ89" i="8"/>
  <c r="BJ87" i="8"/>
  <c r="BN158" i="8"/>
  <c r="BN157" i="8"/>
  <c r="BN156" i="8"/>
  <c r="BN155" i="8"/>
  <c r="BN154" i="8"/>
  <c r="BN153" i="8"/>
  <c r="BN152" i="8"/>
  <c r="BN151" i="8"/>
  <c r="BN150" i="8"/>
  <c r="BN149" i="8"/>
  <c r="BN148" i="8"/>
  <c r="BN147" i="8"/>
  <c r="BN146" i="8"/>
  <c r="BN145" i="8"/>
  <c r="BN144" i="8"/>
  <c r="BN143" i="8"/>
  <c r="BN142" i="8"/>
  <c r="BN141" i="8"/>
  <c r="BN140" i="8"/>
  <c r="BN139" i="8"/>
  <c r="BN138" i="8"/>
  <c r="BN137" i="8"/>
  <c r="BN136" i="8"/>
  <c r="BN135" i="8"/>
  <c r="BN134" i="8"/>
  <c r="BN133" i="8"/>
  <c r="BN132" i="8"/>
  <c r="BN131" i="8"/>
  <c r="BN130" i="8"/>
  <c r="BN129" i="8"/>
  <c r="BN128" i="8"/>
  <c r="BN127" i="8"/>
  <c r="BN126" i="8"/>
  <c r="BN125" i="8"/>
  <c r="BN124" i="8"/>
  <c r="BN123" i="8"/>
  <c r="BN122" i="8"/>
  <c r="BN121" i="8"/>
  <c r="BN120" i="8"/>
  <c r="BN119" i="8"/>
  <c r="BN117" i="8"/>
  <c r="BN116" i="8"/>
  <c r="BN115" i="8"/>
  <c r="BN114" i="8"/>
  <c r="BN113" i="8"/>
  <c r="BN112" i="8"/>
  <c r="BN111" i="8"/>
  <c r="BN110" i="8"/>
  <c r="BN109" i="8"/>
  <c r="BN107" i="8"/>
  <c r="BN106" i="8"/>
  <c r="BN105" i="8"/>
  <c r="BN104" i="8"/>
  <c r="BN103" i="8"/>
  <c r="BN102" i="8"/>
  <c r="BN101" i="8"/>
  <c r="BN100" i="8"/>
  <c r="BN99" i="8"/>
  <c r="BN98" i="8"/>
  <c r="BN97" i="8"/>
  <c r="BN96" i="8"/>
  <c r="BN95" i="8"/>
  <c r="BN94" i="8"/>
  <c r="BN93" i="8"/>
  <c r="BN92" i="8"/>
  <c r="BN91" i="8"/>
  <c r="BN90" i="8"/>
  <c r="BN118" i="8"/>
  <c r="BN89" i="8"/>
  <c r="BN87" i="8"/>
  <c r="BN86" i="8"/>
  <c r="BN85" i="8"/>
  <c r="BN84" i="8"/>
  <c r="BN83" i="8"/>
  <c r="BN82" i="8"/>
  <c r="BN81" i="8"/>
  <c r="BN80" i="8"/>
  <c r="BN79" i="8"/>
  <c r="BN78" i="8"/>
  <c r="BN77" i="8"/>
  <c r="BN76" i="8"/>
  <c r="BN75" i="8"/>
  <c r="BN74" i="8"/>
  <c r="BN73" i="8"/>
  <c r="BN72" i="8"/>
  <c r="BN71" i="8"/>
  <c r="BN70" i="8"/>
  <c r="BN69" i="8"/>
  <c r="BN68" i="8"/>
  <c r="BN67" i="8"/>
  <c r="BN66" i="8"/>
  <c r="BN65" i="8"/>
  <c r="BN64" i="8"/>
  <c r="BN63" i="8"/>
  <c r="BN62" i="8"/>
  <c r="BN61" i="8"/>
  <c r="BN60" i="8"/>
  <c r="BN59" i="8"/>
  <c r="BN88" i="8"/>
  <c r="BR158" i="8"/>
  <c r="BR157" i="8"/>
  <c r="BR156" i="8"/>
  <c r="BR155" i="8"/>
  <c r="BR154" i="8"/>
  <c r="BR153" i="8"/>
  <c r="BR152" i="8"/>
  <c r="BR151" i="8"/>
  <c r="BR150" i="8"/>
  <c r="BR149" i="8"/>
  <c r="BR148" i="8"/>
  <c r="BR147" i="8"/>
  <c r="BR146" i="8"/>
  <c r="BR145" i="8"/>
  <c r="BR144" i="8"/>
  <c r="BR143" i="8"/>
  <c r="BR142" i="8"/>
  <c r="BR141" i="8"/>
  <c r="BR140" i="8"/>
  <c r="BR139" i="8"/>
  <c r="BR138" i="8"/>
  <c r="BR137" i="8"/>
  <c r="BR136" i="8"/>
  <c r="BR135" i="8"/>
  <c r="BR134" i="8"/>
  <c r="BR133" i="8"/>
  <c r="BR132" i="8"/>
  <c r="BR131" i="8"/>
  <c r="BR130" i="8"/>
  <c r="BR129" i="8"/>
  <c r="BR128" i="8"/>
  <c r="BR127" i="8"/>
  <c r="BR126" i="8"/>
  <c r="BR125" i="8"/>
  <c r="BR124" i="8"/>
  <c r="BR123" i="8"/>
  <c r="BR122" i="8"/>
  <c r="BR121" i="8"/>
  <c r="BR120" i="8"/>
  <c r="BR118" i="8"/>
  <c r="BR116" i="8"/>
  <c r="BR115" i="8"/>
  <c r="BR114" i="8"/>
  <c r="BR113" i="8"/>
  <c r="BR112" i="8"/>
  <c r="BR111" i="8"/>
  <c r="BR110" i="8"/>
  <c r="BR109" i="8"/>
  <c r="BR107" i="8"/>
  <c r="BR106" i="8"/>
  <c r="BR105" i="8"/>
  <c r="BR104" i="8"/>
  <c r="BR103" i="8"/>
  <c r="BR102" i="8"/>
  <c r="BR101" i="8"/>
  <c r="BR100" i="8"/>
  <c r="BR99" i="8"/>
  <c r="BR98" i="8"/>
  <c r="BR97" i="8"/>
  <c r="BR96" i="8"/>
  <c r="BR95" i="8"/>
  <c r="BR94" i="8"/>
  <c r="BR93" i="8"/>
  <c r="BR92" i="8"/>
  <c r="BR91" i="8"/>
  <c r="BR90" i="8"/>
  <c r="BR119" i="8"/>
  <c r="BR117" i="8"/>
  <c r="BR88" i="8"/>
  <c r="BR86" i="8"/>
  <c r="BR85" i="8"/>
  <c r="BR84" i="8"/>
  <c r="BR83" i="8"/>
  <c r="BR82" i="8"/>
  <c r="BR81" i="8"/>
  <c r="BR80" i="8"/>
  <c r="BR79" i="8"/>
  <c r="BR78" i="8"/>
  <c r="BR77" i="8"/>
  <c r="BR76" i="8"/>
  <c r="BR75" i="8"/>
  <c r="BR74" i="8"/>
  <c r="BR73" i="8"/>
  <c r="BR72" i="8"/>
  <c r="BR71" i="8"/>
  <c r="BR70" i="8"/>
  <c r="BR69" i="8"/>
  <c r="BR68" i="8"/>
  <c r="BR67" i="8"/>
  <c r="BR66" i="8"/>
  <c r="BR65" i="8"/>
  <c r="BR64" i="8"/>
  <c r="BR63" i="8"/>
  <c r="BR62" i="8"/>
  <c r="BR61" i="8"/>
  <c r="BR60" i="8"/>
  <c r="BR59" i="8"/>
  <c r="BR89" i="8"/>
  <c r="BR87" i="8"/>
  <c r="D58" i="8"/>
  <c r="H58" i="8"/>
  <c r="L58" i="8"/>
  <c r="P58" i="8"/>
  <c r="T58" i="8"/>
  <c r="X58" i="8"/>
  <c r="AB58" i="8"/>
  <c r="AF58" i="8"/>
  <c r="AJ58" i="8"/>
  <c r="AN58" i="8"/>
  <c r="AR58" i="8"/>
  <c r="AV58" i="8"/>
  <c r="AZ58" i="8"/>
  <c r="BD58" i="8"/>
  <c r="BH58" i="8"/>
  <c r="BL58" i="8"/>
  <c r="BP58" i="8"/>
  <c r="D59" i="8"/>
  <c r="H59" i="8"/>
  <c r="L59" i="8"/>
  <c r="P59" i="8"/>
  <c r="T59" i="8"/>
  <c r="X59" i="8"/>
  <c r="AB59" i="8"/>
  <c r="AF59" i="8"/>
  <c r="AJ59" i="8"/>
  <c r="AN59" i="8"/>
  <c r="AR59" i="8"/>
  <c r="AV59" i="8"/>
  <c r="C60" i="8"/>
  <c r="K60" i="8"/>
  <c r="S60" i="8"/>
  <c r="G61" i="8"/>
  <c r="O61" i="8"/>
  <c r="W61" i="8"/>
  <c r="BI61" i="8"/>
  <c r="I62" i="8"/>
  <c r="Y62" i="8"/>
  <c r="AO62" i="8"/>
  <c r="BE62" i="8"/>
  <c r="AA158" i="8"/>
  <c r="AA157" i="8"/>
  <c r="AA156" i="8"/>
  <c r="AA155" i="8"/>
  <c r="AA154" i="8"/>
  <c r="AA153" i="8"/>
  <c r="AA152" i="8"/>
  <c r="AA151" i="8"/>
  <c r="AA150" i="8"/>
  <c r="AA149" i="8"/>
  <c r="AA148" i="8"/>
  <c r="AA147" i="8"/>
  <c r="AA146" i="8"/>
  <c r="B158" i="8"/>
  <c r="B157" i="8"/>
  <c r="B156" i="8"/>
  <c r="B155" i="8"/>
  <c r="B154" i="8"/>
  <c r="B153" i="8"/>
  <c r="B152" i="8"/>
  <c r="B151" i="8"/>
  <c r="B150" i="8"/>
  <c r="B149" i="8"/>
  <c r="B148" i="8"/>
  <c r="B147" i="8"/>
  <c r="B146" i="8"/>
  <c r="B145" i="8"/>
  <c r="B144" i="8"/>
  <c r="B142" i="8"/>
  <c r="B141" i="8"/>
  <c r="B140" i="8"/>
  <c r="B139" i="8"/>
  <c r="B138" i="8"/>
  <c r="B137" i="8"/>
  <c r="B136" i="8"/>
  <c r="B135" i="8"/>
  <c r="B134" i="8"/>
  <c r="B133" i="8"/>
  <c r="B132" i="8"/>
  <c r="B131" i="8"/>
  <c r="B130" i="8"/>
  <c r="B129" i="8"/>
  <c r="B128" i="8"/>
  <c r="B127" i="8"/>
  <c r="B126" i="8"/>
  <c r="B125" i="8"/>
  <c r="B124" i="8"/>
  <c r="B123" i="8"/>
  <c r="B122" i="8"/>
  <c r="B121" i="8"/>
  <c r="B120" i="8"/>
  <c r="AA144" i="8"/>
  <c r="AA145" i="8"/>
  <c r="AA143" i="8"/>
  <c r="B143" i="8"/>
  <c r="AA142" i="8"/>
  <c r="AA141" i="8"/>
  <c r="AA140" i="8"/>
  <c r="AA139" i="8"/>
  <c r="AA138" i="8"/>
  <c r="AA137" i="8"/>
  <c r="AA136" i="8"/>
  <c r="AA135" i="8"/>
  <c r="AA134" i="8"/>
  <c r="AA133" i="8"/>
  <c r="AA132" i="8"/>
  <c r="AA131" i="8"/>
  <c r="AA130" i="8"/>
  <c r="AA129" i="8"/>
  <c r="AA128" i="8"/>
  <c r="AA127" i="8"/>
  <c r="AA126" i="8"/>
  <c r="AA125" i="8"/>
  <c r="AA124" i="8"/>
  <c r="AA123" i="8"/>
  <c r="AA122" i="8"/>
  <c r="AA121" i="8"/>
  <c r="AA120" i="8"/>
  <c r="AA119" i="8"/>
  <c r="AA118" i="8"/>
  <c r="AA117" i="8"/>
  <c r="B119" i="8"/>
  <c r="B117" i="8"/>
  <c r="B116" i="8"/>
  <c r="B115" i="8"/>
  <c r="B114" i="8"/>
  <c r="B113" i="8"/>
  <c r="B112" i="8"/>
  <c r="B111" i="8"/>
  <c r="B110" i="8"/>
  <c r="B109" i="8"/>
  <c r="B107" i="8"/>
  <c r="B106" i="8"/>
  <c r="B105" i="8"/>
  <c r="B104" i="8"/>
  <c r="B103" i="8"/>
  <c r="B102" i="8"/>
  <c r="B101" i="8"/>
  <c r="B100" i="8"/>
  <c r="B99" i="8"/>
  <c r="B98" i="8"/>
  <c r="B97" i="8"/>
  <c r="B96" i="8"/>
  <c r="B95" i="8"/>
  <c r="B94" i="8"/>
  <c r="B93" i="8"/>
  <c r="B92" i="8"/>
  <c r="B91" i="8"/>
  <c r="B118" i="8"/>
  <c r="AA116" i="8"/>
  <c r="AA115" i="8"/>
  <c r="AA114" i="8"/>
  <c r="AA113" i="8"/>
  <c r="AA112" i="8"/>
  <c r="AA111" i="8"/>
  <c r="AA110" i="8"/>
  <c r="AA109" i="8"/>
  <c r="AA107" i="8"/>
  <c r="AA106" i="8"/>
  <c r="AA105" i="8"/>
  <c r="AA104" i="8"/>
  <c r="AA103" i="8"/>
  <c r="AA102" i="8"/>
  <c r="AA101" i="8"/>
  <c r="AA100" i="8"/>
  <c r="AA99" i="8"/>
  <c r="AA98" i="8"/>
  <c r="AA97" i="8"/>
  <c r="AA96" i="8"/>
  <c r="AA95" i="8"/>
  <c r="AA94" i="8"/>
  <c r="AA93" i="8"/>
  <c r="AA92" i="8"/>
  <c r="AA91" i="8"/>
  <c r="AA90" i="8"/>
  <c r="AA89" i="8"/>
  <c r="AA88" i="8"/>
  <c r="AA87" i="8"/>
  <c r="AA86" i="8"/>
  <c r="AA85" i="8"/>
  <c r="AA84" i="8"/>
  <c r="AA83" i="8"/>
  <c r="AA82" i="8"/>
  <c r="AA81" i="8"/>
  <c r="AA80" i="8"/>
  <c r="AA79" i="8"/>
  <c r="AA78" i="8"/>
  <c r="AA77" i="8"/>
  <c r="AA76" i="8"/>
  <c r="AA75" i="8"/>
  <c r="AA74" i="8"/>
  <c r="AA73" i="8"/>
  <c r="AA72" i="8"/>
  <c r="AA71" i="8"/>
  <c r="AA70" i="8"/>
  <c r="AA69" i="8"/>
  <c r="AA68" i="8"/>
  <c r="AA67" i="8"/>
  <c r="AA66" i="8"/>
  <c r="AA65" i="8"/>
  <c r="AA64" i="8"/>
  <c r="AA63" i="8"/>
  <c r="AA62" i="8"/>
  <c r="B89"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90" i="8"/>
  <c r="B88" i="8"/>
  <c r="AE158" i="8"/>
  <c r="AE157" i="8"/>
  <c r="AE156" i="8"/>
  <c r="AE155" i="8"/>
  <c r="AE154" i="8"/>
  <c r="AE153" i="8"/>
  <c r="AE152" i="8"/>
  <c r="AE151" i="8"/>
  <c r="AE150" i="8"/>
  <c r="AE149" i="8"/>
  <c r="AE148" i="8"/>
  <c r="AE147" i="8"/>
  <c r="AE146"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AE145" i="8"/>
  <c r="AE143" i="8"/>
  <c r="AE144" i="8"/>
  <c r="AE142" i="8"/>
  <c r="AE141" i="8"/>
  <c r="AE140" i="8"/>
  <c r="AE139" i="8"/>
  <c r="AE138" i="8"/>
  <c r="AE137" i="8"/>
  <c r="AE136" i="8"/>
  <c r="AE135" i="8"/>
  <c r="AE134" i="8"/>
  <c r="AE133" i="8"/>
  <c r="AE132" i="8"/>
  <c r="AE131" i="8"/>
  <c r="AE130" i="8"/>
  <c r="AE129" i="8"/>
  <c r="AE128" i="8"/>
  <c r="AE127" i="8"/>
  <c r="AE126" i="8"/>
  <c r="AE125" i="8"/>
  <c r="AE124" i="8"/>
  <c r="AE123" i="8"/>
  <c r="AE122" i="8"/>
  <c r="AE121" i="8"/>
  <c r="AE120" i="8"/>
  <c r="AE119" i="8"/>
  <c r="AE118" i="8"/>
  <c r="AE117" i="8"/>
  <c r="F118" i="8"/>
  <c r="F116" i="8"/>
  <c r="F115" i="8"/>
  <c r="F114" i="8"/>
  <c r="F113" i="8"/>
  <c r="F112" i="8"/>
  <c r="F111" i="8"/>
  <c r="F110" i="8"/>
  <c r="F109" i="8"/>
  <c r="F107" i="8"/>
  <c r="F106" i="8"/>
  <c r="F105" i="8"/>
  <c r="F104" i="8"/>
  <c r="F103" i="8"/>
  <c r="F102" i="8"/>
  <c r="F101" i="8"/>
  <c r="F100" i="8"/>
  <c r="F99" i="8"/>
  <c r="F98" i="8"/>
  <c r="F97" i="8"/>
  <c r="F96" i="8"/>
  <c r="F95" i="8"/>
  <c r="F94" i="8"/>
  <c r="F93" i="8"/>
  <c r="F92" i="8"/>
  <c r="F91" i="8"/>
  <c r="F119" i="8"/>
  <c r="F117" i="8"/>
  <c r="AE116" i="8"/>
  <c r="AE115" i="8"/>
  <c r="AE114" i="8"/>
  <c r="AE113" i="8"/>
  <c r="AE112" i="8"/>
  <c r="AE111" i="8"/>
  <c r="AE110" i="8"/>
  <c r="AE109" i="8"/>
  <c r="AE107" i="8"/>
  <c r="AE106" i="8"/>
  <c r="AE105" i="8"/>
  <c r="AE104" i="8"/>
  <c r="AE103" i="8"/>
  <c r="AE102" i="8"/>
  <c r="AE101" i="8"/>
  <c r="AE100" i="8"/>
  <c r="AE99" i="8"/>
  <c r="AE98" i="8"/>
  <c r="AE97" i="8"/>
  <c r="AE96" i="8"/>
  <c r="AE95" i="8"/>
  <c r="AE94" i="8"/>
  <c r="AE93" i="8"/>
  <c r="AE92" i="8"/>
  <c r="AE91" i="8"/>
  <c r="AE90" i="8"/>
  <c r="AE89" i="8"/>
  <c r="AE88" i="8"/>
  <c r="AE87" i="8"/>
  <c r="AE86" i="8"/>
  <c r="AE85" i="8"/>
  <c r="AE84" i="8"/>
  <c r="AE83" i="8"/>
  <c r="AE82" i="8"/>
  <c r="AE81" i="8"/>
  <c r="AE80" i="8"/>
  <c r="AE79" i="8"/>
  <c r="AE78" i="8"/>
  <c r="AE77" i="8"/>
  <c r="AE76" i="8"/>
  <c r="AE75" i="8"/>
  <c r="AE74" i="8"/>
  <c r="AE73" i="8"/>
  <c r="AE72" i="8"/>
  <c r="AE71" i="8"/>
  <c r="AE70" i="8"/>
  <c r="AE69" i="8"/>
  <c r="AE68" i="8"/>
  <c r="AE67" i="8"/>
  <c r="AE66" i="8"/>
  <c r="AE65" i="8"/>
  <c r="AE64" i="8"/>
  <c r="AE63" i="8"/>
  <c r="AE62" i="8"/>
  <c r="F90"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89" i="8"/>
  <c r="AI158" i="8"/>
  <c r="AI157" i="8"/>
  <c r="AI156" i="8"/>
  <c r="AI155" i="8"/>
  <c r="AI154" i="8"/>
  <c r="AI153" i="8"/>
  <c r="AI152" i="8"/>
  <c r="AI151" i="8"/>
  <c r="AI150" i="8"/>
  <c r="AI149" i="8"/>
  <c r="AI148" i="8"/>
  <c r="AI147" i="8"/>
  <c r="AI146" i="8"/>
  <c r="J158" i="8"/>
  <c r="J157" i="8"/>
  <c r="J156" i="8"/>
  <c r="J155" i="8"/>
  <c r="J154" i="8"/>
  <c r="J153" i="8"/>
  <c r="J152" i="8"/>
  <c r="J151" i="8"/>
  <c r="J150" i="8"/>
  <c r="J149" i="8"/>
  <c r="J148" i="8"/>
  <c r="J147" i="8"/>
  <c r="J146" i="8"/>
  <c r="J145" i="8"/>
  <c r="J144" i="8"/>
  <c r="J142" i="8"/>
  <c r="J141" i="8"/>
  <c r="J140" i="8"/>
  <c r="J139" i="8"/>
  <c r="J138" i="8"/>
  <c r="J137" i="8"/>
  <c r="J136" i="8"/>
  <c r="J135" i="8"/>
  <c r="J134" i="8"/>
  <c r="J133" i="8"/>
  <c r="J132" i="8"/>
  <c r="J131" i="8"/>
  <c r="J130" i="8"/>
  <c r="J129" i="8"/>
  <c r="J128" i="8"/>
  <c r="J127" i="8"/>
  <c r="J126" i="8"/>
  <c r="J125" i="8"/>
  <c r="J124" i="8"/>
  <c r="J123" i="8"/>
  <c r="J122" i="8"/>
  <c r="J121" i="8"/>
  <c r="J120" i="8"/>
  <c r="AI144" i="8"/>
  <c r="J143" i="8"/>
  <c r="AI145" i="8"/>
  <c r="AI143" i="8"/>
  <c r="AI142" i="8"/>
  <c r="AI141" i="8"/>
  <c r="AI140" i="8"/>
  <c r="AI139" i="8"/>
  <c r="AI138" i="8"/>
  <c r="AI137" i="8"/>
  <c r="AI136" i="8"/>
  <c r="AI135" i="8"/>
  <c r="AI134" i="8"/>
  <c r="AI133" i="8"/>
  <c r="AI132" i="8"/>
  <c r="AI131" i="8"/>
  <c r="AI130" i="8"/>
  <c r="AI129" i="8"/>
  <c r="AI128" i="8"/>
  <c r="AI127" i="8"/>
  <c r="AI126" i="8"/>
  <c r="AI125" i="8"/>
  <c r="AI124" i="8"/>
  <c r="AI123" i="8"/>
  <c r="AI122" i="8"/>
  <c r="AI121" i="8"/>
  <c r="AI120" i="8"/>
  <c r="AI119" i="8"/>
  <c r="AI118" i="8"/>
  <c r="AI117" i="8"/>
  <c r="J119" i="8"/>
  <c r="J117" i="8"/>
  <c r="J116" i="8"/>
  <c r="J115" i="8"/>
  <c r="J114" i="8"/>
  <c r="J113" i="8"/>
  <c r="J112" i="8"/>
  <c r="J111" i="8"/>
  <c r="J110" i="8"/>
  <c r="J109" i="8"/>
  <c r="J107" i="8"/>
  <c r="J106" i="8"/>
  <c r="J105" i="8"/>
  <c r="J104" i="8"/>
  <c r="J103" i="8"/>
  <c r="J102" i="8"/>
  <c r="J101" i="8"/>
  <c r="J100" i="8"/>
  <c r="J99" i="8"/>
  <c r="J98" i="8"/>
  <c r="J97" i="8"/>
  <c r="J96" i="8"/>
  <c r="J95" i="8"/>
  <c r="J94" i="8"/>
  <c r="J93" i="8"/>
  <c r="J92" i="8"/>
  <c r="J91" i="8"/>
  <c r="J118" i="8"/>
  <c r="AI116" i="8"/>
  <c r="AI115" i="8"/>
  <c r="AI114" i="8"/>
  <c r="AI113" i="8"/>
  <c r="AI112" i="8"/>
  <c r="AI111" i="8"/>
  <c r="AI110" i="8"/>
  <c r="AI109" i="8"/>
  <c r="AI107" i="8"/>
  <c r="AI106" i="8"/>
  <c r="AI105" i="8"/>
  <c r="AI104" i="8"/>
  <c r="AI103" i="8"/>
  <c r="AI102" i="8"/>
  <c r="AI101" i="8"/>
  <c r="AI100" i="8"/>
  <c r="AI99" i="8"/>
  <c r="AI98" i="8"/>
  <c r="AI97" i="8"/>
  <c r="AI96" i="8"/>
  <c r="AI95" i="8"/>
  <c r="AI94" i="8"/>
  <c r="AI93" i="8"/>
  <c r="AI92" i="8"/>
  <c r="AI91" i="8"/>
  <c r="AI90" i="8"/>
  <c r="AI89" i="8"/>
  <c r="AI88" i="8"/>
  <c r="AI87" i="8"/>
  <c r="AI86" i="8"/>
  <c r="AI85" i="8"/>
  <c r="AI84" i="8"/>
  <c r="AI83" i="8"/>
  <c r="AI82" i="8"/>
  <c r="AI81" i="8"/>
  <c r="AI80" i="8"/>
  <c r="AI79" i="8"/>
  <c r="AI78" i="8"/>
  <c r="AI77" i="8"/>
  <c r="AI76" i="8"/>
  <c r="AI75" i="8"/>
  <c r="AI74" i="8"/>
  <c r="AI73" i="8"/>
  <c r="AI72" i="8"/>
  <c r="AI71" i="8"/>
  <c r="AI70" i="8"/>
  <c r="AI69" i="8"/>
  <c r="AI68" i="8"/>
  <c r="AI67" i="8"/>
  <c r="AI66" i="8"/>
  <c r="AI65" i="8"/>
  <c r="AI64" i="8"/>
  <c r="AI63" i="8"/>
  <c r="AI62" i="8"/>
  <c r="J89"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90" i="8"/>
  <c r="J88" i="8"/>
  <c r="AM158" i="8"/>
  <c r="AM157" i="8"/>
  <c r="AM156" i="8"/>
  <c r="AM155" i="8"/>
  <c r="AM154" i="8"/>
  <c r="AM153" i="8"/>
  <c r="AM152" i="8"/>
  <c r="AM151" i="8"/>
  <c r="AM150" i="8"/>
  <c r="AM149" i="8"/>
  <c r="AM148" i="8"/>
  <c r="AM147" i="8"/>
  <c r="AM146" i="8"/>
  <c r="N158" i="8"/>
  <c r="N157" i="8"/>
  <c r="N156" i="8"/>
  <c r="N155" i="8"/>
  <c r="N154" i="8"/>
  <c r="N153" i="8"/>
  <c r="N152" i="8"/>
  <c r="N151" i="8"/>
  <c r="N150" i="8"/>
  <c r="N149" i="8"/>
  <c r="N148" i="8"/>
  <c r="N147" i="8"/>
  <c r="N146" i="8"/>
  <c r="N145" i="8"/>
  <c r="N144" i="8"/>
  <c r="N142" i="8"/>
  <c r="N141" i="8"/>
  <c r="N140" i="8"/>
  <c r="N139" i="8"/>
  <c r="N138" i="8"/>
  <c r="N137" i="8"/>
  <c r="N136" i="8"/>
  <c r="N135" i="8"/>
  <c r="N134" i="8"/>
  <c r="N133" i="8"/>
  <c r="N132" i="8"/>
  <c r="N131" i="8"/>
  <c r="N130" i="8"/>
  <c r="N129" i="8"/>
  <c r="N128" i="8"/>
  <c r="N127" i="8"/>
  <c r="N126" i="8"/>
  <c r="N125" i="8"/>
  <c r="N124" i="8"/>
  <c r="N123" i="8"/>
  <c r="N122" i="8"/>
  <c r="N121" i="8"/>
  <c r="N120" i="8"/>
  <c r="AM145" i="8"/>
  <c r="AM143" i="8"/>
  <c r="N143" i="8"/>
  <c r="AM144" i="8"/>
  <c r="AM142" i="8"/>
  <c r="AM141" i="8"/>
  <c r="AM140" i="8"/>
  <c r="AM139" i="8"/>
  <c r="AM138" i="8"/>
  <c r="AM137" i="8"/>
  <c r="AM136" i="8"/>
  <c r="AM135" i="8"/>
  <c r="AM134" i="8"/>
  <c r="AM133" i="8"/>
  <c r="AM132" i="8"/>
  <c r="AM131" i="8"/>
  <c r="AM130" i="8"/>
  <c r="AM129" i="8"/>
  <c r="AM128" i="8"/>
  <c r="AM127" i="8"/>
  <c r="AM126" i="8"/>
  <c r="AM125" i="8"/>
  <c r="AM124" i="8"/>
  <c r="AM123" i="8"/>
  <c r="AM122" i="8"/>
  <c r="AM121" i="8"/>
  <c r="AM120" i="8"/>
  <c r="AM119" i="8"/>
  <c r="AM118" i="8"/>
  <c r="AM117" i="8"/>
  <c r="N118" i="8"/>
  <c r="N116" i="8"/>
  <c r="N115" i="8"/>
  <c r="N114" i="8"/>
  <c r="N113" i="8"/>
  <c r="N112" i="8"/>
  <c r="N111" i="8"/>
  <c r="N110" i="8"/>
  <c r="N109" i="8"/>
  <c r="N107" i="8"/>
  <c r="N106" i="8"/>
  <c r="N105" i="8"/>
  <c r="N104" i="8"/>
  <c r="N103" i="8"/>
  <c r="N102" i="8"/>
  <c r="N101" i="8"/>
  <c r="N100" i="8"/>
  <c r="N99" i="8"/>
  <c r="N98" i="8"/>
  <c r="N97" i="8"/>
  <c r="N96" i="8"/>
  <c r="N95" i="8"/>
  <c r="N94" i="8"/>
  <c r="N93" i="8"/>
  <c r="N92" i="8"/>
  <c r="N91" i="8"/>
  <c r="N119" i="8"/>
  <c r="N117" i="8"/>
  <c r="AM116" i="8"/>
  <c r="AM115" i="8"/>
  <c r="AM114" i="8"/>
  <c r="AM113" i="8"/>
  <c r="AM112" i="8"/>
  <c r="AM111" i="8"/>
  <c r="AM110" i="8"/>
  <c r="AM109" i="8"/>
  <c r="AM107" i="8"/>
  <c r="AM106" i="8"/>
  <c r="AM105" i="8"/>
  <c r="AM104" i="8"/>
  <c r="AM103" i="8"/>
  <c r="AM102" i="8"/>
  <c r="AM101" i="8"/>
  <c r="AM100" i="8"/>
  <c r="AM99" i="8"/>
  <c r="AM98" i="8"/>
  <c r="AM97" i="8"/>
  <c r="AM96" i="8"/>
  <c r="AM95" i="8"/>
  <c r="AM94" i="8"/>
  <c r="AM93" i="8"/>
  <c r="AM92" i="8"/>
  <c r="AM91" i="8"/>
  <c r="AM90" i="8"/>
  <c r="AM89" i="8"/>
  <c r="AM88" i="8"/>
  <c r="AM87" i="8"/>
  <c r="AM86" i="8"/>
  <c r="AM85" i="8"/>
  <c r="AM84" i="8"/>
  <c r="AM83" i="8"/>
  <c r="AM82" i="8"/>
  <c r="AM81" i="8"/>
  <c r="AM80" i="8"/>
  <c r="AM79" i="8"/>
  <c r="AM78" i="8"/>
  <c r="AM77" i="8"/>
  <c r="AM76" i="8"/>
  <c r="AM75" i="8"/>
  <c r="AM74" i="8"/>
  <c r="AM73" i="8"/>
  <c r="AM72" i="8"/>
  <c r="AM71" i="8"/>
  <c r="AM70" i="8"/>
  <c r="AM69" i="8"/>
  <c r="AM68" i="8"/>
  <c r="AM67" i="8"/>
  <c r="AM66" i="8"/>
  <c r="AM65" i="8"/>
  <c r="AM64" i="8"/>
  <c r="AM63" i="8"/>
  <c r="AM62" i="8"/>
  <c r="N90" i="8"/>
  <c r="N88" i="8"/>
  <c r="N87" i="8"/>
  <c r="N86" i="8"/>
  <c r="N85" i="8"/>
  <c r="N84" i="8"/>
  <c r="N83" i="8"/>
  <c r="N82" i="8"/>
  <c r="N81" i="8"/>
  <c r="N80" i="8"/>
  <c r="N79" i="8"/>
  <c r="N78" i="8"/>
  <c r="N77" i="8"/>
  <c r="N76" i="8"/>
  <c r="N75" i="8"/>
  <c r="N74" i="8"/>
  <c r="N73" i="8"/>
  <c r="N72" i="8"/>
  <c r="N71" i="8"/>
  <c r="N70" i="8"/>
  <c r="N69" i="8"/>
  <c r="N68" i="8"/>
  <c r="N67" i="8"/>
  <c r="N66" i="8"/>
  <c r="N65" i="8"/>
  <c r="N64" i="8"/>
  <c r="N63" i="8"/>
  <c r="N62" i="8"/>
  <c r="N61" i="8"/>
  <c r="N60" i="8"/>
  <c r="N89" i="8"/>
  <c r="AQ158" i="8"/>
  <c r="AQ157" i="8"/>
  <c r="AQ156" i="8"/>
  <c r="AQ155" i="8"/>
  <c r="AQ154" i="8"/>
  <c r="AQ153" i="8"/>
  <c r="AQ152" i="8"/>
  <c r="AQ151" i="8"/>
  <c r="AQ150" i="8"/>
  <c r="AQ149" i="8"/>
  <c r="AQ148" i="8"/>
  <c r="AQ147" i="8"/>
  <c r="AQ146" i="8"/>
  <c r="R158" i="8"/>
  <c r="R157" i="8"/>
  <c r="R156" i="8"/>
  <c r="R155" i="8"/>
  <c r="R154" i="8"/>
  <c r="R153" i="8"/>
  <c r="R152" i="8"/>
  <c r="R151" i="8"/>
  <c r="R150" i="8"/>
  <c r="R149" i="8"/>
  <c r="R148" i="8"/>
  <c r="R147" i="8"/>
  <c r="R146" i="8"/>
  <c r="R145" i="8"/>
  <c r="R144" i="8"/>
  <c r="R143" i="8"/>
  <c r="R142" i="8"/>
  <c r="R141" i="8"/>
  <c r="R140" i="8"/>
  <c r="R139" i="8"/>
  <c r="R138" i="8"/>
  <c r="R137" i="8"/>
  <c r="R136" i="8"/>
  <c r="R135" i="8"/>
  <c r="R134" i="8"/>
  <c r="R133" i="8"/>
  <c r="R132" i="8"/>
  <c r="R131" i="8"/>
  <c r="R130" i="8"/>
  <c r="R129" i="8"/>
  <c r="R128" i="8"/>
  <c r="R127" i="8"/>
  <c r="R126" i="8"/>
  <c r="R125" i="8"/>
  <c r="R124" i="8"/>
  <c r="R123" i="8"/>
  <c r="R122" i="8"/>
  <c r="R121" i="8"/>
  <c r="R120" i="8"/>
  <c r="AQ144" i="8"/>
  <c r="AQ145" i="8"/>
  <c r="AQ143" i="8"/>
  <c r="AQ142" i="8"/>
  <c r="AQ141" i="8"/>
  <c r="AQ140" i="8"/>
  <c r="AQ139" i="8"/>
  <c r="AQ138" i="8"/>
  <c r="AQ137" i="8"/>
  <c r="AQ136" i="8"/>
  <c r="AQ135" i="8"/>
  <c r="AQ134" i="8"/>
  <c r="AQ133" i="8"/>
  <c r="AQ132" i="8"/>
  <c r="AQ131" i="8"/>
  <c r="AQ130" i="8"/>
  <c r="AQ129" i="8"/>
  <c r="AQ128" i="8"/>
  <c r="AQ127" i="8"/>
  <c r="AQ126" i="8"/>
  <c r="AQ125" i="8"/>
  <c r="AQ124" i="8"/>
  <c r="AQ123" i="8"/>
  <c r="AQ122" i="8"/>
  <c r="AQ121" i="8"/>
  <c r="AQ120" i="8"/>
  <c r="AQ119" i="8"/>
  <c r="AQ118" i="8"/>
  <c r="AQ117" i="8"/>
  <c r="R119" i="8"/>
  <c r="R117" i="8"/>
  <c r="R116" i="8"/>
  <c r="R115" i="8"/>
  <c r="R114" i="8"/>
  <c r="R113" i="8"/>
  <c r="R112" i="8"/>
  <c r="R111" i="8"/>
  <c r="R110" i="8"/>
  <c r="R109" i="8"/>
  <c r="R107" i="8"/>
  <c r="R106" i="8"/>
  <c r="R105" i="8"/>
  <c r="R104" i="8"/>
  <c r="R103" i="8"/>
  <c r="R102" i="8"/>
  <c r="R101" i="8"/>
  <c r="R100" i="8"/>
  <c r="R99" i="8"/>
  <c r="R98" i="8"/>
  <c r="R97" i="8"/>
  <c r="R96" i="8"/>
  <c r="R95" i="8"/>
  <c r="R94" i="8"/>
  <c r="R93" i="8"/>
  <c r="R92" i="8"/>
  <c r="R91" i="8"/>
  <c r="R118" i="8"/>
  <c r="AQ116" i="8"/>
  <c r="AQ115" i="8"/>
  <c r="AQ114" i="8"/>
  <c r="AQ113" i="8"/>
  <c r="AQ112" i="8"/>
  <c r="AQ111" i="8"/>
  <c r="AQ110" i="8"/>
  <c r="AQ109" i="8"/>
  <c r="AQ107" i="8"/>
  <c r="AQ106" i="8"/>
  <c r="AQ105" i="8"/>
  <c r="AQ104" i="8"/>
  <c r="AQ103" i="8"/>
  <c r="AQ102" i="8"/>
  <c r="AQ101" i="8"/>
  <c r="AQ100" i="8"/>
  <c r="AQ99" i="8"/>
  <c r="AQ98" i="8"/>
  <c r="AQ97" i="8"/>
  <c r="AQ96" i="8"/>
  <c r="AQ95" i="8"/>
  <c r="AQ94" i="8"/>
  <c r="AQ93" i="8"/>
  <c r="AQ92" i="8"/>
  <c r="AQ91" i="8"/>
  <c r="AQ90" i="8"/>
  <c r="AQ89" i="8"/>
  <c r="AQ88" i="8"/>
  <c r="AQ87" i="8"/>
  <c r="R90" i="8"/>
  <c r="AQ86" i="8"/>
  <c r="AQ85" i="8"/>
  <c r="AQ84" i="8"/>
  <c r="AQ83" i="8"/>
  <c r="AQ82" i="8"/>
  <c r="AQ81" i="8"/>
  <c r="AQ80" i="8"/>
  <c r="AQ79" i="8"/>
  <c r="AQ78" i="8"/>
  <c r="AQ77" i="8"/>
  <c r="AQ76" i="8"/>
  <c r="AQ75" i="8"/>
  <c r="AQ74" i="8"/>
  <c r="AQ73" i="8"/>
  <c r="AQ72" i="8"/>
  <c r="AQ71" i="8"/>
  <c r="AQ70" i="8"/>
  <c r="AQ69" i="8"/>
  <c r="AQ68" i="8"/>
  <c r="AQ67" i="8"/>
  <c r="AQ66" i="8"/>
  <c r="AQ65" i="8"/>
  <c r="AQ64" i="8"/>
  <c r="AQ63" i="8"/>
  <c r="AQ62" i="8"/>
  <c r="R89" i="8"/>
  <c r="R87" i="8"/>
  <c r="R86" i="8"/>
  <c r="R85" i="8"/>
  <c r="R84" i="8"/>
  <c r="R83" i="8"/>
  <c r="R82" i="8"/>
  <c r="R81" i="8"/>
  <c r="R80" i="8"/>
  <c r="R79" i="8"/>
  <c r="R78" i="8"/>
  <c r="R77" i="8"/>
  <c r="R76" i="8"/>
  <c r="R75" i="8"/>
  <c r="R74" i="8"/>
  <c r="R73" i="8"/>
  <c r="R72" i="8"/>
  <c r="R71" i="8"/>
  <c r="R70" i="8"/>
  <c r="R69" i="8"/>
  <c r="R68" i="8"/>
  <c r="R67" i="8"/>
  <c r="R66" i="8"/>
  <c r="R65" i="8"/>
  <c r="R64" i="8"/>
  <c r="R63" i="8"/>
  <c r="R62" i="8"/>
  <c r="R61" i="8"/>
  <c r="R60" i="8"/>
  <c r="R88" i="8"/>
  <c r="AU158" i="8"/>
  <c r="AU157" i="8"/>
  <c r="AU156" i="8"/>
  <c r="AU155" i="8"/>
  <c r="AU154" i="8"/>
  <c r="AU153" i="8"/>
  <c r="AU152" i="8"/>
  <c r="AU151" i="8"/>
  <c r="AU150" i="8"/>
  <c r="AU149" i="8"/>
  <c r="AU148" i="8"/>
  <c r="AU147" i="8"/>
  <c r="AU146" i="8"/>
  <c r="V158" i="8"/>
  <c r="V157" i="8"/>
  <c r="V156" i="8"/>
  <c r="V155" i="8"/>
  <c r="V154" i="8"/>
  <c r="V153" i="8"/>
  <c r="V152" i="8"/>
  <c r="V151" i="8"/>
  <c r="V150" i="8"/>
  <c r="V149" i="8"/>
  <c r="V148" i="8"/>
  <c r="V147" i="8"/>
  <c r="V146" i="8"/>
  <c r="V145" i="8"/>
  <c r="V144" i="8"/>
  <c r="V143" i="8"/>
  <c r="V142" i="8"/>
  <c r="V141" i="8"/>
  <c r="V140" i="8"/>
  <c r="V139" i="8"/>
  <c r="V138" i="8"/>
  <c r="V137" i="8"/>
  <c r="V136" i="8"/>
  <c r="V135" i="8"/>
  <c r="V134" i="8"/>
  <c r="V133" i="8"/>
  <c r="V132" i="8"/>
  <c r="V131" i="8"/>
  <c r="V130" i="8"/>
  <c r="V129" i="8"/>
  <c r="V128" i="8"/>
  <c r="V127" i="8"/>
  <c r="V126" i="8"/>
  <c r="V125" i="8"/>
  <c r="V124" i="8"/>
  <c r="V123" i="8"/>
  <c r="V122" i="8"/>
  <c r="V121" i="8"/>
  <c r="V120" i="8"/>
  <c r="AU145" i="8"/>
  <c r="AU143" i="8"/>
  <c r="AU144" i="8"/>
  <c r="AU142" i="8"/>
  <c r="AU141" i="8"/>
  <c r="AU140" i="8"/>
  <c r="AU139" i="8"/>
  <c r="AU138" i="8"/>
  <c r="AU137" i="8"/>
  <c r="AU136" i="8"/>
  <c r="AU135" i="8"/>
  <c r="AU134" i="8"/>
  <c r="AU133" i="8"/>
  <c r="AU132" i="8"/>
  <c r="AU131" i="8"/>
  <c r="AU130" i="8"/>
  <c r="AU129" i="8"/>
  <c r="AU128" i="8"/>
  <c r="AU127" i="8"/>
  <c r="AU126" i="8"/>
  <c r="AU125" i="8"/>
  <c r="AU124" i="8"/>
  <c r="AU123" i="8"/>
  <c r="AU122" i="8"/>
  <c r="AU121" i="8"/>
  <c r="AU120" i="8"/>
  <c r="AU119" i="8"/>
  <c r="AU118" i="8"/>
  <c r="AU117" i="8"/>
  <c r="V118" i="8"/>
  <c r="V116" i="8"/>
  <c r="V115" i="8"/>
  <c r="V114" i="8"/>
  <c r="V113" i="8"/>
  <c r="V112" i="8"/>
  <c r="V111" i="8"/>
  <c r="V110" i="8"/>
  <c r="V109" i="8"/>
  <c r="V107" i="8"/>
  <c r="V106" i="8"/>
  <c r="V105" i="8"/>
  <c r="V104" i="8"/>
  <c r="V103" i="8"/>
  <c r="V102" i="8"/>
  <c r="V101" i="8"/>
  <c r="V100" i="8"/>
  <c r="V99" i="8"/>
  <c r="V98" i="8"/>
  <c r="V97" i="8"/>
  <c r="V96" i="8"/>
  <c r="V95" i="8"/>
  <c r="V94" i="8"/>
  <c r="V93" i="8"/>
  <c r="V92" i="8"/>
  <c r="V91" i="8"/>
  <c r="V90" i="8"/>
  <c r="V119" i="8"/>
  <c r="V117" i="8"/>
  <c r="AU116" i="8"/>
  <c r="AU115" i="8"/>
  <c r="AU114" i="8"/>
  <c r="AU113" i="8"/>
  <c r="AU112" i="8"/>
  <c r="AU111" i="8"/>
  <c r="AU110" i="8"/>
  <c r="AU109" i="8"/>
  <c r="AU107" i="8"/>
  <c r="AU106" i="8"/>
  <c r="AU105" i="8"/>
  <c r="AU104" i="8"/>
  <c r="AU103" i="8"/>
  <c r="AU102" i="8"/>
  <c r="AU101" i="8"/>
  <c r="AU100" i="8"/>
  <c r="AU99" i="8"/>
  <c r="AU98" i="8"/>
  <c r="AU97" i="8"/>
  <c r="AU96" i="8"/>
  <c r="AU95" i="8"/>
  <c r="AU94" i="8"/>
  <c r="AU93" i="8"/>
  <c r="AU92" i="8"/>
  <c r="AU91" i="8"/>
  <c r="AU90" i="8"/>
  <c r="AU89" i="8"/>
  <c r="AU88" i="8"/>
  <c r="AU87" i="8"/>
  <c r="AU86" i="8"/>
  <c r="AU85" i="8"/>
  <c r="AU84" i="8"/>
  <c r="AU83" i="8"/>
  <c r="AU82" i="8"/>
  <c r="AU81" i="8"/>
  <c r="AU80" i="8"/>
  <c r="AU79" i="8"/>
  <c r="AU78" i="8"/>
  <c r="AU77" i="8"/>
  <c r="AU76" i="8"/>
  <c r="AU75" i="8"/>
  <c r="AU74" i="8"/>
  <c r="AU73" i="8"/>
  <c r="AU72" i="8"/>
  <c r="AU71" i="8"/>
  <c r="AU70" i="8"/>
  <c r="AU69" i="8"/>
  <c r="AU68" i="8"/>
  <c r="AU67" i="8"/>
  <c r="AU66" i="8"/>
  <c r="AU65" i="8"/>
  <c r="AU64" i="8"/>
  <c r="AU63" i="8"/>
  <c r="AU62" i="8"/>
  <c r="V88" i="8"/>
  <c r="V87" i="8"/>
  <c r="V86" i="8"/>
  <c r="V85" i="8"/>
  <c r="V84" i="8"/>
  <c r="V83" i="8"/>
  <c r="V82" i="8"/>
  <c r="V81" i="8"/>
  <c r="V80" i="8"/>
  <c r="V79" i="8"/>
  <c r="V78" i="8"/>
  <c r="V77" i="8"/>
  <c r="V76" i="8"/>
  <c r="V75" i="8"/>
  <c r="V74" i="8"/>
  <c r="V73" i="8"/>
  <c r="V72" i="8"/>
  <c r="V71" i="8"/>
  <c r="V70" i="8"/>
  <c r="V69" i="8"/>
  <c r="V68" i="8"/>
  <c r="V67" i="8"/>
  <c r="V66" i="8"/>
  <c r="V65" i="8"/>
  <c r="V64" i="8"/>
  <c r="V63" i="8"/>
  <c r="V62" i="8"/>
  <c r="V61" i="8"/>
  <c r="V60" i="8"/>
  <c r="V89" i="8"/>
  <c r="AY158" i="8"/>
  <c r="AY157" i="8"/>
  <c r="AY156" i="8"/>
  <c r="AY155" i="8"/>
  <c r="AY154" i="8"/>
  <c r="AY153" i="8"/>
  <c r="AY152" i="8"/>
  <c r="AY151" i="8"/>
  <c r="AY150" i="8"/>
  <c r="AY149" i="8"/>
  <c r="AY148" i="8"/>
  <c r="AY147" i="8"/>
  <c r="AY146" i="8"/>
  <c r="Z158" i="8"/>
  <c r="Z157" i="8"/>
  <c r="Z156" i="8"/>
  <c r="Z155" i="8"/>
  <c r="Z154" i="8"/>
  <c r="Z153" i="8"/>
  <c r="Z152" i="8"/>
  <c r="Z151" i="8"/>
  <c r="Z150" i="8"/>
  <c r="Z149" i="8"/>
  <c r="Z148" i="8"/>
  <c r="Z147" i="8"/>
  <c r="Z146" i="8"/>
  <c r="Z145" i="8"/>
  <c r="Z144" i="8"/>
  <c r="Z143" i="8"/>
  <c r="Z142" i="8"/>
  <c r="Z141" i="8"/>
  <c r="Z140" i="8"/>
  <c r="Z139" i="8"/>
  <c r="Z138" i="8"/>
  <c r="Z137" i="8"/>
  <c r="Z136" i="8"/>
  <c r="Z135" i="8"/>
  <c r="Z134" i="8"/>
  <c r="Z133" i="8"/>
  <c r="Z132" i="8"/>
  <c r="Z131" i="8"/>
  <c r="Z130" i="8"/>
  <c r="Z129" i="8"/>
  <c r="Z128" i="8"/>
  <c r="Z127" i="8"/>
  <c r="Z126" i="8"/>
  <c r="Z125" i="8"/>
  <c r="Z124" i="8"/>
  <c r="Z123" i="8"/>
  <c r="Z122" i="8"/>
  <c r="Z121" i="8"/>
  <c r="Z120" i="8"/>
  <c r="AY144" i="8"/>
  <c r="AY145"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Z119" i="8"/>
  <c r="Z117" i="8"/>
  <c r="Z116" i="8"/>
  <c r="Z115" i="8"/>
  <c r="Z114" i="8"/>
  <c r="Z113" i="8"/>
  <c r="Z112" i="8"/>
  <c r="Z111" i="8"/>
  <c r="Z110" i="8"/>
  <c r="Z109" i="8"/>
  <c r="Z107" i="8"/>
  <c r="Z106" i="8"/>
  <c r="Z105" i="8"/>
  <c r="Z104" i="8"/>
  <c r="Z103" i="8"/>
  <c r="Z102" i="8"/>
  <c r="Z101" i="8"/>
  <c r="Z100" i="8"/>
  <c r="Z99" i="8"/>
  <c r="Z98" i="8"/>
  <c r="Z97" i="8"/>
  <c r="Z96" i="8"/>
  <c r="Z95" i="8"/>
  <c r="Z94" i="8"/>
  <c r="Z93" i="8"/>
  <c r="Z92" i="8"/>
  <c r="Z91" i="8"/>
  <c r="Z90" i="8"/>
  <c r="Z118" i="8"/>
  <c r="AY116" i="8"/>
  <c r="AY115" i="8"/>
  <c r="AY114" i="8"/>
  <c r="AY113" i="8"/>
  <c r="AY112" i="8"/>
  <c r="AY111" i="8"/>
  <c r="AY110" i="8"/>
  <c r="AY109"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Z89" i="8"/>
  <c r="Z87" i="8"/>
  <c r="Z86" i="8"/>
  <c r="Z85" i="8"/>
  <c r="Z84" i="8"/>
  <c r="Z83" i="8"/>
  <c r="Z82" i="8"/>
  <c r="Z81" i="8"/>
  <c r="Z80" i="8"/>
  <c r="Z79" i="8"/>
  <c r="Z78" i="8"/>
  <c r="Z77" i="8"/>
  <c r="Z76" i="8"/>
  <c r="Z75" i="8"/>
  <c r="Z74" i="8"/>
  <c r="Z73" i="8"/>
  <c r="Z72" i="8"/>
  <c r="Z71" i="8"/>
  <c r="Z70" i="8"/>
  <c r="Z69" i="8"/>
  <c r="Z68" i="8"/>
  <c r="Z67" i="8"/>
  <c r="Z66" i="8"/>
  <c r="Z65" i="8"/>
  <c r="Z64" i="8"/>
  <c r="Z63" i="8"/>
  <c r="Z62" i="8"/>
  <c r="Z61" i="8"/>
  <c r="Z60" i="8"/>
  <c r="Z88" i="8"/>
  <c r="BC158" i="8"/>
  <c r="BC157" i="8"/>
  <c r="BC156" i="8"/>
  <c r="BC155" i="8"/>
  <c r="BC154" i="8"/>
  <c r="BC153" i="8"/>
  <c r="BC152" i="8"/>
  <c r="BC151" i="8"/>
  <c r="BC150" i="8"/>
  <c r="BC149" i="8"/>
  <c r="BC148" i="8"/>
  <c r="BC147" i="8"/>
  <c r="BC146" i="8"/>
  <c r="BC145" i="8"/>
  <c r="BC143" i="8"/>
  <c r="BC144" i="8"/>
  <c r="BC142" i="8"/>
  <c r="BC141" i="8"/>
  <c r="BC140" i="8"/>
  <c r="BC139" i="8"/>
  <c r="BC138" i="8"/>
  <c r="BC137" i="8"/>
  <c r="BC136" i="8"/>
  <c r="BC135" i="8"/>
  <c r="BC134" i="8"/>
  <c r="BC133" i="8"/>
  <c r="BC132" i="8"/>
  <c r="BC131" i="8"/>
  <c r="BC130" i="8"/>
  <c r="BC129" i="8"/>
  <c r="BC128" i="8"/>
  <c r="BC127" i="8"/>
  <c r="BC126" i="8"/>
  <c r="BC125" i="8"/>
  <c r="BC124" i="8"/>
  <c r="BC123" i="8"/>
  <c r="BC122" i="8"/>
  <c r="BC121" i="8"/>
  <c r="BC120" i="8"/>
  <c r="BC119" i="8"/>
  <c r="BC118" i="8"/>
  <c r="BC117" i="8"/>
  <c r="BC116" i="8"/>
  <c r="BC115" i="8"/>
  <c r="BC114" i="8"/>
  <c r="BC113" i="8"/>
  <c r="BC112" i="8"/>
  <c r="BC111" i="8"/>
  <c r="BC110" i="8"/>
  <c r="BC109" i="8"/>
  <c r="BC107" i="8"/>
  <c r="BC106" i="8"/>
  <c r="BC105" i="8"/>
  <c r="BC104" i="8"/>
  <c r="BC103" i="8"/>
  <c r="BC102" i="8"/>
  <c r="BC101" i="8"/>
  <c r="BC100" i="8"/>
  <c r="BC99" i="8"/>
  <c r="BC98" i="8"/>
  <c r="BC97" i="8"/>
  <c r="BC96" i="8"/>
  <c r="BC95" i="8"/>
  <c r="BC94" i="8"/>
  <c r="BC93" i="8"/>
  <c r="BC92" i="8"/>
  <c r="BC91" i="8"/>
  <c r="BC90" i="8"/>
  <c r="BC89" i="8"/>
  <c r="BC88" i="8"/>
  <c r="BC87" i="8"/>
  <c r="BC86" i="8"/>
  <c r="BC85" i="8"/>
  <c r="BC84" i="8"/>
  <c r="BC83" i="8"/>
  <c r="BC82" i="8"/>
  <c r="BC81" i="8"/>
  <c r="BC80" i="8"/>
  <c r="BC79" i="8"/>
  <c r="BC78" i="8"/>
  <c r="BC77" i="8"/>
  <c r="BC76" i="8"/>
  <c r="BC75" i="8"/>
  <c r="BC74" i="8"/>
  <c r="BC73" i="8"/>
  <c r="BC72" i="8"/>
  <c r="BC71" i="8"/>
  <c r="BC70" i="8"/>
  <c r="BC69" i="8"/>
  <c r="BC68" i="8"/>
  <c r="BC67" i="8"/>
  <c r="BC66" i="8"/>
  <c r="BC65" i="8"/>
  <c r="BC64" i="8"/>
  <c r="BC63" i="8"/>
  <c r="BC62" i="8"/>
  <c r="BC61" i="8"/>
  <c r="BG158" i="8"/>
  <c r="BG157" i="8"/>
  <c r="BG156" i="8"/>
  <c r="BG155" i="8"/>
  <c r="BG154" i="8"/>
  <c r="BG153" i="8"/>
  <c r="BG152" i="8"/>
  <c r="BG151" i="8"/>
  <c r="BG150" i="8"/>
  <c r="BG149" i="8"/>
  <c r="BG148" i="8"/>
  <c r="BG147" i="8"/>
  <c r="BG146" i="8"/>
  <c r="BG145" i="8"/>
  <c r="BG144" i="8"/>
  <c r="BG143" i="8"/>
  <c r="BG142" i="8"/>
  <c r="BG141" i="8"/>
  <c r="BG140" i="8"/>
  <c r="BG139" i="8"/>
  <c r="BG138" i="8"/>
  <c r="BG137" i="8"/>
  <c r="BG136" i="8"/>
  <c r="BG135" i="8"/>
  <c r="BG134" i="8"/>
  <c r="BG133" i="8"/>
  <c r="BG132" i="8"/>
  <c r="BG131" i="8"/>
  <c r="BG130" i="8"/>
  <c r="BG129" i="8"/>
  <c r="BG128" i="8"/>
  <c r="BG127" i="8"/>
  <c r="BG126" i="8"/>
  <c r="BG125" i="8"/>
  <c r="BG124" i="8"/>
  <c r="BG123" i="8"/>
  <c r="BG122" i="8"/>
  <c r="BG121" i="8"/>
  <c r="BG120" i="8"/>
  <c r="BG119" i="8"/>
  <c r="BG118" i="8"/>
  <c r="BG117" i="8"/>
  <c r="BG116" i="8"/>
  <c r="BG115" i="8"/>
  <c r="BG114" i="8"/>
  <c r="BG113" i="8"/>
  <c r="BG112" i="8"/>
  <c r="BG111" i="8"/>
  <c r="BG110" i="8"/>
  <c r="BG109" i="8"/>
  <c r="BG107" i="8"/>
  <c r="BG106" i="8"/>
  <c r="BG105" i="8"/>
  <c r="BG104" i="8"/>
  <c r="BG103" i="8"/>
  <c r="BG102" i="8"/>
  <c r="BG101" i="8"/>
  <c r="BG100" i="8"/>
  <c r="BG99" i="8"/>
  <c r="BG98" i="8"/>
  <c r="BG97" i="8"/>
  <c r="BG96" i="8"/>
  <c r="BG95" i="8"/>
  <c r="BG94" i="8"/>
  <c r="BG93" i="8"/>
  <c r="BG92" i="8"/>
  <c r="BG91" i="8"/>
  <c r="BG90" i="8"/>
  <c r="BG89" i="8"/>
  <c r="BG88" i="8"/>
  <c r="BG87" i="8"/>
  <c r="BG86" i="8"/>
  <c r="BG85" i="8"/>
  <c r="BG84" i="8"/>
  <c r="BG83" i="8"/>
  <c r="BG82" i="8"/>
  <c r="BG81" i="8"/>
  <c r="BG80" i="8"/>
  <c r="BG79" i="8"/>
  <c r="BG78" i="8"/>
  <c r="BG77" i="8"/>
  <c r="BG76" i="8"/>
  <c r="BG75" i="8"/>
  <c r="BG74" i="8"/>
  <c r="BG73" i="8"/>
  <c r="BG72" i="8"/>
  <c r="BG71" i="8"/>
  <c r="BG70" i="8"/>
  <c r="BG69" i="8"/>
  <c r="BG68" i="8"/>
  <c r="BG67" i="8"/>
  <c r="BG66" i="8"/>
  <c r="BG65" i="8"/>
  <c r="BG64" i="8"/>
  <c r="BG63" i="8"/>
  <c r="BG62" i="8"/>
  <c r="BG61" i="8"/>
  <c r="BK158" i="8"/>
  <c r="BK157" i="8"/>
  <c r="BK156" i="8"/>
  <c r="BK155" i="8"/>
  <c r="BK154" i="8"/>
  <c r="BK153" i="8"/>
  <c r="BK152" i="8"/>
  <c r="BK151" i="8"/>
  <c r="BK150" i="8"/>
  <c r="BK149" i="8"/>
  <c r="BK148" i="8"/>
  <c r="BK147" i="8"/>
  <c r="BK146" i="8"/>
  <c r="BK145" i="8"/>
  <c r="BK143" i="8"/>
  <c r="BK144" i="8"/>
  <c r="BK142" i="8"/>
  <c r="BK141" i="8"/>
  <c r="BK140" i="8"/>
  <c r="BK139" i="8"/>
  <c r="BK138" i="8"/>
  <c r="BK137" i="8"/>
  <c r="BK136" i="8"/>
  <c r="BK135" i="8"/>
  <c r="BK134" i="8"/>
  <c r="BK133" i="8"/>
  <c r="BK132" i="8"/>
  <c r="BK131" i="8"/>
  <c r="BK130" i="8"/>
  <c r="BK129" i="8"/>
  <c r="BK128" i="8"/>
  <c r="BK127" i="8"/>
  <c r="BK126" i="8"/>
  <c r="BK125" i="8"/>
  <c r="BK124" i="8"/>
  <c r="BK123" i="8"/>
  <c r="BK122" i="8"/>
  <c r="BK121" i="8"/>
  <c r="BK120" i="8"/>
  <c r="BK119" i="8"/>
  <c r="BK118" i="8"/>
  <c r="BK117" i="8"/>
  <c r="BK116" i="8"/>
  <c r="BK115" i="8"/>
  <c r="BK114" i="8"/>
  <c r="BK113" i="8"/>
  <c r="BK112" i="8"/>
  <c r="BK111" i="8"/>
  <c r="BK110" i="8"/>
  <c r="BK109" i="8"/>
  <c r="BK107" i="8"/>
  <c r="BK106" i="8"/>
  <c r="BK105" i="8"/>
  <c r="BK104" i="8"/>
  <c r="BK103" i="8"/>
  <c r="BK102" i="8"/>
  <c r="BK101" i="8"/>
  <c r="BK100" i="8"/>
  <c r="BK99" i="8"/>
  <c r="BK98" i="8"/>
  <c r="BK97" i="8"/>
  <c r="BK96" i="8"/>
  <c r="BK95" i="8"/>
  <c r="BK94" i="8"/>
  <c r="BK93" i="8"/>
  <c r="BK92" i="8"/>
  <c r="BK91" i="8"/>
  <c r="BK90" i="8"/>
  <c r="BK89" i="8"/>
  <c r="BK88" i="8"/>
  <c r="BK87" i="8"/>
  <c r="BK86" i="8"/>
  <c r="BK85" i="8"/>
  <c r="BK84" i="8"/>
  <c r="BK83" i="8"/>
  <c r="BK82" i="8"/>
  <c r="BK81" i="8"/>
  <c r="BK80" i="8"/>
  <c r="BK79" i="8"/>
  <c r="BK78" i="8"/>
  <c r="BK77" i="8"/>
  <c r="BK76" i="8"/>
  <c r="BK75" i="8"/>
  <c r="BK74" i="8"/>
  <c r="BK73" i="8"/>
  <c r="BK72" i="8"/>
  <c r="BK71" i="8"/>
  <c r="BK70" i="8"/>
  <c r="BK69" i="8"/>
  <c r="BK68" i="8"/>
  <c r="BK67" i="8"/>
  <c r="BK66" i="8"/>
  <c r="BK65" i="8"/>
  <c r="BK64" i="8"/>
  <c r="BK63" i="8"/>
  <c r="BK62" i="8"/>
  <c r="BK61" i="8"/>
  <c r="BO158" i="8"/>
  <c r="BO157" i="8"/>
  <c r="BO156" i="8"/>
  <c r="BO155" i="8"/>
  <c r="BO154" i="8"/>
  <c r="BO153" i="8"/>
  <c r="BO152" i="8"/>
  <c r="BO151" i="8"/>
  <c r="BO150" i="8"/>
  <c r="BO149" i="8"/>
  <c r="BO148" i="8"/>
  <c r="BO147" i="8"/>
  <c r="BO146" i="8"/>
  <c r="BO145" i="8"/>
  <c r="BO144" i="8"/>
  <c r="BO143" i="8"/>
  <c r="BO142" i="8"/>
  <c r="BO141" i="8"/>
  <c r="BO140" i="8"/>
  <c r="BO139" i="8"/>
  <c r="BO138" i="8"/>
  <c r="BO137" i="8"/>
  <c r="BO136" i="8"/>
  <c r="BO135" i="8"/>
  <c r="BO134" i="8"/>
  <c r="BO133" i="8"/>
  <c r="BO132" i="8"/>
  <c r="BO131" i="8"/>
  <c r="BO130" i="8"/>
  <c r="BO129" i="8"/>
  <c r="BO128" i="8"/>
  <c r="BO127" i="8"/>
  <c r="BO126" i="8"/>
  <c r="BO125" i="8"/>
  <c r="BO124" i="8"/>
  <c r="BO123" i="8"/>
  <c r="BO122" i="8"/>
  <c r="BO121" i="8"/>
  <c r="BO120" i="8"/>
  <c r="BO119" i="8"/>
  <c r="BO118" i="8"/>
  <c r="BO117" i="8"/>
  <c r="BO116" i="8"/>
  <c r="BO115" i="8"/>
  <c r="BO114" i="8"/>
  <c r="BO113" i="8"/>
  <c r="BO112" i="8"/>
  <c r="BO111" i="8"/>
  <c r="BO110" i="8"/>
  <c r="BO109" i="8"/>
  <c r="BO107" i="8"/>
  <c r="BO106" i="8"/>
  <c r="BO105" i="8"/>
  <c r="BO104" i="8"/>
  <c r="BO103" i="8"/>
  <c r="BO102" i="8"/>
  <c r="BO101" i="8"/>
  <c r="BO100" i="8"/>
  <c r="BO99" i="8"/>
  <c r="BO98" i="8"/>
  <c r="BO97" i="8"/>
  <c r="BO96" i="8"/>
  <c r="BO95" i="8"/>
  <c r="BO94" i="8"/>
  <c r="BO93" i="8"/>
  <c r="BO92" i="8"/>
  <c r="BO91" i="8"/>
  <c r="BO90" i="8"/>
  <c r="BO89" i="8"/>
  <c r="BO88" i="8"/>
  <c r="BO87" i="8"/>
  <c r="BO86" i="8"/>
  <c r="BO85" i="8"/>
  <c r="BO84" i="8"/>
  <c r="BO83" i="8"/>
  <c r="BO82" i="8"/>
  <c r="BO81" i="8"/>
  <c r="BO80" i="8"/>
  <c r="BO79" i="8"/>
  <c r="BO78" i="8"/>
  <c r="BO77" i="8"/>
  <c r="BO76" i="8"/>
  <c r="BO75" i="8"/>
  <c r="BO74" i="8"/>
  <c r="BO73" i="8"/>
  <c r="BO72" i="8"/>
  <c r="BO71" i="8"/>
  <c r="BO70" i="8"/>
  <c r="BO69" i="8"/>
  <c r="BO68" i="8"/>
  <c r="BO67" i="8"/>
  <c r="BO66" i="8"/>
  <c r="BO65" i="8"/>
  <c r="BO64" i="8"/>
  <c r="BO63" i="8"/>
  <c r="BO62" i="8"/>
  <c r="BO61" i="8"/>
  <c r="BS158" i="8"/>
  <c r="BS157" i="8"/>
  <c r="BS156" i="8"/>
  <c r="BS155" i="8"/>
  <c r="BS154" i="8"/>
  <c r="BS153" i="8"/>
  <c r="BS152" i="8"/>
  <c r="BS151" i="8"/>
  <c r="BS150" i="8"/>
  <c r="BS149" i="8"/>
  <c r="BS148" i="8"/>
  <c r="BS147" i="8"/>
  <c r="BS146" i="8"/>
  <c r="BS145" i="8"/>
  <c r="BS143" i="8"/>
  <c r="BS144" i="8"/>
  <c r="BS142" i="8"/>
  <c r="BS141" i="8"/>
  <c r="BS140" i="8"/>
  <c r="BS139" i="8"/>
  <c r="BS138" i="8"/>
  <c r="BS137" i="8"/>
  <c r="BS136" i="8"/>
  <c r="BS135" i="8"/>
  <c r="BS134" i="8"/>
  <c r="BS133" i="8"/>
  <c r="BS132" i="8"/>
  <c r="BS131" i="8"/>
  <c r="BS130" i="8"/>
  <c r="BS129" i="8"/>
  <c r="BS128" i="8"/>
  <c r="BS127" i="8"/>
  <c r="BS126" i="8"/>
  <c r="BS125" i="8"/>
  <c r="BS124" i="8"/>
  <c r="BS123" i="8"/>
  <c r="BS122" i="8"/>
  <c r="BS121" i="8"/>
  <c r="BS120" i="8"/>
  <c r="BS119" i="8"/>
  <c r="BS118" i="8"/>
  <c r="BS117" i="8"/>
  <c r="BS116" i="8"/>
  <c r="BS115" i="8"/>
  <c r="BS114" i="8"/>
  <c r="BS113" i="8"/>
  <c r="BS112" i="8"/>
  <c r="BS111" i="8"/>
  <c r="BS110" i="8"/>
  <c r="BS109" i="8"/>
  <c r="BS107" i="8"/>
  <c r="BS106" i="8"/>
  <c r="BS105" i="8"/>
  <c r="BS104" i="8"/>
  <c r="BS103" i="8"/>
  <c r="BS102" i="8"/>
  <c r="BS101" i="8"/>
  <c r="BS100" i="8"/>
  <c r="BS99" i="8"/>
  <c r="BS98" i="8"/>
  <c r="BS97" i="8"/>
  <c r="BS96" i="8"/>
  <c r="BS95" i="8"/>
  <c r="BS94" i="8"/>
  <c r="BS93" i="8"/>
  <c r="BS92" i="8"/>
  <c r="BS91" i="8"/>
  <c r="BS90" i="8"/>
  <c r="BS89" i="8"/>
  <c r="BS88" i="8"/>
  <c r="BS87" i="8"/>
  <c r="BS86" i="8"/>
  <c r="BS85" i="8"/>
  <c r="BS84" i="8"/>
  <c r="BS83" i="8"/>
  <c r="BS82" i="8"/>
  <c r="BS81" i="8"/>
  <c r="BS80" i="8"/>
  <c r="BS79" i="8"/>
  <c r="BS78" i="8"/>
  <c r="BS77" i="8"/>
  <c r="BS76" i="8"/>
  <c r="BS75" i="8"/>
  <c r="BS74" i="8"/>
  <c r="BS73" i="8"/>
  <c r="BS72" i="8"/>
  <c r="BS71" i="8"/>
  <c r="BS70" i="8"/>
  <c r="BS69" i="8"/>
  <c r="BS68" i="8"/>
  <c r="BS67" i="8"/>
  <c r="BS66" i="8"/>
  <c r="BS65" i="8"/>
  <c r="BS64" i="8"/>
  <c r="BS63" i="8"/>
  <c r="BS62" i="8"/>
  <c r="BS61" i="8"/>
  <c r="E58" i="8"/>
  <c r="I58" i="8"/>
  <c r="M58" i="8"/>
  <c r="Q58" i="8"/>
  <c r="U58" i="8"/>
  <c r="Y58" i="8"/>
  <c r="AC58" i="8"/>
  <c r="AG58" i="8"/>
  <c r="AK58" i="8"/>
  <c r="AO58" i="8"/>
  <c r="AS58" i="8"/>
  <c r="AW58" i="8"/>
  <c r="BA58" i="8"/>
  <c r="BE58" i="8"/>
  <c r="BI58" i="8"/>
  <c r="BM58" i="8"/>
  <c r="BQ58" i="8"/>
  <c r="E59" i="8"/>
  <c r="I59" i="8"/>
  <c r="M59" i="8"/>
  <c r="Q59" i="8"/>
  <c r="U59" i="8"/>
  <c r="Y59" i="8"/>
  <c r="AC59" i="8"/>
  <c r="AG59" i="8"/>
  <c r="AK59" i="8"/>
  <c r="AO59" i="8"/>
  <c r="AS59" i="8"/>
  <c r="AW59" i="8"/>
  <c r="BE59" i="8"/>
  <c r="BM59" i="8"/>
  <c r="E60" i="8"/>
  <c r="M60" i="8"/>
  <c r="U60" i="8"/>
  <c r="AC60" i="8"/>
  <c r="AK60" i="8"/>
  <c r="AS60" i="8"/>
  <c r="BA60" i="8"/>
  <c r="BI60" i="8"/>
  <c r="BQ60" i="8"/>
  <c r="I61" i="8"/>
  <c r="Q61" i="8"/>
  <c r="Y61" i="8"/>
  <c r="AG61" i="8"/>
  <c r="AO61" i="8"/>
  <c r="AW61" i="8"/>
  <c r="BM61" i="8"/>
  <c r="M62" i="8"/>
  <c r="AC62" i="8"/>
  <c r="AS62" i="8"/>
  <c r="BI62" i="8"/>
  <c r="B43" i="22"/>
  <c r="Z43" i="22" s="1"/>
  <c r="B42" i="22"/>
  <c r="Z42" i="22" s="1"/>
  <c r="B41" i="22"/>
  <c r="Z41" i="22" s="1"/>
  <c r="B40" i="22"/>
  <c r="Z40" i="22" s="1"/>
  <c r="B39" i="22"/>
  <c r="Z39" i="22" s="1"/>
  <c r="B38" i="22"/>
  <c r="Z38" i="22" s="1"/>
  <c r="B37" i="22"/>
  <c r="Z37" i="22" s="1"/>
  <c r="B36" i="22"/>
  <c r="Z36" i="22" s="1"/>
  <c r="B35" i="22"/>
  <c r="Z35" i="22" s="1"/>
  <c r="B34" i="22"/>
  <c r="Z34" i="22" s="1"/>
  <c r="B33" i="22"/>
  <c r="Z33" i="22" s="1"/>
  <c r="B32" i="22"/>
  <c r="Z32" i="22" s="1"/>
  <c r="B31" i="22"/>
  <c r="Z31" i="22" s="1"/>
  <c r="B30" i="22"/>
  <c r="Z30" i="22" s="1"/>
  <c r="B29" i="22"/>
  <c r="Z29" i="22" s="1"/>
  <c r="B28" i="22"/>
  <c r="Z28" i="22" s="1"/>
  <c r="B27" i="22"/>
  <c r="Z27" i="22" s="1"/>
  <c r="B26" i="22"/>
  <c r="Z26" i="22" s="1"/>
  <c r="B25" i="22"/>
  <c r="Z25" i="22" s="1"/>
  <c r="B24" i="22"/>
  <c r="Z24" i="22" s="1"/>
  <c r="B23" i="22"/>
  <c r="Z23" i="22" s="1"/>
  <c r="B22" i="22"/>
  <c r="Z22" i="22" s="1"/>
  <c r="B21" i="22"/>
  <c r="Z21" i="22" s="1"/>
  <c r="B20" i="22"/>
  <c r="Z20" i="22" s="1"/>
  <c r="B19" i="22"/>
  <c r="Z19" i="22" s="1"/>
  <c r="B18" i="22"/>
  <c r="Z18" i="22" s="1"/>
  <c r="B17" i="22"/>
  <c r="Z17" i="22" s="1"/>
  <c r="B16" i="22"/>
  <c r="Z16" i="22" s="1"/>
  <c r="B15" i="22"/>
  <c r="Z15" i="22" s="1"/>
  <c r="B14" i="22"/>
  <c r="Z14" i="22" s="1"/>
  <c r="B13" i="22"/>
  <c r="Z13" i="22" s="1"/>
  <c r="B12" i="22"/>
  <c r="Z12" i="22" s="1"/>
  <c r="B11" i="22"/>
  <c r="Z11" i="22" s="1"/>
  <c r="B10" i="22"/>
  <c r="Z10" i="22" s="1"/>
  <c r="B9" i="22"/>
  <c r="Z9" i="22" s="1"/>
  <c r="B8" i="22"/>
  <c r="Z8" i="22" s="1"/>
  <c r="B7" i="22"/>
  <c r="Z7" i="22" s="1"/>
  <c r="B6" i="22"/>
  <c r="Z6" i="22" s="1"/>
  <c r="B5" i="22"/>
  <c r="Y5" i="22" s="1"/>
  <c r="I5" i="22" l="1"/>
  <c r="Q5" i="22"/>
  <c r="Z5" i="22"/>
  <c r="AA5" i="22" s="1"/>
  <c r="Y6" i="22"/>
  <c r="Y7" i="22"/>
  <c r="Y8" i="22"/>
  <c r="Y9" i="22"/>
  <c r="Y10" i="22"/>
  <c r="Y11" i="22"/>
  <c r="Y12" i="22"/>
  <c r="Y13" i="22"/>
  <c r="Y14" i="22"/>
  <c r="Y15" i="22"/>
  <c r="Y16" i="22"/>
  <c r="Y17" i="22"/>
  <c r="Y18" i="22"/>
  <c r="Y19" i="22"/>
  <c r="Y20" i="22"/>
  <c r="Y21" i="22"/>
  <c r="Y22" i="22"/>
  <c r="Y23" i="22"/>
  <c r="Y24" i="22"/>
  <c r="Y25" i="22"/>
  <c r="Y26" i="22"/>
  <c r="Y27" i="22"/>
  <c r="Y28" i="22"/>
  <c r="Y29" i="22"/>
  <c r="Y30" i="22"/>
  <c r="Y31" i="22"/>
  <c r="Y32" i="22"/>
  <c r="Y33" i="22"/>
  <c r="Y34" i="22"/>
  <c r="Y35" i="22"/>
  <c r="Y36" i="22"/>
  <c r="Y37" i="22"/>
  <c r="Y38" i="22"/>
  <c r="Y39" i="22"/>
  <c r="Y40" i="22"/>
  <c r="Y41" i="22"/>
  <c r="Y42" i="22"/>
  <c r="Y43" i="22"/>
  <c r="I6" i="22"/>
  <c r="I7" i="22"/>
  <c r="I8" i="22"/>
  <c r="I9" i="22"/>
  <c r="I10" i="22"/>
  <c r="I11" i="22"/>
  <c r="I12" i="22"/>
  <c r="I13" i="22"/>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Q6" i="22"/>
  <c r="Q7" i="22"/>
  <c r="Q8" i="22"/>
  <c r="Q9" i="22"/>
  <c r="Q10" i="22"/>
  <c r="Q11" i="22"/>
  <c r="Q12" i="22"/>
  <c r="Q13" i="22"/>
  <c r="Q14" i="22"/>
  <c r="Q15" i="22"/>
  <c r="Q16" i="22"/>
  <c r="Q17" i="22"/>
  <c r="Q18" i="22"/>
  <c r="Q19" i="22"/>
  <c r="Q20" i="22"/>
  <c r="Q21" i="22"/>
  <c r="Q22" i="22"/>
  <c r="Q23" i="22"/>
  <c r="Q24" i="22"/>
  <c r="Q25" i="22"/>
  <c r="Q26" i="22"/>
  <c r="Q27" i="22"/>
  <c r="Q28" i="22"/>
  <c r="Q29" i="22"/>
  <c r="Q30" i="22"/>
  <c r="Q31" i="22"/>
  <c r="Q32" i="22"/>
  <c r="Q33" i="22"/>
  <c r="Q34" i="22"/>
  <c r="Q35" i="22"/>
  <c r="Q36" i="22"/>
  <c r="Q37" i="22"/>
  <c r="Q38" i="22"/>
  <c r="Q39" i="22"/>
  <c r="Q40" i="22"/>
  <c r="Q41" i="22"/>
  <c r="Q42" i="22"/>
  <c r="Q43" i="22"/>
  <c r="C166" i="8"/>
  <c r="C167" i="8"/>
  <c r="C164" i="8"/>
  <c r="C165" i="8"/>
  <c r="C173" i="8"/>
  <c r="C169" i="8"/>
  <c r="C174" i="8"/>
  <c r="C175" i="8"/>
  <c r="C172" i="8"/>
  <c r="AA17" i="22"/>
  <c r="AA33" i="22"/>
  <c r="R5" i="22"/>
  <c r="R6" i="22"/>
  <c r="AA6" i="22" s="1"/>
  <c r="R7" i="22"/>
  <c r="AA7" i="22" s="1"/>
  <c r="R8" i="22"/>
  <c r="R9" i="22"/>
  <c r="AA9" i="22" s="1"/>
  <c r="R10" i="22"/>
  <c r="AA10" i="22" s="1"/>
  <c r="R11" i="22"/>
  <c r="AA11" i="22" s="1"/>
  <c r="R12" i="22"/>
  <c r="R13" i="22"/>
  <c r="AA13" i="22" s="1"/>
  <c r="R14" i="22"/>
  <c r="AA14" i="22" s="1"/>
  <c r="R15" i="22"/>
  <c r="AA15" i="22" s="1"/>
  <c r="R16" i="22"/>
  <c r="AA16" i="22" s="1"/>
  <c r="R17" i="22"/>
  <c r="R18" i="22"/>
  <c r="AA18" i="22" s="1"/>
  <c r="R19" i="22"/>
  <c r="AA19" i="22" s="1"/>
  <c r="R20" i="22"/>
  <c r="R21" i="22"/>
  <c r="AA21" i="22" s="1"/>
  <c r="R22" i="22"/>
  <c r="AA22" i="22" s="1"/>
  <c r="R23" i="22"/>
  <c r="AA23" i="22" s="1"/>
  <c r="R24" i="22"/>
  <c r="R25" i="22"/>
  <c r="AA25" i="22" s="1"/>
  <c r="R26" i="22"/>
  <c r="AA26" i="22" s="1"/>
  <c r="R27" i="22"/>
  <c r="AA27" i="22" s="1"/>
  <c r="R28" i="22"/>
  <c r="R29" i="22"/>
  <c r="AA29" i="22" s="1"/>
  <c r="R30" i="22"/>
  <c r="AA30" i="22" s="1"/>
  <c r="R31" i="22"/>
  <c r="AA31" i="22" s="1"/>
  <c r="R32" i="22"/>
  <c r="AA32" i="22" s="1"/>
  <c r="R33" i="22"/>
  <c r="R34" i="22"/>
  <c r="AA34" i="22" s="1"/>
  <c r="R35" i="22"/>
  <c r="AA35" i="22" s="1"/>
  <c r="R36" i="22"/>
  <c r="R37" i="22"/>
  <c r="AA37" i="22" s="1"/>
  <c r="R38" i="22"/>
  <c r="AA38" i="22" s="1"/>
  <c r="R39" i="22"/>
  <c r="AA39" i="22" s="1"/>
  <c r="R40" i="22"/>
  <c r="R41" i="22"/>
  <c r="AA41" i="22" s="1"/>
  <c r="R42" i="22"/>
  <c r="AA42" i="22" s="1"/>
  <c r="R43" i="22"/>
  <c r="AA43" i="22" s="1"/>
  <c r="J5" i="22"/>
  <c r="J6" i="22"/>
  <c r="J7" i="22"/>
  <c r="J8" i="22"/>
  <c r="AA8" i="22" s="1"/>
  <c r="J9" i="22"/>
  <c r="J10" i="22"/>
  <c r="J11" i="22"/>
  <c r="J12" i="22"/>
  <c r="AA12" i="22" s="1"/>
  <c r="J13" i="22"/>
  <c r="J14" i="22"/>
  <c r="J15" i="22"/>
  <c r="J16" i="22"/>
  <c r="J17" i="22"/>
  <c r="J18" i="22"/>
  <c r="J19" i="22"/>
  <c r="J20" i="22"/>
  <c r="AA20" i="22" s="1"/>
  <c r="J21" i="22"/>
  <c r="J22" i="22"/>
  <c r="J23" i="22"/>
  <c r="J24" i="22"/>
  <c r="AA24" i="22" s="1"/>
  <c r="J25" i="22"/>
  <c r="J26" i="22"/>
  <c r="J27" i="22"/>
  <c r="J28" i="22"/>
  <c r="AA28" i="22" s="1"/>
  <c r="J29" i="22"/>
  <c r="J30" i="22"/>
  <c r="J31" i="22"/>
  <c r="J32" i="22"/>
  <c r="J33" i="22"/>
  <c r="J34" i="22"/>
  <c r="J35" i="22"/>
  <c r="J36" i="22"/>
  <c r="AA36" i="22" s="1"/>
  <c r="J37" i="22"/>
  <c r="J38" i="22"/>
  <c r="J39" i="22"/>
  <c r="J40" i="22"/>
  <c r="AA40" i="22" s="1"/>
  <c r="J41" i="22"/>
  <c r="J42" i="22"/>
  <c r="J43" i="22"/>
  <c r="B54" i="22"/>
  <c r="B53" i="22"/>
  <c r="B52" i="22"/>
  <c r="B51" i="22"/>
  <c r="B50" i="22"/>
  <c r="B49" i="22"/>
  <c r="A50" i="22" s="1"/>
  <c r="B48" i="22"/>
  <c r="B47" i="22"/>
  <c r="B46" i="22"/>
  <c r="B45" i="22"/>
  <c r="B44" i="22"/>
  <c r="A45" i="22" s="1"/>
  <c r="AI43" i="22"/>
  <c r="AI42" i="22"/>
  <c r="AI41" i="22"/>
  <c r="AI40" i="22"/>
  <c r="A40" i="22"/>
  <c r="AI44" i="22" l="1"/>
  <c r="Q44" i="22"/>
  <c r="Z44" i="22"/>
  <c r="AA44" i="22" s="1"/>
  <c r="AJ44" i="22" s="1"/>
  <c r="I44" i="22"/>
  <c r="R44" i="22"/>
  <c r="Y44" i="22"/>
  <c r="J44" i="22"/>
  <c r="AI46" i="22"/>
  <c r="Y46" i="22"/>
  <c r="Z46" i="22" s="1"/>
  <c r="Q46" i="22"/>
  <c r="I46" i="22"/>
  <c r="J46" i="22" s="1"/>
  <c r="R46" i="22"/>
  <c r="AI48" i="22"/>
  <c r="I48" i="22"/>
  <c r="J48" i="22" s="1"/>
  <c r="R48" i="22"/>
  <c r="Y48" i="22"/>
  <c r="Z48" i="22" s="1"/>
  <c r="AA48" i="22" s="1"/>
  <c r="Q48" i="22"/>
  <c r="AI50" i="22"/>
  <c r="Y50" i="22"/>
  <c r="Z50" i="22" s="1"/>
  <c r="AA50" i="22" s="1"/>
  <c r="AJ50" i="22" s="1"/>
  <c r="Q50" i="22"/>
  <c r="I50" i="22"/>
  <c r="J50" i="22" s="1"/>
  <c r="R50" i="22"/>
  <c r="AI53" i="22"/>
  <c r="I53" i="22"/>
  <c r="Z53" i="22"/>
  <c r="Y53" i="22"/>
  <c r="Q53" i="22"/>
  <c r="R53" i="22" s="1"/>
  <c r="AA53" i="22" s="1"/>
  <c r="AJ53" i="22" s="1"/>
  <c r="J53" i="22"/>
  <c r="AI47" i="22"/>
  <c r="Y47" i="22"/>
  <c r="Q47" i="22"/>
  <c r="R47" i="22" s="1"/>
  <c r="AA47" i="22" s="1"/>
  <c r="I47" i="22"/>
  <c r="J47" i="22" s="1"/>
  <c r="Z47" i="22"/>
  <c r="AI49" i="22"/>
  <c r="I49" i="22"/>
  <c r="Z49" i="22"/>
  <c r="Y49" i="22"/>
  <c r="Q49" i="22"/>
  <c r="R49" i="22" s="1"/>
  <c r="AA49" i="22" s="1"/>
  <c r="J49" i="22"/>
  <c r="AI51" i="22"/>
  <c r="Y51" i="22"/>
  <c r="Q51" i="22"/>
  <c r="R51" i="22" s="1"/>
  <c r="I51" i="22"/>
  <c r="J51" i="22" s="1"/>
  <c r="Z51" i="22"/>
  <c r="AI54" i="22"/>
  <c r="Y54" i="22"/>
  <c r="Z54" i="22" s="1"/>
  <c r="AA54" i="22" s="1"/>
  <c r="AJ54" i="22" s="1"/>
  <c r="Q54" i="22"/>
  <c r="I54" i="22"/>
  <c r="J54" i="22" s="1"/>
  <c r="R54" i="22"/>
  <c r="AI45" i="22"/>
  <c r="I45" i="22"/>
  <c r="Z45" i="22"/>
  <c r="Y45" i="22"/>
  <c r="Q45" i="22"/>
  <c r="R45" i="22" s="1"/>
  <c r="J45" i="22"/>
  <c r="AI52" i="22"/>
  <c r="I52" i="22"/>
  <c r="J52" i="22"/>
  <c r="Y52" i="22"/>
  <c r="Z52" i="22" s="1"/>
  <c r="AA52" i="22" s="1"/>
  <c r="AJ52" i="22" s="1"/>
  <c r="Q52" i="22"/>
  <c r="R52" i="22" s="1"/>
  <c r="AB50" i="22"/>
  <c r="A51" i="22"/>
  <c r="A52" i="22"/>
  <c r="AB52" i="22" s="1"/>
  <c r="A53" i="22"/>
  <c r="AB53" i="22" s="1"/>
  <c r="A54" i="22"/>
  <c r="AB54" i="22" s="1"/>
  <c r="AB51" i="22"/>
  <c r="A46" i="22"/>
  <c r="A47" i="22"/>
  <c r="AB47" i="22" s="1"/>
  <c r="A48" i="22"/>
  <c r="A49" i="22"/>
  <c r="AB45" i="22"/>
  <c r="AB46" i="22"/>
  <c r="AB48" i="22"/>
  <c r="AB49" i="22"/>
  <c r="A41" i="22"/>
  <c r="A42" i="22"/>
  <c r="A43" i="22"/>
  <c r="AB43" i="22" s="1"/>
  <c r="A44" i="22"/>
  <c r="AB40" i="22"/>
  <c r="AB41" i="22"/>
  <c r="AB42" i="22"/>
  <c r="AB44" i="22"/>
  <c r="AI4" i="22"/>
  <c r="Y4" i="22"/>
  <c r="Q4" i="22"/>
  <c r="I4" i="22"/>
  <c r="CA44" i="1"/>
  <c r="CA43" i="1"/>
  <c r="CA42" i="1"/>
  <c r="CA41" i="1"/>
  <c r="CA40" i="1"/>
  <c r="CA39" i="1"/>
  <c r="CA38" i="1"/>
  <c r="CA37" i="1"/>
  <c r="CA36" i="1"/>
  <c r="CA35" i="1"/>
  <c r="CA34" i="1"/>
  <c r="CA33" i="1"/>
  <c r="CA32" i="1"/>
  <c r="CA31" i="1"/>
  <c r="CA30" i="1"/>
  <c r="CA29" i="1"/>
  <c r="CA28" i="1"/>
  <c r="CA27" i="1"/>
  <c r="CA26" i="1"/>
  <c r="CA25" i="1"/>
  <c r="CA24" i="1"/>
  <c r="CA23" i="1"/>
  <c r="CA22" i="1"/>
  <c r="CA21" i="1"/>
  <c r="CA20" i="1"/>
  <c r="CA19" i="1"/>
  <c r="CA18" i="1"/>
  <c r="CA17" i="1"/>
  <c r="CA16" i="1"/>
  <c r="CA15" i="1"/>
  <c r="CA14" i="1"/>
  <c r="CA13" i="1"/>
  <c r="CA12" i="1"/>
  <c r="CA11" i="1"/>
  <c r="CA10" i="1"/>
  <c r="CA9" i="1"/>
  <c r="CA8" i="1"/>
  <c r="CA7" i="1"/>
  <c r="CA6" i="1"/>
  <c r="B2" i="14"/>
  <c r="E2" i="14"/>
  <c r="AI39" i="22"/>
  <c r="AI38" i="22"/>
  <c r="AI37" i="22"/>
  <c r="AI36" i="22"/>
  <c r="AI35" i="22"/>
  <c r="A35" i="22"/>
  <c r="AR54" i="22"/>
  <c r="AR50" i="22"/>
  <c r="AR53" i="22"/>
  <c r="AR52" i="22"/>
  <c r="AK44" i="22" l="1"/>
  <c r="AQ44" i="22"/>
  <c r="AJ47" i="22"/>
  <c r="AA46" i="22"/>
  <c r="AA45" i="22"/>
  <c r="AJ45" i="22" s="1"/>
  <c r="AJ51" i="22"/>
  <c r="AA51" i="22"/>
  <c r="AJ49" i="22"/>
  <c r="AJ48" i="22"/>
  <c r="AJ46" i="22"/>
  <c r="AQ53" i="22"/>
  <c r="AK53" i="22"/>
  <c r="AQ54" i="22"/>
  <c r="AK54" i="22"/>
  <c r="AK50" i="22"/>
  <c r="AQ50" i="22"/>
  <c r="AQ51" i="22"/>
  <c r="AQ52" i="22"/>
  <c r="AK52" i="22"/>
  <c r="AJ41" i="22"/>
  <c r="AJ43" i="22"/>
  <c r="AJ42" i="22"/>
  <c r="AJ40" i="22"/>
  <c r="A36" i="22"/>
  <c r="AB36" i="22" s="1"/>
  <c r="A37" i="22"/>
  <c r="AB37" i="22" s="1"/>
  <c r="A38" i="22"/>
  <c r="AB38" i="22" s="1"/>
  <c r="A39" i="22"/>
  <c r="AB39" i="22" s="1"/>
  <c r="AB35" i="22"/>
  <c r="AJ35" i="22"/>
  <c r="AJ37" i="22"/>
  <c r="AJ39" i="22"/>
  <c r="AR43" i="22"/>
  <c r="AR35" i="22"/>
  <c r="AR42" i="22"/>
  <c r="AR37" i="22"/>
  <c r="AR40" i="22"/>
  <c r="AR41" i="22"/>
  <c r="AR39" i="22"/>
  <c r="BA44" i="22"/>
  <c r="BA54" i="22"/>
  <c r="BA53" i="22"/>
  <c r="BA52" i="22"/>
  <c r="AR44" i="22"/>
  <c r="AR51" i="22"/>
  <c r="BA50" i="22"/>
  <c r="BA51" i="22"/>
  <c r="AK46" i="22" l="1"/>
  <c r="AQ46" i="22"/>
  <c r="AK51" i="22"/>
  <c r="AK48" i="22"/>
  <c r="AQ48" i="22"/>
  <c r="AK45" i="22"/>
  <c r="AQ45" i="22"/>
  <c r="AK49" i="22"/>
  <c r="AQ49" i="22"/>
  <c r="AK47" i="22"/>
  <c r="AQ47" i="22"/>
  <c r="AJ38" i="22"/>
  <c r="AQ41" i="22"/>
  <c r="AK41" i="22"/>
  <c r="AQ40" i="22"/>
  <c r="AK40" i="22"/>
  <c r="AK43" i="22"/>
  <c r="AQ42" i="22"/>
  <c r="AK42" i="22"/>
  <c r="AQ39" i="22"/>
  <c r="AK39" i="22"/>
  <c r="AK37" i="22"/>
  <c r="AQ37" i="22"/>
  <c r="AQ35" i="22"/>
  <c r="AK35" i="22"/>
  <c r="AJ36" i="22"/>
  <c r="AR38" i="22"/>
  <c r="AR36" i="22"/>
  <c r="BA46" i="22"/>
  <c r="AR48" i="22"/>
  <c r="AR45" i="22"/>
  <c r="AR49" i="22"/>
  <c r="AR47" i="22"/>
  <c r="AR46" i="22"/>
  <c r="BA45" i="22"/>
  <c r="BA49" i="22"/>
  <c r="BA47" i="22"/>
  <c r="BA48" i="22"/>
  <c r="BA40" i="22"/>
  <c r="BA43" i="22"/>
  <c r="BA39" i="22"/>
  <c r="BA38" i="22"/>
  <c r="BA37" i="22"/>
  <c r="BA35" i="22"/>
  <c r="BA41" i="22"/>
  <c r="BA42" i="22"/>
  <c r="AQ38" i="22" l="1"/>
  <c r="AK38" i="22"/>
  <c r="AQ36" i="22"/>
  <c r="AK36" i="22"/>
  <c r="BA36" i="22"/>
  <c r="E14" i="2" l="1"/>
  <c r="J2" i="14" s="1"/>
  <c r="Q14" i="2"/>
  <c r="AB5" i="22" l="1"/>
  <c r="AI5" i="22" l="1"/>
  <c r="AJ5" i="22" l="1"/>
  <c r="BD6" i="22"/>
  <c r="BE6" i="22"/>
  <c r="BF6" i="22"/>
  <c r="BG6" i="22"/>
  <c r="BH6" i="22"/>
  <c r="BD7" i="22"/>
  <c r="BE7" i="22"/>
  <c r="BF7" i="22"/>
  <c r="BG7" i="22"/>
  <c r="BH7" i="22"/>
  <c r="BD8" i="22"/>
  <c r="BE8" i="22"/>
  <c r="BF8" i="22"/>
  <c r="BG8" i="22"/>
  <c r="BH8" i="22"/>
  <c r="BD9" i="22"/>
  <c r="BE9" i="22"/>
  <c r="BF9" i="22"/>
  <c r="BG9" i="22"/>
  <c r="BH9" i="22"/>
  <c r="BD10" i="22"/>
  <c r="BE10" i="22"/>
  <c r="BF10" i="22"/>
  <c r="BG10" i="22"/>
  <c r="BH10" i="22"/>
  <c r="BD11" i="22"/>
  <c r="BE11" i="22"/>
  <c r="BF11" i="22"/>
  <c r="BG11" i="22"/>
  <c r="BH11" i="22"/>
  <c r="BD12" i="22"/>
  <c r="BE12" i="22"/>
  <c r="BF12" i="22"/>
  <c r="BG12" i="22"/>
  <c r="BH12" i="22"/>
  <c r="BD13" i="22"/>
  <c r="BE13" i="22"/>
  <c r="BF13" i="22"/>
  <c r="BG13" i="22"/>
  <c r="BH13" i="22"/>
  <c r="BD14" i="22"/>
  <c r="BE14" i="22"/>
  <c r="BF14" i="22"/>
  <c r="BG14" i="22"/>
  <c r="BH14" i="22"/>
  <c r="BD15" i="22"/>
  <c r="BE15" i="22"/>
  <c r="BF15" i="22"/>
  <c r="BG15" i="22"/>
  <c r="BH15" i="22"/>
  <c r="BD16" i="22"/>
  <c r="BE16" i="22"/>
  <c r="BF16" i="22"/>
  <c r="BG16" i="22"/>
  <c r="BH16" i="22"/>
  <c r="BD17" i="22"/>
  <c r="BE17" i="22"/>
  <c r="BF17" i="22"/>
  <c r="BG17" i="22"/>
  <c r="BH17" i="22"/>
  <c r="BD18" i="22"/>
  <c r="BE18" i="22"/>
  <c r="BF18" i="22"/>
  <c r="BG18" i="22"/>
  <c r="BH18" i="22"/>
  <c r="BD19" i="22"/>
  <c r="BE19" i="22"/>
  <c r="BF19" i="22"/>
  <c r="BG19" i="22"/>
  <c r="BH19" i="22"/>
  <c r="BD20" i="22"/>
  <c r="BE20" i="22"/>
  <c r="BF20" i="22"/>
  <c r="BG20" i="22"/>
  <c r="BH20" i="22"/>
  <c r="BD21" i="22"/>
  <c r="BE21" i="22"/>
  <c r="BF21" i="22"/>
  <c r="BG21" i="22"/>
  <c r="BH21" i="22"/>
  <c r="BD22" i="22"/>
  <c r="BE22" i="22"/>
  <c r="BF22" i="22"/>
  <c r="BG22" i="22"/>
  <c r="BH22" i="22"/>
  <c r="BD23" i="22"/>
  <c r="BE23" i="22"/>
  <c r="BF23" i="22"/>
  <c r="BG23" i="22"/>
  <c r="BH23" i="22"/>
  <c r="BD24" i="22"/>
  <c r="BE24" i="22"/>
  <c r="BF24" i="22"/>
  <c r="BG24" i="22"/>
  <c r="BH24" i="22"/>
  <c r="BD25" i="22"/>
  <c r="BE25" i="22"/>
  <c r="BF25" i="22"/>
  <c r="BG25" i="22"/>
  <c r="BH25" i="22"/>
  <c r="BD26" i="22"/>
  <c r="BE26" i="22"/>
  <c r="BF26" i="22"/>
  <c r="BG26" i="22"/>
  <c r="BH26" i="22"/>
  <c r="BD27" i="22"/>
  <c r="BE27" i="22"/>
  <c r="BF27" i="22"/>
  <c r="BG27" i="22"/>
  <c r="BH27" i="22"/>
  <c r="BD28" i="22"/>
  <c r="BE28" i="22"/>
  <c r="BF28" i="22"/>
  <c r="BG28" i="22"/>
  <c r="BH28" i="22"/>
  <c r="BD29" i="22"/>
  <c r="BE29" i="22"/>
  <c r="BF29" i="22"/>
  <c r="BG29" i="22"/>
  <c r="BH29" i="22"/>
  <c r="BD30" i="22"/>
  <c r="BE30" i="22"/>
  <c r="BF30" i="22"/>
  <c r="BG30" i="22"/>
  <c r="BH30" i="22"/>
  <c r="BD31" i="22"/>
  <c r="BE31" i="22"/>
  <c r="BF31" i="22"/>
  <c r="BG31" i="22"/>
  <c r="BH31" i="22"/>
  <c r="BD32" i="22"/>
  <c r="BE32" i="22"/>
  <c r="BF32" i="22"/>
  <c r="BG32" i="22"/>
  <c r="BH32" i="22"/>
  <c r="BD33" i="22"/>
  <c r="BE33" i="22"/>
  <c r="BF33" i="22"/>
  <c r="BG33" i="22"/>
  <c r="BH33" i="22"/>
  <c r="BD34" i="22"/>
  <c r="BE34" i="22"/>
  <c r="BF34" i="22"/>
  <c r="BG34" i="22"/>
  <c r="BH34" i="22"/>
  <c r="BD35" i="22"/>
  <c r="BE35" i="22"/>
  <c r="BF35" i="22"/>
  <c r="BG35" i="22"/>
  <c r="BH35" i="22"/>
  <c r="BD36" i="22"/>
  <c r="BE36" i="22"/>
  <c r="BF36" i="22"/>
  <c r="BG36" i="22"/>
  <c r="BH36" i="22"/>
  <c r="BD37" i="22"/>
  <c r="BE37" i="22"/>
  <c r="BF37" i="22"/>
  <c r="BG37" i="22"/>
  <c r="BH37" i="22"/>
  <c r="BD38" i="22"/>
  <c r="BE38" i="22"/>
  <c r="BF38" i="22"/>
  <c r="BG38" i="22"/>
  <c r="BH38" i="22"/>
  <c r="BD39" i="22"/>
  <c r="BE39" i="22"/>
  <c r="BF39" i="22"/>
  <c r="BG39" i="22"/>
  <c r="BH39" i="22"/>
  <c r="BD40" i="22"/>
  <c r="BE40" i="22"/>
  <c r="BF40" i="22"/>
  <c r="BG40" i="22"/>
  <c r="BH40" i="22"/>
  <c r="BD41" i="22"/>
  <c r="BE41" i="22"/>
  <c r="BF41" i="22"/>
  <c r="BG41" i="22"/>
  <c r="BH41" i="22"/>
  <c r="BD42" i="22"/>
  <c r="BE42" i="22"/>
  <c r="BF42" i="22"/>
  <c r="BG42" i="22"/>
  <c r="BH42" i="22"/>
  <c r="BD43" i="22"/>
  <c r="BE43" i="22"/>
  <c r="BF43" i="22"/>
  <c r="BG43" i="22"/>
  <c r="BH43" i="22"/>
  <c r="BD44" i="22"/>
  <c r="BE44" i="22"/>
  <c r="BF44" i="22"/>
  <c r="BG44" i="22"/>
  <c r="BH44" i="22"/>
  <c r="BD45" i="22"/>
  <c r="BE45" i="22"/>
  <c r="BF45" i="22"/>
  <c r="BG45" i="22"/>
  <c r="BH45" i="22"/>
  <c r="BD46" i="22"/>
  <c r="BE46" i="22"/>
  <c r="BF46" i="22"/>
  <c r="BG46" i="22"/>
  <c r="BH46" i="22"/>
  <c r="BD47" i="22"/>
  <c r="BE47" i="22"/>
  <c r="BF47" i="22"/>
  <c r="BG47" i="22"/>
  <c r="BH47" i="22"/>
  <c r="BD48" i="22"/>
  <c r="BE48" i="22"/>
  <c r="BF48" i="22"/>
  <c r="BG48" i="22"/>
  <c r="BH48" i="22"/>
  <c r="BD49" i="22"/>
  <c r="BE49" i="22"/>
  <c r="BF49" i="22"/>
  <c r="BG49" i="22"/>
  <c r="BH49" i="22"/>
  <c r="BD50" i="22"/>
  <c r="BE50" i="22"/>
  <c r="BF50" i="22"/>
  <c r="BG50" i="22"/>
  <c r="BH50" i="22"/>
  <c r="BD51" i="22"/>
  <c r="BE51" i="22"/>
  <c r="BF51" i="22"/>
  <c r="BG51" i="22"/>
  <c r="BH51" i="22"/>
  <c r="BD52" i="22"/>
  <c r="BE52" i="22"/>
  <c r="BF52" i="22"/>
  <c r="BG52" i="22"/>
  <c r="BH52" i="22"/>
  <c r="BD53" i="22"/>
  <c r="BE53" i="22"/>
  <c r="BF53" i="22"/>
  <c r="BG53" i="22"/>
  <c r="BH53" i="22"/>
  <c r="BD54" i="22"/>
  <c r="BE54" i="22"/>
  <c r="BF54" i="22"/>
  <c r="BG54" i="22"/>
  <c r="BH54" i="22"/>
  <c r="BH5" i="22"/>
  <c r="BG5" i="22"/>
  <c r="BF5" i="22"/>
  <c r="BE5" i="22"/>
  <c r="BD5" i="22"/>
  <c r="AR5" i="22"/>
  <c r="AQ5" i="22" l="1"/>
  <c r="AK5" i="22"/>
  <c r="BA5" i="22"/>
  <c r="AI31" i="22" l="1"/>
  <c r="AI12" i="22"/>
  <c r="AI16" i="22"/>
  <c r="AI20" i="22"/>
  <c r="AI24" i="22"/>
  <c r="AI28" i="22"/>
  <c r="AI32" i="22"/>
  <c r="AI9" i="22"/>
  <c r="AI13" i="22"/>
  <c r="AI17" i="22"/>
  <c r="AI21" i="22"/>
  <c r="AI25" i="22"/>
  <c r="AI29" i="22"/>
  <c r="AI33" i="22"/>
  <c r="AI6" i="22"/>
  <c r="AI14" i="22"/>
  <c r="AI18" i="22"/>
  <c r="AI22" i="22"/>
  <c r="AI26" i="22"/>
  <c r="AI30" i="22"/>
  <c r="AI34" i="22"/>
  <c r="AI8" i="22"/>
  <c r="AI10" i="22"/>
  <c r="AI7" i="22"/>
  <c r="AI11" i="22"/>
  <c r="AI15" i="22"/>
  <c r="AI19" i="22"/>
  <c r="AI23" i="22"/>
  <c r="AI27" i="22"/>
  <c r="A8" i="22"/>
  <c r="AB8" i="22" s="1"/>
  <c r="A12" i="22"/>
  <c r="AB12" i="22" s="1"/>
  <c r="A16" i="22"/>
  <c r="AB16" i="22" s="1"/>
  <c r="A24" i="22"/>
  <c r="AB24" i="22" s="1"/>
  <c r="A28" i="22"/>
  <c r="AB28" i="22" s="1"/>
  <c r="A32" i="22"/>
  <c r="AB32" i="22" s="1"/>
  <c r="A9" i="22"/>
  <c r="AB9" i="22" s="1"/>
  <c r="A13" i="22"/>
  <c r="AB13" i="22" s="1"/>
  <c r="A17" i="22"/>
  <c r="AB17" i="22" s="1"/>
  <c r="A21" i="22"/>
  <c r="AB21" i="22" s="1"/>
  <c r="A25" i="22"/>
  <c r="AB25" i="22" s="1"/>
  <c r="A29" i="22"/>
  <c r="AB29" i="22" s="1"/>
  <c r="A33" i="22"/>
  <c r="AB33" i="22" s="1"/>
  <c r="A20" i="22"/>
  <c r="AB20" i="22" s="1"/>
  <c r="A7" i="22"/>
  <c r="AB7" i="22" s="1"/>
  <c r="A11" i="22"/>
  <c r="AB11" i="22" s="1"/>
  <c r="A15" i="22"/>
  <c r="AB15" i="22" s="1"/>
  <c r="A19" i="22"/>
  <c r="AB19" i="22" s="1"/>
  <c r="A23" i="22"/>
  <c r="AB23" i="22" s="1"/>
  <c r="A27" i="22"/>
  <c r="AB27" i="22" s="1"/>
  <c r="A31" i="22"/>
  <c r="AB31" i="22" s="1"/>
  <c r="A10" i="22"/>
  <c r="AB10" i="22" s="1"/>
  <c r="A14" i="22"/>
  <c r="AB14" i="22" s="1"/>
  <c r="A30" i="22"/>
  <c r="AB30" i="22" s="1"/>
  <c r="A18" i="22"/>
  <c r="AB18" i="22" s="1"/>
  <c r="A22" i="22"/>
  <c r="AB22" i="22" s="1"/>
  <c r="A26" i="22"/>
  <c r="AB26" i="22" s="1"/>
  <c r="A34" i="22"/>
  <c r="AB34" i="22" s="1"/>
  <c r="AJ31" i="22" l="1"/>
  <c r="AJ6" i="22"/>
  <c r="AJ13" i="22"/>
  <c r="AJ34" i="22"/>
  <c r="AJ27" i="22"/>
  <c r="AJ12" i="22"/>
  <c r="AJ21" i="22"/>
  <c r="AJ18" i="22"/>
  <c r="AJ8" i="22"/>
  <c r="AR8" i="22" s="1"/>
  <c r="AJ33" i="22"/>
  <c r="AJ29" i="22"/>
  <c r="AJ15" i="22"/>
  <c r="AJ11" i="22"/>
  <c r="AJ7" i="22"/>
  <c r="AJ26" i="22"/>
  <c r="AJ25" i="22"/>
  <c r="AJ17" i="22"/>
  <c r="AJ20" i="22"/>
  <c r="AJ14" i="22"/>
  <c r="AJ24" i="22"/>
  <c r="AJ23" i="22"/>
  <c r="AJ9" i="22"/>
  <c r="AJ32" i="22"/>
  <c r="AJ28" i="22"/>
  <c r="AJ19" i="22"/>
  <c r="AJ10" i="22"/>
  <c r="AJ30" i="22"/>
  <c r="AJ22" i="22"/>
  <c r="AJ16" i="22"/>
  <c r="A5" i="22"/>
  <c r="E55" i="1"/>
  <c r="D55" i="1"/>
  <c r="C55" i="1"/>
  <c r="GJ55" i="8" s="1"/>
  <c r="B55" i="1"/>
  <c r="A55" i="1"/>
  <c r="CA55" i="1" s="1"/>
  <c r="E54" i="1"/>
  <c r="D54" i="1"/>
  <c r="C54" i="1"/>
  <c r="B54" i="1"/>
  <c r="A54" i="1"/>
  <c r="CA54" i="1" s="1"/>
  <c r="E53" i="1"/>
  <c r="D53" i="1"/>
  <c r="C53" i="1"/>
  <c r="GJ53" i="8" s="1"/>
  <c r="B53" i="1"/>
  <c r="A53" i="1"/>
  <c r="E52" i="1"/>
  <c r="D52" i="1"/>
  <c r="C52" i="1"/>
  <c r="B52" i="1"/>
  <c r="A52" i="1"/>
  <c r="E51" i="1"/>
  <c r="D51" i="1"/>
  <c r="C51" i="1"/>
  <c r="B51" i="1"/>
  <c r="A51" i="1"/>
  <c r="CA51" i="1" s="1"/>
  <c r="E50" i="1"/>
  <c r="D50" i="1"/>
  <c r="C50" i="1"/>
  <c r="B50" i="1"/>
  <c r="A50" i="1"/>
  <c r="CA50" i="1" s="1"/>
  <c r="E49" i="1"/>
  <c r="D49" i="1"/>
  <c r="C49" i="1"/>
  <c r="B49" i="1"/>
  <c r="A49" i="1"/>
  <c r="CA49" i="1" s="1"/>
  <c r="E48" i="1"/>
  <c r="D48" i="1"/>
  <c r="C48" i="1"/>
  <c r="GJ48" i="8" s="1"/>
  <c r="B48" i="1"/>
  <c r="A48" i="1"/>
  <c r="CA48" i="1" s="1"/>
  <c r="E47" i="1"/>
  <c r="D47" i="1"/>
  <c r="C47" i="1"/>
  <c r="GJ47" i="8" s="1"/>
  <c r="B47" i="1"/>
  <c r="A47" i="1"/>
  <c r="CA47" i="1" s="1"/>
  <c r="E46" i="1"/>
  <c r="D46" i="1"/>
  <c r="C46" i="1"/>
  <c r="B46" i="1"/>
  <c r="A46" i="1"/>
  <c r="E45" i="1"/>
  <c r="D45" i="1"/>
  <c r="C45" i="1"/>
  <c r="GJ45" i="8" s="1"/>
  <c r="B45" i="1"/>
  <c r="A45" i="1"/>
  <c r="E44" i="1"/>
  <c r="D44" i="1"/>
  <c r="C44" i="1"/>
  <c r="GJ44" i="8" s="1"/>
  <c r="B44" i="1"/>
  <c r="A44" i="1"/>
  <c r="E43" i="1"/>
  <c r="D43" i="1"/>
  <c r="C43" i="1"/>
  <c r="GJ43" i="8" s="1"/>
  <c r="B43" i="1"/>
  <c r="A43" i="1"/>
  <c r="E42" i="1"/>
  <c r="D42" i="1"/>
  <c r="C42" i="1"/>
  <c r="B42" i="1"/>
  <c r="A42" i="1"/>
  <c r="E41" i="1"/>
  <c r="D41" i="1"/>
  <c r="C41" i="1"/>
  <c r="GJ41" i="8" s="1"/>
  <c r="B41" i="1"/>
  <c r="A41" i="1"/>
  <c r="E40" i="1"/>
  <c r="D40" i="1"/>
  <c r="C40" i="1"/>
  <c r="GJ40" i="8" s="1"/>
  <c r="B40" i="1"/>
  <c r="A40" i="1"/>
  <c r="E39" i="1"/>
  <c r="D39" i="1"/>
  <c r="C39" i="1"/>
  <c r="GJ39" i="8" s="1"/>
  <c r="B39" i="1"/>
  <c r="A39" i="1"/>
  <c r="E38" i="1"/>
  <c r="D38" i="1"/>
  <c r="C38" i="1"/>
  <c r="GJ38" i="8" s="1"/>
  <c r="B38" i="1"/>
  <c r="A38" i="1"/>
  <c r="E37" i="1"/>
  <c r="D37" i="1"/>
  <c r="C37" i="1"/>
  <c r="GJ37" i="8" s="1"/>
  <c r="B37" i="1"/>
  <c r="A37" i="1"/>
  <c r="E36" i="1"/>
  <c r="D36" i="1"/>
  <c r="C36" i="1"/>
  <c r="GJ36" i="8" s="1"/>
  <c r="B36" i="1"/>
  <c r="A36" i="1"/>
  <c r="E35" i="1"/>
  <c r="D35" i="1"/>
  <c r="C35" i="1"/>
  <c r="GJ35" i="8" s="1"/>
  <c r="B35" i="1"/>
  <c r="A35" i="1"/>
  <c r="E34" i="1"/>
  <c r="D34" i="1"/>
  <c r="C34" i="1"/>
  <c r="GJ34" i="8" s="1"/>
  <c r="B34" i="1"/>
  <c r="A34" i="1"/>
  <c r="E33" i="1"/>
  <c r="D33" i="1"/>
  <c r="C33" i="1"/>
  <c r="GJ33" i="8" s="1"/>
  <c r="B33" i="1"/>
  <c r="A33" i="1"/>
  <c r="E32" i="1"/>
  <c r="D32" i="1"/>
  <c r="C32" i="1"/>
  <c r="GJ32" i="8" s="1"/>
  <c r="B32" i="1"/>
  <c r="A32" i="1"/>
  <c r="E31" i="1"/>
  <c r="D31" i="1"/>
  <c r="C31" i="1"/>
  <c r="GJ31" i="8" s="1"/>
  <c r="B31" i="1"/>
  <c r="A31" i="1"/>
  <c r="E30" i="1"/>
  <c r="D30" i="1"/>
  <c r="C30" i="1"/>
  <c r="GJ30" i="8" s="1"/>
  <c r="B30" i="1"/>
  <c r="A30" i="1"/>
  <c r="E29" i="1"/>
  <c r="D29" i="1"/>
  <c r="C29" i="1"/>
  <c r="GJ29" i="8" s="1"/>
  <c r="B29" i="1"/>
  <c r="A29" i="1"/>
  <c r="E28" i="1"/>
  <c r="D28" i="1"/>
  <c r="C28" i="1"/>
  <c r="GJ28" i="8" s="1"/>
  <c r="B28" i="1"/>
  <c r="A28" i="1"/>
  <c r="E27" i="1"/>
  <c r="D27" i="1"/>
  <c r="C27" i="1"/>
  <c r="GJ27" i="8" s="1"/>
  <c r="B27" i="1"/>
  <c r="A27" i="1"/>
  <c r="E26" i="1"/>
  <c r="D26" i="1"/>
  <c r="C26" i="1"/>
  <c r="GJ26" i="8" s="1"/>
  <c r="B26" i="1"/>
  <c r="A26" i="1"/>
  <c r="E25" i="1"/>
  <c r="D25" i="1"/>
  <c r="C25" i="1"/>
  <c r="GJ25" i="8" s="1"/>
  <c r="B25" i="1"/>
  <c r="A25" i="1"/>
  <c r="E24" i="1"/>
  <c r="D24" i="1"/>
  <c r="C24" i="1"/>
  <c r="GJ24" i="8" s="1"/>
  <c r="B24" i="1"/>
  <c r="A24" i="1"/>
  <c r="E23" i="1"/>
  <c r="D23" i="1"/>
  <c r="C23" i="1"/>
  <c r="GJ23" i="8" s="1"/>
  <c r="B23" i="1"/>
  <c r="A23" i="1"/>
  <c r="E22" i="1"/>
  <c r="D22" i="1"/>
  <c r="C22" i="1"/>
  <c r="GJ22" i="8" s="1"/>
  <c r="B22" i="1"/>
  <c r="A22" i="1"/>
  <c r="E21" i="1"/>
  <c r="D21" i="1"/>
  <c r="C21" i="1"/>
  <c r="GJ21" i="8" s="1"/>
  <c r="B21" i="1"/>
  <c r="A21" i="1"/>
  <c r="E20" i="1"/>
  <c r="D20" i="1"/>
  <c r="C20" i="1"/>
  <c r="GJ20" i="8" s="1"/>
  <c r="B20" i="1"/>
  <c r="A20" i="1"/>
  <c r="E19" i="1"/>
  <c r="D19" i="1"/>
  <c r="C19" i="1"/>
  <c r="GJ19" i="8" s="1"/>
  <c r="B19" i="1"/>
  <c r="A19" i="1"/>
  <c r="E18" i="1"/>
  <c r="D18" i="1"/>
  <c r="C18" i="1"/>
  <c r="GJ18" i="8" s="1"/>
  <c r="B18" i="1"/>
  <c r="A18" i="1"/>
  <c r="E17" i="1"/>
  <c r="D17" i="1"/>
  <c r="C17" i="1"/>
  <c r="GJ17" i="8" s="1"/>
  <c r="B17" i="1"/>
  <c r="A17" i="1"/>
  <c r="E16" i="1"/>
  <c r="D16" i="1"/>
  <c r="C16" i="1"/>
  <c r="GJ16" i="8" s="1"/>
  <c r="B16" i="1"/>
  <c r="A16" i="1"/>
  <c r="E15" i="1"/>
  <c r="D15" i="1"/>
  <c r="C15" i="1"/>
  <c r="GJ15" i="8" s="1"/>
  <c r="B15" i="1"/>
  <c r="A15" i="1"/>
  <c r="E14" i="1"/>
  <c r="D14" i="1"/>
  <c r="C14" i="1"/>
  <c r="GJ14" i="8" s="1"/>
  <c r="B14" i="1"/>
  <c r="A14" i="1"/>
  <c r="E13" i="1"/>
  <c r="D13" i="1"/>
  <c r="C13" i="1"/>
  <c r="GJ13" i="8" s="1"/>
  <c r="B13" i="1"/>
  <c r="A13" i="1"/>
  <c r="E12" i="1"/>
  <c r="D12" i="1"/>
  <c r="C12" i="1"/>
  <c r="GJ12" i="8" s="1"/>
  <c r="B12" i="1"/>
  <c r="A12" i="1"/>
  <c r="E11" i="1"/>
  <c r="D11" i="1"/>
  <c r="C11" i="1"/>
  <c r="GJ11" i="8" s="1"/>
  <c r="B11" i="1"/>
  <c r="A11" i="1"/>
  <c r="E10" i="1"/>
  <c r="D10" i="1"/>
  <c r="C10" i="1"/>
  <c r="B10" i="1"/>
  <c r="A10" i="1"/>
  <c r="E9" i="1"/>
  <c r="D9" i="1"/>
  <c r="C9" i="1"/>
  <c r="GJ9" i="8" s="1"/>
  <c r="B9" i="1"/>
  <c r="A9" i="1"/>
  <c r="E8" i="1"/>
  <c r="D8" i="1"/>
  <c r="C8" i="1"/>
  <c r="GJ8" i="8" s="1"/>
  <c r="B8" i="1"/>
  <c r="A8" i="1"/>
  <c r="E7" i="1"/>
  <c r="D7" i="1"/>
  <c r="C7" i="1"/>
  <c r="GJ7" i="8" s="1"/>
  <c r="B7" i="1"/>
  <c r="A7" i="1"/>
  <c r="A6" i="1"/>
  <c r="B6" i="1"/>
  <c r="E6" i="1"/>
  <c r="D6" i="1"/>
  <c r="GJ52" i="8"/>
  <c r="C6" i="1"/>
  <c r="GJ54" i="8"/>
  <c r="GJ51" i="8"/>
  <c r="GJ50" i="8"/>
  <c r="GJ49" i="8"/>
  <c r="GJ46" i="8"/>
  <c r="GJ42" i="8"/>
  <c r="GJ10" i="8"/>
  <c r="P2" i="18"/>
  <c r="I1" i="18"/>
  <c r="H1" i="18"/>
  <c r="H2" i="18"/>
  <c r="A6" i="22"/>
  <c r="AB6" i="22" s="1"/>
  <c r="BB24" i="2"/>
  <c r="BA24" i="2"/>
  <c r="AZ24" i="2"/>
  <c r="AY24" i="2"/>
  <c r="AX24" i="2"/>
  <c r="AW24" i="2"/>
  <c r="AV24" i="2"/>
  <c r="AU24" i="2"/>
  <c r="AT24" i="2"/>
  <c r="AS24" i="2"/>
  <c r="AR24" i="2"/>
  <c r="CA53" i="1"/>
  <c r="CA52" i="1"/>
  <c r="BK2" i="22"/>
  <c r="AR31" i="22"/>
  <c r="AR27" i="22"/>
  <c r="AR11" i="22"/>
  <c r="AR17" i="22"/>
  <c r="AR23" i="22"/>
  <c r="AR19" i="22"/>
  <c r="AR16" i="22"/>
  <c r="AR6" i="22"/>
  <c r="AR12" i="22"/>
  <c r="AR33" i="22"/>
  <c r="AR7" i="22"/>
  <c r="AR20" i="22"/>
  <c r="AR9" i="22"/>
  <c r="AR10" i="22"/>
  <c r="AR13" i="22"/>
  <c r="AR21" i="22"/>
  <c r="AR29" i="22"/>
  <c r="AR26" i="22"/>
  <c r="AR14" i="22"/>
  <c r="AR32" i="22"/>
  <c r="AR30" i="22"/>
  <c r="AR34" i="22"/>
  <c r="AR18" i="22"/>
  <c r="AR15" i="22"/>
  <c r="AR25" i="22"/>
  <c r="AR24" i="22"/>
  <c r="AR28" i="22"/>
  <c r="AR22" i="22"/>
  <c r="BA28" i="22"/>
  <c r="BA29" i="22"/>
  <c r="BA17" i="22"/>
  <c r="BA16" i="22"/>
  <c r="BA23" i="22"/>
  <c r="BA15" i="22"/>
  <c r="BA21" i="22"/>
  <c r="BA25" i="22"/>
  <c r="BA18" i="22"/>
  <c r="BA24" i="22"/>
  <c r="BA34" i="22"/>
  <c r="BA27" i="22"/>
  <c r="BA22" i="22"/>
  <c r="BA30" i="22"/>
  <c r="BA20" i="22"/>
  <c r="BA19" i="22"/>
  <c r="BA33" i="22"/>
  <c r="AQ27" i="22" l="1"/>
  <c r="AK31" i="22"/>
  <c r="AQ31" i="22"/>
  <c r="AQ14" i="22"/>
  <c r="AK14" i="22"/>
  <c r="AK13" i="22"/>
  <c r="AQ13" i="22"/>
  <c r="AQ12" i="22"/>
  <c r="AK12" i="22"/>
  <c r="AQ11" i="22"/>
  <c r="AK11" i="22"/>
  <c r="AQ10" i="22"/>
  <c r="AK10" i="22"/>
  <c r="AQ9" i="22"/>
  <c r="AK9" i="22"/>
  <c r="AQ8" i="22"/>
  <c r="AK8" i="22"/>
  <c r="AK7" i="22"/>
  <c r="AQ7" i="22"/>
  <c r="AQ6" i="22"/>
  <c r="AK6" i="22"/>
  <c r="AK22" i="22"/>
  <c r="AK19" i="22"/>
  <c r="GK41" i="8"/>
  <c r="AK20" i="22"/>
  <c r="GY51" i="8"/>
  <c r="AK16" i="22"/>
  <c r="AK24" i="22"/>
  <c r="AK26" i="22"/>
  <c r="AK15" i="22"/>
  <c r="AK27" i="22"/>
  <c r="AK30" i="22"/>
  <c r="AK28" i="22"/>
  <c r="AK17" i="22"/>
  <c r="GT18" i="8" s="1"/>
  <c r="AK29" i="22"/>
  <c r="AK18" i="22"/>
  <c r="AK34" i="22"/>
  <c r="AK32" i="22"/>
  <c r="GK33" i="8" s="1"/>
  <c r="AK23" i="22"/>
  <c r="AK25" i="22"/>
  <c r="AK33" i="22"/>
  <c r="AK21" i="22"/>
  <c r="GK22" i="8" s="1"/>
  <c r="AQ29" i="22"/>
  <c r="AQ34" i="22"/>
  <c r="AQ18" i="22"/>
  <c r="AQ33" i="22"/>
  <c r="AQ21" i="22"/>
  <c r="AQ23" i="22"/>
  <c r="AQ30" i="22"/>
  <c r="AQ28" i="22"/>
  <c r="AQ24" i="22"/>
  <c r="AQ17" i="22"/>
  <c r="AQ32" i="22"/>
  <c r="AQ25" i="22"/>
  <c r="AQ22" i="22"/>
  <c r="AQ19" i="22"/>
  <c r="AQ20" i="22"/>
  <c r="AQ16" i="22"/>
  <c r="AQ26" i="22"/>
  <c r="AQ15" i="22"/>
  <c r="HB33" i="8"/>
  <c r="GZ33" i="8"/>
  <c r="GY33" i="8"/>
  <c r="HA33" i="8"/>
  <c r="GK51" i="8"/>
  <c r="HA40" i="8"/>
  <c r="GY40" i="8"/>
  <c r="GZ40" i="8"/>
  <c r="HB40" i="8"/>
  <c r="HA20" i="8"/>
  <c r="HB20" i="8"/>
  <c r="GZ20" i="8"/>
  <c r="GY20" i="8"/>
  <c r="HA24" i="8"/>
  <c r="GY24" i="8"/>
  <c r="GZ24" i="8"/>
  <c r="HB24" i="8"/>
  <c r="GY37" i="8"/>
  <c r="HB37" i="8"/>
  <c r="HA37" i="8"/>
  <c r="GZ37" i="8"/>
  <c r="GZ38" i="8"/>
  <c r="GY38" i="8"/>
  <c r="HA38" i="8"/>
  <c r="HB38" i="8"/>
  <c r="HB35" i="8"/>
  <c r="GY35" i="8"/>
  <c r="HA35" i="8"/>
  <c r="GZ35" i="8"/>
  <c r="GY25" i="8"/>
  <c r="GZ25" i="8"/>
  <c r="HA25" i="8"/>
  <c r="HB25" i="8"/>
  <c r="GY39" i="8"/>
  <c r="GZ39" i="8"/>
  <c r="HB39" i="8"/>
  <c r="HA39" i="8"/>
  <c r="GY31" i="8"/>
  <c r="GZ31" i="8"/>
  <c r="HA31" i="8"/>
  <c r="HB31" i="8"/>
  <c r="HA26" i="8"/>
  <c r="HB26" i="8"/>
  <c r="GZ26" i="8"/>
  <c r="GY26" i="8"/>
  <c r="GY16" i="8"/>
  <c r="GZ16" i="8"/>
  <c r="HA16" i="8"/>
  <c r="HB16" i="8"/>
  <c r="HB19" i="8"/>
  <c r="GY19" i="8"/>
  <c r="HA19" i="8"/>
  <c r="GZ19" i="8"/>
  <c r="GY28" i="8"/>
  <c r="HB28" i="8"/>
  <c r="HA28" i="8"/>
  <c r="GZ28" i="8"/>
  <c r="HB44" i="8"/>
  <c r="HA44" i="8"/>
  <c r="GY44" i="8"/>
  <c r="GZ44" i="8"/>
  <c r="HA18" i="8"/>
  <c r="GZ18" i="8"/>
  <c r="GY18" i="8"/>
  <c r="HB18" i="8"/>
  <c r="HA23" i="8"/>
  <c r="HB23" i="8"/>
  <c r="GZ23" i="8"/>
  <c r="GY23" i="8"/>
  <c r="GY17" i="8"/>
  <c r="HA17" i="8"/>
  <c r="HB17" i="8"/>
  <c r="GZ17" i="8"/>
  <c r="HB43" i="8"/>
  <c r="GY43" i="8"/>
  <c r="HA43" i="8"/>
  <c r="GZ43" i="8"/>
  <c r="GY29" i="8"/>
  <c r="HA29" i="8"/>
  <c r="HB29" i="8"/>
  <c r="GZ29" i="8"/>
  <c r="HA30" i="8"/>
  <c r="GZ30" i="8"/>
  <c r="GY30" i="8"/>
  <c r="HB30" i="8"/>
  <c r="GR41" i="8"/>
  <c r="GT41" i="8"/>
  <c r="GJ6" i="8"/>
  <c r="GX34" i="8"/>
  <c r="GV34" i="8"/>
  <c r="GU34" i="8"/>
  <c r="GW34" i="8"/>
  <c r="GX38" i="8"/>
  <c r="GV38" i="8"/>
  <c r="GW38" i="8"/>
  <c r="GU38" i="8"/>
  <c r="GV23" i="8"/>
  <c r="GX23" i="8"/>
  <c r="GW23" i="8"/>
  <c r="GU23" i="8"/>
  <c r="GV17" i="8"/>
  <c r="GX17" i="8"/>
  <c r="GU17" i="8"/>
  <c r="GW17" i="8"/>
  <c r="GV43" i="8"/>
  <c r="GX43" i="8"/>
  <c r="GW43" i="8"/>
  <c r="GU43" i="8"/>
  <c r="GV29" i="8"/>
  <c r="GX29" i="8"/>
  <c r="GU29" i="8"/>
  <c r="GW29" i="8"/>
  <c r="GX30" i="8"/>
  <c r="GV30" i="8"/>
  <c r="GW30" i="8"/>
  <c r="GU30" i="8"/>
  <c r="GV31" i="8"/>
  <c r="GU31" i="8"/>
  <c r="GX31" i="8"/>
  <c r="GW31" i="8"/>
  <c r="GX26" i="8"/>
  <c r="GW26" i="8"/>
  <c r="GV26" i="8"/>
  <c r="GU26" i="8"/>
  <c r="GV19" i="8"/>
  <c r="GW19" i="8"/>
  <c r="GU19" i="8"/>
  <c r="GX19" i="8"/>
  <c r="GV39" i="8"/>
  <c r="GW39" i="8"/>
  <c r="GU39" i="8"/>
  <c r="GX39" i="8"/>
  <c r="GX40" i="8"/>
  <c r="GU40" i="8"/>
  <c r="GW40" i="8"/>
  <c r="GV40" i="8"/>
  <c r="GX20" i="8"/>
  <c r="GU20" i="8"/>
  <c r="GW20" i="8"/>
  <c r="GV20" i="8"/>
  <c r="GX36" i="8"/>
  <c r="GU36" i="8"/>
  <c r="GW36" i="8"/>
  <c r="GV36" i="8"/>
  <c r="GX24" i="8"/>
  <c r="GV24" i="8"/>
  <c r="GU24" i="8"/>
  <c r="GW24" i="8"/>
  <c r="GV37" i="8"/>
  <c r="GX37" i="8"/>
  <c r="GU37" i="8"/>
  <c r="GW37" i="8"/>
  <c r="GV35" i="8"/>
  <c r="GW35" i="8"/>
  <c r="GU35" i="8"/>
  <c r="GX35" i="8"/>
  <c r="GX18" i="8"/>
  <c r="GV18" i="8"/>
  <c r="GW18" i="8"/>
  <c r="GU18" i="8"/>
  <c r="GV25" i="8"/>
  <c r="GU25" i="8"/>
  <c r="GX25" i="8"/>
  <c r="GW25" i="8"/>
  <c r="GV21" i="8"/>
  <c r="GX21" i="8"/>
  <c r="GW21" i="8"/>
  <c r="GU21" i="8"/>
  <c r="BA10" i="22"/>
  <c r="BA14" i="22"/>
  <c r="BA13" i="22"/>
  <c r="BA9" i="22"/>
  <c r="BA12" i="22"/>
  <c r="BA6" i="22"/>
  <c r="BA7" i="22"/>
  <c r="BA31" i="22"/>
  <c r="BA8" i="22"/>
  <c r="BA11" i="22"/>
  <c r="BA32" i="22"/>
  <c r="BA26" i="22"/>
  <c r="GM18" i="8" l="1"/>
  <c r="GQ18" i="8"/>
  <c r="HB42" i="8"/>
  <c r="GY42" i="8"/>
  <c r="GZ42" i="8"/>
  <c r="HA42" i="8"/>
  <c r="GW42" i="8"/>
  <c r="GV42" i="8"/>
  <c r="GU42" i="8"/>
  <c r="GX42" i="8"/>
  <c r="GY36" i="8"/>
  <c r="HA36" i="8"/>
  <c r="HB36" i="8"/>
  <c r="GZ36" i="8"/>
  <c r="GN22" i="8"/>
  <c r="GT33" i="8"/>
  <c r="GS22" i="8"/>
  <c r="GN33" i="8"/>
  <c r="GV33" i="8"/>
  <c r="GX33" i="8"/>
  <c r="GW33" i="8"/>
  <c r="GU33" i="8"/>
  <c r="GW32" i="8"/>
  <c r="GV32" i="8"/>
  <c r="GU32" i="8"/>
  <c r="GX32" i="8"/>
  <c r="GY32" i="8"/>
  <c r="GZ32" i="8"/>
  <c r="HB32" i="8"/>
  <c r="HA32" i="8"/>
  <c r="GU27" i="8"/>
  <c r="GV27" i="8"/>
  <c r="GX27" i="8"/>
  <c r="GW27" i="8"/>
  <c r="GO22" i="8"/>
  <c r="GQ22" i="8"/>
  <c r="GR22" i="8"/>
  <c r="GM22" i="8"/>
  <c r="GY21" i="8"/>
  <c r="HA21" i="8"/>
  <c r="HB21" i="8"/>
  <c r="GZ21" i="8"/>
  <c r="GS18" i="8"/>
  <c r="GX15" i="8"/>
  <c r="GW15" i="8"/>
  <c r="GU15" i="8"/>
  <c r="GV15" i="8"/>
  <c r="HB15" i="8"/>
  <c r="GZ15" i="8"/>
  <c r="GY15" i="8"/>
  <c r="HA15" i="8"/>
  <c r="GY14" i="8"/>
  <c r="GZ14" i="8"/>
  <c r="HB14" i="8"/>
  <c r="HA14" i="8"/>
  <c r="GX14" i="8"/>
  <c r="GV14" i="8"/>
  <c r="GU14" i="8"/>
  <c r="GW14" i="8"/>
  <c r="HB13" i="8"/>
  <c r="GZ13" i="8"/>
  <c r="HA13" i="8"/>
  <c r="GY13" i="8"/>
  <c r="GZ12" i="8"/>
  <c r="HB12" i="8"/>
  <c r="GY12" i="8"/>
  <c r="HA12" i="8"/>
  <c r="GU11" i="8"/>
  <c r="GX11" i="8"/>
  <c r="GW11" i="8"/>
  <c r="GV11" i="8"/>
  <c r="HA11" i="8"/>
  <c r="HB11" i="8"/>
  <c r="GY11" i="8"/>
  <c r="GZ11" i="8"/>
  <c r="GW10" i="8"/>
  <c r="GX10" i="8"/>
  <c r="GV10" i="8"/>
  <c r="GU10" i="8"/>
  <c r="HA10" i="8"/>
  <c r="GZ10" i="8"/>
  <c r="GY10" i="8"/>
  <c r="HB10" i="8"/>
  <c r="GW9" i="8"/>
  <c r="GX9" i="8"/>
  <c r="GU9" i="8"/>
  <c r="GV9" i="8"/>
  <c r="GZ9" i="8"/>
  <c r="HA9" i="8"/>
  <c r="GY9" i="8"/>
  <c r="HB9" i="8"/>
  <c r="GZ8" i="8"/>
  <c r="HA8" i="8"/>
  <c r="HB8" i="8"/>
  <c r="GY8" i="8"/>
  <c r="GX8" i="8"/>
  <c r="GW8" i="8"/>
  <c r="GV8" i="8"/>
  <c r="GU8" i="8"/>
  <c r="GZ7" i="8"/>
  <c r="HB7" i="8"/>
  <c r="GY7" i="8"/>
  <c r="HA7" i="8"/>
  <c r="GT22" i="8"/>
  <c r="GP22" i="8"/>
  <c r="GL41" i="8"/>
  <c r="GL22" i="8"/>
  <c r="GZ51" i="8"/>
  <c r="HB51" i="8"/>
  <c r="HA51" i="8"/>
  <c r="GN46" i="8"/>
  <c r="GL47" i="8"/>
  <c r="GV52" i="8"/>
  <c r="HB52" i="8"/>
  <c r="GX54" i="8"/>
  <c r="GY54" i="8"/>
  <c r="GL54" i="8"/>
  <c r="GL50" i="8"/>
  <c r="GN49" i="8"/>
  <c r="GM48" i="8"/>
  <c r="HA53" i="8"/>
  <c r="GS53" i="8"/>
  <c r="GV53" i="8"/>
  <c r="GR18" i="8"/>
  <c r="GP18" i="8"/>
  <c r="GL18" i="8"/>
  <c r="GK18" i="8"/>
  <c r="GO18" i="8"/>
  <c r="GN18" i="8"/>
  <c r="GQ41" i="8"/>
  <c r="GO41" i="8"/>
  <c r="GP41" i="8"/>
  <c r="GS41" i="8"/>
  <c r="GN41" i="8"/>
  <c r="GM41" i="8"/>
  <c r="GP33" i="8"/>
  <c r="GS33" i="8"/>
  <c r="GQ33" i="8"/>
  <c r="GL33" i="8"/>
  <c r="GO33" i="8"/>
  <c r="GR33" i="8"/>
  <c r="GM33" i="8"/>
  <c r="GY41" i="8"/>
  <c r="GZ41" i="8"/>
  <c r="HA41" i="8"/>
  <c r="HB41" i="8"/>
  <c r="GY22" i="8"/>
  <c r="HA22" i="8"/>
  <c r="GZ22" i="8"/>
  <c r="HB22" i="8"/>
  <c r="GX22" i="8"/>
  <c r="GV22" i="8"/>
  <c r="GU22" i="8"/>
  <c r="GW22" i="8"/>
  <c r="GV41" i="8"/>
  <c r="GU41" i="8"/>
  <c r="GX41" i="8"/>
  <c r="GW41" i="8"/>
  <c r="HB50" i="8"/>
  <c r="GZ50" i="8"/>
  <c r="GY50" i="8"/>
  <c r="HA50" i="8"/>
  <c r="GM53" i="8"/>
  <c r="GN53" i="8"/>
  <c r="GT53" i="8"/>
  <c r="GL49" i="8"/>
  <c r="GP49" i="8"/>
  <c r="GR49" i="8"/>
  <c r="GT49" i="8"/>
  <c r="GO49" i="8"/>
  <c r="GS49" i="8"/>
  <c r="GQ49" i="8"/>
  <c r="HB47" i="8"/>
  <c r="GZ47" i="8"/>
  <c r="GY47" i="8"/>
  <c r="HA47" i="8"/>
  <c r="GX50" i="8"/>
  <c r="GZ48" i="8"/>
  <c r="HB48" i="8"/>
  <c r="HA48" i="8"/>
  <c r="GY48" i="8"/>
  <c r="GX49" i="8"/>
  <c r="GU49" i="8"/>
  <c r="GW49" i="8"/>
  <c r="GV49" i="8"/>
  <c r="GV51" i="8"/>
  <c r="GY49" i="8"/>
  <c r="HB49" i="8"/>
  <c r="GZ49" i="8"/>
  <c r="HA49" i="8"/>
  <c r="GV47" i="8"/>
  <c r="GW47" i="8"/>
  <c r="GX47" i="8"/>
  <c r="GU47" i="8"/>
  <c r="GV12" i="8"/>
  <c r="HB34" i="8"/>
  <c r="HA34" i="8"/>
  <c r="GZ34" i="8"/>
  <c r="GU28" i="8"/>
  <c r="GW28" i="8"/>
  <c r="GX28" i="8"/>
  <c r="GV28" i="8"/>
  <c r="GW16" i="8"/>
  <c r="GX16" i="8"/>
  <c r="HA27" i="8"/>
  <c r="GV13" i="8"/>
  <c r="GU13" i="8"/>
  <c r="GV7" i="8"/>
  <c r="GX7" i="8"/>
  <c r="GV44" i="8"/>
  <c r="GX44" i="8"/>
  <c r="GW12" i="8"/>
  <c r="GY34" i="8"/>
  <c r="GX12" i="8"/>
  <c r="GU12" i="8"/>
  <c r="GU7" i="8"/>
  <c r="GW13" i="8"/>
  <c r="GW44" i="8"/>
  <c r="GW7" i="8"/>
  <c r="GX13" i="8"/>
  <c r="GU44" i="8"/>
  <c r="HB27" i="8"/>
  <c r="GX51" i="8"/>
  <c r="GU51" i="8"/>
  <c r="GM51" i="8"/>
  <c r="GO51" i="8"/>
  <c r="GV16" i="8"/>
  <c r="GZ27" i="8"/>
  <c r="GQ51" i="8"/>
  <c r="GS51" i="8"/>
  <c r="GU16" i="8"/>
  <c r="GY27" i="8"/>
  <c r="GL51" i="8"/>
  <c r="GN51" i="8"/>
  <c r="GT51" i="8"/>
  <c r="GW51" i="8"/>
  <c r="GP51" i="8"/>
  <c r="GR51" i="8"/>
  <c r="GW50" i="8"/>
  <c r="GU50" i="8"/>
  <c r="GV50" i="8"/>
  <c r="GM46" i="8"/>
  <c r="GQ46" i="8"/>
  <c r="GL46" i="8"/>
  <c r="GT46" i="8"/>
  <c r="GK46" i="8"/>
  <c r="GO46" i="8"/>
  <c r="GR46" i="8"/>
  <c r="GQ54" i="8"/>
  <c r="GK54" i="8"/>
  <c r="GR54" i="8"/>
  <c r="GV55" i="8"/>
  <c r="GW55" i="8"/>
  <c r="GU55" i="8"/>
  <c r="GX55" i="8"/>
  <c r="GM52" i="8"/>
  <c r="GQ52" i="8"/>
  <c r="GL52" i="8"/>
  <c r="GP52" i="8"/>
  <c r="GT52" i="8"/>
  <c r="GK52" i="8"/>
  <c r="GO52" i="8"/>
  <c r="GS52" i="8"/>
  <c r="GN52" i="8"/>
  <c r="GR52" i="8"/>
  <c r="GZ55" i="8"/>
  <c r="HA55" i="8"/>
  <c r="GY55" i="8"/>
  <c r="HB55" i="8"/>
  <c r="GL55" i="8"/>
  <c r="GK55" i="8"/>
  <c r="GO55" i="8"/>
  <c r="GS55" i="8"/>
  <c r="GN55" i="8"/>
  <c r="GR55" i="8"/>
  <c r="GM55" i="8"/>
  <c r="GQ55" i="8"/>
  <c r="GP55" i="8"/>
  <c r="GT55" i="8"/>
  <c r="GP47" i="8"/>
  <c r="GO47" i="8"/>
  <c r="GN47" i="8"/>
  <c r="GT47" i="8"/>
  <c r="GS48" i="8"/>
  <c r="GQ50" i="8"/>
  <c r="GK50" i="8"/>
  <c r="GM42" i="8"/>
  <c r="GQ42" i="8"/>
  <c r="GP42" i="8"/>
  <c r="GK42" i="8"/>
  <c r="GN42" i="8"/>
  <c r="GR42" i="8"/>
  <c r="GL42" i="8"/>
  <c r="GT42" i="8"/>
  <c r="GO42" i="8"/>
  <c r="GS42" i="8"/>
  <c r="GM34" i="8"/>
  <c r="GQ34" i="8"/>
  <c r="GL34" i="8"/>
  <c r="GT34" i="8"/>
  <c r="GK34" i="8"/>
  <c r="GS34" i="8"/>
  <c r="GN34" i="8"/>
  <c r="GR34" i="8"/>
  <c r="GP34" i="8"/>
  <c r="GO34" i="8"/>
  <c r="GK31" i="8"/>
  <c r="GO31" i="8"/>
  <c r="GS31" i="8"/>
  <c r="GR31" i="8"/>
  <c r="GM31" i="8"/>
  <c r="GL31" i="8"/>
  <c r="GP31" i="8"/>
  <c r="GT31" i="8"/>
  <c r="GN31" i="8"/>
  <c r="GQ31" i="8"/>
  <c r="GK23" i="8"/>
  <c r="GO23" i="8"/>
  <c r="GS23" i="8"/>
  <c r="GN23" i="8"/>
  <c r="GQ23" i="8"/>
  <c r="GL23" i="8"/>
  <c r="GP23" i="8"/>
  <c r="GT23" i="8"/>
  <c r="GR23" i="8"/>
  <c r="GM23" i="8"/>
  <c r="GM44" i="8"/>
  <c r="GQ44" i="8"/>
  <c r="GP44" i="8"/>
  <c r="GK44" i="8"/>
  <c r="GS44" i="8"/>
  <c r="GN44" i="8"/>
  <c r="GR44" i="8"/>
  <c r="GL44" i="8"/>
  <c r="GT44" i="8"/>
  <c r="GO44" i="8"/>
  <c r="GK21" i="8"/>
  <c r="GO21" i="8"/>
  <c r="GS21" i="8"/>
  <c r="GR21" i="8"/>
  <c r="GM21" i="8"/>
  <c r="GL21" i="8"/>
  <c r="GP21" i="8"/>
  <c r="GT21" i="8"/>
  <c r="GN21" i="8"/>
  <c r="GQ21" i="8"/>
  <c r="GM24" i="8"/>
  <c r="GQ24" i="8"/>
  <c r="GL24" i="8"/>
  <c r="GT24" i="8"/>
  <c r="GO24" i="8"/>
  <c r="GN24" i="8"/>
  <c r="GR24" i="8"/>
  <c r="GP24" i="8"/>
  <c r="GK24" i="8"/>
  <c r="GS24" i="8"/>
  <c r="GK19" i="8"/>
  <c r="GO19" i="8"/>
  <c r="GS19" i="8"/>
  <c r="GN19" i="8"/>
  <c r="GQ19" i="8"/>
  <c r="GL19" i="8"/>
  <c r="GP19" i="8"/>
  <c r="GT19" i="8"/>
  <c r="GR19" i="8"/>
  <c r="GM19" i="8"/>
  <c r="GM38" i="8"/>
  <c r="GQ38" i="8"/>
  <c r="GP38" i="8"/>
  <c r="GO38" i="8"/>
  <c r="GN38" i="8"/>
  <c r="GR38" i="8"/>
  <c r="GL38" i="8"/>
  <c r="GT38" i="8"/>
  <c r="GK38" i="8"/>
  <c r="GS38" i="8"/>
  <c r="GK43" i="8"/>
  <c r="GO43" i="8"/>
  <c r="GS43" i="8"/>
  <c r="GR43" i="8"/>
  <c r="GM43" i="8"/>
  <c r="GL43" i="8"/>
  <c r="GP43" i="8"/>
  <c r="GT43" i="8"/>
  <c r="GN43" i="8"/>
  <c r="GQ43" i="8"/>
  <c r="GM32" i="8"/>
  <c r="GQ32" i="8"/>
  <c r="GP32" i="8"/>
  <c r="GO32" i="8"/>
  <c r="GN32" i="8"/>
  <c r="GR32" i="8"/>
  <c r="GL32" i="8"/>
  <c r="GT32" i="8"/>
  <c r="GK32" i="8"/>
  <c r="GS32" i="8"/>
  <c r="GK15" i="8"/>
  <c r="GO15" i="8"/>
  <c r="GS15" i="8"/>
  <c r="GR15" i="8"/>
  <c r="GM15" i="8"/>
  <c r="GL15" i="8"/>
  <c r="GP15" i="8"/>
  <c r="GT15" i="8"/>
  <c r="GN15" i="8"/>
  <c r="GQ15" i="8"/>
  <c r="GK35" i="8"/>
  <c r="GO35" i="8"/>
  <c r="GS35" i="8"/>
  <c r="GR35" i="8"/>
  <c r="GQ35" i="8"/>
  <c r="GL35" i="8"/>
  <c r="GP35" i="8"/>
  <c r="GT35" i="8"/>
  <c r="GN35" i="8"/>
  <c r="GM35" i="8"/>
  <c r="GM20" i="8"/>
  <c r="GQ20" i="8"/>
  <c r="GL20" i="8"/>
  <c r="GT20" i="8"/>
  <c r="GO20" i="8"/>
  <c r="GN20" i="8"/>
  <c r="GR20" i="8"/>
  <c r="GP20" i="8"/>
  <c r="GK20" i="8"/>
  <c r="GS20" i="8"/>
  <c r="GM28" i="8"/>
  <c r="GQ28" i="8"/>
  <c r="GL28" i="8"/>
  <c r="GT28" i="8"/>
  <c r="GO28" i="8"/>
  <c r="GN28" i="8"/>
  <c r="GR28" i="8"/>
  <c r="GP28" i="8"/>
  <c r="GK28" i="8"/>
  <c r="GS28" i="8"/>
  <c r="GK39" i="8"/>
  <c r="GO39" i="8"/>
  <c r="GS39" i="8"/>
  <c r="GN39" i="8"/>
  <c r="GM39" i="8"/>
  <c r="GL39" i="8"/>
  <c r="GP39" i="8"/>
  <c r="GT39" i="8"/>
  <c r="GR39" i="8"/>
  <c r="GQ39" i="8"/>
  <c r="GK27" i="8"/>
  <c r="GO27" i="8"/>
  <c r="GS27" i="8"/>
  <c r="GN27" i="8"/>
  <c r="GQ27" i="8"/>
  <c r="GL27" i="8"/>
  <c r="GP27" i="8"/>
  <c r="GT27" i="8"/>
  <c r="GR27" i="8"/>
  <c r="GM27" i="8"/>
  <c r="GK13" i="8"/>
  <c r="GO13" i="8"/>
  <c r="GS13" i="8"/>
  <c r="GR13" i="8"/>
  <c r="GM13" i="8"/>
  <c r="GL13" i="8"/>
  <c r="GP13" i="8"/>
  <c r="GT13" i="8"/>
  <c r="GN13" i="8"/>
  <c r="GQ13" i="8"/>
  <c r="GM36" i="8"/>
  <c r="GQ36" i="8"/>
  <c r="GT36" i="8"/>
  <c r="GS36" i="8"/>
  <c r="GN36" i="8"/>
  <c r="GR36" i="8"/>
  <c r="GL36" i="8"/>
  <c r="GP36" i="8"/>
  <c r="GK36" i="8"/>
  <c r="GO36" i="8"/>
  <c r="GK9" i="8"/>
  <c r="GO9" i="8"/>
  <c r="GS9" i="8"/>
  <c r="GN9" i="8"/>
  <c r="GR9" i="8"/>
  <c r="GL9" i="8"/>
  <c r="GP9" i="8"/>
  <c r="GT9" i="8"/>
  <c r="GM9" i="8"/>
  <c r="GQ9" i="8"/>
  <c r="GK29" i="8"/>
  <c r="GO29" i="8"/>
  <c r="GS29" i="8"/>
  <c r="GR29" i="8"/>
  <c r="GQ29" i="8"/>
  <c r="GL29" i="8"/>
  <c r="GP29" i="8"/>
  <c r="GT29" i="8"/>
  <c r="GN29" i="8"/>
  <c r="GM29" i="8"/>
  <c r="GK7" i="8"/>
  <c r="GO7" i="8"/>
  <c r="GS7" i="8"/>
  <c r="GN7" i="8"/>
  <c r="GR7" i="8"/>
  <c r="GL7" i="8"/>
  <c r="GP7" i="8"/>
  <c r="GT7" i="8"/>
  <c r="GM7" i="8"/>
  <c r="GQ7" i="8"/>
  <c r="GM14" i="8"/>
  <c r="GQ14" i="8"/>
  <c r="GL14" i="8"/>
  <c r="GT14" i="8"/>
  <c r="GN14" i="8"/>
  <c r="GR14" i="8"/>
  <c r="GP14" i="8"/>
  <c r="GK14" i="8"/>
  <c r="GO14" i="8"/>
  <c r="GS14" i="8"/>
  <c r="GM8" i="8"/>
  <c r="GQ8" i="8"/>
  <c r="GL8" i="8"/>
  <c r="GP8" i="8"/>
  <c r="GT8" i="8"/>
  <c r="GN8" i="8"/>
  <c r="GR8" i="8"/>
  <c r="GK8" i="8"/>
  <c r="GO8" i="8"/>
  <c r="GS8" i="8"/>
  <c r="GK17" i="8"/>
  <c r="GO17" i="8"/>
  <c r="GS17" i="8"/>
  <c r="GN17" i="8"/>
  <c r="GM17" i="8"/>
  <c r="GL17" i="8"/>
  <c r="GP17" i="8"/>
  <c r="GT17" i="8"/>
  <c r="GR17" i="8"/>
  <c r="GQ17" i="8"/>
  <c r="GM40" i="8"/>
  <c r="GQ40" i="8"/>
  <c r="GL40" i="8"/>
  <c r="GT40" i="8"/>
  <c r="GK40" i="8"/>
  <c r="GN40" i="8"/>
  <c r="GR40" i="8"/>
  <c r="GP40" i="8"/>
  <c r="GO40" i="8"/>
  <c r="GS40" i="8"/>
  <c r="GM30" i="8"/>
  <c r="GQ30" i="8"/>
  <c r="GP30" i="8"/>
  <c r="GO30" i="8"/>
  <c r="GN30" i="8"/>
  <c r="GR30" i="8"/>
  <c r="GL30" i="8"/>
  <c r="GT30" i="8"/>
  <c r="GK30" i="8"/>
  <c r="GS30" i="8"/>
  <c r="GM12" i="8"/>
  <c r="GQ12" i="8"/>
  <c r="GL12" i="8"/>
  <c r="GP12" i="8"/>
  <c r="GT12" i="8"/>
  <c r="GN12" i="8"/>
  <c r="GR12" i="8"/>
  <c r="GK12" i="8"/>
  <c r="GO12" i="8"/>
  <c r="GS12" i="8"/>
  <c r="GK11" i="8"/>
  <c r="GO11" i="8"/>
  <c r="GS11" i="8"/>
  <c r="GN11" i="8"/>
  <c r="GL11" i="8"/>
  <c r="GP11" i="8"/>
  <c r="GT11" i="8"/>
  <c r="GR11" i="8"/>
  <c r="GM11" i="8"/>
  <c r="GQ11" i="8"/>
  <c r="GK37" i="8"/>
  <c r="GO37" i="8"/>
  <c r="GS37" i="8"/>
  <c r="GR37" i="8"/>
  <c r="GQ37" i="8"/>
  <c r="GL37" i="8"/>
  <c r="GP37" i="8"/>
  <c r="GT37" i="8"/>
  <c r="GN37" i="8"/>
  <c r="GM37" i="8"/>
  <c r="GM10" i="8"/>
  <c r="GQ10" i="8"/>
  <c r="GL10" i="8"/>
  <c r="GP10" i="8"/>
  <c r="GT10" i="8"/>
  <c r="GN10" i="8"/>
  <c r="GR10" i="8"/>
  <c r="GK10" i="8"/>
  <c r="GO10" i="8"/>
  <c r="GS10" i="8"/>
  <c r="GM16" i="8"/>
  <c r="GQ16" i="8"/>
  <c r="GP16" i="8"/>
  <c r="GO16" i="8"/>
  <c r="GN16" i="8"/>
  <c r="GR16" i="8"/>
  <c r="GL16" i="8"/>
  <c r="GT16" i="8"/>
  <c r="GK16" i="8"/>
  <c r="GS16" i="8"/>
  <c r="GK25" i="8"/>
  <c r="GO25" i="8"/>
  <c r="GS25" i="8"/>
  <c r="GR25" i="8"/>
  <c r="GM25" i="8"/>
  <c r="GL25" i="8"/>
  <c r="GP25" i="8"/>
  <c r="GT25" i="8"/>
  <c r="GN25" i="8"/>
  <c r="GQ25" i="8"/>
  <c r="GM26" i="8"/>
  <c r="GQ26" i="8"/>
  <c r="GP26" i="8"/>
  <c r="GO26" i="8"/>
  <c r="GN26" i="8"/>
  <c r="GR26" i="8"/>
  <c r="GL26" i="8"/>
  <c r="GT26" i="8"/>
  <c r="GK26" i="8"/>
  <c r="GS26" i="8"/>
  <c r="GR50" i="8" l="1"/>
  <c r="GT50" i="8"/>
  <c r="GM50" i="8"/>
  <c r="GM47" i="8"/>
  <c r="GS46" i="8"/>
  <c r="GP46" i="8"/>
  <c r="GM49" i="8"/>
  <c r="GK49" i="8"/>
  <c r="GS50" i="8"/>
  <c r="GP50" i="8"/>
  <c r="GN50" i="8"/>
  <c r="GO50" i="8"/>
  <c r="GN48" i="8"/>
  <c r="GR47" i="8"/>
  <c r="GK47" i="8"/>
  <c r="GN54" i="8"/>
  <c r="GT54" i="8"/>
  <c r="GM54" i="8"/>
  <c r="GR53" i="8"/>
  <c r="GP53" i="8"/>
  <c r="GO53" i="8"/>
  <c r="GS54" i="8"/>
  <c r="GP54" i="8"/>
  <c r="GK53" i="8"/>
  <c r="GQ53" i="8"/>
  <c r="GQ47" i="8"/>
  <c r="GS47" i="8"/>
  <c r="GO54" i="8"/>
  <c r="GL53" i="8"/>
  <c r="GU52" i="8"/>
  <c r="GX52" i="8"/>
  <c r="GW52" i="8"/>
  <c r="GV54" i="8"/>
  <c r="GW54" i="8"/>
  <c r="GU54" i="8"/>
  <c r="GZ53" i="8"/>
  <c r="GZ54" i="8"/>
  <c r="GY53" i="8"/>
  <c r="HB54" i="8"/>
  <c r="HB53" i="8"/>
  <c r="HA54" i="8"/>
  <c r="GU53" i="8"/>
  <c r="GZ52" i="8"/>
  <c r="GW53" i="8"/>
  <c r="HA52" i="8"/>
  <c r="GX53" i="8"/>
  <c r="GY52" i="8"/>
  <c r="GP48" i="8"/>
  <c r="GK48" i="8"/>
  <c r="GQ48" i="8"/>
  <c r="GO48" i="8"/>
  <c r="GL48" i="8"/>
  <c r="GR48" i="8"/>
  <c r="GT48" i="8"/>
  <c r="GX48" i="8"/>
  <c r="GU48" i="8"/>
  <c r="GW48" i="8"/>
  <c r="GV48" i="8"/>
  <c r="GX46" i="8"/>
  <c r="GU46" i="8"/>
  <c r="GV46" i="8"/>
  <c r="GW46" i="8"/>
  <c r="GZ46" i="8"/>
  <c r="HA46" i="8"/>
  <c r="GY46" i="8"/>
  <c r="HB46" i="8"/>
  <c r="HB45" i="8"/>
  <c r="GZ45" i="8"/>
  <c r="HA45" i="8"/>
  <c r="GY45" i="8"/>
  <c r="GV45" i="8"/>
  <c r="GU45" i="8"/>
  <c r="GX45" i="8"/>
  <c r="GW45" i="8"/>
  <c r="GK45" i="8" l="1"/>
  <c r="GO45" i="8"/>
  <c r="GS45" i="8"/>
  <c r="GN45" i="8"/>
  <c r="GL45" i="8"/>
  <c r="GP45" i="8"/>
  <c r="GT45" i="8"/>
  <c r="GR45" i="8"/>
  <c r="GM45" i="8"/>
  <c r="GQ45" i="8"/>
  <c r="B11" i="18" l="1"/>
  <c r="D10" i="18"/>
  <c r="C10" i="18"/>
  <c r="D9" i="18"/>
  <c r="C9" i="18"/>
  <c r="D8" i="18"/>
  <c r="C8" i="18"/>
  <c r="D7" i="18"/>
  <c r="C7" i="18"/>
  <c r="D6" i="18"/>
  <c r="C6" i="18"/>
  <c r="D5" i="18"/>
  <c r="C5" i="18"/>
  <c r="D4" i="18"/>
  <c r="C4" i="18"/>
  <c r="D3" i="18"/>
  <c r="C3" i="18"/>
  <c r="D11" i="18" l="1"/>
  <c r="E11" i="18" s="1"/>
  <c r="C11" i="18"/>
  <c r="B12" i="18" s="1"/>
  <c r="Q5" i="18" l="1"/>
  <c r="GU6" i="8"/>
  <c r="GU56" i="8" s="1"/>
  <c r="GX6" i="8"/>
  <c r="GX56" i="8" s="1"/>
  <c r="GW6" i="8"/>
  <c r="GW56" i="8" s="1"/>
  <c r="GV6" i="8"/>
  <c r="GV56" i="8" s="1"/>
  <c r="BQ4" i="22"/>
  <c r="Q3" i="18"/>
  <c r="Q4" i="18"/>
  <c r="E13" i="18"/>
  <c r="B13" i="18" s="1"/>
  <c r="GZ6" i="8" l="1"/>
  <c r="GZ56" i="8" s="1"/>
  <c r="HA6" i="8"/>
  <c r="HA56" i="8" s="1"/>
  <c r="HB6" i="8"/>
  <c r="HB56" i="8" s="1"/>
  <c r="BN4" i="22"/>
  <c r="GY6" i="8"/>
  <c r="GY56" i="8" s="1"/>
  <c r="Q2" i="18"/>
  <c r="GR6" i="8"/>
  <c r="GR56" i="8" s="1"/>
  <c r="GN6" i="8"/>
  <c r="GN56" i="8" s="1"/>
  <c r="GS6" i="8"/>
  <c r="GS56" i="8" s="1"/>
  <c r="GO6" i="8"/>
  <c r="GO56" i="8" s="1"/>
  <c r="GL6" i="8"/>
  <c r="GL56" i="8" s="1"/>
  <c r="GT6" i="8"/>
  <c r="GT56" i="8" s="1"/>
  <c r="GP6" i="8"/>
  <c r="GP56" i="8" s="1"/>
  <c r="GK6" i="8"/>
  <c r="GK56" i="8" s="1"/>
  <c r="GQ6" i="8"/>
  <c r="GQ56" i="8" s="1"/>
  <c r="GM6" i="8"/>
  <c r="GM56" i="8" s="1"/>
  <c r="BJ3" i="22"/>
  <c r="J3" i="18"/>
  <c r="J5" i="18"/>
  <c r="J8" i="18"/>
  <c r="J6" i="18"/>
  <c r="J4" i="18"/>
  <c r="J9" i="18"/>
  <c r="J7" i="18"/>
  <c r="J10" i="18"/>
  <c r="BK4" i="22"/>
  <c r="K6" i="18" l="1"/>
  <c r="L6" i="18"/>
  <c r="K10" i="18"/>
  <c r="L10" i="18"/>
  <c r="K5" i="18"/>
  <c r="L5" i="18"/>
  <c r="K7" i="18"/>
  <c r="L7" i="18"/>
  <c r="J11" i="18"/>
  <c r="M4" i="18" s="1"/>
  <c r="L3" i="18"/>
  <c r="K3" i="18"/>
  <c r="K4" i="18"/>
  <c r="L4" i="18"/>
  <c r="K9" i="18"/>
  <c r="L9" i="18"/>
  <c r="K8" i="18"/>
  <c r="L8" i="18"/>
  <c r="C39" i="17"/>
  <c r="E39" i="17" s="1"/>
  <c r="C38" i="17"/>
  <c r="E38" i="17" s="1"/>
  <c r="C37" i="17"/>
  <c r="E37" i="17" s="1"/>
  <c r="C36" i="17"/>
  <c r="E36" i="17" s="1"/>
  <c r="C35" i="17"/>
  <c r="E35" i="17" s="1"/>
  <c r="C34" i="17"/>
  <c r="E34" i="17" s="1"/>
  <c r="D38" i="17" l="1"/>
  <c r="D36" i="17"/>
  <c r="F36" i="17" s="1"/>
  <c r="D34" i="17"/>
  <c r="D35" i="17"/>
  <c r="F35" i="17" s="1"/>
  <c r="D37" i="17"/>
  <c r="F37" i="17" s="1"/>
  <c r="D39" i="17"/>
  <c r="F39" i="17" s="1"/>
  <c r="M8" i="18"/>
  <c r="M9" i="18"/>
  <c r="M3" i="18"/>
  <c r="M7" i="18"/>
  <c r="M5" i="18"/>
  <c r="L11" i="18"/>
  <c r="M11" i="18" s="1"/>
  <c r="M10" i="18"/>
  <c r="M6" i="18"/>
  <c r="K11" i="18"/>
  <c r="J12" i="18" s="1"/>
  <c r="F34" i="17"/>
  <c r="F38" i="1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I7" i="7"/>
  <c r="J7" i="7"/>
  <c r="I10" i="7"/>
  <c r="H6" i="10"/>
  <c r="I6" i="10" s="1"/>
  <c r="G6" i="6"/>
  <c r="H6" i="6" s="1"/>
  <c r="F6" i="5"/>
  <c r="FX6" i="8" s="1"/>
  <c r="I6" i="5"/>
  <c r="FY6" i="8" s="1"/>
  <c r="N6" i="5"/>
  <c r="FZ6" i="8" s="1"/>
  <c r="Q6" i="5"/>
  <c r="GA6" i="8" s="1"/>
  <c r="U6" i="5"/>
  <c r="GB6" i="8" s="1"/>
  <c r="X6" i="5"/>
  <c r="GC6" i="8" s="1"/>
  <c r="AE6" i="5"/>
  <c r="GD6" i="8" s="1"/>
  <c r="AH6" i="5"/>
  <c r="GE6" i="8" s="1"/>
  <c r="G6" i="4"/>
  <c r="J6" i="4"/>
  <c r="K6" i="4" s="1"/>
  <c r="DI7" i="8"/>
  <c r="DJ7" i="8"/>
  <c r="DK7" i="8"/>
  <c r="DL7" i="8"/>
  <c r="DM7" i="8"/>
  <c r="DN7" i="8"/>
  <c r="DO7" i="8"/>
  <c r="DP7" i="8"/>
  <c r="DQ7" i="8"/>
  <c r="DR7" i="8"/>
  <c r="DS7" i="8"/>
  <c r="DT7" i="8"/>
  <c r="DU7" i="8"/>
  <c r="DV7" i="8"/>
  <c r="DW7" i="8"/>
  <c r="DX7" i="8"/>
  <c r="DY7" i="8"/>
  <c r="DZ7" i="8"/>
  <c r="EA7" i="8"/>
  <c r="EB7" i="8"/>
  <c r="EC7" i="8"/>
  <c r="ED7" i="8"/>
  <c r="EE7" i="8"/>
  <c r="EF7" i="8"/>
  <c r="EG7" i="8"/>
  <c r="EH7" i="8"/>
  <c r="EI7" i="8"/>
  <c r="EJ7" i="8"/>
  <c r="EK7" i="8"/>
  <c r="EL7" i="8"/>
  <c r="EM7" i="8"/>
  <c r="EN7" i="8"/>
  <c r="EO7" i="8"/>
  <c r="EP7" i="8"/>
  <c r="EQ7" i="8"/>
  <c r="ER7" i="8"/>
  <c r="ES7" i="8"/>
  <c r="ET7" i="8"/>
  <c r="EU7" i="8"/>
  <c r="F7" i="5"/>
  <c r="GG7" i="8" s="1"/>
  <c r="I7" i="5"/>
  <c r="N7" i="5"/>
  <c r="Q7" i="5"/>
  <c r="U7" i="5"/>
  <c r="X7" i="5"/>
  <c r="AE7" i="5"/>
  <c r="AH7" i="5"/>
  <c r="GE7" i="8" s="1"/>
  <c r="FX7" i="8"/>
  <c r="FY7" i="8"/>
  <c r="FZ7" i="8"/>
  <c r="GA7" i="8"/>
  <c r="GB7" i="8"/>
  <c r="GC7" i="8"/>
  <c r="GD7" i="8"/>
  <c r="H7" i="10"/>
  <c r="I7" i="10" s="1"/>
  <c r="H8" i="10"/>
  <c r="H9" i="10"/>
  <c r="H10" i="10"/>
  <c r="I10" i="10" s="1"/>
  <c r="H11" i="10"/>
  <c r="H12" i="10"/>
  <c r="I12" i="10" s="1"/>
  <c r="H13" i="10"/>
  <c r="I13" i="10" s="1"/>
  <c r="H14" i="10"/>
  <c r="I14" i="10" s="1"/>
  <c r="H15" i="10"/>
  <c r="H16" i="10"/>
  <c r="H17" i="10"/>
  <c r="I17" i="10" s="1"/>
  <c r="H18" i="10"/>
  <c r="I18" i="10" s="1"/>
  <c r="H19" i="10"/>
  <c r="I19" i="10" s="1"/>
  <c r="H20" i="10"/>
  <c r="H21" i="10"/>
  <c r="I21" i="10" s="1"/>
  <c r="H22" i="10"/>
  <c r="H23" i="10"/>
  <c r="I23" i="10" s="1"/>
  <c r="H24" i="10"/>
  <c r="I24" i="10" s="1"/>
  <c r="H25" i="10"/>
  <c r="I25" i="10" s="1"/>
  <c r="H26" i="10"/>
  <c r="I26" i="10" s="1"/>
  <c r="H27" i="10"/>
  <c r="H28" i="10"/>
  <c r="I28" i="10" s="1"/>
  <c r="H29" i="10"/>
  <c r="H30" i="10"/>
  <c r="I30" i="10" s="1"/>
  <c r="H31" i="10"/>
  <c r="H32" i="10"/>
  <c r="H33" i="10"/>
  <c r="I33" i="10" s="1"/>
  <c r="H34" i="10"/>
  <c r="I34" i="10" s="1"/>
  <c r="H35" i="10"/>
  <c r="I35" i="10" s="1"/>
  <c r="H36" i="10"/>
  <c r="H37" i="10"/>
  <c r="I37" i="10" s="1"/>
  <c r="H38" i="10"/>
  <c r="H39" i="10"/>
  <c r="H40" i="10"/>
  <c r="I40" i="10" s="1"/>
  <c r="H41" i="10"/>
  <c r="I41" i="10" s="1"/>
  <c r="H42" i="10"/>
  <c r="H43" i="10"/>
  <c r="I43" i="10" s="1"/>
  <c r="H44" i="10"/>
  <c r="H45" i="10"/>
  <c r="H46" i="10"/>
  <c r="H47" i="10"/>
  <c r="I47" i="10" s="1"/>
  <c r="H48" i="10"/>
  <c r="H49" i="10"/>
  <c r="H50" i="10"/>
  <c r="I50" i="10" s="1"/>
  <c r="H51" i="10"/>
  <c r="H52" i="10"/>
  <c r="I52" i="10" s="1"/>
  <c r="H53" i="10"/>
  <c r="I53" i="10" s="1"/>
  <c r="H54" i="10"/>
  <c r="I54" i="10" s="1"/>
  <c r="H55" i="10"/>
  <c r="D2" i="7"/>
  <c r="L47" i="7"/>
  <c r="E5" i="4" s="1"/>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F47" i="7"/>
  <c r="G47" i="7"/>
  <c r="H47" i="7"/>
  <c r="I8" i="7"/>
  <c r="I9" i="7"/>
  <c r="I11" i="7"/>
  <c r="I12" i="7"/>
  <c r="I13" i="7"/>
  <c r="I14" i="7"/>
  <c r="I15" i="7"/>
  <c r="I16" i="7"/>
  <c r="I17" i="7"/>
  <c r="I18" i="7"/>
  <c r="I19" i="7"/>
  <c r="I20" i="7"/>
  <c r="I21" i="7"/>
  <c r="I22" i="7"/>
  <c r="I23" i="7"/>
  <c r="I24" i="7"/>
  <c r="I25" i="7"/>
  <c r="I26" i="7"/>
  <c r="I27" i="7"/>
  <c r="I28" i="7"/>
  <c r="I29" i="7"/>
  <c r="I30" i="7"/>
  <c r="I31" i="7"/>
  <c r="I32" i="7"/>
  <c r="I33" i="7"/>
  <c r="I34" i="7"/>
  <c r="I35" i="7"/>
  <c r="I36" i="7"/>
  <c r="I37" i="7"/>
  <c r="M4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E47" i="7"/>
  <c r="N46" i="7"/>
  <c r="J46" i="7"/>
  <c r="I46" i="7"/>
  <c r="N45" i="7"/>
  <c r="J45" i="7"/>
  <c r="I45" i="7"/>
  <c r="N44" i="7"/>
  <c r="J44" i="7"/>
  <c r="I44" i="7"/>
  <c r="N43" i="7"/>
  <c r="J43" i="7"/>
  <c r="I43" i="7"/>
  <c r="N42" i="7"/>
  <c r="J42" i="7"/>
  <c r="I42" i="7"/>
  <c r="N41" i="7"/>
  <c r="J41" i="7"/>
  <c r="I41" i="7"/>
  <c r="N40" i="7"/>
  <c r="J40" i="7"/>
  <c r="I40" i="7"/>
  <c r="N39" i="7"/>
  <c r="J39" i="7"/>
  <c r="I39" i="7"/>
  <c r="N38" i="7"/>
  <c r="J38" i="7"/>
  <c r="I38" i="7"/>
  <c r="DA6" i="8"/>
  <c r="DB6" i="8"/>
  <c r="DC6" i="8"/>
  <c r="DD6" i="8"/>
  <c r="DE6" i="8"/>
  <c r="DF6" i="8"/>
  <c r="DA7" i="8"/>
  <c r="DB7" i="8"/>
  <c r="DC7" i="8"/>
  <c r="DD7" i="8"/>
  <c r="DE7" i="8"/>
  <c r="DF7" i="8"/>
  <c r="G7" i="4"/>
  <c r="J7" i="4"/>
  <c r="K7" i="4" s="1"/>
  <c r="J8" i="4"/>
  <c r="K8" i="4" s="1"/>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51" i="4"/>
  <c r="K51" i="4" s="1"/>
  <c r="J52" i="4"/>
  <c r="K52" i="4" s="1"/>
  <c r="J53" i="4"/>
  <c r="K53" i="4" s="1"/>
  <c r="J54" i="4"/>
  <c r="K54" i="4" s="1"/>
  <c r="J55" i="4"/>
  <c r="K55" i="4" s="1"/>
  <c r="EC5" i="3"/>
  <c r="EC7" i="3" s="1"/>
  <c r="EE7" i="3" s="1"/>
  <c r="ES6" i="8"/>
  <c r="DI6" i="8"/>
  <c r="DJ6" i="8"/>
  <c r="DK6" i="8"/>
  <c r="DL6" i="8"/>
  <c r="DM6" i="8"/>
  <c r="DN6" i="8"/>
  <c r="DO6" i="8"/>
  <c r="DP6" i="8"/>
  <c r="DQ6" i="8"/>
  <c r="DR6" i="8"/>
  <c r="DS6" i="8"/>
  <c r="DT6" i="8"/>
  <c r="DU6" i="8"/>
  <c r="DV6" i="8"/>
  <c r="DW6" i="8"/>
  <c r="DX6" i="8"/>
  <c r="DY6" i="8"/>
  <c r="DZ6" i="8"/>
  <c r="EA6" i="8"/>
  <c r="EB6" i="8"/>
  <c r="EC6" i="8"/>
  <c r="ED6" i="8"/>
  <c r="EE6" i="8"/>
  <c r="EF6" i="8"/>
  <c r="EG6" i="8"/>
  <c r="EH6" i="8"/>
  <c r="EI6" i="8"/>
  <c r="EJ6" i="8"/>
  <c r="EK6" i="8"/>
  <c r="EL6" i="8"/>
  <c r="EM6" i="8"/>
  <c r="EN6" i="8"/>
  <c r="EO6" i="8"/>
  <c r="EP6" i="8"/>
  <c r="EQ6" i="8"/>
  <c r="ER6" i="8"/>
  <c r="ET6" i="8"/>
  <c r="EU6" i="8"/>
  <c r="EC6" i="3"/>
  <c r="N6" i="4" s="1"/>
  <c r="DI8" i="8"/>
  <c r="DJ8" i="8"/>
  <c r="DK8" i="8"/>
  <c r="DL8" i="8"/>
  <c r="DM8" i="8"/>
  <c r="DN8" i="8"/>
  <c r="DO8" i="8"/>
  <c r="DP8" i="8"/>
  <c r="DQ8" i="8"/>
  <c r="DR8" i="8"/>
  <c r="DS8" i="8"/>
  <c r="DT8" i="8"/>
  <c r="DU8" i="8"/>
  <c r="DV8" i="8"/>
  <c r="DW8" i="8"/>
  <c r="DX8" i="8"/>
  <c r="DY8" i="8"/>
  <c r="DZ8" i="8"/>
  <c r="EA8" i="8"/>
  <c r="EB8" i="8"/>
  <c r="EC8" i="8"/>
  <c r="ED8" i="8"/>
  <c r="EE8" i="8"/>
  <c r="EF8" i="8"/>
  <c r="EG8" i="8"/>
  <c r="EH8" i="8"/>
  <c r="EI8" i="8"/>
  <c r="EJ8" i="8"/>
  <c r="EK8" i="8"/>
  <c r="EL8" i="8"/>
  <c r="EM8" i="8"/>
  <c r="EN8" i="8"/>
  <c r="EO8" i="8"/>
  <c r="EP8" i="8"/>
  <c r="EQ8" i="8"/>
  <c r="ER8" i="8"/>
  <c r="ES8" i="8"/>
  <c r="ET8" i="8"/>
  <c r="EU8" i="8"/>
  <c r="DI9" i="8"/>
  <c r="DJ9" i="8"/>
  <c r="DK9" i="8"/>
  <c r="DL9" i="8"/>
  <c r="DM9" i="8"/>
  <c r="DN9" i="8"/>
  <c r="DO9" i="8"/>
  <c r="DP9" i="8"/>
  <c r="DQ9" i="8"/>
  <c r="DR9" i="8"/>
  <c r="DS9" i="8"/>
  <c r="DT9" i="8"/>
  <c r="DU9" i="8"/>
  <c r="DV9" i="8"/>
  <c r="DW9" i="8"/>
  <c r="DX9" i="8"/>
  <c r="DY9" i="8"/>
  <c r="DZ9" i="8"/>
  <c r="EA9" i="8"/>
  <c r="EB9" i="8"/>
  <c r="EC9" i="8"/>
  <c r="ED9" i="8"/>
  <c r="EE9" i="8"/>
  <c r="EF9" i="8"/>
  <c r="EG9" i="8"/>
  <c r="EH9" i="8"/>
  <c r="EI9" i="8"/>
  <c r="EJ9" i="8"/>
  <c r="EK9" i="8"/>
  <c r="EL9" i="8"/>
  <c r="EM9" i="8"/>
  <c r="EN9" i="8"/>
  <c r="EO9" i="8"/>
  <c r="EP9" i="8"/>
  <c r="EQ9" i="8"/>
  <c r="ER9" i="8"/>
  <c r="ES9" i="8"/>
  <c r="ET9" i="8"/>
  <c r="EU9" i="8"/>
  <c r="DI10" i="8"/>
  <c r="DJ10" i="8"/>
  <c r="DK10" i="8"/>
  <c r="DL10" i="8"/>
  <c r="DM10" i="8"/>
  <c r="DN10" i="8"/>
  <c r="DO10" i="8"/>
  <c r="DP10" i="8"/>
  <c r="DQ10" i="8"/>
  <c r="DR10" i="8"/>
  <c r="DS10" i="8"/>
  <c r="DT10" i="8"/>
  <c r="DU10" i="8"/>
  <c r="DV10" i="8"/>
  <c r="DW10" i="8"/>
  <c r="DX10" i="8"/>
  <c r="DY10" i="8"/>
  <c r="DZ10" i="8"/>
  <c r="EA10" i="8"/>
  <c r="EB10" i="8"/>
  <c r="EC10" i="8"/>
  <c r="ED10" i="8"/>
  <c r="EE10" i="8"/>
  <c r="EF10" i="8"/>
  <c r="EG10" i="8"/>
  <c r="EH10" i="8"/>
  <c r="EI10" i="8"/>
  <c r="EJ10" i="8"/>
  <c r="EK10" i="8"/>
  <c r="EL10" i="8"/>
  <c r="EM10" i="8"/>
  <c r="EN10" i="8"/>
  <c r="EO10" i="8"/>
  <c r="EP10" i="8"/>
  <c r="EQ10" i="8"/>
  <c r="ER10" i="8"/>
  <c r="ES10" i="8"/>
  <c r="ET10" i="8"/>
  <c r="EU10" i="8"/>
  <c r="DI11" i="8"/>
  <c r="DJ11" i="8"/>
  <c r="DK11" i="8"/>
  <c r="DL11" i="8"/>
  <c r="DM11" i="8"/>
  <c r="DN11" i="8"/>
  <c r="DO11" i="8"/>
  <c r="DP11" i="8"/>
  <c r="DQ11" i="8"/>
  <c r="DR11" i="8"/>
  <c r="DS11" i="8"/>
  <c r="DT11" i="8"/>
  <c r="DU11" i="8"/>
  <c r="DV11" i="8"/>
  <c r="DW11" i="8"/>
  <c r="DX11" i="8"/>
  <c r="DY11" i="8"/>
  <c r="DZ11" i="8"/>
  <c r="EA11" i="8"/>
  <c r="EB11" i="8"/>
  <c r="EC11" i="8"/>
  <c r="ED11" i="8"/>
  <c r="EE11" i="8"/>
  <c r="EF11" i="8"/>
  <c r="EG11" i="8"/>
  <c r="EH11" i="8"/>
  <c r="EI11" i="8"/>
  <c r="EJ11" i="8"/>
  <c r="EK11" i="8"/>
  <c r="EL11" i="8"/>
  <c r="EM11" i="8"/>
  <c r="EN11" i="8"/>
  <c r="EO11" i="8"/>
  <c r="EP11" i="8"/>
  <c r="EQ11" i="8"/>
  <c r="ER11" i="8"/>
  <c r="ES11" i="8"/>
  <c r="ET11" i="8"/>
  <c r="EU11" i="8"/>
  <c r="DI12" i="8"/>
  <c r="DJ12" i="8"/>
  <c r="DK12" i="8"/>
  <c r="DL12" i="8"/>
  <c r="DM12" i="8"/>
  <c r="DN12" i="8"/>
  <c r="DO12" i="8"/>
  <c r="DP12" i="8"/>
  <c r="DQ12" i="8"/>
  <c r="DR12" i="8"/>
  <c r="DS12" i="8"/>
  <c r="DT12" i="8"/>
  <c r="DU12" i="8"/>
  <c r="DV12" i="8"/>
  <c r="DW12" i="8"/>
  <c r="DX12" i="8"/>
  <c r="DY12" i="8"/>
  <c r="DZ12" i="8"/>
  <c r="EA12" i="8"/>
  <c r="EB12" i="8"/>
  <c r="EC12" i="8"/>
  <c r="ED12" i="8"/>
  <c r="EE12" i="8"/>
  <c r="EF12" i="8"/>
  <c r="EG12" i="8"/>
  <c r="EH12" i="8"/>
  <c r="EI12" i="8"/>
  <c r="EJ12" i="8"/>
  <c r="EK12" i="8"/>
  <c r="EL12" i="8"/>
  <c r="EM12" i="8"/>
  <c r="EN12" i="8"/>
  <c r="EO12" i="8"/>
  <c r="EP12" i="8"/>
  <c r="EQ12" i="8"/>
  <c r="ER12" i="8"/>
  <c r="ES12" i="8"/>
  <c r="ET12" i="8"/>
  <c r="EU12" i="8"/>
  <c r="DI13" i="8"/>
  <c r="DJ13" i="8"/>
  <c r="DK13" i="8"/>
  <c r="DL13" i="8"/>
  <c r="DM13" i="8"/>
  <c r="DN13" i="8"/>
  <c r="DO13" i="8"/>
  <c r="DP13" i="8"/>
  <c r="DQ13" i="8"/>
  <c r="DR13" i="8"/>
  <c r="DS13" i="8"/>
  <c r="DT13" i="8"/>
  <c r="DU13" i="8"/>
  <c r="DV13" i="8"/>
  <c r="DW13" i="8"/>
  <c r="DX13" i="8"/>
  <c r="DY13" i="8"/>
  <c r="DZ13" i="8"/>
  <c r="EA13" i="8"/>
  <c r="EB13" i="8"/>
  <c r="EC13" i="8"/>
  <c r="ED13" i="8"/>
  <c r="EE13" i="8"/>
  <c r="EF13" i="8"/>
  <c r="EG13" i="8"/>
  <c r="EH13" i="8"/>
  <c r="EI13" i="8"/>
  <c r="EJ13" i="8"/>
  <c r="EK13" i="8"/>
  <c r="EL13" i="8"/>
  <c r="EM13" i="8"/>
  <c r="EN13" i="8"/>
  <c r="EO13" i="8"/>
  <c r="EP13" i="8"/>
  <c r="EQ13" i="8"/>
  <c r="ER13" i="8"/>
  <c r="ES13" i="8"/>
  <c r="ET13" i="8"/>
  <c r="EU13" i="8"/>
  <c r="DI14" i="8"/>
  <c r="DJ14" i="8"/>
  <c r="DK14" i="8"/>
  <c r="DL14" i="8"/>
  <c r="DM14" i="8"/>
  <c r="DN14" i="8"/>
  <c r="DO14" i="8"/>
  <c r="DP14" i="8"/>
  <c r="DQ14" i="8"/>
  <c r="DR14" i="8"/>
  <c r="DS14" i="8"/>
  <c r="DT14" i="8"/>
  <c r="DU14" i="8"/>
  <c r="DV14" i="8"/>
  <c r="DW14" i="8"/>
  <c r="DX14" i="8"/>
  <c r="DY14" i="8"/>
  <c r="DZ14" i="8"/>
  <c r="EA14" i="8"/>
  <c r="EB14" i="8"/>
  <c r="EC14" i="8"/>
  <c r="ED14" i="8"/>
  <c r="EE14" i="8"/>
  <c r="EF14" i="8"/>
  <c r="EG14" i="8"/>
  <c r="EH14" i="8"/>
  <c r="EI14" i="8"/>
  <c r="EJ14" i="8"/>
  <c r="EK14" i="8"/>
  <c r="EL14" i="8"/>
  <c r="EM14" i="8"/>
  <c r="EN14" i="8"/>
  <c r="EO14" i="8"/>
  <c r="EP14" i="8"/>
  <c r="EQ14" i="8"/>
  <c r="ER14" i="8"/>
  <c r="ES14" i="8"/>
  <c r="ET14" i="8"/>
  <c r="EU14" i="8"/>
  <c r="DI15" i="8"/>
  <c r="DJ15" i="8"/>
  <c r="DK15" i="8"/>
  <c r="DL15" i="8"/>
  <c r="DM15" i="8"/>
  <c r="DN15" i="8"/>
  <c r="DO15" i="8"/>
  <c r="DP15" i="8"/>
  <c r="DQ15" i="8"/>
  <c r="DR15" i="8"/>
  <c r="DS15" i="8"/>
  <c r="DT15" i="8"/>
  <c r="DU15" i="8"/>
  <c r="DV15" i="8"/>
  <c r="DW15" i="8"/>
  <c r="DX15" i="8"/>
  <c r="DY15" i="8"/>
  <c r="DZ15" i="8"/>
  <c r="EA15" i="8"/>
  <c r="EB15" i="8"/>
  <c r="EC15" i="8"/>
  <c r="ED15" i="8"/>
  <c r="EE15" i="8"/>
  <c r="EF15" i="8"/>
  <c r="EG15" i="8"/>
  <c r="EH15" i="8"/>
  <c r="EI15" i="8"/>
  <c r="EJ15" i="8"/>
  <c r="EK15" i="8"/>
  <c r="EL15" i="8"/>
  <c r="EM15" i="8"/>
  <c r="EN15" i="8"/>
  <c r="EO15" i="8"/>
  <c r="EP15" i="8"/>
  <c r="EQ15" i="8"/>
  <c r="ER15" i="8"/>
  <c r="ES15" i="8"/>
  <c r="ET15" i="8"/>
  <c r="EU15" i="8"/>
  <c r="DI16" i="8"/>
  <c r="DJ16" i="8"/>
  <c r="DK16" i="8"/>
  <c r="DL16" i="8"/>
  <c r="DM16" i="8"/>
  <c r="DN16" i="8"/>
  <c r="DO16" i="8"/>
  <c r="DP16" i="8"/>
  <c r="DQ16" i="8"/>
  <c r="DR16" i="8"/>
  <c r="DS16" i="8"/>
  <c r="DT16" i="8"/>
  <c r="DU16" i="8"/>
  <c r="DV16" i="8"/>
  <c r="DW16" i="8"/>
  <c r="DX16" i="8"/>
  <c r="DY16" i="8"/>
  <c r="DZ16" i="8"/>
  <c r="EA16" i="8"/>
  <c r="EB16" i="8"/>
  <c r="EC16" i="8"/>
  <c r="ED16" i="8"/>
  <c r="EE16" i="8"/>
  <c r="EF16" i="8"/>
  <c r="EG16" i="8"/>
  <c r="EH16" i="8"/>
  <c r="EI16" i="8"/>
  <c r="EJ16" i="8"/>
  <c r="EK16" i="8"/>
  <c r="EL16" i="8"/>
  <c r="EM16" i="8"/>
  <c r="EN16" i="8"/>
  <c r="EO16" i="8"/>
  <c r="EP16" i="8"/>
  <c r="EQ16" i="8"/>
  <c r="ER16" i="8"/>
  <c r="ES16" i="8"/>
  <c r="ET16" i="8"/>
  <c r="EU16" i="8"/>
  <c r="DI17" i="8"/>
  <c r="DJ17" i="8"/>
  <c r="DK17" i="8"/>
  <c r="DL17" i="8"/>
  <c r="DM17" i="8"/>
  <c r="DN17" i="8"/>
  <c r="DO17" i="8"/>
  <c r="DP17" i="8"/>
  <c r="DQ17" i="8"/>
  <c r="DR17" i="8"/>
  <c r="DS17" i="8"/>
  <c r="DT17" i="8"/>
  <c r="DU17" i="8"/>
  <c r="DV17" i="8"/>
  <c r="DW17" i="8"/>
  <c r="DX17" i="8"/>
  <c r="DY17" i="8"/>
  <c r="DZ17" i="8"/>
  <c r="EA17" i="8"/>
  <c r="EB17" i="8"/>
  <c r="EC17" i="8"/>
  <c r="ED17" i="8"/>
  <c r="EE17" i="8"/>
  <c r="EF17" i="8"/>
  <c r="EG17" i="8"/>
  <c r="EH17" i="8"/>
  <c r="EI17" i="8"/>
  <c r="EJ17" i="8"/>
  <c r="EK17" i="8"/>
  <c r="EL17" i="8"/>
  <c r="EM17" i="8"/>
  <c r="EN17" i="8"/>
  <c r="EO17" i="8"/>
  <c r="EP17" i="8"/>
  <c r="EQ17" i="8"/>
  <c r="ER17" i="8"/>
  <c r="ES17" i="8"/>
  <c r="ET17" i="8"/>
  <c r="EU17" i="8"/>
  <c r="DI18" i="8"/>
  <c r="DJ18" i="8"/>
  <c r="DK18" i="8"/>
  <c r="DL18" i="8"/>
  <c r="DM18" i="8"/>
  <c r="DN18" i="8"/>
  <c r="DO18" i="8"/>
  <c r="DP18" i="8"/>
  <c r="DQ18" i="8"/>
  <c r="DR18" i="8"/>
  <c r="DS18" i="8"/>
  <c r="DT18" i="8"/>
  <c r="DU18" i="8"/>
  <c r="DV18" i="8"/>
  <c r="DW18" i="8"/>
  <c r="DX18" i="8"/>
  <c r="DY18" i="8"/>
  <c r="DZ18" i="8"/>
  <c r="EA18" i="8"/>
  <c r="EB18" i="8"/>
  <c r="EC18" i="8"/>
  <c r="ED18" i="8"/>
  <c r="EE18" i="8"/>
  <c r="EF18" i="8"/>
  <c r="EG18" i="8"/>
  <c r="EH18" i="8"/>
  <c r="EI18" i="8"/>
  <c r="EJ18" i="8"/>
  <c r="EK18" i="8"/>
  <c r="EL18" i="8"/>
  <c r="EM18" i="8"/>
  <c r="EN18" i="8"/>
  <c r="EO18" i="8"/>
  <c r="EP18" i="8"/>
  <c r="EQ18" i="8"/>
  <c r="ER18" i="8"/>
  <c r="ES18" i="8"/>
  <c r="ET18" i="8"/>
  <c r="EU18" i="8"/>
  <c r="DI19" i="8"/>
  <c r="DJ19" i="8"/>
  <c r="DK19" i="8"/>
  <c r="DL19" i="8"/>
  <c r="DM19" i="8"/>
  <c r="DN19" i="8"/>
  <c r="DO19" i="8"/>
  <c r="DP19" i="8"/>
  <c r="DQ19" i="8"/>
  <c r="DR19" i="8"/>
  <c r="DS19" i="8"/>
  <c r="DT19" i="8"/>
  <c r="DU19" i="8"/>
  <c r="DV19" i="8"/>
  <c r="DW19" i="8"/>
  <c r="DX19" i="8"/>
  <c r="DY19" i="8"/>
  <c r="DZ19" i="8"/>
  <c r="EA19" i="8"/>
  <c r="EB19" i="8"/>
  <c r="EC19" i="8"/>
  <c r="ED19" i="8"/>
  <c r="EE19" i="8"/>
  <c r="EF19" i="8"/>
  <c r="EG19" i="8"/>
  <c r="EH19" i="8"/>
  <c r="EI19" i="8"/>
  <c r="EJ19" i="8"/>
  <c r="EK19" i="8"/>
  <c r="EL19" i="8"/>
  <c r="EM19" i="8"/>
  <c r="EN19" i="8"/>
  <c r="EO19" i="8"/>
  <c r="EP19" i="8"/>
  <c r="EQ19" i="8"/>
  <c r="ER19" i="8"/>
  <c r="ES19" i="8"/>
  <c r="ET19" i="8"/>
  <c r="EU19" i="8"/>
  <c r="DI20" i="8"/>
  <c r="DJ20" i="8"/>
  <c r="DK20" i="8"/>
  <c r="DL20" i="8"/>
  <c r="DM20" i="8"/>
  <c r="DN20" i="8"/>
  <c r="DO20" i="8"/>
  <c r="DP20" i="8"/>
  <c r="DQ20" i="8"/>
  <c r="DR20" i="8"/>
  <c r="DS20" i="8"/>
  <c r="DT20" i="8"/>
  <c r="DU20" i="8"/>
  <c r="DV20" i="8"/>
  <c r="DW20" i="8"/>
  <c r="DX20" i="8"/>
  <c r="DY20" i="8"/>
  <c r="DZ20" i="8"/>
  <c r="EA20" i="8"/>
  <c r="EB20" i="8"/>
  <c r="EC20" i="8"/>
  <c r="ED20" i="8"/>
  <c r="EE20" i="8"/>
  <c r="EF20" i="8"/>
  <c r="EG20" i="8"/>
  <c r="EH20" i="8"/>
  <c r="EI20" i="8"/>
  <c r="EJ20" i="8"/>
  <c r="EK20" i="8"/>
  <c r="EL20" i="8"/>
  <c r="EM20" i="8"/>
  <c r="EN20" i="8"/>
  <c r="EO20" i="8"/>
  <c r="EP20" i="8"/>
  <c r="EQ20" i="8"/>
  <c r="ER20" i="8"/>
  <c r="ES20" i="8"/>
  <c r="ET20" i="8"/>
  <c r="EU20" i="8"/>
  <c r="DI21" i="8"/>
  <c r="DJ21" i="8"/>
  <c r="DK21" i="8"/>
  <c r="DL21" i="8"/>
  <c r="DM21" i="8"/>
  <c r="DN21" i="8"/>
  <c r="DO21" i="8"/>
  <c r="DP21" i="8"/>
  <c r="DQ21" i="8"/>
  <c r="DR21" i="8"/>
  <c r="DS21" i="8"/>
  <c r="DT21" i="8"/>
  <c r="DU21" i="8"/>
  <c r="DV21" i="8"/>
  <c r="DW21" i="8"/>
  <c r="DX21" i="8"/>
  <c r="DY21" i="8"/>
  <c r="DZ21" i="8"/>
  <c r="EA21" i="8"/>
  <c r="EB21" i="8"/>
  <c r="EC21" i="8"/>
  <c r="ED21" i="8"/>
  <c r="EE21" i="8"/>
  <c r="EF21" i="8"/>
  <c r="EG21" i="8"/>
  <c r="EH21" i="8"/>
  <c r="EI21" i="8"/>
  <c r="EJ21" i="8"/>
  <c r="EK21" i="8"/>
  <c r="EL21" i="8"/>
  <c r="EM21" i="8"/>
  <c r="EN21" i="8"/>
  <c r="EO21" i="8"/>
  <c r="EP21" i="8"/>
  <c r="EQ21" i="8"/>
  <c r="ER21" i="8"/>
  <c r="ES21" i="8"/>
  <c r="ET21" i="8"/>
  <c r="EU21" i="8"/>
  <c r="DI22" i="8"/>
  <c r="DJ22" i="8"/>
  <c r="DK22" i="8"/>
  <c r="DL22" i="8"/>
  <c r="DM22" i="8"/>
  <c r="DN22" i="8"/>
  <c r="DO22" i="8"/>
  <c r="DP22" i="8"/>
  <c r="DQ22" i="8"/>
  <c r="DR22" i="8"/>
  <c r="DS22" i="8"/>
  <c r="DT22" i="8"/>
  <c r="DU22" i="8"/>
  <c r="DV22" i="8"/>
  <c r="DW22" i="8"/>
  <c r="DX22" i="8"/>
  <c r="DY22" i="8"/>
  <c r="DZ22" i="8"/>
  <c r="EA22" i="8"/>
  <c r="EB22" i="8"/>
  <c r="EC22" i="8"/>
  <c r="ED22" i="8"/>
  <c r="EE22" i="8"/>
  <c r="EF22" i="8"/>
  <c r="EG22" i="8"/>
  <c r="EH22" i="8"/>
  <c r="EI22" i="8"/>
  <c r="EJ22" i="8"/>
  <c r="EK22" i="8"/>
  <c r="EL22" i="8"/>
  <c r="EM22" i="8"/>
  <c r="EN22" i="8"/>
  <c r="EO22" i="8"/>
  <c r="EP22" i="8"/>
  <c r="EQ22" i="8"/>
  <c r="ER22" i="8"/>
  <c r="ES22" i="8"/>
  <c r="ET22" i="8"/>
  <c r="EU22" i="8"/>
  <c r="DI23" i="8"/>
  <c r="DJ23" i="8"/>
  <c r="DK23" i="8"/>
  <c r="DL23" i="8"/>
  <c r="DM23" i="8"/>
  <c r="DN23" i="8"/>
  <c r="DO23" i="8"/>
  <c r="DP23" i="8"/>
  <c r="DQ23" i="8"/>
  <c r="DR23" i="8"/>
  <c r="DS23" i="8"/>
  <c r="DT23" i="8"/>
  <c r="DU23" i="8"/>
  <c r="DV23" i="8"/>
  <c r="DW23" i="8"/>
  <c r="DX23" i="8"/>
  <c r="DY23" i="8"/>
  <c r="DZ23" i="8"/>
  <c r="EA23" i="8"/>
  <c r="EB23" i="8"/>
  <c r="EC23" i="8"/>
  <c r="ED23" i="8"/>
  <c r="EE23" i="8"/>
  <c r="EF23" i="8"/>
  <c r="EG23" i="8"/>
  <c r="EH23" i="8"/>
  <c r="EI23" i="8"/>
  <c r="EJ23" i="8"/>
  <c r="EK23" i="8"/>
  <c r="EL23" i="8"/>
  <c r="EM23" i="8"/>
  <c r="EN23" i="8"/>
  <c r="EO23" i="8"/>
  <c r="EP23" i="8"/>
  <c r="EQ23" i="8"/>
  <c r="ER23" i="8"/>
  <c r="ES23" i="8"/>
  <c r="ET23" i="8"/>
  <c r="EU23" i="8"/>
  <c r="DI24" i="8"/>
  <c r="DJ24" i="8"/>
  <c r="DK24" i="8"/>
  <c r="DL24" i="8"/>
  <c r="DM24" i="8"/>
  <c r="DN24" i="8"/>
  <c r="DO24" i="8"/>
  <c r="DP24" i="8"/>
  <c r="DQ24" i="8"/>
  <c r="DR24" i="8"/>
  <c r="DS24" i="8"/>
  <c r="DT24" i="8"/>
  <c r="DU24" i="8"/>
  <c r="DV24" i="8"/>
  <c r="DW24" i="8"/>
  <c r="DX24" i="8"/>
  <c r="DY24" i="8"/>
  <c r="DZ24" i="8"/>
  <c r="EA24" i="8"/>
  <c r="EB24" i="8"/>
  <c r="EC24" i="8"/>
  <c r="ED24" i="8"/>
  <c r="EE24" i="8"/>
  <c r="EF24" i="8"/>
  <c r="EG24" i="8"/>
  <c r="EH24" i="8"/>
  <c r="EI24" i="8"/>
  <c r="EJ24" i="8"/>
  <c r="EK24" i="8"/>
  <c r="EL24" i="8"/>
  <c r="EM24" i="8"/>
  <c r="EN24" i="8"/>
  <c r="EO24" i="8"/>
  <c r="EP24" i="8"/>
  <c r="EQ24" i="8"/>
  <c r="ER24" i="8"/>
  <c r="ES24" i="8"/>
  <c r="ET24" i="8"/>
  <c r="EU24" i="8"/>
  <c r="DI25" i="8"/>
  <c r="DJ25" i="8"/>
  <c r="DK25" i="8"/>
  <c r="DL25" i="8"/>
  <c r="DM25" i="8"/>
  <c r="DN25" i="8"/>
  <c r="DO25" i="8"/>
  <c r="DP25" i="8"/>
  <c r="DQ25" i="8"/>
  <c r="DR25" i="8"/>
  <c r="DS25" i="8"/>
  <c r="DT25" i="8"/>
  <c r="DU25" i="8"/>
  <c r="DV25" i="8"/>
  <c r="DW25" i="8"/>
  <c r="DX25" i="8"/>
  <c r="DY25" i="8"/>
  <c r="DZ25" i="8"/>
  <c r="EA25" i="8"/>
  <c r="EB25" i="8"/>
  <c r="EC25" i="8"/>
  <c r="ED25" i="8"/>
  <c r="EE25" i="8"/>
  <c r="EF25" i="8"/>
  <c r="EG25" i="8"/>
  <c r="EH25" i="8"/>
  <c r="EI25" i="8"/>
  <c r="EJ25" i="8"/>
  <c r="EK25" i="8"/>
  <c r="EL25" i="8"/>
  <c r="EM25" i="8"/>
  <c r="EN25" i="8"/>
  <c r="EO25" i="8"/>
  <c r="EP25" i="8"/>
  <c r="EQ25" i="8"/>
  <c r="ER25" i="8"/>
  <c r="ES25" i="8"/>
  <c r="ET25" i="8"/>
  <c r="EU25" i="8"/>
  <c r="DI26" i="8"/>
  <c r="DJ26" i="8"/>
  <c r="DK26" i="8"/>
  <c r="DL26" i="8"/>
  <c r="DM26" i="8"/>
  <c r="DN26" i="8"/>
  <c r="DO26" i="8"/>
  <c r="DP26" i="8"/>
  <c r="DQ26" i="8"/>
  <c r="DR26" i="8"/>
  <c r="DS26" i="8"/>
  <c r="DT26" i="8"/>
  <c r="DU26" i="8"/>
  <c r="DV26" i="8"/>
  <c r="DW26" i="8"/>
  <c r="DX26" i="8"/>
  <c r="DY26" i="8"/>
  <c r="DZ26" i="8"/>
  <c r="EA26" i="8"/>
  <c r="EB26" i="8"/>
  <c r="EC26" i="8"/>
  <c r="ED26" i="8"/>
  <c r="EE26" i="8"/>
  <c r="EF26" i="8"/>
  <c r="EG26" i="8"/>
  <c r="EH26" i="8"/>
  <c r="EI26" i="8"/>
  <c r="EJ26" i="8"/>
  <c r="EK26" i="8"/>
  <c r="EL26" i="8"/>
  <c r="EM26" i="8"/>
  <c r="EN26" i="8"/>
  <c r="EO26" i="8"/>
  <c r="EP26" i="8"/>
  <c r="EQ26" i="8"/>
  <c r="ER26" i="8"/>
  <c r="ES26" i="8"/>
  <c r="ET26" i="8"/>
  <c r="EU26" i="8"/>
  <c r="DI27" i="8"/>
  <c r="DJ27" i="8"/>
  <c r="DK27" i="8"/>
  <c r="DL27" i="8"/>
  <c r="DM27" i="8"/>
  <c r="DN27" i="8"/>
  <c r="DO27" i="8"/>
  <c r="DP27" i="8"/>
  <c r="DQ27" i="8"/>
  <c r="DR27" i="8"/>
  <c r="DS27" i="8"/>
  <c r="DT27" i="8"/>
  <c r="DU27" i="8"/>
  <c r="DV27" i="8"/>
  <c r="DW27" i="8"/>
  <c r="DX27" i="8"/>
  <c r="DY27" i="8"/>
  <c r="DZ27" i="8"/>
  <c r="EA27" i="8"/>
  <c r="EB27" i="8"/>
  <c r="EC27" i="8"/>
  <c r="ED27" i="8"/>
  <c r="EE27" i="8"/>
  <c r="EF27" i="8"/>
  <c r="EG27" i="8"/>
  <c r="EH27" i="8"/>
  <c r="EI27" i="8"/>
  <c r="EJ27" i="8"/>
  <c r="EK27" i="8"/>
  <c r="EL27" i="8"/>
  <c r="EM27" i="8"/>
  <c r="EN27" i="8"/>
  <c r="EO27" i="8"/>
  <c r="EP27" i="8"/>
  <c r="EQ27" i="8"/>
  <c r="ER27" i="8"/>
  <c r="ES27" i="8"/>
  <c r="ET27" i="8"/>
  <c r="EU27" i="8"/>
  <c r="DI28" i="8"/>
  <c r="DJ28" i="8"/>
  <c r="DK28" i="8"/>
  <c r="DL28" i="8"/>
  <c r="DM28" i="8"/>
  <c r="DN28" i="8"/>
  <c r="DO28" i="8"/>
  <c r="DP28" i="8"/>
  <c r="DQ28" i="8"/>
  <c r="DR28" i="8"/>
  <c r="DS28" i="8"/>
  <c r="DT28" i="8"/>
  <c r="DU28" i="8"/>
  <c r="DV28" i="8"/>
  <c r="DW28" i="8"/>
  <c r="DX28" i="8"/>
  <c r="DY28" i="8"/>
  <c r="DZ28" i="8"/>
  <c r="EA28" i="8"/>
  <c r="EB28" i="8"/>
  <c r="EC28" i="8"/>
  <c r="ED28" i="8"/>
  <c r="EE28" i="8"/>
  <c r="EF28" i="8"/>
  <c r="EG28" i="8"/>
  <c r="EH28" i="8"/>
  <c r="EI28" i="8"/>
  <c r="EJ28" i="8"/>
  <c r="EK28" i="8"/>
  <c r="EL28" i="8"/>
  <c r="EM28" i="8"/>
  <c r="EN28" i="8"/>
  <c r="EO28" i="8"/>
  <c r="EP28" i="8"/>
  <c r="EQ28" i="8"/>
  <c r="ER28" i="8"/>
  <c r="ES28" i="8"/>
  <c r="ET28" i="8"/>
  <c r="EU28" i="8"/>
  <c r="DI29" i="8"/>
  <c r="DJ29" i="8"/>
  <c r="DK29" i="8"/>
  <c r="DL29" i="8"/>
  <c r="DM29" i="8"/>
  <c r="DN29" i="8"/>
  <c r="DO29" i="8"/>
  <c r="DP29" i="8"/>
  <c r="DQ29" i="8"/>
  <c r="DR29" i="8"/>
  <c r="DS29" i="8"/>
  <c r="DT29" i="8"/>
  <c r="DU29" i="8"/>
  <c r="DV29" i="8"/>
  <c r="DW29" i="8"/>
  <c r="DX29" i="8"/>
  <c r="DY29" i="8"/>
  <c r="DZ29" i="8"/>
  <c r="EA29" i="8"/>
  <c r="EB29" i="8"/>
  <c r="EC29" i="8"/>
  <c r="ED29" i="8"/>
  <c r="EE29" i="8"/>
  <c r="EF29" i="8"/>
  <c r="EG29" i="8"/>
  <c r="EH29" i="8"/>
  <c r="EI29" i="8"/>
  <c r="EJ29" i="8"/>
  <c r="EK29" i="8"/>
  <c r="EL29" i="8"/>
  <c r="EM29" i="8"/>
  <c r="EN29" i="8"/>
  <c r="EO29" i="8"/>
  <c r="EP29" i="8"/>
  <c r="EQ29" i="8"/>
  <c r="ER29" i="8"/>
  <c r="ES29" i="8"/>
  <c r="ET29" i="8"/>
  <c r="EU29" i="8"/>
  <c r="DI30" i="8"/>
  <c r="DJ30" i="8"/>
  <c r="DK30" i="8"/>
  <c r="DL30" i="8"/>
  <c r="DM30" i="8"/>
  <c r="DN30" i="8"/>
  <c r="DO30" i="8"/>
  <c r="DP30" i="8"/>
  <c r="DQ30" i="8"/>
  <c r="DR30" i="8"/>
  <c r="DS30" i="8"/>
  <c r="DT30" i="8"/>
  <c r="DU30" i="8"/>
  <c r="DV30" i="8"/>
  <c r="DW30" i="8"/>
  <c r="DX30" i="8"/>
  <c r="DY30" i="8"/>
  <c r="DZ30" i="8"/>
  <c r="EA30" i="8"/>
  <c r="EB30" i="8"/>
  <c r="EC30" i="8"/>
  <c r="ED30" i="8"/>
  <c r="EE30" i="8"/>
  <c r="EF30" i="8"/>
  <c r="EG30" i="8"/>
  <c r="EH30" i="8"/>
  <c r="EI30" i="8"/>
  <c r="EJ30" i="8"/>
  <c r="EK30" i="8"/>
  <c r="EL30" i="8"/>
  <c r="EM30" i="8"/>
  <c r="EN30" i="8"/>
  <c r="EO30" i="8"/>
  <c r="EP30" i="8"/>
  <c r="EQ30" i="8"/>
  <c r="ER30" i="8"/>
  <c r="ES30" i="8"/>
  <c r="ET30" i="8"/>
  <c r="EU30" i="8"/>
  <c r="DI31" i="8"/>
  <c r="DJ31" i="8"/>
  <c r="DK31" i="8"/>
  <c r="DL31" i="8"/>
  <c r="DM31" i="8"/>
  <c r="DN31" i="8"/>
  <c r="DO31" i="8"/>
  <c r="DP31" i="8"/>
  <c r="DQ31" i="8"/>
  <c r="DR31" i="8"/>
  <c r="DS31" i="8"/>
  <c r="DT31" i="8"/>
  <c r="DU31" i="8"/>
  <c r="DV31" i="8"/>
  <c r="DW31" i="8"/>
  <c r="DX31" i="8"/>
  <c r="DY31" i="8"/>
  <c r="DZ31" i="8"/>
  <c r="EA31" i="8"/>
  <c r="EB31" i="8"/>
  <c r="EC31" i="8"/>
  <c r="ED31" i="8"/>
  <c r="EE31" i="8"/>
  <c r="EF31" i="8"/>
  <c r="EG31" i="8"/>
  <c r="EH31" i="8"/>
  <c r="EI31" i="8"/>
  <c r="EJ31" i="8"/>
  <c r="EK31" i="8"/>
  <c r="EL31" i="8"/>
  <c r="EM31" i="8"/>
  <c r="EN31" i="8"/>
  <c r="EO31" i="8"/>
  <c r="EP31" i="8"/>
  <c r="EQ31" i="8"/>
  <c r="ER31" i="8"/>
  <c r="ES31" i="8"/>
  <c r="ET31" i="8"/>
  <c r="EU31" i="8"/>
  <c r="DI32" i="8"/>
  <c r="DJ32" i="8"/>
  <c r="DK32" i="8"/>
  <c r="DL32" i="8"/>
  <c r="DM32" i="8"/>
  <c r="DN32" i="8"/>
  <c r="DO32" i="8"/>
  <c r="DP32" i="8"/>
  <c r="DQ32" i="8"/>
  <c r="DR32" i="8"/>
  <c r="DS32" i="8"/>
  <c r="DT32" i="8"/>
  <c r="DU32" i="8"/>
  <c r="DV32" i="8"/>
  <c r="DW32" i="8"/>
  <c r="DX32" i="8"/>
  <c r="DY32" i="8"/>
  <c r="DZ32" i="8"/>
  <c r="EA32" i="8"/>
  <c r="EB32" i="8"/>
  <c r="EC32" i="8"/>
  <c r="ED32" i="8"/>
  <c r="EE32" i="8"/>
  <c r="EF32" i="8"/>
  <c r="EG32" i="8"/>
  <c r="EH32" i="8"/>
  <c r="EI32" i="8"/>
  <c r="EJ32" i="8"/>
  <c r="EK32" i="8"/>
  <c r="EL32" i="8"/>
  <c r="EM32" i="8"/>
  <c r="EN32" i="8"/>
  <c r="EO32" i="8"/>
  <c r="EP32" i="8"/>
  <c r="EQ32" i="8"/>
  <c r="ER32" i="8"/>
  <c r="ES32" i="8"/>
  <c r="ET32" i="8"/>
  <c r="EU32" i="8"/>
  <c r="DI33" i="8"/>
  <c r="DJ33" i="8"/>
  <c r="DK33" i="8"/>
  <c r="DL33" i="8"/>
  <c r="DM33" i="8"/>
  <c r="DN33" i="8"/>
  <c r="DO33" i="8"/>
  <c r="DP33" i="8"/>
  <c r="DQ33" i="8"/>
  <c r="DR33" i="8"/>
  <c r="DS33" i="8"/>
  <c r="DT33" i="8"/>
  <c r="DU33" i="8"/>
  <c r="DV33" i="8"/>
  <c r="DW33" i="8"/>
  <c r="DX33" i="8"/>
  <c r="DY33" i="8"/>
  <c r="DZ33" i="8"/>
  <c r="EA33" i="8"/>
  <c r="EB33" i="8"/>
  <c r="EC33" i="8"/>
  <c r="ED33" i="8"/>
  <c r="EE33" i="8"/>
  <c r="EF33" i="8"/>
  <c r="EG33" i="8"/>
  <c r="EH33" i="8"/>
  <c r="EI33" i="8"/>
  <c r="EJ33" i="8"/>
  <c r="EK33" i="8"/>
  <c r="EL33" i="8"/>
  <c r="EM33" i="8"/>
  <c r="EN33" i="8"/>
  <c r="EO33" i="8"/>
  <c r="EP33" i="8"/>
  <c r="EQ33" i="8"/>
  <c r="ER33" i="8"/>
  <c r="ES33" i="8"/>
  <c r="ET33" i="8"/>
  <c r="EU33" i="8"/>
  <c r="DI34" i="8"/>
  <c r="DJ34" i="8"/>
  <c r="DK34" i="8"/>
  <c r="DL34" i="8"/>
  <c r="DM34" i="8"/>
  <c r="DN34" i="8"/>
  <c r="DO34" i="8"/>
  <c r="DP34" i="8"/>
  <c r="DQ34" i="8"/>
  <c r="DR34" i="8"/>
  <c r="DS34" i="8"/>
  <c r="DT34" i="8"/>
  <c r="DU34" i="8"/>
  <c r="DV34" i="8"/>
  <c r="DW34" i="8"/>
  <c r="DX34" i="8"/>
  <c r="DY34" i="8"/>
  <c r="DZ34" i="8"/>
  <c r="EA34" i="8"/>
  <c r="EB34" i="8"/>
  <c r="EC34" i="8"/>
  <c r="ED34" i="8"/>
  <c r="EE34" i="8"/>
  <c r="EF34" i="8"/>
  <c r="EG34" i="8"/>
  <c r="EH34" i="8"/>
  <c r="EI34" i="8"/>
  <c r="EJ34" i="8"/>
  <c r="EK34" i="8"/>
  <c r="EL34" i="8"/>
  <c r="EM34" i="8"/>
  <c r="EN34" i="8"/>
  <c r="EO34" i="8"/>
  <c r="EP34" i="8"/>
  <c r="EQ34" i="8"/>
  <c r="ER34" i="8"/>
  <c r="ES34" i="8"/>
  <c r="ET34" i="8"/>
  <c r="EU34" i="8"/>
  <c r="DI35" i="8"/>
  <c r="DJ35" i="8"/>
  <c r="DK35" i="8"/>
  <c r="DL35" i="8"/>
  <c r="DM35" i="8"/>
  <c r="DN35" i="8"/>
  <c r="DO35" i="8"/>
  <c r="DP35" i="8"/>
  <c r="DQ35" i="8"/>
  <c r="DR35" i="8"/>
  <c r="DS35" i="8"/>
  <c r="DT35" i="8"/>
  <c r="DU35" i="8"/>
  <c r="DV35" i="8"/>
  <c r="DW35" i="8"/>
  <c r="DX35" i="8"/>
  <c r="DY35" i="8"/>
  <c r="DZ35" i="8"/>
  <c r="EA35" i="8"/>
  <c r="EB35" i="8"/>
  <c r="EC35" i="8"/>
  <c r="ED35" i="8"/>
  <c r="EE35" i="8"/>
  <c r="EF35" i="8"/>
  <c r="EG35" i="8"/>
  <c r="EH35" i="8"/>
  <c r="EI35" i="8"/>
  <c r="EJ35" i="8"/>
  <c r="EK35" i="8"/>
  <c r="EL35" i="8"/>
  <c r="EM35" i="8"/>
  <c r="EN35" i="8"/>
  <c r="EO35" i="8"/>
  <c r="EP35" i="8"/>
  <c r="EQ35" i="8"/>
  <c r="ER35" i="8"/>
  <c r="ES35" i="8"/>
  <c r="ET35" i="8"/>
  <c r="EU35" i="8"/>
  <c r="DI36" i="8"/>
  <c r="DJ36" i="8"/>
  <c r="DK36" i="8"/>
  <c r="DL36" i="8"/>
  <c r="DM36" i="8"/>
  <c r="DN36" i="8"/>
  <c r="DO36" i="8"/>
  <c r="DP36" i="8"/>
  <c r="DQ36" i="8"/>
  <c r="DR36" i="8"/>
  <c r="DS36" i="8"/>
  <c r="DT36" i="8"/>
  <c r="DU36" i="8"/>
  <c r="DV36" i="8"/>
  <c r="DW36" i="8"/>
  <c r="DX36" i="8"/>
  <c r="DY36" i="8"/>
  <c r="DZ36" i="8"/>
  <c r="EA36" i="8"/>
  <c r="EB36" i="8"/>
  <c r="EC36" i="8"/>
  <c r="ED36" i="8"/>
  <c r="EE36" i="8"/>
  <c r="EF36" i="8"/>
  <c r="EG36" i="8"/>
  <c r="EH36" i="8"/>
  <c r="EI36" i="8"/>
  <c r="EJ36" i="8"/>
  <c r="EK36" i="8"/>
  <c r="EL36" i="8"/>
  <c r="EM36" i="8"/>
  <c r="EN36" i="8"/>
  <c r="EO36" i="8"/>
  <c r="EP36" i="8"/>
  <c r="EQ36" i="8"/>
  <c r="ER36" i="8"/>
  <c r="ES36" i="8"/>
  <c r="ET36" i="8"/>
  <c r="EU36" i="8"/>
  <c r="DI37" i="8"/>
  <c r="DJ37" i="8"/>
  <c r="DK37" i="8"/>
  <c r="DL37" i="8"/>
  <c r="DM37" i="8"/>
  <c r="DN37" i="8"/>
  <c r="DO37" i="8"/>
  <c r="DP37" i="8"/>
  <c r="DQ37" i="8"/>
  <c r="DR37" i="8"/>
  <c r="DS37" i="8"/>
  <c r="DT37" i="8"/>
  <c r="DU37" i="8"/>
  <c r="DV37" i="8"/>
  <c r="DW37" i="8"/>
  <c r="DX37" i="8"/>
  <c r="DY37" i="8"/>
  <c r="DZ37" i="8"/>
  <c r="EA37" i="8"/>
  <c r="EB37" i="8"/>
  <c r="EC37" i="8"/>
  <c r="ED37" i="8"/>
  <c r="EE37" i="8"/>
  <c r="EF37" i="8"/>
  <c r="EG37" i="8"/>
  <c r="EH37" i="8"/>
  <c r="EI37" i="8"/>
  <c r="EJ37" i="8"/>
  <c r="EK37" i="8"/>
  <c r="EL37" i="8"/>
  <c r="EM37" i="8"/>
  <c r="EN37" i="8"/>
  <c r="EO37" i="8"/>
  <c r="EP37" i="8"/>
  <c r="EQ37" i="8"/>
  <c r="ER37" i="8"/>
  <c r="ES37" i="8"/>
  <c r="ET37" i="8"/>
  <c r="EU37" i="8"/>
  <c r="DI38" i="8"/>
  <c r="DJ38" i="8"/>
  <c r="DK38" i="8"/>
  <c r="DL38" i="8"/>
  <c r="DM38" i="8"/>
  <c r="DN38" i="8"/>
  <c r="DO38" i="8"/>
  <c r="DP38" i="8"/>
  <c r="DQ38" i="8"/>
  <c r="DR38" i="8"/>
  <c r="DS38" i="8"/>
  <c r="DT38" i="8"/>
  <c r="DU38" i="8"/>
  <c r="DV38" i="8"/>
  <c r="DW38" i="8"/>
  <c r="DX38" i="8"/>
  <c r="DY38" i="8"/>
  <c r="DZ38" i="8"/>
  <c r="EA38" i="8"/>
  <c r="EB38" i="8"/>
  <c r="EC38" i="8"/>
  <c r="ED38" i="8"/>
  <c r="EE38" i="8"/>
  <c r="EF38" i="8"/>
  <c r="EG38" i="8"/>
  <c r="EH38" i="8"/>
  <c r="EI38" i="8"/>
  <c r="EJ38" i="8"/>
  <c r="EK38" i="8"/>
  <c r="EL38" i="8"/>
  <c r="EM38" i="8"/>
  <c r="EN38" i="8"/>
  <c r="EO38" i="8"/>
  <c r="EP38" i="8"/>
  <c r="EQ38" i="8"/>
  <c r="ER38" i="8"/>
  <c r="ES38" i="8"/>
  <c r="ET38" i="8"/>
  <c r="EU38" i="8"/>
  <c r="DI39" i="8"/>
  <c r="DJ39" i="8"/>
  <c r="DK39" i="8"/>
  <c r="DL39" i="8"/>
  <c r="DM39" i="8"/>
  <c r="DN39" i="8"/>
  <c r="DO39" i="8"/>
  <c r="DP39" i="8"/>
  <c r="DQ39" i="8"/>
  <c r="DR39" i="8"/>
  <c r="DS39" i="8"/>
  <c r="DT39" i="8"/>
  <c r="DU39" i="8"/>
  <c r="DV39" i="8"/>
  <c r="DW39" i="8"/>
  <c r="DX39" i="8"/>
  <c r="DY39" i="8"/>
  <c r="DZ39" i="8"/>
  <c r="EA39" i="8"/>
  <c r="EB39" i="8"/>
  <c r="EC39" i="8"/>
  <c r="ED39" i="8"/>
  <c r="EE39" i="8"/>
  <c r="EF39" i="8"/>
  <c r="EG39" i="8"/>
  <c r="EH39" i="8"/>
  <c r="EI39" i="8"/>
  <c r="EJ39" i="8"/>
  <c r="EK39" i="8"/>
  <c r="EL39" i="8"/>
  <c r="EM39" i="8"/>
  <c r="EN39" i="8"/>
  <c r="EO39" i="8"/>
  <c r="EP39" i="8"/>
  <c r="EQ39" i="8"/>
  <c r="ER39" i="8"/>
  <c r="ES39" i="8"/>
  <c r="ET39" i="8"/>
  <c r="EU39" i="8"/>
  <c r="DI40" i="8"/>
  <c r="DJ40" i="8"/>
  <c r="DK40" i="8"/>
  <c r="DL40" i="8"/>
  <c r="DM40" i="8"/>
  <c r="DN40" i="8"/>
  <c r="DO40" i="8"/>
  <c r="DP40" i="8"/>
  <c r="DQ40" i="8"/>
  <c r="DR40" i="8"/>
  <c r="DS40" i="8"/>
  <c r="DT40" i="8"/>
  <c r="DU40" i="8"/>
  <c r="DV40" i="8"/>
  <c r="DW40" i="8"/>
  <c r="DX40" i="8"/>
  <c r="DY40" i="8"/>
  <c r="DZ40" i="8"/>
  <c r="EA40" i="8"/>
  <c r="EB40" i="8"/>
  <c r="EC40" i="8"/>
  <c r="ED40" i="8"/>
  <c r="EE40" i="8"/>
  <c r="EF40" i="8"/>
  <c r="EG40" i="8"/>
  <c r="EH40" i="8"/>
  <c r="EI40" i="8"/>
  <c r="EJ40" i="8"/>
  <c r="EK40" i="8"/>
  <c r="EL40" i="8"/>
  <c r="EM40" i="8"/>
  <c r="EN40" i="8"/>
  <c r="EO40" i="8"/>
  <c r="EP40" i="8"/>
  <c r="EQ40" i="8"/>
  <c r="ER40" i="8"/>
  <c r="ES40" i="8"/>
  <c r="ET40" i="8"/>
  <c r="EU40" i="8"/>
  <c r="DI41" i="8"/>
  <c r="DJ41" i="8"/>
  <c r="DK41" i="8"/>
  <c r="DL41" i="8"/>
  <c r="DM41" i="8"/>
  <c r="DN41" i="8"/>
  <c r="DO41" i="8"/>
  <c r="DP41" i="8"/>
  <c r="DQ41" i="8"/>
  <c r="DR41" i="8"/>
  <c r="DS41" i="8"/>
  <c r="DT41" i="8"/>
  <c r="DU41" i="8"/>
  <c r="DV41" i="8"/>
  <c r="DW41" i="8"/>
  <c r="DX41" i="8"/>
  <c r="DY41" i="8"/>
  <c r="DZ41" i="8"/>
  <c r="EA41" i="8"/>
  <c r="EB41" i="8"/>
  <c r="EC41" i="8"/>
  <c r="ED41" i="8"/>
  <c r="EE41" i="8"/>
  <c r="EF41" i="8"/>
  <c r="EG41" i="8"/>
  <c r="EH41" i="8"/>
  <c r="EI41" i="8"/>
  <c r="EJ41" i="8"/>
  <c r="EK41" i="8"/>
  <c r="EL41" i="8"/>
  <c r="EM41" i="8"/>
  <c r="EN41" i="8"/>
  <c r="EO41" i="8"/>
  <c r="EP41" i="8"/>
  <c r="EQ41" i="8"/>
  <c r="ER41" i="8"/>
  <c r="ES41" i="8"/>
  <c r="ET41" i="8"/>
  <c r="EU41" i="8"/>
  <c r="DI42" i="8"/>
  <c r="DJ42" i="8"/>
  <c r="DK42" i="8"/>
  <c r="DL42" i="8"/>
  <c r="DM42" i="8"/>
  <c r="DN42" i="8"/>
  <c r="DO42" i="8"/>
  <c r="DP42" i="8"/>
  <c r="DQ42" i="8"/>
  <c r="DR42" i="8"/>
  <c r="DS42" i="8"/>
  <c r="DT42" i="8"/>
  <c r="DU42" i="8"/>
  <c r="DV42" i="8"/>
  <c r="DW42" i="8"/>
  <c r="DX42" i="8"/>
  <c r="DY42" i="8"/>
  <c r="DZ42" i="8"/>
  <c r="EA42" i="8"/>
  <c r="EB42" i="8"/>
  <c r="EC42" i="8"/>
  <c r="ED42" i="8"/>
  <c r="EE42" i="8"/>
  <c r="EF42" i="8"/>
  <c r="EG42" i="8"/>
  <c r="EH42" i="8"/>
  <c r="EI42" i="8"/>
  <c r="EJ42" i="8"/>
  <c r="EK42" i="8"/>
  <c r="EL42" i="8"/>
  <c r="EM42" i="8"/>
  <c r="EN42" i="8"/>
  <c r="EO42" i="8"/>
  <c r="EP42" i="8"/>
  <c r="EQ42" i="8"/>
  <c r="ER42" i="8"/>
  <c r="ES42" i="8"/>
  <c r="ET42" i="8"/>
  <c r="EU42" i="8"/>
  <c r="DI43" i="8"/>
  <c r="DJ43" i="8"/>
  <c r="DK43" i="8"/>
  <c r="DL43" i="8"/>
  <c r="DM43" i="8"/>
  <c r="DN43" i="8"/>
  <c r="DO43" i="8"/>
  <c r="DP43" i="8"/>
  <c r="DQ43" i="8"/>
  <c r="DR43" i="8"/>
  <c r="DS43" i="8"/>
  <c r="DT43" i="8"/>
  <c r="DU43" i="8"/>
  <c r="DV43" i="8"/>
  <c r="DW43" i="8"/>
  <c r="DX43" i="8"/>
  <c r="DY43" i="8"/>
  <c r="DZ43" i="8"/>
  <c r="EA43" i="8"/>
  <c r="EB43" i="8"/>
  <c r="EC43" i="8"/>
  <c r="ED43" i="8"/>
  <c r="EE43" i="8"/>
  <c r="EF43" i="8"/>
  <c r="EG43" i="8"/>
  <c r="EH43" i="8"/>
  <c r="EI43" i="8"/>
  <c r="EJ43" i="8"/>
  <c r="EK43" i="8"/>
  <c r="EL43" i="8"/>
  <c r="EM43" i="8"/>
  <c r="EN43" i="8"/>
  <c r="EO43" i="8"/>
  <c r="EP43" i="8"/>
  <c r="EQ43" i="8"/>
  <c r="ER43" i="8"/>
  <c r="ES43" i="8"/>
  <c r="ET43" i="8"/>
  <c r="EU43" i="8"/>
  <c r="DI44" i="8"/>
  <c r="DJ44" i="8"/>
  <c r="DK44" i="8"/>
  <c r="DL44" i="8"/>
  <c r="DM44" i="8"/>
  <c r="DN44" i="8"/>
  <c r="DO44" i="8"/>
  <c r="DP44" i="8"/>
  <c r="DQ44" i="8"/>
  <c r="DR44" i="8"/>
  <c r="DS44" i="8"/>
  <c r="DT44" i="8"/>
  <c r="DU44" i="8"/>
  <c r="DV44" i="8"/>
  <c r="DW44" i="8"/>
  <c r="DX44" i="8"/>
  <c r="DY44" i="8"/>
  <c r="DZ44" i="8"/>
  <c r="EA44" i="8"/>
  <c r="EB44" i="8"/>
  <c r="EC44" i="8"/>
  <c r="ED44" i="8"/>
  <c r="EE44" i="8"/>
  <c r="EF44" i="8"/>
  <c r="EG44" i="8"/>
  <c r="EH44" i="8"/>
  <c r="EI44" i="8"/>
  <c r="EJ44" i="8"/>
  <c r="EK44" i="8"/>
  <c r="EL44" i="8"/>
  <c r="EM44" i="8"/>
  <c r="EN44" i="8"/>
  <c r="EO44" i="8"/>
  <c r="EP44" i="8"/>
  <c r="EQ44" i="8"/>
  <c r="ER44" i="8"/>
  <c r="ES44" i="8"/>
  <c r="ET44" i="8"/>
  <c r="EU44" i="8"/>
  <c r="DI45" i="8"/>
  <c r="DJ45" i="8"/>
  <c r="DK45" i="8"/>
  <c r="DL45" i="8"/>
  <c r="DM45" i="8"/>
  <c r="DN45" i="8"/>
  <c r="DO45" i="8"/>
  <c r="DP45" i="8"/>
  <c r="DQ45" i="8"/>
  <c r="DR45" i="8"/>
  <c r="DS45" i="8"/>
  <c r="DT45" i="8"/>
  <c r="DU45" i="8"/>
  <c r="DV45" i="8"/>
  <c r="DW45" i="8"/>
  <c r="DX45" i="8"/>
  <c r="DY45" i="8"/>
  <c r="DZ45" i="8"/>
  <c r="EA45" i="8"/>
  <c r="EB45" i="8"/>
  <c r="EC45" i="8"/>
  <c r="ED45" i="8"/>
  <c r="EE45" i="8"/>
  <c r="EF45" i="8"/>
  <c r="EG45" i="8"/>
  <c r="EH45" i="8"/>
  <c r="EI45" i="8"/>
  <c r="EJ45" i="8"/>
  <c r="EK45" i="8"/>
  <c r="EL45" i="8"/>
  <c r="EM45" i="8"/>
  <c r="EN45" i="8"/>
  <c r="EO45" i="8"/>
  <c r="EP45" i="8"/>
  <c r="EQ45" i="8"/>
  <c r="ER45" i="8"/>
  <c r="ES45" i="8"/>
  <c r="ET45" i="8"/>
  <c r="EU45" i="8"/>
  <c r="DI46" i="8"/>
  <c r="DJ46" i="8"/>
  <c r="DK46" i="8"/>
  <c r="DL46" i="8"/>
  <c r="DM46" i="8"/>
  <c r="DN46" i="8"/>
  <c r="DO46" i="8"/>
  <c r="DP46" i="8"/>
  <c r="DQ46" i="8"/>
  <c r="DR46" i="8"/>
  <c r="DS46" i="8"/>
  <c r="DT46" i="8"/>
  <c r="DU46" i="8"/>
  <c r="DV46" i="8"/>
  <c r="DW46" i="8"/>
  <c r="DX46" i="8"/>
  <c r="DY46" i="8"/>
  <c r="DZ46" i="8"/>
  <c r="EA46" i="8"/>
  <c r="EB46" i="8"/>
  <c r="EC46" i="8"/>
  <c r="ED46" i="8"/>
  <c r="EE46" i="8"/>
  <c r="EF46" i="8"/>
  <c r="EG46" i="8"/>
  <c r="EH46" i="8"/>
  <c r="EI46" i="8"/>
  <c r="EJ46" i="8"/>
  <c r="EK46" i="8"/>
  <c r="EL46" i="8"/>
  <c r="EM46" i="8"/>
  <c r="EN46" i="8"/>
  <c r="EO46" i="8"/>
  <c r="EP46" i="8"/>
  <c r="EQ46" i="8"/>
  <c r="ER46" i="8"/>
  <c r="ES46" i="8"/>
  <c r="ET46" i="8"/>
  <c r="EU46" i="8"/>
  <c r="DI47" i="8"/>
  <c r="DJ47" i="8"/>
  <c r="DK47" i="8"/>
  <c r="DL47" i="8"/>
  <c r="DM47" i="8"/>
  <c r="DN47" i="8"/>
  <c r="DO47" i="8"/>
  <c r="DP47" i="8"/>
  <c r="DQ47" i="8"/>
  <c r="DR47" i="8"/>
  <c r="DS47" i="8"/>
  <c r="DT47" i="8"/>
  <c r="DU47" i="8"/>
  <c r="DV47" i="8"/>
  <c r="DW47" i="8"/>
  <c r="DX47" i="8"/>
  <c r="DY47" i="8"/>
  <c r="DZ47" i="8"/>
  <c r="EA47" i="8"/>
  <c r="EB47" i="8"/>
  <c r="EC47" i="8"/>
  <c r="ED47" i="8"/>
  <c r="EE47" i="8"/>
  <c r="EF47" i="8"/>
  <c r="EG47" i="8"/>
  <c r="EH47" i="8"/>
  <c r="EI47" i="8"/>
  <c r="EJ47" i="8"/>
  <c r="EK47" i="8"/>
  <c r="EL47" i="8"/>
  <c r="EM47" i="8"/>
  <c r="EN47" i="8"/>
  <c r="EO47" i="8"/>
  <c r="EP47" i="8"/>
  <c r="EQ47" i="8"/>
  <c r="ER47" i="8"/>
  <c r="ES47" i="8"/>
  <c r="ET47" i="8"/>
  <c r="EU47" i="8"/>
  <c r="DI48" i="8"/>
  <c r="DJ48" i="8"/>
  <c r="DK48" i="8"/>
  <c r="DL48" i="8"/>
  <c r="DM48" i="8"/>
  <c r="DN48" i="8"/>
  <c r="DO48" i="8"/>
  <c r="DP48" i="8"/>
  <c r="DQ48" i="8"/>
  <c r="DR48" i="8"/>
  <c r="DS48" i="8"/>
  <c r="DT48" i="8"/>
  <c r="DU48" i="8"/>
  <c r="DV48" i="8"/>
  <c r="DW48" i="8"/>
  <c r="DX48" i="8"/>
  <c r="DY48" i="8"/>
  <c r="DZ48" i="8"/>
  <c r="EA48" i="8"/>
  <c r="EB48" i="8"/>
  <c r="EC48" i="8"/>
  <c r="ED48" i="8"/>
  <c r="EE48" i="8"/>
  <c r="EF48" i="8"/>
  <c r="EG48" i="8"/>
  <c r="EH48" i="8"/>
  <c r="EI48" i="8"/>
  <c r="EJ48" i="8"/>
  <c r="EK48" i="8"/>
  <c r="EL48" i="8"/>
  <c r="EM48" i="8"/>
  <c r="EN48" i="8"/>
  <c r="EO48" i="8"/>
  <c r="EP48" i="8"/>
  <c r="EQ48" i="8"/>
  <c r="ER48" i="8"/>
  <c r="ES48" i="8"/>
  <c r="ET48" i="8"/>
  <c r="EU48" i="8"/>
  <c r="DI49" i="8"/>
  <c r="DJ49" i="8"/>
  <c r="DK49" i="8"/>
  <c r="DL49" i="8"/>
  <c r="DM49" i="8"/>
  <c r="DN49" i="8"/>
  <c r="DO49" i="8"/>
  <c r="DP49" i="8"/>
  <c r="DQ49" i="8"/>
  <c r="DR49" i="8"/>
  <c r="DS49" i="8"/>
  <c r="DT49" i="8"/>
  <c r="DU49" i="8"/>
  <c r="DV49" i="8"/>
  <c r="DW49" i="8"/>
  <c r="DX49" i="8"/>
  <c r="DY49" i="8"/>
  <c r="DZ49" i="8"/>
  <c r="EA49" i="8"/>
  <c r="EB49" i="8"/>
  <c r="EC49" i="8"/>
  <c r="ED49" i="8"/>
  <c r="EE49" i="8"/>
  <c r="EF49" i="8"/>
  <c r="EG49" i="8"/>
  <c r="EH49" i="8"/>
  <c r="EI49" i="8"/>
  <c r="EJ49" i="8"/>
  <c r="EK49" i="8"/>
  <c r="EL49" i="8"/>
  <c r="EM49" i="8"/>
  <c r="EN49" i="8"/>
  <c r="EO49" i="8"/>
  <c r="EP49" i="8"/>
  <c r="EQ49" i="8"/>
  <c r="ER49" i="8"/>
  <c r="ES49" i="8"/>
  <c r="ET49" i="8"/>
  <c r="EU49" i="8"/>
  <c r="DI50" i="8"/>
  <c r="DJ50" i="8"/>
  <c r="DK50" i="8"/>
  <c r="DL50" i="8"/>
  <c r="DM50" i="8"/>
  <c r="DN50" i="8"/>
  <c r="DO50" i="8"/>
  <c r="DP50" i="8"/>
  <c r="DQ50" i="8"/>
  <c r="DR50" i="8"/>
  <c r="DS50" i="8"/>
  <c r="DT50" i="8"/>
  <c r="DU50" i="8"/>
  <c r="DV50" i="8"/>
  <c r="DW50" i="8"/>
  <c r="DX50" i="8"/>
  <c r="DY50" i="8"/>
  <c r="DZ50" i="8"/>
  <c r="EA50" i="8"/>
  <c r="EB50" i="8"/>
  <c r="EC50" i="8"/>
  <c r="ED50" i="8"/>
  <c r="EE50" i="8"/>
  <c r="EF50" i="8"/>
  <c r="EG50" i="8"/>
  <c r="EH50" i="8"/>
  <c r="EI50" i="8"/>
  <c r="EJ50" i="8"/>
  <c r="EK50" i="8"/>
  <c r="EL50" i="8"/>
  <c r="EM50" i="8"/>
  <c r="EN50" i="8"/>
  <c r="EO50" i="8"/>
  <c r="EP50" i="8"/>
  <c r="EQ50" i="8"/>
  <c r="ER50" i="8"/>
  <c r="ES50" i="8"/>
  <c r="ET50" i="8"/>
  <c r="EU50" i="8"/>
  <c r="DI51" i="8"/>
  <c r="DJ51" i="8"/>
  <c r="DK51" i="8"/>
  <c r="DL51" i="8"/>
  <c r="DM51" i="8"/>
  <c r="DN51" i="8"/>
  <c r="DO51" i="8"/>
  <c r="DP51" i="8"/>
  <c r="DQ51" i="8"/>
  <c r="DR51" i="8"/>
  <c r="DS51" i="8"/>
  <c r="DT51" i="8"/>
  <c r="DU51" i="8"/>
  <c r="DV51" i="8"/>
  <c r="DW51" i="8"/>
  <c r="DX51" i="8"/>
  <c r="DY51" i="8"/>
  <c r="DZ51" i="8"/>
  <c r="EA51" i="8"/>
  <c r="EB51" i="8"/>
  <c r="EC51" i="8"/>
  <c r="ED51" i="8"/>
  <c r="EE51" i="8"/>
  <c r="EF51" i="8"/>
  <c r="EG51" i="8"/>
  <c r="EH51" i="8"/>
  <c r="EI51" i="8"/>
  <c r="EJ51" i="8"/>
  <c r="EK51" i="8"/>
  <c r="EL51" i="8"/>
  <c r="EM51" i="8"/>
  <c r="EN51" i="8"/>
  <c r="EO51" i="8"/>
  <c r="EP51" i="8"/>
  <c r="EQ51" i="8"/>
  <c r="ER51" i="8"/>
  <c r="ES51" i="8"/>
  <c r="ET51" i="8"/>
  <c r="EU51" i="8"/>
  <c r="DI52" i="8"/>
  <c r="DJ52" i="8"/>
  <c r="DK52" i="8"/>
  <c r="DL52" i="8"/>
  <c r="DM52" i="8"/>
  <c r="DN52" i="8"/>
  <c r="DO52" i="8"/>
  <c r="DP52" i="8"/>
  <c r="DQ52" i="8"/>
  <c r="DR52" i="8"/>
  <c r="DS52" i="8"/>
  <c r="DT52" i="8"/>
  <c r="DU52" i="8"/>
  <c r="DV52" i="8"/>
  <c r="DW52" i="8"/>
  <c r="DX52" i="8"/>
  <c r="DY52" i="8"/>
  <c r="DZ52" i="8"/>
  <c r="EA52" i="8"/>
  <c r="EB52" i="8"/>
  <c r="EC52" i="8"/>
  <c r="ED52" i="8"/>
  <c r="EE52" i="8"/>
  <c r="EF52" i="8"/>
  <c r="EG52" i="8"/>
  <c r="EH52" i="8"/>
  <c r="EI52" i="8"/>
  <c r="EJ52" i="8"/>
  <c r="EK52" i="8"/>
  <c r="EL52" i="8"/>
  <c r="EM52" i="8"/>
  <c r="EN52" i="8"/>
  <c r="EO52" i="8"/>
  <c r="EP52" i="8"/>
  <c r="EQ52" i="8"/>
  <c r="ER52" i="8"/>
  <c r="ES52" i="8"/>
  <c r="ET52" i="8"/>
  <c r="EU52" i="8"/>
  <c r="DI53" i="8"/>
  <c r="DJ53" i="8"/>
  <c r="DK53" i="8"/>
  <c r="DL53" i="8"/>
  <c r="DM53" i="8"/>
  <c r="DN53" i="8"/>
  <c r="DO53" i="8"/>
  <c r="DP53" i="8"/>
  <c r="DQ53" i="8"/>
  <c r="DR53" i="8"/>
  <c r="DS53" i="8"/>
  <c r="DT53" i="8"/>
  <c r="DU53" i="8"/>
  <c r="DV53" i="8"/>
  <c r="DW53" i="8"/>
  <c r="DX53" i="8"/>
  <c r="DY53" i="8"/>
  <c r="DZ53" i="8"/>
  <c r="EA53" i="8"/>
  <c r="EB53" i="8"/>
  <c r="EC53" i="8"/>
  <c r="ED53" i="8"/>
  <c r="EE53" i="8"/>
  <c r="EF53" i="8"/>
  <c r="EG53" i="8"/>
  <c r="EH53" i="8"/>
  <c r="EI53" i="8"/>
  <c r="EJ53" i="8"/>
  <c r="EK53" i="8"/>
  <c r="EL53" i="8"/>
  <c r="EM53" i="8"/>
  <c r="EN53" i="8"/>
  <c r="EO53" i="8"/>
  <c r="EP53" i="8"/>
  <c r="EQ53" i="8"/>
  <c r="ER53" i="8"/>
  <c r="ES53" i="8"/>
  <c r="ET53" i="8"/>
  <c r="EU53" i="8"/>
  <c r="DI54" i="8"/>
  <c r="DJ54" i="8"/>
  <c r="DK54" i="8"/>
  <c r="DL54" i="8"/>
  <c r="DM54" i="8"/>
  <c r="DN54" i="8"/>
  <c r="DO54" i="8"/>
  <c r="DP54" i="8"/>
  <c r="DQ54" i="8"/>
  <c r="DR54" i="8"/>
  <c r="DS54" i="8"/>
  <c r="DT54" i="8"/>
  <c r="DU54" i="8"/>
  <c r="DV54" i="8"/>
  <c r="DW54" i="8"/>
  <c r="DX54" i="8"/>
  <c r="DY54" i="8"/>
  <c r="DZ54" i="8"/>
  <c r="EA54" i="8"/>
  <c r="EB54" i="8"/>
  <c r="EC54" i="8"/>
  <c r="ED54" i="8"/>
  <c r="EE54" i="8"/>
  <c r="EF54" i="8"/>
  <c r="EG54" i="8"/>
  <c r="EH54" i="8"/>
  <c r="EI54" i="8"/>
  <c r="EJ54" i="8"/>
  <c r="EK54" i="8"/>
  <c r="EL54" i="8"/>
  <c r="EM54" i="8"/>
  <c r="EN54" i="8"/>
  <c r="EO54" i="8"/>
  <c r="EP54" i="8"/>
  <c r="EQ54" i="8"/>
  <c r="ER54" i="8"/>
  <c r="ES54" i="8"/>
  <c r="ET54" i="8"/>
  <c r="EU54" i="8"/>
  <c r="DI55" i="8"/>
  <c r="DJ55" i="8"/>
  <c r="DK55" i="8"/>
  <c r="DL55" i="8"/>
  <c r="DM55" i="8"/>
  <c r="DN55" i="8"/>
  <c r="DO55" i="8"/>
  <c r="DP55" i="8"/>
  <c r="DQ55" i="8"/>
  <c r="DR55" i="8"/>
  <c r="DS55" i="8"/>
  <c r="DT55" i="8"/>
  <c r="DU55" i="8"/>
  <c r="DV55" i="8"/>
  <c r="DW55" i="8"/>
  <c r="DX55" i="8"/>
  <c r="DY55" i="8"/>
  <c r="DZ55" i="8"/>
  <c r="EA55" i="8"/>
  <c r="EB55" i="8"/>
  <c r="EC55" i="8"/>
  <c r="ED55" i="8"/>
  <c r="EE55" i="8"/>
  <c r="EF55" i="8"/>
  <c r="EG55" i="8"/>
  <c r="EH55" i="8"/>
  <c r="EI55" i="8"/>
  <c r="EJ55" i="8"/>
  <c r="EK55" i="8"/>
  <c r="EL55" i="8"/>
  <c r="EM55" i="8"/>
  <c r="EN55" i="8"/>
  <c r="EO55" i="8"/>
  <c r="EP55" i="8"/>
  <c r="EQ55" i="8"/>
  <c r="ER55" i="8"/>
  <c r="ES55" i="8"/>
  <c r="ET55" i="8"/>
  <c r="EU55" i="8"/>
  <c r="DA8" i="8"/>
  <c r="DB8" i="8"/>
  <c r="DC8" i="8"/>
  <c r="DD8" i="8"/>
  <c r="DE8" i="8"/>
  <c r="DF8" i="8"/>
  <c r="DA9" i="8"/>
  <c r="DB9" i="8"/>
  <c r="DC9" i="8"/>
  <c r="DD9" i="8"/>
  <c r="DE9" i="8"/>
  <c r="DF9" i="8"/>
  <c r="DA10" i="8"/>
  <c r="DB10" i="8"/>
  <c r="DC10" i="8"/>
  <c r="DD10" i="8"/>
  <c r="DE10" i="8"/>
  <c r="DF10" i="8"/>
  <c r="DA11" i="8"/>
  <c r="DB11" i="8"/>
  <c r="DC11" i="8"/>
  <c r="DD11" i="8"/>
  <c r="DE11" i="8"/>
  <c r="DF11" i="8"/>
  <c r="DA12" i="8"/>
  <c r="DB12" i="8"/>
  <c r="DC12" i="8"/>
  <c r="DD12" i="8"/>
  <c r="DE12" i="8"/>
  <c r="DF12" i="8"/>
  <c r="DA13" i="8"/>
  <c r="DB13" i="8"/>
  <c r="DC13" i="8"/>
  <c r="DD13" i="8"/>
  <c r="DE13" i="8"/>
  <c r="DF13" i="8"/>
  <c r="DA14" i="8"/>
  <c r="DB14" i="8"/>
  <c r="DC14" i="8"/>
  <c r="DD14" i="8"/>
  <c r="DE14" i="8"/>
  <c r="DF14" i="8"/>
  <c r="DA15" i="8"/>
  <c r="DB15" i="8"/>
  <c r="DC15" i="8"/>
  <c r="DD15" i="8"/>
  <c r="DE15" i="8"/>
  <c r="DF15" i="8"/>
  <c r="DA16" i="8"/>
  <c r="DB16" i="8"/>
  <c r="DC16" i="8"/>
  <c r="DD16" i="8"/>
  <c r="DE16" i="8"/>
  <c r="DF16" i="8"/>
  <c r="DA17" i="8"/>
  <c r="DB17" i="8"/>
  <c r="DC17" i="8"/>
  <c r="DD17" i="8"/>
  <c r="DE17" i="8"/>
  <c r="DF17" i="8"/>
  <c r="DA18" i="8"/>
  <c r="DB18" i="8"/>
  <c r="DC18" i="8"/>
  <c r="DD18" i="8"/>
  <c r="DE18" i="8"/>
  <c r="DF18" i="8"/>
  <c r="DA19" i="8"/>
  <c r="DB19" i="8"/>
  <c r="DC19" i="8"/>
  <c r="DD19" i="8"/>
  <c r="DE19" i="8"/>
  <c r="DF19" i="8"/>
  <c r="DA20" i="8"/>
  <c r="DB20" i="8"/>
  <c r="DC20" i="8"/>
  <c r="DD20" i="8"/>
  <c r="DE20" i="8"/>
  <c r="DF20" i="8"/>
  <c r="DA21" i="8"/>
  <c r="DB21" i="8"/>
  <c r="DC21" i="8"/>
  <c r="DD21" i="8"/>
  <c r="DE21" i="8"/>
  <c r="DF21" i="8"/>
  <c r="DA22" i="8"/>
  <c r="DB22" i="8"/>
  <c r="DC22" i="8"/>
  <c r="DD22" i="8"/>
  <c r="DE22" i="8"/>
  <c r="DF22" i="8"/>
  <c r="DA23" i="8"/>
  <c r="DB23" i="8"/>
  <c r="DC23" i="8"/>
  <c r="DD23" i="8"/>
  <c r="DE23" i="8"/>
  <c r="DF23" i="8"/>
  <c r="DA24" i="8"/>
  <c r="DB24" i="8"/>
  <c r="DC24" i="8"/>
  <c r="DD24" i="8"/>
  <c r="DE24" i="8"/>
  <c r="DF24" i="8"/>
  <c r="DA25" i="8"/>
  <c r="DB25" i="8"/>
  <c r="DC25" i="8"/>
  <c r="DD25" i="8"/>
  <c r="DE25" i="8"/>
  <c r="DF25" i="8"/>
  <c r="DA26" i="8"/>
  <c r="DB26" i="8"/>
  <c r="DC26" i="8"/>
  <c r="DD26" i="8"/>
  <c r="DE26" i="8"/>
  <c r="DF26" i="8"/>
  <c r="DA27" i="8"/>
  <c r="DB27" i="8"/>
  <c r="DC27" i="8"/>
  <c r="DD27" i="8"/>
  <c r="DE27" i="8"/>
  <c r="DF27" i="8"/>
  <c r="DA28" i="8"/>
  <c r="DB28" i="8"/>
  <c r="DC28" i="8"/>
  <c r="DD28" i="8"/>
  <c r="DE28" i="8"/>
  <c r="DF28" i="8"/>
  <c r="DA29" i="8"/>
  <c r="DB29" i="8"/>
  <c r="DC29" i="8"/>
  <c r="DD29" i="8"/>
  <c r="DE29" i="8"/>
  <c r="DF29" i="8"/>
  <c r="DA30" i="8"/>
  <c r="DB30" i="8"/>
  <c r="DC30" i="8"/>
  <c r="DD30" i="8"/>
  <c r="DE30" i="8"/>
  <c r="DF30" i="8"/>
  <c r="DA31" i="8"/>
  <c r="DB31" i="8"/>
  <c r="DC31" i="8"/>
  <c r="DD31" i="8"/>
  <c r="DE31" i="8"/>
  <c r="DF31" i="8"/>
  <c r="DA32" i="8"/>
  <c r="DB32" i="8"/>
  <c r="DC32" i="8"/>
  <c r="DD32" i="8"/>
  <c r="DE32" i="8"/>
  <c r="DF32" i="8"/>
  <c r="DA33" i="8"/>
  <c r="DB33" i="8"/>
  <c r="DC33" i="8"/>
  <c r="DD33" i="8"/>
  <c r="DE33" i="8"/>
  <c r="DF33" i="8"/>
  <c r="DA34" i="8"/>
  <c r="DB34" i="8"/>
  <c r="DC34" i="8"/>
  <c r="DD34" i="8"/>
  <c r="DE34" i="8"/>
  <c r="DF34" i="8"/>
  <c r="DA35" i="8"/>
  <c r="DB35" i="8"/>
  <c r="DC35" i="8"/>
  <c r="DD35" i="8"/>
  <c r="DE35" i="8"/>
  <c r="DF35" i="8"/>
  <c r="DA36" i="8"/>
  <c r="DB36" i="8"/>
  <c r="DC36" i="8"/>
  <c r="DD36" i="8"/>
  <c r="DE36" i="8"/>
  <c r="DF36" i="8"/>
  <c r="DA37" i="8"/>
  <c r="DB37" i="8"/>
  <c r="DC37" i="8"/>
  <c r="DD37" i="8"/>
  <c r="DE37" i="8"/>
  <c r="DF37" i="8"/>
  <c r="DA38" i="8"/>
  <c r="DB38" i="8"/>
  <c r="DC38" i="8"/>
  <c r="DD38" i="8"/>
  <c r="DE38" i="8"/>
  <c r="DF38" i="8"/>
  <c r="DA39" i="8"/>
  <c r="DB39" i="8"/>
  <c r="DC39" i="8"/>
  <c r="DD39" i="8"/>
  <c r="DE39" i="8"/>
  <c r="DF39" i="8"/>
  <c r="DA40" i="8"/>
  <c r="DB40" i="8"/>
  <c r="DC40" i="8"/>
  <c r="DD40" i="8"/>
  <c r="DE40" i="8"/>
  <c r="DF40" i="8"/>
  <c r="DA41" i="8"/>
  <c r="DB41" i="8"/>
  <c r="DC41" i="8"/>
  <c r="DD41" i="8"/>
  <c r="DE41" i="8"/>
  <c r="DF41" i="8"/>
  <c r="DA42" i="8"/>
  <c r="DB42" i="8"/>
  <c r="DC42" i="8"/>
  <c r="DD42" i="8"/>
  <c r="DE42" i="8"/>
  <c r="DF42" i="8"/>
  <c r="DA43" i="8"/>
  <c r="DB43" i="8"/>
  <c r="DC43" i="8"/>
  <c r="DD43" i="8"/>
  <c r="DE43" i="8"/>
  <c r="DF43" i="8"/>
  <c r="DA44" i="8"/>
  <c r="DB44" i="8"/>
  <c r="DC44" i="8"/>
  <c r="DD44" i="8"/>
  <c r="DE44" i="8"/>
  <c r="DF44" i="8"/>
  <c r="DA45" i="8"/>
  <c r="DB45" i="8"/>
  <c r="DC45" i="8"/>
  <c r="DD45" i="8"/>
  <c r="DE45" i="8"/>
  <c r="DF45" i="8"/>
  <c r="DA46" i="8"/>
  <c r="DB46" i="8"/>
  <c r="DC46" i="8"/>
  <c r="DD46" i="8"/>
  <c r="DE46" i="8"/>
  <c r="DF46" i="8"/>
  <c r="DA47" i="8"/>
  <c r="DB47" i="8"/>
  <c r="DC47" i="8"/>
  <c r="DD47" i="8"/>
  <c r="DE47" i="8"/>
  <c r="DF47" i="8"/>
  <c r="DA48" i="8"/>
  <c r="DB48" i="8"/>
  <c r="DC48" i="8"/>
  <c r="DD48" i="8"/>
  <c r="DE48" i="8"/>
  <c r="DF48" i="8"/>
  <c r="DA49" i="8"/>
  <c r="DB49" i="8"/>
  <c r="DC49" i="8"/>
  <c r="DD49" i="8"/>
  <c r="DE49" i="8"/>
  <c r="DF49" i="8"/>
  <c r="DA50" i="8"/>
  <c r="DB50" i="8"/>
  <c r="DC50" i="8"/>
  <c r="DD50" i="8"/>
  <c r="DE50" i="8"/>
  <c r="DF50" i="8"/>
  <c r="DA51" i="8"/>
  <c r="DB51" i="8"/>
  <c r="DC51" i="8"/>
  <c r="DD51" i="8"/>
  <c r="DE51" i="8"/>
  <c r="DF51" i="8"/>
  <c r="DA52" i="8"/>
  <c r="DB52" i="8"/>
  <c r="DC52" i="8"/>
  <c r="DD52" i="8"/>
  <c r="DE52" i="8"/>
  <c r="DF52" i="8"/>
  <c r="DA53" i="8"/>
  <c r="DB53" i="8"/>
  <c r="DC53" i="8"/>
  <c r="DD53" i="8"/>
  <c r="DE53" i="8"/>
  <c r="DF53" i="8"/>
  <c r="DA54" i="8"/>
  <c r="DB54" i="8"/>
  <c r="DC54" i="8"/>
  <c r="DD54" i="8"/>
  <c r="DE54" i="8"/>
  <c r="DF54" i="8"/>
  <c r="DA55" i="8"/>
  <c r="DB55" i="8"/>
  <c r="DC55" i="8"/>
  <c r="DD55" i="8"/>
  <c r="DE55" i="8"/>
  <c r="DF55" i="8"/>
  <c r="DE5" i="8"/>
  <c r="DD5" i="8"/>
  <c r="DC5" i="8"/>
  <c r="DB5" i="8"/>
  <c r="DA5" i="8"/>
  <c r="EC11" i="3"/>
  <c r="ED11" i="3" s="1"/>
  <c r="EC12" i="3"/>
  <c r="EC13" i="3"/>
  <c r="ED13" i="3" s="1"/>
  <c r="EC14" i="3"/>
  <c r="N14" i="4" s="1"/>
  <c r="EC15" i="3"/>
  <c r="EC16" i="3"/>
  <c r="ED16" i="3" s="1"/>
  <c r="EC17" i="3"/>
  <c r="EE17" i="3" s="1"/>
  <c r="EC18" i="3"/>
  <c r="EC19" i="3"/>
  <c r="ED19" i="3" s="1"/>
  <c r="EC20" i="3"/>
  <c r="EC21" i="3"/>
  <c r="ED21" i="3" s="1"/>
  <c r="EC22" i="3"/>
  <c r="EC23" i="3"/>
  <c r="EE23" i="3" s="1"/>
  <c r="EC24" i="3"/>
  <c r="EC25" i="3"/>
  <c r="N25" i="4" s="1"/>
  <c r="EC26" i="3"/>
  <c r="N26" i="4" s="1"/>
  <c r="EC27" i="3"/>
  <c r="EC28" i="3"/>
  <c r="ED28" i="3" s="1"/>
  <c r="EC29" i="3"/>
  <c r="EE29" i="3" s="1"/>
  <c r="EC30" i="3"/>
  <c r="EC31" i="3"/>
  <c r="N31" i="4" s="1"/>
  <c r="EC32" i="3"/>
  <c r="EE32" i="3" s="1"/>
  <c r="EC33" i="3"/>
  <c r="EC34" i="3"/>
  <c r="N34" i="4" s="1"/>
  <c r="EC35" i="3"/>
  <c r="EC36" i="3"/>
  <c r="N36" i="4" s="1"/>
  <c r="EC37" i="3"/>
  <c r="N37" i="4" s="1"/>
  <c r="EC38" i="3"/>
  <c r="N38" i="4" s="1"/>
  <c r="EC39" i="3"/>
  <c r="EE39" i="3" s="1"/>
  <c r="EC40" i="3"/>
  <c r="N40" i="4" s="1"/>
  <c r="EC41" i="3"/>
  <c r="ED41" i="3" s="1"/>
  <c r="EC42" i="3"/>
  <c r="EC43" i="3"/>
  <c r="ED43" i="3" s="1"/>
  <c r="EC44" i="3"/>
  <c r="EC45" i="3"/>
  <c r="EE45" i="3" s="1"/>
  <c r="EC46" i="3"/>
  <c r="EC47" i="3"/>
  <c r="EE47" i="3" s="1"/>
  <c r="EC48" i="3"/>
  <c r="N48" i="4" s="1"/>
  <c r="EC49" i="3"/>
  <c r="EC50" i="3"/>
  <c r="N50" i="4" s="1"/>
  <c r="EC51" i="3"/>
  <c r="EC52" i="3"/>
  <c r="EE52" i="3" s="1"/>
  <c r="EC53" i="3"/>
  <c r="EE53" i="3" s="1"/>
  <c r="EC54" i="3"/>
  <c r="EE54" i="3" s="1"/>
  <c r="EC55" i="3"/>
  <c r="EC8" i="3"/>
  <c r="EC9" i="3"/>
  <c r="EE9" i="3" s="1"/>
  <c r="EC10" i="3"/>
  <c r="ED10" i="3" s="1"/>
  <c r="G7" i="6"/>
  <c r="AH11" i="5"/>
  <c r="GE11" i="8" s="1"/>
  <c r="AH12" i="5"/>
  <c r="GE12" i="8" s="1"/>
  <c r="AH13" i="5"/>
  <c r="GE13" i="8" s="1"/>
  <c r="AH14" i="5"/>
  <c r="GE14" i="8" s="1"/>
  <c r="AH15" i="5"/>
  <c r="GE15" i="8" s="1"/>
  <c r="AH16" i="5"/>
  <c r="GE16" i="8" s="1"/>
  <c r="AH17" i="5"/>
  <c r="GE17" i="8" s="1"/>
  <c r="AH18" i="5"/>
  <c r="GE18" i="8" s="1"/>
  <c r="AH19" i="5"/>
  <c r="GE19" i="8" s="1"/>
  <c r="AH20" i="5"/>
  <c r="GE20" i="8" s="1"/>
  <c r="AH21" i="5"/>
  <c r="GE21" i="8" s="1"/>
  <c r="AH22" i="5"/>
  <c r="GE22" i="8" s="1"/>
  <c r="AH23" i="5"/>
  <c r="GE23" i="8" s="1"/>
  <c r="AH24" i="5"/>
  <c r="GE24" i="8" s="1"/>
  <c r="AH25" i="5"/>
  <c r="GE25" i="8" s="1"/>
  <c r="AH26" i="5"/>
  <c r="GE26" i="8" s="1"/>
  <c r="AH27" i="5"/>
  <c r="GE27" i="8" s="1"/>
  <c r="AH28" i="5"/>
  <c r="GE28" i="8" s="1"/>
  <c r="AH29" i="5"/>
  <c r="GE29" i="8" s="1"/>
  <c r="AH30" i="5"/>
  <c r="GE30" i="8" s="1"/>
  <c r="AH31" i="5"/>
  <c r="GE31" i="8" s="1"/>
  <c r="AH32" i="5"/>
  <c r="GE32" i="8" s="1"/>
  <c r="AH33" i="5"/>
  <c r="GE33" i="8" s="1"/>
  <c r="AH34" i="5"/>
  <c r="GE34" i="8" s="1"/>
  <c r="AH35" i="5"/>
  <c r="GE35" i="8" s="1"/>
  <c r="AH36" i="5"/>
  <c r="GE36" i="8" s="1"/>
  <c r="AH37" i="5"/>
  <c r="GE37" i="8" s="1"/>
  <c r="AH38" i="5"/>
  <c r="GE38" i="8" s="1"/>
  <c r="AH39" i="5"/>
  <c r="GE39" i="8" s="1"/>
  <c r="AH40" i="5"/>
  <c r="GE40" i="8" s="1"/>
  <c r="AH41" i="5"/>
  <c r="GE41" i="8" s="1"/>
  <c r="AH42" i="5"/>
  <c r="GE42" i="8" s="1"/>
  <c r="AH43" i="5"/>
  <c r="GE43" i="8" s="1"/>
  <c r="AH44" i="5"/>
  <c r="GE44" i="8" s="1"/>
  <c r="AH45" i="5"/>
  <c r="GE45" i="8" s="1"/>
  <c r="AH46" i="5"/>
  <c r="GE46" i="8" s="1"/>
  <c r="AH47" i="5"/>
  <c r="GE47" i="8" s="1"/>
  <c r="AH48" i="5"/>
  <c r="GE48" i="8" s="1"/>
  <c r="AH49" i="5"/>
  <c r="GE49" i="8" s="1"/>
  <c r="AH50" i="5"/>
  <c r="GE50" i="8" s="1"/>
  <c r="AH51" i="5"/>
  <c r="GE51" i="8" s="1"/>
  <c r="AH52" i="5"/>
  <c r="GE52" i="8" s="1"/>
  <c r="AH53" i="5"/>
  <c r="GE53" i="8" s="1"/>
  <c r="AH54" i="5"/>
  <c r="GE54" i="8" s="1"/>
  <c r="AH55" i="5"/>
  <c r="GE55" i="8" s="1"/>
  <c r="AH8" i="5"/>
  <c r="GE8" i="8" s="1"/>
  <c r="AH9" i="5"/>
  <c r="GE9" i="8" s="1"/>
  <c r="AH10" i="5"/>
  <c r="GE10" i="8" s="1"/>
  <c r="AE11" i="5"/>
  <c r="GD11" i="8" s="1"/>
  <c r="AE12" i="5"/>
  <c r="GD12" i="8" s="1"/>
  <c r="AE13" i="5"/>
  <c r="GD13" i="8" s="1"/>
  <c r="AE14" i="5"/>
  <c r="GD14" i="8" s="1"/>
  <c r="AE15" i="5"/>
  <c r="GD15" i="8" s="1"/>
  <c r="AE16" i="5"/>
  <c r="GD16" i="8" s="1"/>
  <c r="AE17" i="5"/>
  <c r="GD17" i="8" s="1"/>
  <c r="AE18" i="5"/>
  <c r="GD18" i="8" s="1"/>
  <c r="AE19" i="5"/>
  <c r="GD19" i="8" s="1"/>
  <c r="AE20" i="5"/>
  <c r="GD20" i="8" s="1"/>
  <c r="AE21" i="5"/>
  <c r="GD21" i="8" s="1"/>
  <c r="AE22" i="5"/>
  <c r="GD22" i="8" s="1"/>
  <c r="AE23" i="5"/>
  <c r="GD23" i="8" s="1"/>
  <c r="AE24" i="5"/>
  <c r="GD24" i="8" s="1"/>
  <c r="AE25" i="5"/>
  <c r="GD25" i="8" s="1"/>
  <c r="AE26" i="5"/>
  <c r="GD26" i="8" s="1"/>
  <c r="AE27" i="5"/>
  <c r="GD27" i="8" s="1"/>
  <c r="AE28" i="5"/>
  <c r="GD28" i="8" s="1"/>
  <c r="AE29" i="5"/>
  <c r="GD29" i="8" s="1"/>
  <c r="AE30" i="5"/>
  <c r="GD30" i="8" s="1"/>
  <c r="AE31" i="5"/>
  <c r="GD31" i="8" s="1"/>
  <c r="AE32" i="5"/>
  <c r="GD32" i="8" s="1"/>
  <c r="AE33" i="5"/>
  <c r="GD33" i="8" s="1"/>
  <c r="AE34" i="5"/>
  <c r="GD34" i="8" s="1"/>
  <c r="AE35" i="5"/>
  <c r="GD35" i="8" s="1"/>
  <c r="AE36" i="5"/>
  <c r="GD36" i="8" s="1"/>
  <c r="AE37" i="5"/>
  <c r="GD37" i="8" s="1"/>
  <c r="AE38" i="5"/>
  <c r="GD38" i="8" s="1"/>
  <c r="AE39" i="5"/>
  <c r="GD39" i="8" s="1"/>
  <c r="AE40" i="5"/>
  <c r="GD40" i="8" s="1"/>
  <c r="AE41" i="5"/>
  <c r="GD41" i="8" s="1"/>
  <c r="AE42" i="5"/>
  <c r="GD42" i="8" s="1"/>
  <c r="AE43" i="5"/>
  <c r="GD43" i="8" s="1"/>
  <c r="AE44" i="5"/>
  <c r="GD44" i="8" s="1"/>
  <c r="AE45" i="5"/>
  <c r="GD45" i="8" s="1"/>
  <c r="AE46" i="5"/>
  <c r="GD46" i="8" s="1"/>
  <c r="AE47" i="5"/>
  <c r="GD47" i="8" s="1"/>
  <c r="AE48" i="5"/>
  <c r="AE49" i="5"/>
  <c r="GD49" i="8" s="1"/>
  <c r="AE50" i="5"/>
  <c r="GD50" i="8" s="1"/>
  <c r="AE51" i="5"/>
  <c r="GD51" i="8" s="1"/>
  <c r="AE52" i="5"/>
  <c r="GD52" i="8" s="1"/>
  <c r="AE53" i="5"/>
  <c r="GD53" i="8" s="1"/>
  <c r="AE54" i="5"/>
  <c r="GD54" i="8" s="1"/>
  <c r="AE55" i="5"/>
  <c r="GD55" i="8" s="1"/>
  <c r="AE8" i="5"/>
  <c r="GD8" i="8" s="1"/>
  <c r="AE9" i="5"/>
  <c r="GD9" i="8" s="1"/>
  <c r="AE10" i="5"/>
  <c r="GD10" i="8" s="1"/>
  <c r="X11" i="5"/>
  <c r="GC11" i="8" s="1"/>
  <c r="X12" i="5"/>
  <c r="GC12" i="8" s="1"/>
  <c r="X13" i="5"/>
  <c r="GC13" i="8" s="1"/>
  <c r="X14" i="5"/>
  <c r="GC14" i="8" s="1"/>
  <c r="X15" i="5"/>
  <c r="GC15" i="8" s="1"/>
  <c r="X16" i="5"/>
  <c r="GC16" i="8" s="1"/>
  <c r="X17" i="5"/>
  <c r="GC17" i="8" s="1"/>
  <c r="X18" i="5"/>
  <c r="GC18" i="8" s="1"/>
  <c r="X19" i="5"/>
  <c r="GC19" i="8" s="1"/>
  <c r="X20" i="5"/>
  <c r="GC20" i="8" s="1"/>
  <c r="X21" i="5"/>
  <c r="GC21" i="8" s="1"/>
  <c r="X22" i="5"/>
  <c r="GC22" i="8" s="1"/>
  <c r="X23" i="5"/>
  <c r="GC23" i="8" s="1"/>
  <c r="X24" i="5"/>
  <c r="GC24" i="8" s="1"/>
  <c r="X25" i="5"/>
  <c r="GC25" i="8" s="1"/>
  <c r="X26" i="5"/>
  <c r="GC26" i="8" s="1"/>
  <c r="X27" i="5"/>
  <c r="GC27" i="8" s="1"/>
  <c r="X28" i="5"/>
  <c r="GC28" i="8" s="1"/>
  <c r="X29" i="5"/>
  <c r="GC29" i="8" s="1"/>
  <c r="X30" i="5"/>
  <c r="GC30" i="8" s="1"/>
  <c r="X31" i="5"/>
  <c r="GC31" i="8" s="1"/>
  <c r="X32" i="5"/>
  <c r="GC32" i="8" s="1"/>
  <c r="X33" i="5"/>
  <c r="GC33" i="8" s="1"/>
  <c r="X34" i="5"/>
  <c r="GC34" i="8" s="1"/>
  <c r="X35" i="5"/>
  <c r="GC35" i="8" s="1"/>
  <c r="X36" i="5"/>
  <c r="GC36" i="8" s="1"/>
  <c r="X37" i="5"/>
  <c r="GC37" i="8" s="1"/>
  <c r="X38" i="5"/>
  <c r="GC38" i="8" s="1"/>
  <c r="X39" i="5"/>
  <c r="GC39" i="8" s="1"/>
  <c r="X40" i="5"/>
  <c r="GC40" i="8" s="1"/>
  <c r="X41" i="5"/>
  <c r="GC41" i="8" s="1"/>
  <c r="X42" i="5"/>
  <c r="GC42" i="8" s="1"/>
  <c r="X43" i="5"/>
  <c r="GC43" i="8" s="1"/>
  <c r="X44" i="5"/>
  <c r="GC44" i="8" s="1"/>
  <c r="X45" i="5"/>
  <c r="GC45" i="8" s="1"/>
  <c r="X46" i="5"/>
  <c r="GC46" i="8" s="1"/>
  <c r="X47" i="5"/>
  <c r="GC47" i="8" s="1"/>
  <c r="X48" i="5"/>
  <c r="GC48" i="8" s="1"/>
  <c r="X49" i="5"/>
  <c r="GC49" i="8" s="1"/>
  <c r="X50" i="5"/>
  <c r="GC50" i="8" s="1"/>
  <c r="X51" i="5"/>
  <c r="GC51" i="8" s="1"/>
  <c r="X52" i="5"/>
  <c r="GC52" i="8" s="1"/>
  <c r="X53" i="5"/>
  <c r="GC53" i="8" s="1"/>
  <c r="X54" i="5"/>
  <c r="GC54" i="8" s="1"/>
  <c r="X55" i="5"/>
  <c r="GC55" i="8" s="1"/>
  <c r="X8" i="5"/>
  <c r="GC8" i="8" s="1"/>
  <c r="X9" i="5"/>
  <c r="GC9" i="8" s="1"/>
  <c r="X10" i="5"/>
  <c r="GC10" i="8" s="1"/>
  <c r="U11" i="5"/>
  <c r="GB11" i="8" s="1"/>
  <c r="U12" i="5"/>
  <c r="GB12" i="8" s="1"/>
  <c r="U13" i="5"/>
  <c r="GB13" i="8" s="1"/>
  <c r="U14" i="5"/>
  <c r="GB14" i="8" s="1"/>
  <c r="U15" i="5"/>
  <c r="GB15" i="8" s="1"/>
  <c r="U16" i="5"/>
  <c r="GB16" i="8" s="1"/>
  <c r="U17" i="5"/>
  <c r="GB17" i="8" s="1"/>
  <c r="U18" i="5"/>
  <c r="GB18" i="8" s="1"/>
  <c r="U19" i="5"/>
  <c r="GB19" i="8" s="1"/>
  <c r="U20" i="5"/>
  <c r="GB20" i="8" s="1"/>
  <c r="U21" i="5"/>
  <c r="GB21" i="8" s="1"/>
  <c r="U22" i="5"/>
  <c r="GB22" i="8" s="1"/>
  <c r="U23" i="5"/>
  <c r="GB23" i="8" s="1"/>
  <c r="U24" i="5"/>
  <c r="GB24" i="8" s="1"/>
  <c r="U25" i="5"/>
  <c r="GB25" i="8" s="1"/>
  <c r="U26" i="5"/>
  <c r="GB26" i="8" s="1"/>
  <c r="U27" i="5"/>
  <c r="GB27" i="8" s="1"/>
  <c r="U28" i="5"/>
  <c r="GB28" i="8" s="1"/>
  <c r="U29" i="5"/>
  <c r="GB29" i="8" s="1"/>
  <c r="U30" i="5"/>
  <c r="GB30" i="8" s="1"/>
  <c r="U31" i="5"/>
  <c r="GB31" i="8" s="1"/>
  <c r="U32" i="5"/>
  <c r="GB32" i="8" s="1"/>
  <c r="U33" i="5"/>
  <c r="GB33" i="8" s="1"/>
  <c r="U34" i="5"/>
  <c r="GB34" i="8" s="1"/>
  <c r="U35" i="5"/>
  <c r="GB35" i="8" s="1"/>
  <c r="U36" i="5"/>
  <c r="GB36" i="8" s="1"/>
  <c r="U37" i="5"/>
  <c r="GB37" i="8" s="1"/>
  <c r="U38" i="5"/>
  <c r="GB38" i="8" s="1"/>
  <c r="U39" i="5"/>
  <c r="GB39" i="8" s="1"/>
  <c r="U40" i="5"/>
  <c r="GB40" i="8" s="1"/>
  <c r="U41" i="5"/>
  <c r="GB41" i="8" s="1"/>
  <c r="U42" i="5"/>
  <c r="GB42" i="8" s="1"/>
  <c r="U43" i="5"/>
  <c r="GB43" i="8" s="1"/>
  <c r="U44" i="5"/>
  <c r="GB44" i="8" s="1"/>
  <c r="U45" i="5"/>
  <c r="GB45" i="8" s="1"/>
  <c r="U46" i="5"/>
  <c r="GB46" i="8" s="1"/>
  <c r="U47" i="5"/>
  <c r="GB47" i="8" s="1"/>
  <c r="U48" i="5"/>
  <c r="GB48" i="8" s="1"/>
  <c r="U49" i="5"/>
  <c r="GB49" i="8" s="1"/>
  <c r="U50" i="5"/>
  <c r="GB50" i="8" s="1"/>
  <c r="U51" i="5"/>
  <c r="GB51" i="8" s="1"/>
  <c r="U52" i="5"/>
  <c r="GB52" i="8" s="1"/>
  <c r="U53" i="5"/>
  <c r="U54" i="5"/>
  <c r="GB54" i="8" s="1"/>
  <c r="U55" i="5"/>
  <c r="GB55" i="8" s="1"/>
  <c r="U8" i="5"/>
  <c r="GB8" i="8" s="1"/>
  <c r="U9" i="5"/>
  <c r="GB9" i="8" s="1"/>
  <c r="U10" i="5"/>
  <c r="GB10" i="8" s="1"/>
  <c r="Q11" i="5"/>
  <c r="GA11" i="8" s="1"/>
  <c r="Q12" i="5"/>
  <c r="GA12" i="8" s="1"/>
  <c r="Q13" i="5"/>
  <c r="GA13" i="8" s="1"/>
  <c r="Q14" i="5"/>
  <c r="GA14" i="8" s="1"/>
  <c r="Q15" i="5"/>
  <c r="GA15" i="8" s="1"/>
  <c r="Q16" i="5"/>
  <c r="GA16" i="8" s="1"/>
  <c r="Q17" i="5"/>
  <c r="GA17" i="8" s="1"/>
  <c r="Q18" i="5"/>
  <c r="GA18" i="8" s="1"/>
  <c r="Q19" i="5"/>
  <c r="GA19" i="8" s="1"/>
  <c r="Q20" i="5"/>
  <c r="GA20" i="8" s="1"/>
  <c r="Q21" i="5"/>
  <c r="GA21" i="8" s="1"/>
  <c r="Q22" i="5"/>
  <c r="GA22" i="8" s="1"/>
  <c r="Q23" i="5"/>
  <c r="GA23" i="8" s="1"/>
  <c r="Q24" i="5"/>
  <c r="GA24" i="8" s="1"/>
  <c r="Q25" i="5"/>
  <c r="GA25" i="8" s="1"/>
  <c r="Q26" i="5"/>
  <c r="GA26" i="8" s="1"/>
  <c r="Q27" i="5"/>
  <c r="GA27" i="8" s="1"/>
  <c r="Q28" i="5"/>
  <c r="GA28" i="8" s="1"/>
  <c r="Q29" i="5"/>
  <c r="GA29" i="8" s="1"/>
  <c r="Q30" i="5"/>
  <c r="GA30" i="8" s="1"/>
  <c r="Q31" i="5"/>
  <c r="GA31" i="8" s="1"/>
  <c r="Q32" i="5"/>
  <c r="GA32" i="8" s="1"/>
  <c r="Q33" i="5"/>
  <c r="GA33" i="8" s="1"/>
  <c r="Q34" i="5"/>
  <c r="GA34" i="8" s="1"/>
  <c r="Q35" i="5"/>
  <c r="GA35" i="8" s="1"/>
  <c r="Q36" i="5"/>
  <c r="GA36" i="8" s="1"/>
  <c r="Q37" i="5"/>
  <c r="GA37" i="8" s="1"/>
  <c r="Q38" i="5"/>
  <c r="GA38" i="8" s="1"/>
  <c r="Q39" i="5"/>
  <c r="GA39" i="8" s="1"/>
  <c r="Q40" i="5"/>
  <c r="GA40" i="8" s="1"/>
  <c r="Q41" i="5"/>
  <c r="GA41" i="8" s="1"/>
  <c r="Q42" i="5"/>
  <c r="GA42" i="8" s="1"/>
  <c r="Q43" i="5"/>
  <c r="GA43" i="8" s="1"/>
  <c r="Q44" i="5"/>
  <c r="GA44" i="8" s="1"/>
  <c r="Q45" i="5"/>
  <c r="GA45" i="8" s="1"/>
  <c r="Q46" i="5"/>
  <c r="GA46" i="8" s="1"/>
  <c r="Q47" i="5"/>
  <c r="GA47" i="8" s="1"/>
  <c r="Q48" i="5"/>
  <c r="GA48" i="8" s="1"/>
  <c r="Q49" i="5"/>
  <c r="GA49" i="8" s="1"/>
  <c r="Q50" i="5"/>
  <c r="GA50" i="8" s="1"/>
  <c r="Q51" i="5"/>
  <c r="GA51" i="8" s="1"/>
  <c r="Q52" i="5"/>
  <c r="GA52" i="8" s="1"/>
  <c r="Q53" i="5"/>
  <c r="GA53" i="8" s="1"/>
  <c r="Q54" i="5"/>
  <c r="Q55" i="5"/>
  <c r="GA55" i="8" s="1"/>
  <c r="Q8" i="5"/>
  <c r="GA8" i="8" s="1"/>
  <c r="Q9" i="5"/>
  <c r="GA9" i="8" s="1"/>
  <c r="Q10" i="5"/>
  <c r="GA10" i="8" s="1"/>
  <c r="N11" i="5"/>
  <c r="FZ11" i="8" s="1"/>
  <c r="N12" i="5"/>
  <c r="FZ12" i="8" s="1"/>
  <c r="N13" i="5"/>
  <c r="FZ13" i="8" s="1"/>
  <c r="N14" i="5"/>
  <c r="FZ14" i="8" s="1"/>
  <c r="N15" i="5"/>
  <c r="FZ15" i="8" s="1"/>
  <c r="N16" i="5"/>
  <c r="FZ16" i="8" s="1"/>
  <c r="N17" i="5"/>
  <c r="FZ17" i="8" s="1"/>
  <c r="N18" i="5"/>
  <c r="FZ18" i="8" s="1"/>
  <c r="N19" i="5"/>
  <c r="FZ19" i="8" s="1"/>
  <c r="N20" i="5"/>
  <c r="FZ20" i="8" s="1"/>
  <c r="N21" i="5"/>
  <c r="FZ21" i="8" s="1"/>
  <c r="N22" i="5"/>
  <c r="FZ22" i="8" s="1"/>
  <c r="N23" i="5"/>
  <c r="FZ23" i="8" s="1"/>
  <c r="N24" i="5"/>
  <c r="FZ24" i="8" s="1"/>
  <c r="N25" i="5"/>
  <c r="FZ25" i="8" s="1"/>
  <c r="N26" i="5"/>
  <c r="FZ26" i="8" s="1"/>
  <c r="N27" i="5"/>
  <c r="FZ27" i="8" s="1"/>
  <c r="N28" i="5"/>
  <c r="FZ28" i="8" s="1"/>
  <c r="N29" i="5"/>
  <c r="FZ29" i="8" s="1"/>
  <c r="N30" i="5"/>
  <c r="FZ30" i="8" s="1"/>
  <c r="N31" i="5"/>
  <c r="FZ31" i="8" s="1"/>
  <c r="N32" i="5"/>
  <c r="FZ32" i="8" s="1"/>
  <c r="N33" i="5"/>
  <c r="FZ33" i="8" s="1"/>
  <c r="N34" i="5"/>
  <c r="FZ34" i="8" s="1"/>
  <c r="N35" i="5"/>
  <c r="FZ35" i="8" s="1"/>
  <c r="N36" i="5"/>
  <c r="FZ36" i="8" s="1"/>
  <c r="N37" i="5"/>
  <c r="FZ37" i="8" s="1"/>
  <c r="N38" i="5"/>
  <c r="FZ38" i="8" s="1"/>
  <c r="N39" i="5"/>
  <c r="FZ39" i="8" s="1"/>
  <c r="N40" i="5"/>
  <c r="FZ40" i="8" s="1"/>
  <c r="N41" i="5"/>
  <c r="FZ41" i="8" s="1"/>
  <c r="N42" i="5"/>
  <c r="FZ42" i="8" s="1"/>
  <c r="N43" i="5"/>
  <c r="FZ43" i="8" s="1"/>
  <c r="N44" i="5"/>
  <c r="FZ44" i="8" s="1"/>
  <c r="N45" i="5"/>
  <c r="FZ45" i="8" s="1"/>
  <c r="N46" i="5"/>
  <c r="FZ46" i="8" s="1"/>
  <c r="N47" i="5"/>
  <c r="FZ47" i="8" s="1"/>
  <c r="N48" i="5"/>
  <c r="FZ48" i="8" s="1"/>
  <c r="N49" i="5"/>
  <c r="FZ49" i="8" s="1"/>
  <c r="N50" i="5"/>
  <c r="FZ50" i="8" s="1"/>
  <c r="N51" i="5"/>
  <c r="FZ51" i="8" s="1"/>
  <c r="N52" i="5"/>
  <c r="FZ52" i="8" s="1"/>
  <c r="N53" i="5"/>
  <c r="FZ53" i="8" s="1"/>
  <c r="N54" i="5"/>
  <c r="N55" i="5"/>
  <c r="FZ55" i="8" s="1"/>
  <c r="N8" i="5"/>
  <c r="FZ8" i="8" s="1"/>
  <c r="N9" i="5"/>
  <c r="FZ9" i="8" s="1"/>
  <c r="N10" i="5"/>
  <c r="FZ10" i="8" s="1"/>
  <c r="I11" i="5"/>
  <c r="FY11" i="8" s="1"/>
  <c r="I12" i="5"/>
  <c r="FY12" i="8" s="1"/>
  <c r="I13" i="5"/>
  <c r="FY13" i="8" s="1"/>
  <c r="I14" i="5"/>
  <c r="FY14" i="8" s="1"/>
  <c r="I15" i="5"/>
  <c r="FY15" i="8" s="1"/>
  <c r="I16" i="5"/>
  <c r="FY16" i="8" s="1"/>
  <c r="I17" i="5"/>
  <c r="FY17" i="8" s="1"/>
  <c r="I18" i="5"/>
  <c r="FY18" i="8" s="1"/>
  <c r="I19" i="5"/>
  <c r="FY19" i="8" s="1"/>
  <c r="I20" i="5"/>
  <c r="FY20" i="8" s="1"/>
  <c r="I21" i="5"/>
  <c r="FY21" i="8" s="1"/>
  <c r="I22" i="5"/>
  <c r="FY22" i="8" s="1"/>
  <c r="I23" i="5"/>
  <c r="FY23" i="8" s="1"/>
  <c r="I24" i="5"/>
  <c r="FY24" i="8" s="1"/>
  <c r="I25" i="5"/>
  <c r="FY25" i="8" s="1"/>
  <c r="I26" i="5"/>
  <c r="FY26" i="8" s="1"/>
  <c r="I27" i="5"/>
  <c r="FY27" i="8" s="1"/>
  <c r="I28" i="5"/>
  <c r="FY28" i="8" s="1"/>
  <c r="I29" i="5"/>
  <c r="FY29" i="8" s="1"/>
  <c r="I30" i="5"/>
  <c r="FY30" i="8" s="1"/>
  <c r="I31" i="5"/>
  <c r="FY31" i="8" s="1"/>
  <c r="I32" i="5"/>
  <c r="FY32" i="8" s="1"/>
  <c r="I33" i="5"/>
  <c r="FY33" i="8" s="1"/>
  <c r="I34" i="5"/>
  <c r="FY34" i="8" s="1"/>
  <c r="I35" i="5"/>
  <c r="FY35" i="8" s="1"/>
  <c r="I36" i="5"/>
  <c r="FY36" i="8" s="1"/>
  <c r="I37" i="5"/>
  <c r="FY37" i="8" s="1"/>
  <c r="I38" i="5"/>
  <c r="FY38" i="8" s="1"/>
  <c r="I39" i="5"/>
  <c r="FY39" i="8" s="1"/>
  <c r="I40" i="5"/>
  <c r="FY40" i="8" s="1"/>
  <c r="I41" i="5"/>
  <c r="FY41" i="8" s="1"/>
  <c r="I42" i="5"/>
  <c r="FY42" i="8" s="1"/>
  <c r="I43" i="5"/>
  <c r="FY43" i="8" s="1"/>
  <c r="I44" i="5"/>
  <c r="FY44" i="8" s="1"/>
  <c r="I45" i="5"/>
  <c r="FY45" i="8" s="1"/>
  <c r="I46" i="5"/>
  <c r="FY46" i="8" s="1"/>
  <c r="I47" i="5"/>
  <c r="FY47" i="8" s="1"/>
  <c r="I48" i="5"/>
  <c r="I49" i="5"/>
  <c r="FY49" i="8" s="1"/>
  <c r="I50" i="5"/>
  <c r="FY50" i="8" s="1"/>
  <c r="I51" i="5"/>
  <c r="FY51" i="8" s="1"/>
  <c r="I52" i="5"/>
  <c r="I53" i="5"/>
  <c r="FY53" i="8" s="1"/>
  <c r="I54" i="5"/>
  <c r="FY54" i="8" s="1"/>
  <c r="I55" i="5"/>
  <c r="FY55" i="8" s="1"/>
  <c r="I8" i="5"/>
  <c r="FY8" i="8" s="1"/>
  <c r="I9" i="5"/>
  <c r="FY9" i="8" s="1"/>
  <c r="I10" i="5"/>
  <c r="FY10" i="8" s="1"/>
  <c r="F11" i="5"/>
  <c r="F12" i="5"/>
  <c r="F13" i="5"/>
  <c r="F14" i="5"/>
  <c r="F15" i="5"/>
  <c r="F16" i="5"/>
  <c r="F17" i="5"/>
  <c r="GG17" i="8" s="1"/>
  <c r="F18" i="5"/>
  <c r="F19" i="5"/>
  <c r="F20" i="5"/>
  <c r="F21" i="5"/>
  <c r="F22" i="5"/>
  <c r="F23" i="5"/>
  <c r="F24" i="5"/>
  <c r="F25" i="5"/>
  <c r="F26" i="5"/>
  <c r="F27" i="5"/>
  <c r="F28" i="5"/>
  <c r="F29" i="5"/>
  <c r="F30" i="5"/>
  <c r="F31" i="5"/>
  <c r="F32" i="5"/>
  <c r="F33" i="5"/>
  <c r="GG33" i="8" s="1"/>
  <c r="F34" i="5"/>
  <c r="GG34" i="8" s="1"/>
  <c r="F35" i="5"/>
  <c r="F36" i="5"/>
  <c r="F37" i="5"/>
  <c r="F38" i="5"/>
  <c r="GG38" i="8" s="1"/>
  <c r="F39" i="5"/>
  <c r="F40" i="5"/>
  <c r="F41" i="5"/>
  <c r="F42" i="5"/>
  <c r="F43" i="5"/>
  <c r="F44" i="5"/>
  <c r="F45" i="5"/>
  <c r="F46" i="5"/>
  <c r="GG46" i="8" s="1"/>
  <c r="F47" i="5"/>
  <c r="F48" i="5"/>
  <c r="F49" i="5"/>
  <c r="F50" i="5"/>
  <c r="F51" i="5"/>
  <c r="F52" i="5"/>
  <c r="F53" i="5"/>
  <c r="F54" i="5"/>
  <c r="F55" i="5"/>
  <c r="GG55" i="8" s="1"/>
  <c r="F8" i="5"/>
  <c r="F9" i="5"/>
  <c r="F10" i="5"/>
  <c r="GG10" i="8" s="1"/>
  <c r="FY48" i="8"/>
  <c r="GD48" i="8"/>
  <c r="FY52" i="8"/>
  <c r="GB53" i="8"/>
  <c r="GA54" i="8"/>
  <c r="EY7" i="8"/>
  <c r="EZ7" i="8"/>
  <c r="FA7" i="8"/>
  <c r="FB7" i="8"/>
  <c r="FD7" i="8"/>
  <c r="FE7" i="8"/>
  <c r="FG7" i="8"/>
  <c r="FH7" i="8"/>
  <c r="FJ7" i="8"/>
  <c r="FK7" i="8"/>
  <c r="FM7" i="8"/>
  <c r="FN7" i="8"/>
  <c r="FP7" i="8"/>
  <c r="FQ7" i="8"/>
  <c r="FR7" i="8"/>
  <c r="FT7" i="8"/>
  <c r="FU7" i="8"/>
  <c r="EY8" i="8"/>
  <c r="EZ8" i="8"/>
  <c r="FA8" i="8"/>
  <c r="FB8" i="8"/>
  <c r="FD8" i="8"/>
  <c r="FE8" i="8"/>
  <c r="FG8" i="8"/>
  <c r="FH8" i="8"/>
  <c r="FJ8" i="8"/>
  <c r="FK8" i="8"/>
  <c r="FM8" i="8"/>
  <c r="FN8" i="8"/>
  <c r="FP8" i="8"/>
  <c r="FQ8" i="8"/>
  <c r="FR8" i="8"/>
  <c r="FT8" i="8"/>
  <c r="FU8" i="8"/>
  <c r="EY9" i="8"/>
  <c r="EZ9" i="8"/>
  <c r="FA9" i="8"/>
  <c r="FB9" i="8"/>
  <c r="FD9" i="8"/>
  <c r="FE9" i="8"/>
  <c r="FG9" i="8"/>
  <c r="FH9" i="8"/>
  <c r="FJ9" i="8"/>
  <c r="FK9" i="8"/>
  <c r="FM9" i="8"/>
  <c r="FN9" i="8"/>
  <c r="FP9" i="8"/>
  <c r="FQ9" i="8"/>
  <c r="FR9" i="8"/>
  <c r="FT9" i="8"/>
  <c r="FU9" i="8"/>
  <c r="EY10" i="8"/>
  <c r="EZ10" i="8"/>
  <c r="FA10" i="8"/>
  <c r="FB10" i="8"/>
  <c r="FD10" i="8"/>
  <c r="FE10" i="8"/>
  <c r="FG10" i="8"/>
  <c r="FH10" i="8"/>
  <c r="FJ10" i="8"/>
  <c r="FK10" i="8"/>
  <c r="FM10" i="8"/>
  <c r="FN10" i="8"/>
  <c r="FP10" i="8"/>
  <c r="FQ10" i="8"/>
  <c r="FR10" i="8"/>
  <c r="FT10" i="8"/>
  <c r="FU10" i="8"/>
  <c r="EY11" i="8"/>
  <c r="EZ11" i="8"/>
  <c r="FA11" i="8"/>
  <c r="FB11" i="8"/>
  <c r="FD11" i="8"/>
  <c r="FE11" i="8"/>
  <c r="FG11" i="8"/>
  <c r="FH11" i="8"/>
  <c r="FJ11" i="8"/>
  <c r="FK11" i="8"/>
  <c r="FM11" i="8"/>
  <c r="FN11" i="8"/>
  <c r="FP11" i="8"/>
  <c r="FQ11" i="8"/>
  <c r="FR11" i="8"/>
  <c r="FT11" i="8"/>
  <c r="FU11" i="8"/>
  <c r="EY12" i="8"/>
  <c r="EZ12" i="8"/>
  <c r="FA12" i="8"/>
  <c r="FB12" i="8"/>
  <c r="FD12" i="8"/>
  <c r="FE12" i="8"/>
  <c r="FG12" i="8"/>
  <c r="FH12" i="8"/>
  <c r="FJ12" i="8"/>
  <c r="FK12" i="8"/>
  <c r="FM12" i="8"/>
  <c r="FN12" i="8"/>
  <c r="FP12" i="8"/>
  <c r="FQ12" i="8"/>
  <c r="FR12" i="8"/>
  <c r="FT12" i="8"/>
  <c r="FU12" i="8"/>
  <c r="EY13" i="8"/>
  <c r="EZ13" i="8"/>
  <c r="FA13" i="8"/>
  <c r="FB13" i="8"/>
  <c r="FD13" i="8"/>
  <c r="FE13" i="8"/>
  <c r="FG13" i="8"/>
  <c r="FH13" i="8"/>
  <c r="FJ13" i="8"/>
  <c r="FK13" i="8"/>
  <c r="FM13" i="8"/>
  <c r="FN13" i="8"/>
  <c r="FP13" i="8"/>
  <c r="FQ13" i="8"/>
  <c r="FR13" i="8"/>
  <c r="FT13" i="8"/>
  <c r="FU13" i="8"/>
  <c r="EY14" i="8"/>
  <c r="EZ14" i="8"/>
  <c r="FA14" i="8"/>
  <c r="FB14" i="8"/>
  <c r="FD14" i="8"/>
  <c r="FE14" i="8"/>
  <c r="FG14" i="8"/>
  <c r="FH14" i="8"/>
  <c r="FJ14" i="8"/>
  <c r="FK14" i="8"/>
  <c r="FM14" i="8"/>
  <c r="FN14" i="8"/>
  <c r="FP14" i="8"/>
  <c r="FQ14" i="8"/>
  <c r="FR14" i="8"/>
  <c r="FT14" i="8"/>
  <c r="FU14" i="8"/>
  <c r="EY15" i="8"/>
  <c r="EZ15" i="8"/>
  <c r="FA15" i="8"/>
  <c r="FB15" i="8"/>
  <c r="FD15" i="8"/>
  <c r="FE15" i="8"/>
  <c r="FG15" i="8"/>
  <c r="FH15" i="8"/>
  <c r="FJ15" i="8"/>
  <c r="FK15" i="8"/>
  <c r="FM15" i="8"/>
  <c r="FN15" i="8"/>
  <c r="FP15" i="8"/>
  <c r="FQ15" i="8"/>
  <c r="FR15" i="8"/>
  <c r="FT15" i="8"/>
  <c r="FU15" i="8"/>
  <c r="EY16" i="8"/>
  <c r="EZ16" i="8"/>
  <c r="FA16" i="8"/>
  <c r="FB16" i="8"/>
  <c r="FD16" i="8"/>
  <c r="FE16" i="8"/>
  <c r="FG16" i="8"/>
  <c r="FH16" i="8"/>
  <c r="FJ16" i="8"/>
  <c r="FK16" i="8"/>
  <c r="FM16" i="8"/>
  <c r="FN16" i="8"/>
  <c r="FP16" i="8"/>
  <c r="FQ16" i="8"/>
  <c r="FR16" i="8"/>
  <c r="FT16" i="8"/>
  <c r="FU16" i="8"/>
  <c r="EY17" i="8"/>
  <c r="EZ17" i="8"/>
  <c r="FA17" i="8"/>
  <c r="FB17" i="8"/>
  <c r="FD17" i="8"/>
  <c r="FE17" i="8"/>
  <c r="FG17" i="8"/>
  <c r="FH17" i="8"/>
  <c r="FJ17" i="8"/>
  <c r="FK17" i="8"/>
  <c r="FM17" i="8"/>
  <c r="FN17" i="8"/>
  <c r="FP17" i="8"/>
  <c r="FQ17" i="8"/>
  <c r="FR17" i="8"/>
  <c r="FT17" i="8"/>
  <c r="FU17" i="8"/>
  <c r="EY18" i="8"/>
  <c r="EZ18" i="8"/>
  <c r="FA18" i="8"/>
  <c r="FB18" i="8"/>
  <c r="FD18" i="8"/>
  <c r="FE18" i="8"/>
  <c r="FG18" i="8"/>
  <c r="FH18" i="8"/>
  <c r="FJ18" i="8"/>
  <c r="FK18" i="8"/>
  <c r="FM18" i="8"/>
  <c r="FN18" i="8"/>
  <c r="FP18" i="8"/>
  <c r="FQ18" i="8"/>
  <c r="FR18" i="8"/>
  <c r="FT18" i="8"/>
  <c r="FU18" i="8"/>
  <c r="EY19" i="8"/>
  <c r="EZ19" i="8"/>
  <c r="FA19" i="8"/>
  <c r="FB19" i="8"/>
  <c r="FD19" i="8"/>
  <c r="FE19" i="8"/>
  <c r="FG19" i="8"/>
  <c r="FH19" i="8"/>
  <c r="FJ19" i="8"/>
  <c r="FK19" i="8"/>
  <c r="FM19" i="8"/>
  <c r="FN19" i="8"/>
  <c r="FP19" i="8"/>
  <c r="FQ19" i="8"/>
  <c r="FR19" i="8"/>
  <c r="FT19" i="8"/>
  <c r="FU19" i="8"/>
  <c r="EY20" i="8"/>
  <c r="EZ20" i="8"/>
  <c r="FA20" i="8"/>
  <c r="FB20" i="8"/>
  <c r="FD20" i="8"/>
  <c r="FE20" i="8"/>
  <c r="FG20" i="8"/>
  <c r="FH20" i="8"/>
  <c r="FJ20" i="8"/>
  <c r="FK20" i="8"/>
  <c r="FM20" i="8"/>
  <c r="FN20" i="8"/>
  <c r="FP20" i="8"/>
  <c r="FQ20" i="8"/>
  <c r="FR20" i="8"/>
  <c r="FT20" i="8"/>
  <c r="FU20" i="8"/>
  <c r="EY21" i="8"/>
  <c r="EZ21" i="8"/>
  <c r="FA21" i="8"/>
  <c r="FB21" i="8"/>
  <c r="FD21" i="8"/>
  <c r="FE21" i="8"/>
  <c r="FG21" i="8"/>
  <c r="FH21" i="8"/>
  <c r="FJ21" i="8"/>
  <c r="FK21" i="8"/>
  <c r="FM21" i="8"/>
  <c r="FN21" i="8"/>
  <c r="FP21" i="8"/>
  <c r="FQ21" i="8"/>
  <c r="FR21" i="8"/>
  <c r="FT21" i="8"/>
  <c r="FU21" i="8"/>
  <c r="EY22" i="8"/>
  <c r="EZ22" i="8"/>
  <c r="FA22" i="8"/>
  <c r="FB22" i="8"/>
  <c r="FD22" i="8"/>
  <c r="FE22" i="8"/>
  <c r="FG22" i="8"/>
  <c r="FH22" i="8"/>
  <c r="FJ22" i="8"/>
  <c r="FK22" i="8"/>
  <c r="FM22" i="8"/>
  <c r="FN22" i="8"/>
  <c r="FP22" i="8"/>
  <c r="FQ22" i="8"/>
  <c r="FR22" i="8"/>
  <c r="FT22" i="8"/>
  <c r="FU22" i="8"/>
  <c r="EY23" i="8"/>
  <c r="EZ23" i="8"/>
  <c r="FA23" i="8"/>
  <c r="FB23" i="8"/>
  <c r="FD23" i="8"/>
  <c r="FE23" i="8"/>
  <c r="FG23" i="8"/>
  <c r="FH23" i="8"/>
  <c r="FJ23" i="8"/>
  <c r="FK23" i="8"/>
  <c r="FM23" i="8"/>
  <c r="FN23" i="8"/>
  <c r="FP23" i="8"/>
  <c r="FQ23" i="8"/>
  <c r="FR23" i="8"/>
  <c r="FT23" i="8"/>
  <c r="FU23" i="8"/>
  <c r="EY24" i="8"/>
  <c r="EZ24" i="8"/>
  <c r="FA24" i="8"/>
  <c r="FB24" i="8"/>
  <c r="FD24" i="8"/>
  <c r="FE24" i="8"/>
  <c r="FG24" i="8"/>
  <c r="FH24" i="8"/>
  <c r="FJ24" i="8"/>
  <c r="FK24" i="8"/>
  <c r="FM24" i="8"/>
  <c r="FN24" i="8"/>
  <c r="FP24" i="8"/>
  <c r="FQ24" i="8"/>
  <c r="FR24" i="8"/>
  <c r="FT24" i="8"/>
  <c r="FU24" i="8"/>
  <c r="EY25" i="8"/>
  <c r="EZ25" i="8"/>
  <c r="FA25" i="8"/>
  <c r="FB25" i="8"/>
  <c r="FD25" i="8"/>
  <c r="FE25" i="8"/>
  <c r="FG25" i="8"/>
  <c r="FH25" i="8"/>
  <c r="FJ25" i="8"/>
  <c r="FK25" i="8"/>
  <c r="FM25" i="8"/>
  <c r="FN25" i="8"/>
  <c r="FP25" i="8"/>
  <c r="FQ25" i="8"/>
  <c r="FR25" i="8"/>
  <c r="FT25" i="8"/>
  <c r="FU25" i="8"/>
  <c r="EY26" i="8"/>
  <c r="EZ26" i="8"/>
  <c r="FA26" i="8"/>
  <c r="FB26" i="8"/>
  <c r="FD26" i="8"/>
  <c r="FE26" i="8"/>
  <c r="FG26" i="8"/>
  <c r="FH26" i="8"/>
  <c r="FJ26" i="8"/>
  <c r="FK26" i="8"/>
  <c r="FM26" i="8"/>
  <c r="FN26" i="8"/>
  <c r="FP26" i="8"/>
  <c r="FQ26" i="8"/>
  <c r="FR26" i="8"/>
  <c r="FT26" i="8"/>
  <c r="FU26" i="8"/>
  <c r="EY27" i="8"/>
  <c r="EZ27" i="8"/>
  <c r="FA27" i="8"/>
  <c r="FB27" i="8"/>
  <c r="FD27" i="8"/>
  <c r="FE27" i="8"/>
  <c r="FG27" i="8"/>
  <c r="FH27" i="8"/>
  <c r="FJ27" i="8"/>
  <c r="FK27" i="8"/>
  <c r="FM27" i="8"/>
  <c r="FN27" i="8"/>
  <c r="FP27" i="8"/>
  <c r="FQ27" i="8"/>
  <c r="FR27" i="8"/>
  <c r="FT27" i="8"/>
  <c r="FU27" i="8"/>
  <c r="EY28" i="8"/>
  <c r="EZ28" i="8"/>
  <c r="FA28" i="8"/>
  <c r="FB28" i="8"/>
  <c r="FD28" i="8"/>
  <c r="FE28" i="8"/>
  <c r="FG28" i="8"/>
  <c r="FH28" i="8"/>
  <c r="FJ28" i="8"/>
  <c r="FK28" i="8"/>
  <c r="FM28" i="8"/>
  <c r="FN28" i="8"/>
  <c r="FP28" i="8"/>
  <c r="FQ28" i="8"/>
  <c r="FR28" i="8"/>
  <c r="FT28" i="8"/>
  <c r="FU28" i="8"/>
  <c r="EY29" i="8"/>
  <c r="EZ29" i="8"/>
  <c r="FA29" i="8"/>
  <c r="FB29" i="8"/>
  <c r="FD29" i="8"/>
  <c r="FE29" i="8"/>
  <c r="FG29" i="8"/>
  <c r="FH29" i="8"/>
  <c r="FJ29" i="8"/>
  <c r="FK29" i="8"/>
  <c r="FM29" i="8"/>
  <c r="FN29" i="8"/>
  <c r="FP29" i="8"/>
  <c r="FQ29" i="8"/>
  <c r="FR29" i="8"/>
  <c r="FT29" i="8"/>
  <c r="FU29" i="8"/>
  <c r="EY30" i="8"/>
  <c r="EZ30" i="8"/>
  <c r="FA30" i="8"/>
  <c r="FB30" i="8"/>
  <c r="FD30" i="8"/>
  <c r="FE30" i="8"/>
  <c r="FG30" i="8"/>
  <c r="FH30" i="8"/>
  <c r="FJ30" i="8"/>
  <c r="FK30" i="8"/>
  <c r="FM30" i="8"/>
  <c r="FN30" i="8"/>
  <c r="FP30" i="8"/>
  <c r="FQ30" i="8"/>
  <c r="FR30" i="8"/>
  <c r="FT30" i="8"/>
  <c r="FU30" i="8"/>
  <c r="EY31" i="8"/>
  <c r="EZ31" i="8"/>
  <c r="FA31" i="8"/>
  <c r="FB31" i="8"/>
  <c r="FD31" i="8"/>
  <c r="FE31" i="8"/>
  <c r="FG31" i="8"/>
  <c r="FH31" i="8"/>
  <c r="FJ31" i="8"/>
  <c r="FK31" i="8"/>
  <c r="FM31" i="8"/>
  <c r="FN31" i="8"/>
  <c r="FP31" i="8"/>
  <c r="FQ31" i="8"/>
  <c r="FR31" i="8"/>
  <c r="FT31" i="8"/>
  <c r="FU31" i="8"/>
  <c r="EY32" i="8"/>
  <c r="EZ32" i="8"/>
  <c r="FA32" i="8"/>
  <c r="FB32" i="8"/>
  <c r="FD32" i="8"/>
  <c r="FE32" i="8"/>
  <c r="FG32" i="8"/>
  <c r="FH32" i="8"/>
  <c r="FJ32" i="8"/>
  <c r="FK32" i="8"/>
  <c r="FM32" i="8"/>
  <c r="FN32" i="8"/>
  <c r="FP32" i="8"/>
  <c r="FQ32" i="8"/>
  <c r="FR32" i="8"/>
  <c r="FT32" i="8"/>
  <c r="FU32" i="8"/>
  <c r="EY33" i="8"/>
  <c r="EZ33" i="8"/>
  <c r="FA33" i="8"/>
  <c r="FB33" i="8"/>
  <c r="FD33" i="8"/>
  <c r="FE33" i="8"/>
  <c r="FG33" i="8"/>
  <c r="FH33" i="8"/>
  <c r="FJ33" i="8"/>
  <c r="FK33" i="8"/>
  <c r="FM33" i="8"/>
  <c r="FN33" i="8"/>
  <c r="FP33" i="8"/>
  <c r="FQ33" i="8"/>
  <c r="FR33" i="8"/>
  <c r="FT33" i="8"/>
  <c r="FU33" i="8"/>
  <c r="EY34" i="8"/>
  <c r="EZ34" i="8"/>
  <c r="FA34" i="8"/>
  <c r="FB34" i="8"/>
  <c r="FD34" i="8"/>
  <c r="FE34" i="8"/>
  <c r="FG34" i="8"/>
  <c r="FH34" i="8"/>
  <c r="FJ34" i="8"/>
  <c r="FK34" i="8"/>
  <c r="FM34" i="8"/>
  <c r="FN34" i="8"/>
  <c r="FP34" i="8"/>
  <c r="FQ34" i="8"/>
  <c r="FR34" i="8"/>
  <c r="FT34" i="8"/>
  <c r="FU34" i="8"/>
  <c r="EY35" i="8"/>
  <c r="EZ35" i="8"/>
  <c r="FA35" i="8"/>
  <c r="FB35" i="8"/>
  <c r="FD35" i="8"/>
  <c r="FE35" i="8"/>
  <c r="FG35" i="8"/>
  <c r="FH35" i="8"/>
  <c r="FJ35" i="8"/>
  <c r="FK35" i="8"/>
  <c r="FM35" i="8"/>
  <c r="FN35" i="8"/>
  <c r="FP35" i="8"/>
  <c r="FQ35" i="8"/>
  <c r="FR35" i="8"/>
  <c r="FT35" i="8"/>
  <c r="FU35" i="8"/>
  <c r="EY36" i="8"/>
  <c r="EZ36" i="8"/>
  <c r="FA36" i="8"/>
  <c r="FB36" i="8"/>
  <c r="FD36" i="8"/>
  <c r="FE36" i="8"/>
  <c r="FG36" i="8"/>
  <c r="FH36" i="8"/>
  <c r="FJ36" i="8"/>
  <c r="FK36" i="8"/>
  <c r="FM36" i="8"/>
  <c r="FN36" i="8"/>
  <c r="FP36" i="8"/>
  <c r="FQ36" i="8"/>
  <c r="FR36" i="8"/>
  <c r="FT36" i="8"/>
  <c r="FU36" i="8"/>
  <c r="EY37" i="8"/>
  <c r="EZ37" i="8"/>
  <c r="FA37" i="8"/>
  <c r="FB37" i="8"/>
  <c r="FD37" i="8"/>
  <c r="FE37" i="8"/>
  <c r="FG37" i="8"/>
  <c r="FH37" i="8"/>
  <c r="FJ37" i="8"/>
  <c r="FK37" i="8"/>
  <c r="FM37" i="8"/>
  <c r="FN37" i="8"/>
  <c r="FP37" i="8"/>
  <c r="FQ37" i="8"/>
  <c r="FR37" i="8"/>
  <c r="FT37" i="8"/>
  <c r="FU37" i="8"/>
  <c r="EY38" i="8"/>
  <c r="EZ38" i="8"/>
  <c r="FA38" i="8"/>
  <c r="FB38" i="8"/>
  <c r="FD38" i="8"/>
  <c r="FE38" i="8"/>
  <c r="FG38" i="8"/>
  <c r="FH38" i="8"/>
  <c r="FJ38" i="8"/>
  <c r="FK38" i="8"/>
  <c r="FM38" i="8"/>
  <c r="FN38" i="8"/>
  <c r="FP38" i="8"/>
  <c r="FQ38" i="8"/>
  <c r="FR38" i="8"/>
  <c r="FT38" i="8"/>
  <c r="FU38" i="8"/>
  <c r="EY39" i="8"/>
  <c r="EZ39" i="8"/>
  <c r="FA39" i="8"/>
  <c r="FB39" i="8"/>
  <c r="FD39" i="8"/>
  <c r="FE39" i="8"/>
  <c r="FG39" i="8"/>
  <c r="FH39" i="8"/>
  <c r="FJ39" i="8"/>
  <c r="FK39" i="8"/>
  <c r="FM39" i="8"/>
  <c r="FN39" i="8"/>
  <c r="FP39" i="8"/>
  <c r="FQ39" i="8"/>
  <c r="FR39" i="8"/>
  <c r="FT39" i="8"/>
  <c r="FU39" i="8"/>
  <c r="EY40" i="8"/>
  <c r="EZ40" i="8"/>
  <c r="FA40" i="8"/>
  <c r="FB40" i="8"/>
  <c r="FD40" i="8"/>
  <c r="FE40" i="8"/>
  <c r="FG40" i="8"/>
  <c r="FH40" i="8"/>
  <c r="FJ40" i="8"/>
  <c r="FK40" i="8"/>
  <c r="FM40" i="8"/>
  <c r="FN40" i="8"/>
  <c r="FP40" i="8"/>
  <c r="FQ40" i="8"/>
  <c r="FR40" i="8"/>
  <c r="FT40" i="8"/>
  <c r="FU40" i="8"/>
  <c r="EY41" i="8"/>
  <c r="EZ41" i="8"/>
  <c r="FA41" i="8"/>
  <c r="FB41" i="8"/>
  <c r="FD41" i="8"/>
  <c r="FE41" i="8"/>
  <c r="FG41" i="8"/>
  <c r="FH41" i="8"/>
  <c r="FJ41" i="8"/>
  <c r="FK41" i="8"/>
  <c r="FM41" i="8"/>
  <c r="FN41" i="8"/>
  <c r="FP41" i="8"/>
  <c r="FQ41" i="8"/>
  <c r="FR41" i="8"/>
  <c r="FT41" i="8"/>
  <c r="FU41" i="8"/>
  <c r="EY42" i="8"/>
  <c r="EZ42" i="8"/>
  <c r="FA42" i="8"/>
  <c r="FB42" i="8"/>
  <c r="FD42" i="8"/>
  <c r="FE42" i="8"/>
  <c r="FG42" i="8"/>
  <c r="FH42" i="8"/>
  <c r="FJ42" i="8"/>
  <c r="FK42" i="8"/>
  <c r="FM42" i="8"/>
  <c r="FN42" i="8"/>
  <c r="FP42" i="8"/>
  <c r="FQ42" i="8"/>
  <c r="FR42" i="8"/>
  <c r="FT42" i="8"/>
  <c r="FU42" i="8"/>
  <c r="EY43" i="8"/>
  <c r="EZ43" i="8"/>
  <c r="FA43" i="8"/>
  <c r="FB43" i="8"/>
  <c r="FD43" i="8"/>
  <c r="FE43" i="8"/>
  <c r="FG43" i="8"/>
  <c r="FH43" i="8"/>
  <c r="FJ43" i="8"/>
  <c r="FK43" i="8"/>
  <c r="FM43" i="8"/>
  <c r="FN43" i="8"/>
  <c r="FP43" i="8"/>
  <c r="FQ43" i="8"/>
  <c r="FR43" i="8"/>
  <c r="FT43" i="8"/>
  <c r="FU43" i="8"/>
  <c r="EY44" i="8"/>
  <c r="EZ44" i="8"/>
  <c r="FA44" i="8"/>
  <c r="FB44" i="8"/>
  <c r="FD44" i="8"/>
  <c r="FE44" i="8"/>
  <c r="FG44" i="8"/>
  <c r="FH44" i="8"/>
  <c r="FJ44" i="8"/>
  <c r="FK44" i="8"/>
  <c r="FM44" i="8"/>
  <c r="FN44" i="8"/>
  <c r="FP44" i="8"/>
  <c r="FQ44" i="8"/>
  <c r="FR44" i="8"/>
  <c r="FT44" i="8"/>
  <c r="FU44" i="8"/>
  <c r="EY45" i="8"/>
  <c r="EZ45" i="8"/>
  <c r="FA45" i="8"/>
  <c r="FB45" i="8"/>
  <c r="FD45" i="8"/>
  <c r="FE45" i="8"/>
  <c r="FG45" i="8"/>
  <c r="FH45" i="8"/>
  <c r="FJ45" i="8"/>
  <c r="FK45" i="8"/>
  <c r="FM45" i="8"/>
  <c r="FN45" i="8"/>
  <c r="FP45" i="8"/>
  <c r="FQ45" i="8"/>
  <c r="FR45" i="8"/>
  <c r="FT45" i="8"/>
  <c r="FU45" i="8"/>
  <c r="EY46" i="8"/>
  <c r="EZ46" i="8"/>
  <c r="FA46" i="8"/>
  <c r="FB46" i="8"/>
  <c r="FD46" i="8"/>
  <c r="FE46" i="8"/>
  <c r="FG46" i="8"/>
  <c r="FH46" i="8"/>
  <c r="FJ46" i="8"/>
  <c r="FK46" i="8"/>
  <c r="FM46" i="8"/>
  <c r="FN46" i="8"/>
  <c r="FP46" i="8"/>
  <c r="FQ46" i="8"/>
  <c r="FR46" i="8"/>
  <c r="FT46" i="8"/>
  <c r="FU46" i="8"/>
  <c r="EY47" i="8"/>
  <c r="EZ47" i="8"/>
  <c r="FA47" i="8"/>
  <c r="FB47" i="8"/>
  <c r="FD47" i="8"/>
  <c r="FE47" i="8"/>
  <c r="FG47" i="8"/>
  <c r="FH47" i="8"/>
  <c r="FJ47" i="8"/>
  <c r="FK47" i="8"/>
  <c r="FM47" i="8"/>
  <c r="FN47" i="8"/>
  <c r="FP47" i="8"/>
  <c r="FQ47" i="8"/>
  <c r="FR47" i="8"/>
  <c r="FT47" i="8"/>
  <c r="FU47" i="8"/>
  <c r="EY48" i="8"/>
  <c r="EZ48" i="8"/>
  <c r="FA48" i="8"/>
  <c r="FB48" i="8"/>
  <c r="FD48" i="8"/>
  <c r="FE48" i="8"/>
  <c r="FG48" i="8"/>
  <c r="FH48" i="8"/>
  <c r="FJ48" i="8"/>
  <c r="FK48" i="8"/>
  <c r="FM48" i="8"/>
  <c r="FN48" i="8"/>
  <c r="FP48" i="8"/>
  <c r="FQ48" i="8"/>
  <c r="FR48" i="8"/>
  <c r="FT48" i="8"/>
  <c r="FU48" i="8"/>
  <c r="EY49" i="8"/>
  <c r="EZ49" i="8"/>
  <c r="FA49" i="8"/>
  <c r="FB49" i="8"/>
  <c r="FD49" i="8"/>
  <c r="FE49" i="8"/>
  <c r="FG49" i="8"/>
  <c r="FH49" i="8"/>
  <c r="FJ49" i="8"/>
  <c r="FK49" i="8"/>
  <c r="FM49" i="8"/>
  <c r="FN49" i="8"/>
  <c r="FP49" i="8"/>
  <c r="FQ49" i="8"/>
  <c r="FR49" i="8"/>
  <c r="FT49" i="8"/>
  <c r="FU49" i="8"/>
  <c r="EY50" i="8"/>
  <c r="EZ50" i="8"/>
  <c r="FA50" i="8"/>
  <c r="FB50" i="8"/>
  <c r="FD50" i="8"/>
  <c r="FE50" i="8"/>
  <c r="FG50" i="8"/>
  <c r="FH50" i="8"/>
  <c r="FJ50" i="8"/>
  <c r="FK50" i="8"/>
  <c r="FM50" i="8"/>
  <c r="FN50" i="8"/>
  <c r="FP50" i="8"/>
  <c r="FQ50" i="8"/>
  <c r="FR50" i="8"/>
  <c r="FT50" i="8"/>
  <c r="FU50" i="8"/>
  <c r="EY51" i="8"/>
  <c r="EZ51" i="8"/>
  <c r="FA51" i="8"/>
  <c r="FB51" i="8"/>
  <c r="FD51" i="8"/>
  <c r="FE51" i="8"/>
  <c r="FG51" i="8"/>
  <c r="FH51" i="8"/>
  <c r="FJ51" i="8"/>
  <c r="FK51" i="8"/>
  <c r="FM51" i="8"/>
  <c r="FN51" i="8"/>
  <c r="FP51" i="8"/>
  <c r="FQ51" i="8"/>
  <c r="FR51" i="8"/>
  <c r="FT51" i="8"/>
  <c r="FU51" i="8"/>
  <c r="EY52" i="8"/>
  <c r="EZ52" i="8"/>
  <c r="FA52" i="8"/>
  <c r="FB52" i="8"/>
  <c r="FD52" i="8"/>
  <c r="FE52" i="8"/>
  <c r="FG52" i="8"/>
  <c r="FH52" i="8"/>
  <c r="FJ52" i="8"/>
  <c r="FK52" i="8"/>
  <c r="FM52" i="8"/>
  <c r="FN52" i="8"/>
  <c r="FP52" i="8"/>
  <c r="FQ52" i="8"/>
  <c r="FR52" i="8"/>
  <c r="FT52" i="8"/>
  <c r="FU52" i="8"/>
  <c r="EY53" i="8"/>
  <c r="EZ53" i="8"/>
  <c r="FA53" i="8"/>
  <c r="FB53" i="8"/>
  <c r="FD53" i="8"/>
  <c r="FE53" i="8"/>
  <c r="FG53" i="8"/>
  <c r="FH53" i="8"/>
  <c r="FJ53" i="8"/>
  <c r="FK53" i="8"/>
  <c r="FM53" i="8"/>
  <c r="FN53" i="8"/>
  <c r="FP53" i="8"/>
  <c r="FQ53" i="8"/>
  <c r="FR53" i="8"/>
  <c r="FT53" i="8"/>
  <c r="FU53" i="8"/>
  <c r="EY54" i="8"/>
  <c r="EZ54" i="8"/>
  <c r="FA54" i="8"/>
  <c r="FB54" i="8"/>
  <c r="FD54" i="8"/>
  <c r="FE54" i="8"/>
  <c r="FG54" i="8"/>
  <c r="FH54" i="8"/>
  <c r="FJ54" i="8"/>
  <c r="FK54" i="8"/>
  <c r="FM54" i="8"/>
  <c r="FN54" i="8"/>
  <c r="FP54" i="8"/>
  <c r="FQ54" i="8"/>
  <c r="FR54" i="8"/>
  <c r="FT54" i="8"/>
  <c r="FU54" i="8"/>
  <c r="EY55" i="8"/>
  <c r="EZ55" i="8"/>
  <c r="FA55" i="8"/>
  <c r="FB55" i="8"/>
  <c r="FD55" i="8"/>
  <c r="FE55" i="8"/>
  <c r="FG55" i="8"/>
  <c r="FH55" i="8"/>
  <c r="FJ55" i="8"/>
  <c r="FK55" i="8"/>
  <c r="FM55" i="8"/>
  <c r="FN55" i="8"/>
  <c r="FP55" i="8"/>
  <c r="FQ55" i="8"/>
  <c r="FR55" i="8"/>
  <c r="FT55" i="8"/>
  <c r="FU55" i="8"/>
  <c r="FU6" i="8"/>
  <c r="FT6" i="8"/>
  <c r="FP6" i="8"/>
  <c r="FQ6" i="8"/>
  <c r="FR6" i="8"/>
  <c r="FM6" i="8"/>
  <c r="FN6" i="8"/>
  <c r="FK6" i="8"/>
  <c r="FJ6" i="8"/>
  <c r="FH6" i="8"/>
  <c r="FG6" i="8"/>
  <c r="FD6" i="8"/>
  <c r="FE6" i="8"/>
  <c r="EY6" i="8"/>
  <c r="EZ6" i="8"/>
  <c r="FA6" i="8"/>
  <c r="FB6" i="8"/>
  <c r="G11" i="6"/>
  <c r="H11" i="6" s="1"/>
  <c r="G12" i="6"/>
  <c r="P12" i="4" s="1"/>
  <c r="G13" i="6"/>
  <c r="H13" i="6" s="1"/>
  <c r="G14" i="6"/>
  <c r="G15" i="6"/>
  <c r="G16" i="6"/>
  <c r="P16" i="4" s="1"/>
  <c r="G17" i="6"/>
  <c r="G18" i="6"/>
  <c r="G19" i="6"/>
  <c r="H19" i="6" s="1"/>
  <c r="G20" i="6"/>
  <c r="P20" i="4" s="1"/>
  <c r="G21" i="6"/>
  <c r="G22" i="6"/>
  <c r="P22" i="4" s="1"/>
  <c r="G23" i="6"/>
  <c r="P23" i="4" s="1"/>
  <c r="G24" i="6"/>
  <c r="H24" i="6" s="1"/>
  <c r="G25" i="6"/>
  <c r="G26" i="6"/>
  <c r="G27" i="6"/>
  <c r="H27" i="6" s="1"/>
  <c r="G28" i="6"/>
  <c r="P28" i="4" s="1"/>
  <c r="G29" i="6"/>
  <c r="H29" i="6" s="1"/>
  <c r="G30" i="6"/>
  <c r="G31" i="6"/>
  <c r="H31" i="6" s="1"/>
  <c r="G32" i="6"/>
  <c r="P32" i="4" s="1"/>
  <c r="G33" i="6"/>
  <c r="H33" i="6" s="1"/>
  <c r="G34" i="6"/>
  <c r="G35" i="6"/>
  <c r="P35" i="4" s="1"/>
  <c r="G36" i="6"/>
  <c r="H36" i="6" s="1"/>
  <c r="G37" i="6"/>
  <c r="G38" i="6"/>
  <c r="H38" i="6" s="1"/>
  <c r="G39" i="6"/>
  <c r="P39" i="4" s="1"/>
  <c r="G40" i="6"/>
  <c r="H40" i="6" s="1"/>
  <c r="G41" i="6"/>
  <c r="G42" i="6"/>
  <c r="G43" i="6"/>
  <c r="H43" i="6" s="1"/>
  <c r="G44" i="6"/>
  <c r="H44" i="6" s="1"/>
  <c r="G45" i="6"/>
  <c r="G46" i="6"/>
  <c r="G47" i="6"/>
  <c r="G48" i="6"/>
  <c r="H48" i="6" s="1"/>
  <c r="G49" i="6"/>
  <c r="G50" i="6"/>
  <c r="G51" i="6"/>
  <c r="P51" i="4" s="1"/>
  <c r="G52" i="6"/>
  <c r="G53" i="6"/>
  <c r="G54" i="6"/>
  <c r="P54" i="4" s="1"/>
  <c r="G55" i="6"/>
  <c r="P55" i="4" s="1"/>
  <c r="G8" i="6"/>
  <c r="H8" i="6" s="1"/>
  <c r="G9" i="6"/>
  <c r="G10" i="6"/>
  <c r="H10" i="6" s="1"/>
  <c r="H51" i="6"/>
  <c r="H20" i="6"/>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8" i="4"/>
  <c r="G9" i="4"/>
  <c r="G10" i="4"/>
  <c r="G5" i="4"/>
  <c r="J5" i="4"/>
  <c r="H5" i="4"/>
  <c r="FV50" i="8"/>
  <c r="FO40" i="8"/>
  <c r="FO23" i="8"/>
  <c r="FS36" i="8"/>
  <c r="EE49" i="3"/>
  <c r="FX32" i="8" l="1"/>
  <c r="GG32" i="8"/>
  <c r="FX43" i="8"/>
  <c r="GG43" i="8"/>
  <c r="FX39" i="8"/>
  <c r="GG39" i="8"/>
  <c r="FX35" i="8"/>
  <c r="GG35" i="8"/>
  <c r="FX31" i="8"/>
  <c r="GG31" i="8"/>
  <c r="FX27" i="8"/>
  <c r="GG27" i="8"/>
  <c r="FX23" i="8"/>
  <c r="GG23" i="8"/>
  <c r="FX19" i="8"/>
  <c r="GG19" i="8"/>
  <c r="FX15" i="8"/>
  <c r="GG15" i="8"/>
  <c r="FX11" i="8"/>
  <c r="GG11" i="8"/>
  <c r="FX44" i="8"/>
  <c r="GG44" i="8"/>
  <c r="FX40" i="8"/>
  <c r="GG40" i="8"/>
  <c r="FX28" i="8"/>
  <c r="GG28" i="8"/>
  <c r="FX20" i="8"/>
  <c r="GG20" i="8"/>
  <c r="FX12" i="8"/>
  <c r="GG12" i="8"/>
  <c r="AI42" i="5"/>
  <c r="GG42" i="8"/>
  <c r="FX30" i="8"/>
  <c r="GG30" i="8"/>
  <c r="FX26" i="8"/>
  <c r="GG26" i="8"/>
  <c r="FX22" i="8"/>
  <c r="GG22" i="8"/>
  <c r="FX18" i="8"/>
  <c r="GG18" i="8"/>
  <c r="FX14" i="8"/>
  <c r="GG14" i="8"/>
  <c r="FX8" i="8"/>
  <c r="GG8" i="8"/>
  <c r="FX36" i="8"/>
  <c r="GG36" i="8"/>
  <c r="FX24" i="8"/>
  <c r="GG24" i="8"/>
  <c r="FX16" i="8"/>
  <c r="GG16" i="8"/>
  <c r="EE41" i="3"/>
  <c r="FX9" i="8"/>
  <c r="GG9" i="8"/>
  <c r="GG41" i="8"/>
  <c r="AI41" i="5" s="1"/>
  <c r="FX37" i="8"/>
  <c r="GG37" i="8"/>
  <c r="FX29" i="8"/>
  <c r="GG29" i="8"/>
  <c r="AI29" i="5" s="1"/>
  <c r="FX25" i="8"/>
  <c r="GG25" i="8"/>
  <c r="FX21" i="8"/>
  <c r="GG21" i="8"/>
  <c r="FX13" i="8"/>
  <c r="GG13" i="8"/>
  <c r="FX52" i="8"/>
  <c r="GG52" i="8"/>
  <c r="AI52" i="5" s="1"/>
  <c r="FX48" i="8"/>
  <c r="GG48" i="8"/>
  <c r="FX51" i="8"/>
  <c r="GG51" i="8"/>
  <c r="FX47" i="8"/>
  <c r="GG47" i="8"/>
  <c r="FX54" i="8"/>
  <c r="GG54" i="8"/>
  <c r="FX50" i="8"/>
  <c r="GG50" i="8"/>
  <c r="FX53" i="8"/>
  <c r="GG53" i="8"/>
  <c r="FX49" i="8"/>
  <c r="GG49" i="8"/>
  <c r="FX45" i="8"/>
  <c r="GG45" i="8"/>
  <c r="GF6" i="8"/>
  <c r="FV38" i="8"/>
  <c r="FO31" i="8"/>
  <c r="FO27" i="8"/>
  <c r="FL55" i="8"/>
  <c r="FF39" i="8"/>
  <c r="FO38" i="8"/>
  <c r="FL36" i="8"/>
  <c r="FF36" i="8"/>
  <c r="FO34" i="8"/>
  <c r="FI34" i="8"/>
  <c r="FV33" i="8"/>
  <c r="FI33" i="8"/>
  <c r="FL32" i="8"/>
  <c r="FL28" i="8"/>
  <c r="FF28" i="8"/>
  <c r="FF27" i="8"/>
  <c r="FV24" i="8"/>
  <c r="FI22" i="8"/>
  <c r="FV21" i="8"/>
  <c r="FL20" i="8"/>
  <c r="FF20" i="8"/>
  <c r="FI18" i="8"/>
  <c r="FV17" i="8"/>
  <c r="FS22" i="8"/>
  <c r="J47" i="7"/>
  <c r="C5" i="4" s="1"/>
  <c r="FI41" i="8"/>
  <c r="FL39" i="8"/>
  <c r="FI17" i="8"/>
  <c r="FO13" i="8"/>
  <c r="FS11" i="8"/>
  <c r="FL11" i="8"/>
  <c r="FF11" i="8"/>
  <c r="FO9" i="8"/>
  <c r="FO8" i="8"/>
  <c r="FC7" i="8"/>
  <c r="I47" i="7"/>
  <c r="FO6" i="8"/>
  <c r="FV54" i="8"/>
  <c r="FL53" i="8"/>
  <c r="FF53" i="8"/>
  <c r="FI51" i="8"/>
  <c r="FL48" i="8"/>
  <c r="FF48" i="8"/>
  <c r="FS47" i="8"/>
  <c r="FO47" i="8"/>
  <c r="FO46" i="8"/>
  <c r="FS45" i="8"/>
  <c r="FO43" i="8"/>
  <c r="FO42" i="8"/>
  <c r="FL40" i="8"/>
  <c r="FI39" i="8"/>
  <c r="FO35" i="8"/>
  <c r="FS29" i="8"/>
  <c r="FO15" i="8"/>
  <c r="FL9" i="8"/>
  <c r="FI7" i="8"/>
  <c r="FO48" i="8"/>
  <c r="FV47" i="8"/>
  <c r="FS46" i="8"/>
  <c r="FF46" i="8"/>
  <c r="FO44" i="8"/>
  <c r="FL42" i="8"/>
  <c r="FF42" i="8"/>
  <c r="FF41" i="8"/>
  <c r="FS40" i="8"/>
  <c r="FI40" i="8"/>
  <c r="FO39" i="8"/>
  <c r="FL38" i="8"/>
  <c r="FS37" i="8"/>
  <c r="FO32" i="8"/>
  <c r="FO21" i="8"/>
  <c r="FI21" i="8"/>
  <c r="FV20" i="8"/>
  <c r="FO20" i="8"/>
  <c r="FF7" i="8"/>
  <c r="FS32" i="8"/>
  <c r="FS26" i="8"/>
  <c r="FC18" i="8"/>
  <c r="FC17" i="8"/>
  <c r="FS54" i="8"/>
  <c r="FV48" i="8"/>
  <c r="FC39" i="8"/>
  <c r="FF33" i="8"/>
  <c r="FV30" i="8"/>
  <c r="FF29" i="8"/>
  <c r="FI27" i="8"/>
  <c r="FV26" i="8"/>
  <c r="FV25" i="8"/>
  <c r="AI45" i="5"/>
  <c r="H12" i="6"/>
  <c r="AI44" i="5"/>
  <c r="O44" i="4" s="1"/>
  <c r="H35" i="6"/>
  <c r="EE25" i="3"/>
  <c r="AI36" i="5"/>
  <c r="O36" i="4" s="1"/>
  <c r="H23" i="6"/>
  <c r="EE21" i="3"/>
  <c r="AI12" i="5"/>
  <c r="O12" i="4" s="1"/>
  <c r="FC31" i="8"/>
  <c r="Q25" i="4"/>
  <c r="FV6" i="8"/>
  <c r="FF52" i="8"/>
  <c r="FO41" i="8"/>
  <c r="FS24" i="8"/>
  <c r="FF24" i="8"/>
  <c r="FL17" i="8"/>
  <c r="FO16" i="8"/>
  <c r="FV14" i="8"/>
  <c r="FO12" i="8"/>
  <c r="FO11" i="8"/>
  <c r="FV10" i="8"/>
  <c r="FF10" i="8"/>
  <c r="FF45" i="8"/>
  <c r="FI43" i="8"/>
  <c r="FS41" i="8"/>
  <c r="FL41" i="8"/>
  <c r="FC33" i="8"/>
  <c r="FO24" i="8"/>
  <c r="FL22" i="8"/>
  <c r="FV39" i="8"/>
  <c r="FS38" i="8"/>
  <c r="FO37" i="8"/>
  <c r="FV36" i="8"/>
  <c r="FV32" i="8"/>
  <c r="FS19" i="8"/>
  <c r="FC19" i="8"/>
  <c r="FL18" i="8"/>
  <c r="FL8" i="8"/>
  <c r="FF8" i="8"/>
  <c r="FS7" i="8"/>
  <c r="AI25" i="5"/>
  <c r="AJ25" i="5" s="1"/>
  <c r="AI28" i="5"/>
  <c r="AJ28" i="5" s="1"/>
  <c r="AI49" i="5"/>
  <c r="O49" i="4" s="1"/>
  <c r="H39" i="6"/>
  <c r="H28" i="6"/>
  <c r="P45" i="4"/>
  <c r="H45" i="6"/>
  <c r="FO54" i="8"/>
  <c r="FV53" i="8"/>
  <c r="FI47" i="8"/>
  <c r="FV46" i="8"/>
  <c r="FS44" i="8"/>
  <c r="FC41" i="8"/>
  <c r="FC36" i="8"/>
  <c r="FO33" i="8"/>
  <c r="FS31" i="8"/>
  <c r="FO30" i="8"/>
  <c r="FO26" i="8"/>
  <c r="FF25" i="8"/>
  <c r="FV23" i="8"/>
  <c r="FF19" i="8"/>
  <c r="FF14" i="8"/>
  <c r="FC14" i="8"/>
  <c r="FC11" i="8"/>
  <c r="FS10" i="8"/>
  <c r="FL10" i="8"/>
  <c r="ED50" i="3"/>
  <c r="Q26" i="4"/>
  <c r="FV52" i="8"/>
  <c r="FO50" i="8"/>
  <c r="FS48" i="8"/>
  <c r="FI46" i="8"/>
  <c r="FL44" i="8"/>
  <c r="FF44" i="8"/>
  <c r="FS39" i="8"/>
  <c r="FF31" i="8"/>
  <c r="FO29" i="8"/>
  <c r="FI29" i="8"/>
  <c r="FV28" i="8"/>
  <c r="FS27" i="8"/>
  <c r="FL27" i="8"/>
  <c r="FI23" i="8"/>
  <c r="FV22" i="8"/>
  <c r="FC22" i="8"/>
  <c r="FS18" i="8"/>
  <c r="FL16" i="8"/>
  <c r="FL13" i="8"/>
  <c r="FF13" i="8"/>
  <c r="FI9" i="8"/>
  <c r="FV8" i="8"/>
  <c r="H16" i="6"/>
  <c r="H32" i="6"/>
  <c r="FV55" i="8"/>
  <c r="FO55" i="8"/>
  <c r="FL54" i="8"/>
  <c r="FO52" i="8"/>
  <c r="FI52" i="8"/>
  <c r="FV51" i="8"/>
  <c r="FO51" i="8"/>
  <c r="FF51" i="8"/>
  <c r="FC51" i="8"/>
  <c r="FS50" i="8"/>
  <c r="FC50" i="8"/>
  <c r="FS49" i="8"/>
  <c r="FO49" i="8"/>
  <c r="FI49" i="8"/>
  <c r="FC49" i="8"/>
  <c r="FL47" i="8"/>
  <c r="FO45" i="8"/>
  <c r="FI45" i="8"/>
  <c r="FV44" i="8"/>
  <c r="FS43" i="8"/>
  <c r="FL43" i="8"/>
  <c r="FF43" i="8"/>
  <c r="FS42" i="8"/>
  <c r="FV40" i="8"/>
  <c r="FF37" i="8"/>
  <c r="FI35" i="8"/>
  <c r="FV34" i="8"/>
  <c r="FS33" i="8"/>
  <c r="FL33" i="8"/>
  <c r="FI32" i="8"/>
  <c r="FV31" i="8"/>
  <c r="FI31" i="8"/>
  <c r="FS30" i="8"/>
  <c r="FL30" i="8"/>
  <c r="FF30" i="8"/>
  <c r="FS28" i="8"/>
  <c r="FO28" i="8"/>
  <c r="FL26" i="8"/>
  <c r="FF26" i="8"/>
  <c r="FC26" i="8"/>
  <c r="FO25" i="8"/>
  <c r="FI25" i="8"/>
  <c r="FC24" i="8"/>
  <c r="FS23" i="8"/>
  <c r="FL23" i="8"/>
  <c r="FF21" i="8"/>
  <c r="FO19" i="8"/>
  <c r="FO18" i="8"/>
  <c r="FI16" i="8"/>
  <c r="FL15" i="8"/>
  <c r="FO14" i="8"/>
  <c r="FI14" i="8"/>
  <c r="FV13" i="8"/>
  <c r="FL12" i="8"/>
  <c r="FF12" i="8"/>
  <c r="FO10" i="8"/>
  <c r="FI10" i="8"/>
  <c r="FC10" i="8"/>
  <c r="FV9" i="8"/>
  <c r="FI8" i="8"/>
  <c r="FV7" i="8"/>
  <c r="N21" i="4"/>
  <c r="N10" i="18"/>
  <c r="M13" i="18"/>
  <c r="J13" i="18" s="1"/>
  <c r="H46" i="6"/>
  <c r="P46" i="4"/>
  <c r="FC53" i="8"/>
  <c r="FC15" i="8"/>
  <c r="FS14" i="8"/>
  <c r="FL46" i="8"/>
  <c r="I46" i="10"/>
  <c r="Q46" i="4"/>
  <c r="HF46" i="8" s="1"/>
  <c r="P47" i="4"/>
  <c r="H47" i="6"/>
  <c r="FC43" i="8"/>
  <c r="FC37" i="8"/>
  <c r="FF22" i="8"/>
  <c r="FF55" i="8"/>
  <c r="FI53" i="8"/>
  <c r="FI42" i="8"/>
  <c r="FV41" i="8"/>
  <c r="FF38" i="8"/>
  <c r="FO36" i="8"/>
  <c r="FL34" i="8"/>
  <c r="FC28" i="8"/>
  <c r="FC27" i="8"/>
  <c r="FC25" i="8"/>
  <c r="FI24" i="8"/>
  <c r="FI19" i="8"/>
  <c r="FV18" i="8"/>
  <c r="FF18" i="8"/>
  <c r="FC16" i="8"/>
  <c r="FS15" i="8"/>
  <c r="FC13" i="8"/>
  <c r="FX46" i="8"/>
  <c r="GF46" i="8" s="1"/>
  <c r="AI46" i="5"/>
  <c r="FX34" i="8"/>
  <c r="GF34" i="8" s="1"/>
  <c r="AI34" i="5"/>
  <c r="AJ34" i="5" s="1"/>
  <c r="FC54" i="8"/>
  <c r="FC45" i="8"/>
  <c r="FV42" i="8"/>
  <c r="FI37" i="8"/>
  <c r="FS35" i="8"/>
  <c r="FL35" i="8"/>
  <c r="FF35" i="8"/>
  <c r="FC35" i="8"/>
  <c r="FS34" i="8"/>
  <c r="FC29" i="8"/>
  <c r="FS25" i="8"/>
  <c r="FC23" i="8"/>
  <c r="FL21" i="8"/>
  <c r="FO17" i="8"/>
  <c r="FS16" i="8"/>
  <c r="FI15" i="8"/>
  <c r="FL14" i="8"/>
  <c r="FI12" i="8"/>
  <c r="FV11" i="8"/>
  <c r="DG5" i="8"/>
  <c r="D5" i="4" s="1"/>
  <c r="FF6" i="8"/>
  <c r="FL6" i="8"/>
  <c r="FS6" i="8"/>
  <c r="FI55" i="8"/>
  <c r="FC55" i="8"/>
  <c r="FF54" i="8"/>
  <c r="FO53" i="8"/>
  <c r="FC52" i="8"/>
  <c r="FF50" i="8"/>
  <c r="FF49" i="8"/>
  <c r="FC47" i="8"/>
  <c r="FL45" i="8"/>
  <c r="FI44" i="8"/>
  <c r="FV43" i="8"/>
  <c r="FF40" i="8"/>
  <c r="FL37" i="8"/>
  <c r="FI36" i="8"/>
  <c r="FV35" i="8"/>
  <c r="FF32" i="8"/>
  <c r="FL29" i="8"/>
  <c r="FI28" i="8"/>
  <c r="FV27" i="8"/>
  <c r="FI26" i="8"/>
  <c r="FL25" i="8"/>
  <c r="FL24" i="8"/>
  <c r="FF23" i="8"/>
  <c r="FO22" i="8"/>
  <c r="FS21" i="8"/>
  <c r="FL19" i="8"/>
  <c r="FS17" i="8"/>
  <c r="FV16" i="8"/>
  <c r="FV15" i="8"/>
  <c r="FI13" i="8"/>
  <c r="FV12" i="8"/>
  <c r="FI11" i="8"/>
  <c r="FF9" i="8"/>
  <c r="FL7" i="8"/>
  <c r="DG6" i="8"/>
  <c r="D6" i="4" s="1"/>
  <c r="FC6" i="8"/>
  <c r="FI6" i="8"/>
  <c r="FS55" i="8"/>
  <c r="FS53" i="8"/>
  <c r="FL51" i="8"/>
  <c r="FI50" i="8"/>
  <c r="FI48" i="8"/>
  <c r="FF47" i="8"/>
  <c r="FV45" i="8"/>
  <c r="FC42" i="8"/>
  <c r="FI38" i="8"/>
  <c r="FV37" i="8"/>
  <c r="FF34" i="8"/>
  <c r="FC34" i="8"/>
  <c r="FL31" i="8"/>
  <c r="FI30" i="8"/>
  <c r="FV29" i="8"/>
  <c r="FC21" i="8"/>
  <c r="FI20" i="8"/>
  <c r="FV19" i="8"/>
  <c r="FF17" i="8"/>
  <c r="FF16" i="8"/>
  <c r="FF15" i="8"/>
  <c r="FS13" i="8"/>
  <c r="FC12" i="8"/>
  <c r="FS8" i="8"/>
  <c r="FO7" i="8"/>
  <c r="DG55" i="8"/>
  <c r="D55" i="4" s="1"/>
  <c r="DG54" i="8"/>
  <c r="D54" i="4" s="1"/>
  <c r="DG53" i="8"/>
  <c r="D53" i="4" s="1"/>
  <c r="DG49" i="8"/>
  <c r="D49" i="4" s="1"/>
  <c r="DG45" i="8"/>
  <c r="D45" i="4" s="1"/>
  <c r="DG43" i="8"/>
  <c r="D43" i="4" s="1"/>
  <c r="DG41" i="8"/>
  <c r="D41" i="4" s="1"/>
  <c r="DG39" i="8"/>
  <c r="D39" i="4" s="1"/>
  <c r="DG37" i="8"/>
  <c r="D37" i="4" s="1"/>
  <c r="DG35" i="8"/>
  <c r="D35" i="4" s="1"/>
  <c r="DG33" i="8"/>
  <c r="D33" i="4" s="1"/>
  <c r="DG31" i="8"/>
  <c r="D31" i="4" s="1"/>
  <c r="DG29" i="8"/>
  <c r="D29" i="4" s="1"/>
  <c r="DG27" i="8"/>
  <c r="D27" i="4" s="1"/>
  <c r="DG25" i="8"/>
  <c r="D25" i="4" s="1"/>
  <c r="DG23" i="8"/>
  <c r="D23" i="4" s="1"/>
  <c r="DG21" i="8"/>
  <c r="D21" i="4" s="1"/>
  <c r="DG17" i="8"/>
  <c r="D17" i="4" s="1"/>
  <c r="DG13" i="8"/>
  <c r="D13" i="4" s="1"/>
  <c r="DG9" i="8"/>
  <c r="D9" i="4" s="1"/>
  <c r="P36" i="4"/>
  <c r="N23" i="4"/>
  <c r="AI9" i="5"/>
  <c r="O9" i="4" s="1"/>
  <c r="FX42" i="8"/>
  <c r="GF42" i="8" s="1"/>
  <c r="EE34" i="3"/>
  <c r="N41" i="4"/>
  <c r="P44" i="4"/>
  <c r="AI11" i="5"/>
  <c r="AJ11" i="5" s="1"/>
  <c r="AI26" i="5"/>
  <c r="AJ26" i="5" s="1"/>
  <c r="GF23" i="8"/>
  <c r="AI23" i="5" s="1"/>
  <c r="O23" i="4" s="1"/>
  <c r="ED34" i="3"/>
  <c r="ED25" i="3"/>
  <c r="N43" i="4"/>
  <c r="P14" i="4"/>
  <c r="H14" i="6"/>
  <c r="EE8" i="3"/>
  <c r="ED8" i="3"/>
  <c r="ED35" i="3"/>
  <c r="N35" i="4"/>
  <c r="ED33" i="3"/>
  <c r="EE33" i="3"/>
  <c r="N33" i="4"/>
  <c r="EE15" i="3"/>
  <c r="N15" i="4"/>
  <c r="ED15" i="3"/>
  <c r="P9" i="4"/>
  <c r="H9" i="6"/>
  <c r="P37" i="4"/>
  <c r="H37" i="6"/>
  <c r="P25" i="4"/>
  <c r="H25" i="6"/>
  <c r="P21" i="4"/>
  <c r="H21" i="6"/>
  <c r="P17" i="4"/>
  <c r="H17" i="6"/>
  <c r="ED49" i="3"/>
  <c r="N49" i="4"/>
  <c r="ED45" i="3"/>
  <c r="N45" i="4"/>
  <c r="ED29" i="3"/>
  <c r="N29" i="4"/>
  <c r="GF36" i="8"/>
  <c r="AJ52" i="5"/>
  <c r="GF25" i="8"/>
  <c r="N24" i="4"/>
  <c r="EE24" i="3"/>
  <c r="ED24" i="3"/>
  <c r="N12" i="4"/>
  <c r="EE12" i="3"/>
  <c r="GF28" i="8"/>
  <c r="GF40" i="8"/>
  <c r="AI40" i="5" s="1"/>
  <c r="AJ40" i="5" s="1"/>
  <c r="H50" i="6"/>
  <c r="P50" i="4"/>
  <c r="H42" i="6"/>
  <c r="P42" i="4"/>
  <c r="AI38" i="5"/>
  <c r="AJ38" i="5" s="1"/>
  <c r="FX38" i="8"/>
  <c r="GF38" i="8" s="1"/>
  <c r="ED17" i="3"/>
  <c r="N17" i="4"/>
  <c r="I49" i="10"/>
  <c r="Q49" i="4"/>
  <c r="HF49" i="8" s="1"/>
  <c r="I45" i="10"/>
  <c r="Q45" i="4"/>
  <c r="I29" i="10"/>
  <c r="Q29" i="4"/>
  <c r="I9" i="10"/>
  <c r="Q9" i="4"/>
  <c r="Q50" i="4"/>
  <c r="HF50" i="8" s="1"/>
  <c r="Q41" i="4"/>
  <c r="HF41" i="8" s="1"/>
  <c r="Q10" i="4"/>
  <c r="P10" i="4"/>
  <c r="N10" i="4"/>
  <c r="EE10" i="3"/>
  <c r="EE55" i="3"/>
  <c r="ED55" i="3"/>
  <c r="I42" i="10"/>
  <c r="Q42" i="4"/>
  <c r="HF42" i="8" s="1"/>
  <c r="I38" i="10"/>
  <c r="Q38" i="4"/>
  <c r="I22" i="10"/>
  <c r="Q22" i="4"/>
  <c r="HF22" i="8" s="1"/>
  <c r="N7" i="4"/>
  <c r="ED7" i="3"/>
  <c r="GF27" i="8"/>
  <c r="AI27" i="5" s="1"/>
  <c r="AJ27" i="5" s="1"/>
  <c r="GF8" i="8"/>
  <c r="AI8" i="5" s="1"/>
  <c r="AJ8" i="5" s="1"/>
  <c r="N55" i="4"/>
  <c r="Q13" i="4"/>
  <c r="GF39" i="8"/>
  <c r="AI39" i="5" s="1"/>
  <c r="O39" i="4" s="1"/>
  <c r="GF51" i="8"/>
  <c r="AI51" i="5" s="1"/>
  <c r="AJ51" i="5" s="1"/>
  <c r="GF49" i="8"/>
  <c r="P40" i="4"/>
  <c r="GF48" i="8"/>
  <c r="AI48" i="5" s="1"/>
  <c r="O48" i="4" s="1"/>
  <c r="GF30" i="8"/>
  <c r="GF11" i="8"/>
  <c r="GF43" i="8"/>
  <c r="AI43" i="5" s="1"/>
  <c r="O43" i="4" s="1"/>
  <c r="EE43" i="3"/>
  <c r="Q24" i="4"/>
  <c r="P31" i="4"/>
  <c r="P19" i="4"/>
  <c r="AJ42" i="5"/>
  <c r="O42" i="4"/>
  <c r="AJ45" i="5"/>
  <c r="O45" i="4"/>
  <c r="AJ39" i="5"/>
  <c r="GF53" i="8"/>
  <c r="AI53" i="5" s="1"/>
  <c r="GF29" i="8"/>
  <c r="GF21" i="8"/>
  <c r="AI21" i="5" s="1"/>
  <c r="GF37" i="8"/>
  <c r="AI37" i="5" s="1"/>
  <c r="EE22" i="3"/>
  <c r="N22" i="4"/>
  <c r="I51" i="10"/>
  <c r="Q51" i="4"/>
  <c r="HF51" i="8" s="1"/>
  <c r="I27" i="10"/>
  <c r="Q27" i="4"/>
  <c r="HF27" i="8" s="1"/>
  <c r="ED27" i="3"/>
  <c r="EE27" i="3"/>
  <c r="I32" i="10"/>
  <c r="Q32" i="4"/>
  <c r="HF32" i="8" s="1"/>
  <c r="H34" i="6"/>
  <c r="P34" i="4"/>
  <c r="H30" i="6"/>
  <c r="P30" i="4"/>
  <c r="H26" i="6"/>
  <c r="P26" i="4"/>
  <c r="P15" i="4"/>
  <c r="H15" i="6"/>
  <c r="FX10" i="8"/>
  <c r="GF10" i="8" s="1"/>
  <c r="AI10" i="5"/>
  <c r="ED51" i="3"/>
  <c r="EE51" i="3"/>
  <c r="EE46" i="3"/>
  <c r="N46" i="4"/>
  <c r="ED46" i="3"/>
  <c r="ED37" i="3"/>
  <c r="EE37" i="3"/>
  <c r="ED32" i="3"/>
  <c r="N32" i="4"/>
  <c r="GF19" i="8"/>
  <c r="AI19" i="5" s="1"/>
  <c r="GF9" i="8"/>
  <c r="GF32" i="8"/>
  <c r="AI32" i="5" s="1"/>
  <c r="ED47" i="3"/>
  <c r="N13" i="4"/>
  <c r="Q28" i="4"/>
  <c r="HF28" i="8" s="1"/>
  <c r="HC13" i="8"/>
  <c r="EE13" i="3"/>
  <c r="H22" i="6"/>
  <c r="FX41" i="8"/>
  <c r="GF41" i="8" s="1"/>
  <c r="GF47" i="8"/>
  <c r="AI47" i="5" s="1"/>
  <c r="GF35" i="8"/>
  <c r="AI35" i="5" s="1"/>
  <c r="N51" i="4"/>
  <c r="N47" i="4"/>
  <c r="N39" i="4"/>
  <c r="N27" i="4"/>
  <c r="N19" i="4"/>
  <c r="N11" i="4"/>
  <c r="Q52" i="4"/>
  <c r="Q23" i="4"/>
  <c r="HF23" i="8" s="1"/>
  <c r="Q12" i="4"/>
  <c r="HF12" i="8" s="1"/>
  <c r="P38" i="4"/>
  <c r="P33" i="4"/>
  <c r="P11" i="4"/>
  <c r="P8" i="4"/>
  <c r="FX55" i="8"/>
  <c r="GF55" i="8" s="1"/>
  <c r="AI55" i="5"/>
  <c r="FX33" i="8"/>
  <c r="GF33" i="8" s="1"/>
  <c r="AI33" i="5"/>
  <c r="EE18" i="3"/>
  <c r="N18" i="4"/>
  <c r="ED18" i="3"/>
  <c r="I55" i="10"/>
  <c r="Q55" i="4"/>
  <c r="HF55" i="8" s="1"/>
  <c r="I39" i="10"/>
  <c r="Q39" i="4"/>
  <c r="HF39" i="8" s="1"/>
  <c r="I31" i="10"/>
  <c r="Q31" i="4"/>
  <c r="HF31" i="8" s="1"/>
  <c r="I15" i="10"/>
  <c r="Q15" i="4"/>
  <c r="HF15" i="8" s="1"/>
  <c r="I11" i="10"/>
  <c r="Q11" i="4"/>
  <c r="HF11" i="8" s="1"/>
  <c r="O25" i="4"/>
  <c r="H52" i="6"/>
  <c r="P52" i="4"/>
  <c r="ED44" i="3"/>
  <c r="N44" i="4"/>
  <c r="EE44" i="3"/>
  <c r="EE30" i="3"/>
  <c r="N30" i="4"/>
  <c r="I48" i="10"/>
  <c r="Q48" i="4"/>
  <c r="HF48" i="8" s="1"/>
  <c r="I44" i="10"/>
  <c r="Q44" i="4"/>
  <c r="I36" i="10"/>
  <c r="Q36" i="4"/>
  <c r="HF36" i="8" s="1"/>
  <c r="I20" i="10"/>
  <c r="Q20" i="4"/>
  <c r="HF20" i="8" s="1"/>
  <c r="I16" i="10"/>
  <c r="Q16" i="4"/>
  <c r="HF16" i="8" s="1"/>
  <c r="I8" i="10"/>
  <c r="Q8" i="4"/>
  <c r="HD42" i="8"/>
  <c r="H53" i="6"/>
  <c r="P53" i="4"/>
  <c r="H49" i="6"/>
  <c r="P49" i="4"/>
  <c r="H41" i="6"/>
  <c r="P41" i="4"/>
  <c r="H18" i="6"/>
  <c r="P18" i="4"/>
  <c r="FX17" i="8"/>
  <c r="GF17" i="8" s="1"/>
  <c r="AI17" i="5"/>
  <c r="P7" i="4"/>
  <c r="H7" i="6"/>
  <c r="ED42" i="3"/>
  <c r="N42" i="4"/>
  <c r="ED31" i="3"/>
  <c r="EE31" i="3"/>
  <c r="EE28" i="3"/>
  <c r="N28" i="4"/>
  <c r="EE20" i="3"/>
  <c r="ED20" i="3"/>
  <c r="N20" i="4"/>
  <c r="HD46" i="8"/>
  <c r="HE46" i="8"/>
  <c r="GF31" i="8"/>
  <c r="AI31" i="5" s="1"/>
  <c r="GF44" i="8"/>
  <c r="AJ46" i="5"/>
  <c r="O52" i="4"/>
  <c r="Q35" i="4"/>
  <c r="HF35" i="8" s="1"/>
  <c r="H55" i="6"/>
  <c r="GF45" i="8"/>
  <c r="GF52" i="8"/>
  <c r="GF12" i="8"/>
  <c r="ED22" i="3"/>
  <c r="N53" i="4"/>
  <c r="Q47" i="4"/>
  <c r="HF47" i="8" s="1"/>
  <c r="AI30" i="5"/>
  <c r="GF14" i="8"/>
  <c r="GF24" i="8"/>
  <c r="AI24" i="5" s="1"/>
  <c r="GF26" i="8"/>
  <c r="AJ49" i="5"/>
  <c r="ED53" i="3"/>
  <c r="ED39" i="3"/>
  <c r="N9" i="4"/>
  <c r="O46" i="4"/>
  <c r="Q43" i="4"/>
  <c r="HF43" i="8" s="1"/>
  <c r="Q40" i="4"/>
  <c r="HF40" i="8" s="1"/>
  <c r="Q19" i="4"/>
  <c r="HF19" i="8" s="1"/>
  <c r="Q7" i="4"/>
  <c r="HF7" i="8" s="1"/>
  <c r="P48" i="4"/>
  <c r="P29" i="4"/>
  <c r="GF15" i="8"/>
  <c r="AI15" i="5" s="1"/>
  <c r="H54" i="6"/>
  <c r="GF22" i="8"/>
  <c r="AI22" i="5" s="1"/>
  <c r="GF13" i="8"/>
  <c r="AI13" i="5" s="1"/>
  <c r="EE50" i="3"/>
  <c r="EE35" i="3"/>
  <c r="EE16" i="3"/>
  <c r="ED12" i="3"/>
  <c r="N54" i="4"/>
  <c r="N52" i="4"/>
  <c r="N16" i="4"/>
  <c r="Q54" i="4"/>
  <c r="HF54" i="8" s="1"/>
  <c r="Q37" i="4"/>
  <c r="HF37" i="8" s="1"/>
  <c r="Q34" i="4"/>
  <c r="Q21" i="4"/>
  <c r="HF21" i="8" s="1"/>
  <c r="Q18" i="4"/>
  <c r="P43" i="4"/>
  <c r="P27" i="4"/>
  <c r="P24" i="4"/>
  <c r="N8" i="4"/>
  <c r="Q53" i="4"/>
  <c r="HF53" i="8" s="1"/>
  <c r="Q33" i="4"/>
  <c r="HF33" i="8" s="1"/>
  <c r="Q30" i="4"/>
  <c r="HF30" i="8" s="1"/>
  <c r="Q17" i="4"/>
  <c r="HF17" i="8" s="1"/>
  <c r="Q14" i="4"/>
  <c r="HF14" i="8" s="1"/>
  <c r="P13" i="4"/>
  <c r="P6" i="4"/>
  <c r="GJ56" i="8"/>
  <c r="Q6" i="4"/>
  <c r="K7" i="7"/>
  <c r="N7" i="7" s="1"/>
  <c r="N47" i="7" s="1"/>
  <c r="CX4" i="8"/>
  <c r="DN5" i="1" s="1"/>
  <c r="GF50" i="8"/>
  <c r="GF16" i="8"/>
  <c r="AI16" i="5" s="1"/>
  <c r="FZ54" i="8"/>
  <c r="GF54" i="8" s="1"/>
  <c r="AI54" i="5" s="1"/>
  <c r="EE36" i="3"/>
  <c r="ED36" i="3"/>
  <c r="ED26" i="3"/>
  <c r="EE26" i="3"/>
  <c r="FL49" i="8"/>
  <c r="FC44" i="8"/>
  <c r="FS20" i="8"/>
  <c r="FS9" i="8"/>
  <c r="GF20" i="8"/>
  <c r="AI20" i="5" s="1"/>
  <c r="EE40" i="3"/>
  <c r="ED40" i="3"/>
  <c r="ED14" i="3"/>
  <c r="EE14" i="3"/>
  <c r="EE6" i="3"/>
  <c r="ED6" i="3"/>
  <c r="FC48" i="8"/>
  <c r="FC40" i="8"/>
  <c r="FC32" i="8"/>
  <c r="FC9" i="8"/>
  <c r="DG51" i="8"/>
  <c r="D51" i="4" s="1"/>
  <c r="DG47" i="8"/>
  <c r="D47" i="4" s="1"/>
  <c r="EV52" i="8"/>
  <c r="EV48" i="8"/>
  <c r="EV44" i="8"/>
  <c r="EV40" i="8"/>
  <c r="EV36" i="8"/>
  <c r="EV32" i="8"/>
  <c r="EV28" i="8"/>
  <c r="EV24" i="8"/>
  <c r="EV20" i="8"/>
  <c r="EV16" i="8"/>
  <c r="EV12" i="8"/>
  <c r="EV8" i="8"/>
  <c r="EV6" i="8"/>
  <c r="ED48" i="3"/>
  <c r="EE48" i="3"/>
  <c r="EE38" i="3"/>
  <c r="ED38" i="3"/>
  <c r="FI54" i="8"/>
  <c r="FS52" i="8"/>
  <c r="FL52" i="8"/>
  <c r="FS51" i="8"/>
  <c r="FL50" i="8"/>
  <c r="FV49" i="8"/>
  <c r="FC46" i="8"/>
  <c r="FC38" i="8"/>
  <c r="FC30" i="8"/>
  <c r="FC20" i="8"/>
  <c r="FS12" i="8"/>
  <c r="FC8" i="8"/>
  <c r="AI50" i="5"/>
  <c r="EV7" i="8"/>
  <c r="ED30" i="3"/>
  <c r="EE11" i="3"/>
  <c r="DG52" i="8"/>
  <c r="D52" i="4" s="1"/>
  <c r="DG48" i="8"/>
  <c r="D48" i="4" s="1"/>
  <c r="DG44" i="8"/>
  <c r="D44" i="4" s="1"/>
  <c r="DG40" i="8"/>
  <c r="D40" i="4" s="1"/>
  <c r="DG36" i="8"/>
  <c r="D36" i="4" s="1"/>
  <c r="DG32" i="8"/>
  <c r="D32" i="4" s="1"/>
  <c r="DG28" i="8"/>
  <c r="D28" i="4" s="1"/>
  <c r="DG24" i="8"/>
  <c r="D24" i="4" s="1"/>
  <c r="DG20" i="8"/>
  <c r="D20" i="4" s="1"/>
  <c r="DG16" i="8"/>
  <c r="D16" i="4" s="1"/>
  <c r="DG12" i="8"/>
  <c r="D12" i="4" s="1"/>
  <c r="DG8" i="8"/>
  <c r="D8" i="4" s="1"/>
  <c r="EV53" i="8"/>
  <c r="EV49" i="8"/>
  <c r="EV45" i="8"/>
  <c r="EV41" i="8"/>
  <c r="EV37" i="8"/>
  <c r="EV33" i="8"/>
  <c r="EV29" i="8"/>
  <c r="EV25" i="8"/>
  <c r="EV21" i="8"/>
  <c r="EV17" i="8"/>
  <c r="EV13" i="8"/>
  <c r="EV9" i="8"/>
  <c r="DG7" i="8"/>
  <c r="D7" i="4" s="1"/>
  <c r="GF7" i="8"/>
  <c r="AI7" i="5" s="1"/>
  <c r="GF18" i="8"/>
  <c r="AI14" i="5"/>
  <c r="DG19" i="8"/>
  <c r="D19" i="4" s="1"/>
  <c r="DG15" i="8"/>
  <c r="D15" i="4" s="1"/>
  <c r="DG11" i="8"/>
  <c r="D11" i="4" s="1"/>
  <c r="EV55" i="8"/>
  <c r="EV51" i="8"/>
  <c r="EV47" i="8"/>
  <c r="EV43" i="8"/>
  <c r="EV39" i="8"/>
  <c r="EV35" i="8"/>
  <c r="EV31" i="8"/>
  <c r="EV27" i="8"/>
  <c r="EV23" i="8"/>
  <c r="EV19" i="8"/>
  <c r="EV15" i="8"/>
  <c r="EV11" i="8"/>
  <c r="HD53" i="8"/>
  <c r="HC53" i="8"/>
  <c r="HE53" i="8"/>
  <c r="HD14" i="8"/>
  <c r="HC14" i="8"/>
  <c r="HE14" i="8"/>
  <c r="AI18" i="5"/>
  <c r="ED9" i="3"/>
  <c r="ED54" i="3"/>
  <c r="ED52" i="3"/>
  <c r="EE42" i="3"/>
  <c r="ED23" i="3"/>
  <c r="EE19" i="3"/>
  <c r="DG50" i="8"/>
  <c r="D50" i="4" s="1"/>
  <c r="DG46" i="8"/>
  <c r="D46" i="4" s="1"/>
  <c r="DG42" i="8"/>
  <c r="D42" i="4" s="1"/>
  <c r="DG38" i="8"/>
  <c r="D38" i="4" s="1"/>
  <c r="DG34" i="8"/>
  <c r="D34" i="4" s="1"/>
  <c r="DG30" i="8"/>
  <c r="D30" i="4" s="1"/>
  <c r="DG26" i="8"/>
  <c r="D26" i="4" s="1"/>
  <c r="DG22" i="8"/>
  <c r="D22" i="4" s="1"/>
  <c r="DG18" i="8"/>
  <c r="D18" i="4" s="1"/>
  <c r="DG14" i="8"/>
  <c r="D14" i="4" s="1"/>
  <c r="DG10" i="8"/>
  <c r="D10" i="4" s="1"/>
  <c r="EV54" i="8"/>
  <c r="EV50" i="8"/>
  <c r="EV46" i="8"/>
  <c r="EV42" i="8"/>
  <c r="EV38" i="8"/>
  <c r="EV34" i="8"/>
  <c r="EV30" i="8"/>
  <c r="EV26" i="8"/>
  <c r="EV22" i="8"/>
  <c r="EV18" i="8"/>
  <c r="EV14" i="8"/>
  <c r="EV10" i="8"/>
  <c r="AI6" i="5"/>
  <c r="AJ29" i="5" l="1"/>
  <c r="O29" i="4"/>
  <c r="O41" i="4"/>
  <c r="AJ41" i="5"/>
  <c r="HE34" i="8"/>
  <c r="HF34" i="8"/>
  <c r="HD13" i="8"/>
  <c r="HF13" i="8"/>
  <c r="HE38" i="8"/>
  <c r="HF38" i="8"/>
  <c r="HD9" i="8"/>
  <c r="HF9" i="8"/>
  <c r="HC25" i="8"/>
  <c r="HF25" i="8"/>
  <c r="HC8" i="8"/>
  <c r="HF8" i="8"/>
  <c r="HC44" i="8"/>
  <c r="HF44" i="8"/>
  <c r="HE10" i="8"/>
  <c r="HF10" i="8"/>
  <c r="HD18" i="8"/>
  <c r="HF18" i="8"/>
  <c r="HC24" i="8"/>
  <c r="HF24" i="8"/>
  <c r="HD29" i="8"/>
  <c r="HF29" i="8"/>
  <c r="HC26" i="8"/>
  <c r="HF26" i="8"/>
  <c r="HD52" i="8"/>
  <c r="HF52" i="8"/>
  <c r="HD45" i="8"/>
  <c r="HF45" i="8"/>
  <c r="HF56" i="8" s="1"/>
  <c r="HH5" i="8"/>
  <c r="HH9" i="8"/>
  <c r="HE25" i="8"/>
  <c r="HE26" i="8"/>
  <c r="O34" i="4"/>
  <c r="HD25" i="8"/>
  <c r="HC10" i="8"/>
  <c r="O40" i="4"/>
  <c r="AJ12" i="5"/>
  <c r="HD26" i="8"/>
  <c r="HE8" i="8"/>
  <c r="AJ36" i="5"/>
  <c r="O28" i="4"/>
  <c r="AJ23" i="5"/>
  <c r="AJ44" i="5"/>
  <c r="AJ43" i="5"/>
  <c r="HE29" i="8"/>
  <c r="HC47" i="8"/>
  <c r="HD41" i="8"/>
  <c r="HC45" i="8"/>
  <c r="HC38" i="8"/>
  <c r="AJ48" i="5"/>
  <c r="HD50" i="8"/>
  <c r="HE6" i="8"/>
  <c r="HD38" i="8"/>
  <c r="HC46" i="8"/>
  <c r="HD8" i="8"/>
  <c r="HD24" i="8"/>
  <c r="HE18" i="8"/>
  <c r="HE45" i="8"/>
  <c r="AJ9" i="5"/>
  <c r="HC50" i="8"/>
  <c r="HE24" i="8"/>
  <c r="HE42" i="8"/>
  <c r="HC22" i="8"/>
  <c r="HE52" i="8"/>
  <c r="O27" i="4"/>
  <c r="HC42" i="8"/>
  <c r="HC41" i="8"/>
  <c r="O11" i="4"/>
  <c r="HD10" i="8"/>
  <c r="HE41" i="8"/>
  <c r="O8" i="4"/>
  <c r="HE22" i="8"/>
  <c r="O38" i="4"/>
  <c r="HE13" i="8"/>
  <c r="HD22" i="8"/>
  <c r="O26" i="4"/>
  <c r="HC9" i="8"/>
  <c r="HE9" i="8"/>
  <c r="HD40" i="8"/>
  <c r="HC34" i="8"/>
  <c r="HE50" i="8"/>
  <c r="HC49" i="8"/>
  <c r="O51" i="4"/>
  <c r="HC40" i="8"/>
  <c r="HD34" i="8"/>
  <c r="HC29" i="8"/>
  <c r="HD49" i="8"/>
  <c r="HE40" i="8"/>
  <c r="HE49" i="8"/>
  <c r="AJ54" i="5"/>
  <c r="O54" i="4"/>
  <c r="HC21" i="8"/>
  <c r="HE21" i="8"/>
  <c r="HD21" i="8"/>
  <c r="AJ22" i="5"/>
  <c r="O22" i="4"/>
  <c r="AJ24" i="5"/>
  <c r="O24" i="4"/>
  <c r="HC16" i="8"/>
  <c r="HD16" i="8"/>
  <c r="HE16" i="8"/>
  <c r="HD15" i="8"/>
  <c r="HC15" i="8"/>
  <c r="HE15" i="8"/>
  <c r="O33" i="4"/>
  <c r="AJ33" i="5"/>
  <c r="HE17" i="8"/>
  <c r="HC17" i="8"/>
  <c r="HD17" i="8"/>
  <c r="AJ13" i="5"/>
  <c r="O13" i="4"/>
  <c r="AJ31" i="5"/>
  <c r="O31" i="4"/>
  <c r="AJ18" i="5"/>
  <c r="O18" i="4"/>
  <c r="AJ14" i="5"/>
  <c r="O14" i="4"/>
  <c r="HD33" i="8"/>
  <c r="HC33" i="8"/>
  <c r="HE33" i="8"/>
  <c r="O17" i="4"/>
  <c r="AJ17" i="5"/>
  <c r="HC12" i="8"/>
  <c r="HD12" i="8"/>
  <c r="HE12" i="8"/>
  <c r="O35" i="4"/>
  <c r="AJ35" i="5"/>
  <c r="HC28" i="8"/>
  <c r="HD28" i="8"/>
  <c r="HE28" i="8"/>
  <c r="AJ32" i="5"/>
  <c r="O32" i="4"/>
  <c r="AJ53" i="5"/>
  <c r="O53" i="4"/>
  <c r="L24" i="2"/>
  <c r="HD30" i="8"/>
  <c r="F24" i="2"/>
  <c r="HE30" i="8"/>
  <c r="HC18" i="8"/>
  <c r="G24" i="2"/>
  <c r="J24" i="2"/>
  <c r="AJ16" i="5"/>
  <c r="O16" i="4"/>
  <c r="HD19" i="8"/>
  <c r="HE19" i="8"/>
  <c r="HC19" i="8"/>
  <c r="HD36" i="8"/>
  <c r="HC36" i="8"/>
  <c r="HE36" i="8"/>
  <c r="HE48" i="8"/>
  <c r="HC48" i="8"/>
  <c r="HD48" i="8"/>
  <c r="HE39" i="8"/>
  <c r="HC39" i="8"/>
  <c r="HD39" i="8"/>
  <c r="HC32" i="8"/>
  <c r="HD32" i="8"/>
  <c r="HE32" i="8"/>
  <c r="HE51" i="8"/>
  <c r="HD51" i="8"/>
  <c r="HC51" i="8"/>
  <c r="HD54" i="8"/>
  <c r="HE54" i="8"/>
  <c r="HC54" i="8"/>
  <c r="HD7" i="8"/>
  <c r="HC7" i="8"/>
  <c r="HE7" i="8"/>
  <c r="HC35" i="8"/>
  <c r="HE35" i="8"/>
  <c r="HD35" i="8"/>
  <c r="AJ21" i="5"/>
  <c r="O21" i="4"/>
  <c r="AJ7" i="5"/>
  <c r="O7" i="4"/>
  <c r="AJ50" i="5"/>
  <c r="O50" i="4"/>
  <c r="AJ20" i="5"/>
  <c r="O20" i="4"/>
  <c r="HD37" i="8"/>
  <c r="HE37" i="8"/>
  <c r="HC37" i="8"/>
  <c r="AJ15" i="5"/>
  <c r="O15" i="4"/>
  <c r="HE43" i="8"/>
  <c r="HD43" i="8"/>
  <c r="HC43" i="8"/>
  <c r="AJ30" i="5"/>
  <c r="O30" i="4"/>
  <c r="HD47" i="8"/>
  <c r="HE47" i="8"/>
  <c r="HC20" i="8"/>
  <c r="HE20" i="8"/>
  <c r="HD20" i="8"/>
  <c r="HD44" i="8"/>
  <c r="HE44" i="8"/>
  <c r="HD11" i="8"/>
  <c r="HC11" i="8"/>
  <c r="HE11" i="8"/>
  <c r="HD31" i="8"/>
  <c r="HE31" i="8"/>
  <c r="HC31" i="8"/>
  <c r="HC55" i="8"/>
  <c r="HE55" i="8"/>
  <c r="HD55" i="8"/>
  <c r="AJ55" i="5"/>
  <c r="O55" i="4"/>
  <c r="HD23" i="8"/>
  <c r="HC23" i="8"/>
  <c r="HE23" i="8"/>
  <c r="AJ47" i="5"/>
  <c r="O47" i="4"/>
  <c r="O19" i="4"/>
  <c r="AJ19" i="5"/>
  <c r="AJ10" i="5"/>
  <c r="O10" i="4"/>
  <c r="HD27" i="8"/>
  <c r="HC27" i="8"/>
  <c r="HE27" i="8"/>
  <c r="AJ37" i="5"/>
  <c r="O37" i="4"/>
  <c r="H24" i="2"/>
  <c r="K24" i="2"/>
  <c r="D24" i="2"/>
  <c r="I24" i="2"/>
  <c r="HC30" i="8"/>
  <c r="HC52" i="8"/>
  <c r="C24" i="2"/>
  <c r="E24" i="2"/>
  <c r="AJ6" i="5"/>
  <c r="O6" i="4"/>
  <c r="HC6" i="8"/>
  <c r="HD6" i="8"/>
  <c r="K47" i="7"/>
  <c r="DF4" i="1"/>
  <c r="HE56" i="8" l="1"/>
  <c r="HD56" i="8"/>
  <c r="HC56" i="8"/>
  <c r="CX61" i="8"/>
  <c r="DI9" i="1" s="1"/>
  <c r="CX77" i="8"/>
  <c r="DI25" i="1" s="1"/>
  <c r="CX66" i="8"/>
  <c r="DI14" i="1" s="1"/>
  <c r="CX82" i="8"/>
  <c r="DI30" i="1" s="1"/>
  <c r="CX71" i="8"/>
  <c r="DI19" i="1" s="1"/>
  <c r="CX64" i="8"/>
  <c r="DI12" i="1" s="1"/>
  <c r="CX80" i="8"/>
  <c r="DI28" i="1" s="1"/>
  <c r="CX97" i="8"/>
  <c r="DI45" i="1" s="1"/>
  <c r="CX90" i="8"/>
  <c r="DI38" i="1" s="1"/>
  <c r="CX106" i="8"/>
  <c r="DI54" i="1" s="1"/>
  <c r="CX83" i="8"/>
  <c r="DI31" i="1" s="1"/>
  <c r="CX99" i="8"/>
  <c r="DI47" i="1" s="1"/>
  <c r="CX92" i="8"/>
  <c r="DI40" i="1" s="1"/>
  <c r="CX119" i="8"/>
  <c r="DJ16" i="1" s="1"/>
  <c r="CX135" i="8"/>
  <c r="DJ32" i="1" s="1"/>
  <c r="CX154" i="8"/>
  <c r="DJ51" i="1" s="1"/>
  <c r="CX120" i="8"/>
  <c r="DJ17" i="1" s="1"/>
  <c r="CX136" i="8"/>
  <c r="DJ33" i="1" s="1"/>
  <c r="CX156" i="8"/>
  <c r="DJ53" i="1" s="1"/>
  <c r="CX117" i="8"/>
  <c r="DJ14" i="1" s="1"/>
  <c r="CX133" i="8"/>
  <c r="DJ30" i="1" s="1"/>
  <c r="CX149" i="8"/>
  <c r="DJ46" i="1" s="1"/>
  <c r="CX118" i="8"/>
  <c r="DJ15" i="1" s="1"/>
  <c r="CX134" i="8"/>
  <c r="DJ31" i="1" s="1"/>
  <c r="CX150" i="8"/>
  <c r="DJ47" i="1" s="1"/>
  <c r="CX212" i="8"/>
  <c r="DL6" i="1" s="1"/>
  <c r="CX216" i="8"/>
  <c r="DL10" i="1" s="1"/>
  <c r="CX220" i="8"/>
  <c r="DL14" i="1" s="1"/>
  <c r="CX224" i="8"/>
  <c r="DL18" i="1" s="1"/>
  <c r="CX228" i="8"/>
  <c r="DL22" i="1" s="1"/>
  <c r="CX232" i="8"/>
  <c r="DL26" i="1" s="1"/>
  <c r="CX236" i="8"/>
  <c r="DL30" i="1" s="1"/>
  <c r="CX237" i="8"/>
  <c r="DL31" i="1" s="1"/>
  <c r="CX241" i="8"/>
  <c r="DL35" i="1" s="1"/>
  <c r="CX245" i="8"/>
  <c r="DL39" i="1" s="1"/>
  <c r="CX249" i="8"/>
  <c r="DL43" i="1" s="1"/>
  <c r="CX253" i="8"/>
  <c r="DL47" i="1" s="1"/>
  <c r="CX162" i="8"/>
  <c r="DK8" i="1" s="1"/>
  <c r="CX254" i="8"/>
  <c r="DL48" i="1" s="1"/>
  <c r="CX258" i="8"/>
  <c r="DL52" i="1" s="1"/>
  <c r="CX160" i="8"/>
  <c r="DK6" i="1" s="1"/>
  <c r="CX167" i="8"/>
  <c r="DK13" i="1" s="1"/>
  <c r="CX174" i="8"/>
  <c r="DK20" i="1" s="1"/>
  <c r="CX173" i="8"/>
  <c r="DK19" i="1" s="1"/>
  <c r="CX185" i="8"/>
  <c r="DK31" i="1" s="1"/>
  <c r="CX177" i="8"/>
  <c r="DK23" i="1" s="1"/>
  <c r="CX182" i="8"/>
  <c r="DK28" i="1" s="1"/>
  <c r="CX179" i="8"/>
  <c r="DK25" i="1" s="1"/>
  <c r="CX180" i="8"/>
  <c r="DK26" i="1" s="1"/>
  <c r="CX195" i="8"/>
  <c r="DK41" i="1" s="1"/>
  <c r="CX199" i="8"/>
  <c r="DK45" i="1" s="1"/>
  <c r="CX204" i="8"/>
  <c r="DK50" i="1" s="1"/>
  <c r="CX206" i="8"/>
  <c r="DK52" i="1" s="1"/>
  <c r="CX205" i="8"/>
  <c r="DK51" i="1" s="1"/>
  <c r="CX65" i="8"/>
  <c r="DI13" i="1" s="1"/>
  <c r="CX81" i="8"/>
  <c r="DI29" i="1" s="1"/>
  <c r="CX70" i="8"/>
  <c r="DI18" i="1" s="1"/>
  <c r="CX59" i="8"/>
  <c r="DI7" i="1" s="1"/>
  <c r="CX75" i="8"/>
  <c r="DI23" i="1" s="1"/>
  <c r="CX68" i="8"/>
  <c r="DI16" i="1" s="1"/>
  <c r="CX85" i="8"/>
  <c r="DI33" i="1" s="1"/>
  <c r="CX101" i="8"/>
  <c r="DI49" i="1" s="1"/>
  <c r="CX94" i="8"/>
  <c r="DI42" i="1" s="1"/>
  <c r="CX87" i="8"/>
  <c r="DI35" i="1" s="1"/>
  <c r="CX103" i="8"/>
  <c r="DI51" i="1" s="1"/>
  <c r="CX96" i="8"/>
  <c r="DI44" i="1" s="1"/>
  <c r="CX123" i="8"/>
  <c r="DJ20" i="1" s="1"/>
  <c r="CX139" i="8"/>
  <c r="DJ36" i="1" s="1"/>
  <c r="CX124" i="8"/>
  <c r="DJ21" i="1" s="1"/>
  <c r="CX140" i="8"/>
  <c r="DJ37" i="1" s="1"/>
  <c r="CX121" i="8"/>
  <c r="DJ18" i="1" s="1"/>
  <c r="CX137" i="8"/>
  <c r="DJ34" i="1" s="1"/>
  <c r="CX158" i="8"/>
  <c r="DJ55" i="1" s="1"/>
  <c r="CX122" i="8"/>
  <c r="DJ19" i="1" s="1"/>
  <c r="CX138" i="8"/>
  <c r="DJ35" i="1" s="1"/>
  <c r="CX152" i="8"/>
  <c r="DJ49" i="1" s="1"/>
  <c r="CX213" i="8"/>
  <c r="DL7" i="1" s="1"/>
  <c r="CX217" i="8"/>
  <c r="DL11" i="1" s="1"/>
  <c r="CX221" i="8"/>
  <c r="DL15" i="1" s="1"/>
  <c r="CX226" i="8"/>
  <c r="DL20" i="1" s="1"/>
  <c r="CX229" i="8"/>
  <c r="DL23" i="1" s="1"/>
  <c r="CX233" i="8"/>
  <c r="DL27" i="1" s="1"/>
  <c r="CX238" i="8"/>
  <c r="DL32" i="1" s="1"/>
  <c r="CX242" i="8"/>
  <c r="DL36" i="1" s="1"/>
  <c r="CX246" i="8"/>
  <c r="DL40" i="1" s="1"/>
  <c r="CX250" i="8"/>
  <c r="DL44" i="1" s="1"/>
  <c r="CX255" i="8"/>
  <c r="DL49" i="1" s="1"/>
  <c r="CX259" i="8"/>
  <c r="DL53" i="1" s="1"/>
  <c r="CX161" i="8"/>
  <c r="DK7" i="1" s="1"/>
  <c r="CX168" i="8"/>
  <c r="DK14" i="1" s="1"/>
  <c r="CX165" i="8"/>
  <c r="DK11" i="1" s="1"/>
  <c r="CX189" i="8"/>
  <c r="DK35" i="1" s="1"/>
  <c r="CX187" i="8"/>
  <c r="DK33" i="1" s="1"/>
  <c r="CX194" i="8"/>
  <c r="DK40" i="1" s="1"/>
  <c r="CX198" i="8"/>
  <c r="DK44" i="1" s="1"/>
  <c r="CX203" i="8"/>
  <c r="DK49" i="1" s="1"/>
  <c r="CX200" i="8"/>
  <c r="DK46" i="1" s="1"/>
  <c r="CX207" i="8"/>
  <c r="DK53" i="1" s="1"/>
  <c r="CX69" i="8"/>
  <c r="DI17" i="1" s="1"/>
  <c r="CX58" i="8"/>
  <c r="DI6" i="1" s="1"/>
  <c r="CX74" i="8"/>
  <c r="DI22" i="1" s="1"/>
  <c r="CX63" i="8"/>
  <c r="DI11" i="1" s="1"/>
  <c r="CX79" i="8"/>
  <c r="DI27" i="1" s="1"/>
  <c r="CX72" i="8"/>
  <c r="DI20" i="1" s="1"/>
  <c r="DM20" i="1" s="1"/>
  <c r="DN20" i="1" s="1"/>
  <c r="CX89" i="8"/>
  <c r="DI37" i="1" s="1"/>
  <c r="CX105" i="8"/>
  <c r="DI53" i="1" s="1"/>
  <c r="CX98" i="8"/>
  <c r="DI46" i="1" s="1"/>
  <c r="CX91" i="8"/>
  <c r="DI39" i="1" s="1"/>
  <c r="CX107" i="8"/>
  <c r="DI55" i="1" s="1"/>
  <c r="CX84" i="8"/>
  <c r="DI32" i="1" s="1"/>
  <c r="CX100" i="8"/>
  <c r="DI48" i="1" s="1"/>
  <c r="CX111" i="8"/>
  <c r="DJ8" i="1" s="1"/>
  <c r="CX127" i="8"/>
  <c r="DJ24" i="1" s="1"/>
  <c r="CX143" i="8"/>
  <c r="DJ40" i="1" s="1"/>
  <c r="CX112" i="8"/>
  <c r="DJ9" i="1" s="1"/>
  <c r="CX128" i="8"/>
  <c r="DJ25" i="1" s="1"/>
  <c r="CX144" i="8"/>
  <c r="DJ41" i="1" s="1"/>
  <c r="CX109" i="8"/>
  <c r="DJ6" i="1" s="1"/>
  <c r="CX125" i="8"/>
  <c r="DJ22" i="1" s="1"/>
  <c r="CX141" i="8"/>
  <c r="DJ38" i="1" s="1"/>
  <c r="CX110" i="8"/>
  <c r="DJ7" i="1" s="1"/>
  <c r="CX126" i="8"/>
  <c r="DJ23" i="1" s="1"/>
  <c r="CX142" i="8"/>
  <c r="DJ39" i="1" s="1"/>
  <c r="CX151" i="8"/>
  <c r="DJ48" i="1" s="1"/>
  <c r="CX153" i="8"/>
  <c r="DJ50" i="1" s="1"/>
  <c r="CX214" i="8"/>
  <c r="DL8" i="1" s="1"/>
  <c r="CX218" i="8"/>
  <c r="DL12" i="1" s="1"/>
  <c r="CX222" i="8"/>
  <c r="DL16" i="1" s="1"/>
  <c r="CX225" i="8"/>
  <c r="DL19" i="1" s="1"/>
  <c r="CX230" i="8"/>
  <c r="DL24" i="1" s="1"/>
  <c r="CX234" i="8"/>
  <c r="DL28" i="1" s="1"/>
  <c r="CX239" i="8"/>
  <c r="DL33" i="1" s="1"/>
  <c r="CX243" i="8"/>
  <c r="DL37" i="1" s="1"/>
  <c r="CX247" i="8"/>
  <c r="DL41" i="1" s="1"/>
  <c r="CX251" i="8"/>
  <c r="DL45" i="1" s="1"/>
  <c r="CX163" i="8"/>
  <c r="DK9" i="1" s="1"/>
  <c r="CX256" i="8"/>
  <c r="DL50" i="1" s="1"/>
  <c r="CX260" i="8"/>
  <c r="DL54" i="1" s="1"/>
  <c r="CX164" i="8"/>
  <c r="DK10" i="1" s="1"/>
  <c r="CX166" i="8"/>
  <c r="DK12" i="1" s="1"/>
  <c r="CX171" i="8"/>
  <c r="DK17" i="1" s="1"/>
  <c r="CX170" i="8"/>
  <c r="DK16" i="1" s="1"/>
  <c r="CX181" i="8"/>
  <c r="DK27" i="1" s="1"/>
  <c r="CX178" i="8"/>
  <c r="DK24" i="1" s="1"/>
  <c r="CX183" i="8"/>
  <c r="DK29" i="1" s="1"/>
  <c r="CX176" i="8"/>
  <c r="DK22" i="1" s="1"/>
  <c r="CX184" i="8"/>
  <c r="DK30" i="1" s="1"/>
  <c r="CX190" i="8"/>
  <c r="DK36" i="1" s="1"/>
  <c r="CX193" i="8"/>
  <c r="DK39" i="1" s="1"/>
  <c r="CX197" i="8"/>
  <c r="DK43" i="1" s="1"/>
  <c r="CX201" i="8"/>
  <c r="DK47" i="1" s="1"/>
  <c r="CX208" i="8"/>
  <c r="DK54" i="1" s="1"/>
  <c r="CX73" i="8"/>
  <c r="DI21" i="1" s="1"/>
  <c r="CX62" i="8"/>
  <c r="DI10" i="1" s="1"/>
  <c r="CX78" i="8"/>
  <c r="DI26" i="1" s="1"/>
  <c r="CX67" i="8"/>
  <c r="DI15" i="1" s="1"/>
  <c r="CX60" i="8"/>
  <c r="DI8" i="1" s="1"/>
  <c r="CX76" i="8"/>
  <c r="DI24" i="1" s="1"/>
  <c r="CX93" i="8"/>
  <c r="DI41" i="1" s="1"/>
  <c r="CX86" i="8"/>
  <c r="DI34" i="1" s="1"/>
  <c r="CX102" i="8"/>
  <c r="DI50" i="1" s="1"/>
  <c r="CX95" i="8"/>
  <c r="DI43" i="1" s="1"/>
  <c r="CX88" i="8"/>
  <c r="DI36" i="1" s="1"/>
  <c r="CX104" i="8"/>
  <c r="DI52" i="1" s="1"/>
  <c r="CX115" i="8"/>
  <c r="DJ12" i="1" s="1"/>
  <c r="CX131" i="8"/>
  <c r="DJ28" i="1" s="1"/>
  <c r="CX147" i="8"/>
  <c r="DJ44" i="1" s="1"/>
  <c r="CX116" i="8"/>
  <c r="DJ13" i="1" s="1"/>
  <c r="CX132" i="8"/>
  <c r="DJ29" i="1" s="1"/>
  <c r="CX148" i="8"/>
  <c r="DJ45" i="1" s="1"/>
  <c r="CX113" i="8"/>
  <c r="DJ10" i="1" s="1"/>
  <c r="CX129" i="8"/>
  <c r="DJ26" i="1" s="1"/>
  <c r="CX145" i="8"/>
  <c r="DJ42" i="1" s="1"/>
  <c r="CX114" i="8"/>
  <c r="DJ11" i="1" s="1"/>
  <c r="CX130" i="8"/>
  <c r="DJ27" i="1" s="1"/>
  <c r="CX146" i="8"/>
  <c r="DJ43" i="1" s="1"/>
  <c r="CX155" i="8"/>
  <c r="DJ52" i="1" s="1"/>
  <c r="CX157" i="8"/>
  <c r="DJ54" i="1" s="1"/>
  <c r="CX215" i="8"/>
  <c r="DL9" i="1" s="1"/>
  <c r="CX219" i="8"/>
  <c r="DL13" i="1" s="1"/>
  <c r="CX223" i="8"/>
  <c r="DL17" i="1" s="1"/>
  <c r="CX227" i="8"/>
  <c r="DL21" i="1" s="1"/>
  <c r="CX231" i="8"/>
  <c r="DL25" i="1" s="1"/>
  <c r="CX235" i="8"/>
  <c r="DL29" i="1" s="1"/>
  <c r="CX240" i="8"/>
  <c r="DL34" i="1" s="1"/>
  <c r="CX244" i="8"/>
  <c r="DL38" i="1" s="1"/>
  <c r="CX248" i="8"/>
  <c r="DL42" i="1" s="1"/>
  <c r="CX252" i="8"/>
  <c r="DL46" i="1" s="1"/>
  <c r="CX257" i="8"/>
  <c r="DL51" i="1" s="1"/>
  <c r="CX261" i="8"/>
  <c r="DL55" i="1" s="1"/>
  <c r="CX172" i="8"/>
  <c r="DK18" i="1" s="1"/>
  <c r="CX169" i="8"/>
  <c r="DK15" i="1" s="1"/>
  <c r="CX175" i="8"/>
  <c r="DK21" i="1" s="1"/>
  <c r="CX186" i="8"/>
  <c r="DK32" i="1" s="1"/>
  <c r="CX188" i="8"/>
  <c r="DK34" i="1" s="1"/>
  <c r="CX192" i="8"/>
  <c r="DK38" i="1" s="1"/>
  <c r="CX191" i="8"/>
  <c r="DK37" i="1" s="1"/>
  <c r="CX196" i="8"/>
  <c r="DK42" i="1" s="1"/>
  <c r="CX202" i="8"/>
  <c r="DK48" i="1" s="1"/>
  <c r="CX209" i="8"/>
  <c r="DK55" i="1" s="1"/>
  <c r="B24" i="2"/>
  <c r="AI26" i="2"/>
  <c r="AH26" i="2"/>
  <c r="GL57" i="8"/>
  <c r="AF26" i="2"/>
  <c r="AE26" i="2"/>
  <c r="AB26" i="2"/>
  <c r="GP57" i="8"/>
  <c r="CX24" i="8"/>
  <c r="DF24" i="1" s="1"/>
  <c r="DG24" i="1" s="1"/>
  <c r="CX20" i="8"/>
  <c r="DF20" i="1" s="1"/>
  <c r="DG20" i="1" s="1"/>
  <c r="CX12" i="8"/>
  <c r="DF12" i="1" s="1"/>
  <c r="DG12" i="1" s="1"/>
  <c r="CX29" i="8"/>
  <c r="DF29" i="1" s="1"/>
  <c r="DG29" i="1" s="1"/>
  <c r="CX51" i="8"/>
  <c r="DF51" i="1" s="1"/>
  <c r="DG51" i="1" s="1"/>
  <c r="CX33" i="8"/>
  <c r="DF33" i="1" s="1"/>
  <c r="DG33" i="1" s="1"/>
  <c r="CX45" i="8"/>
  <c r="DF45" i="1" s="1"/>
  <c r="DG45" i="1" s="1"/>
  <c r="CX34" i="8"/>
  <c r="DF34" i="1" s="1"/>
  <c r="DG34" i="1" s="1"/>
  <c r="CX10" i="8"/>
  <c r="DF10" i="1" s="1"/>
  <c r="DG10" i="1" s="1"/>
  <c r="AI39" i="2"/>
  <c r="AJ39" i="2" s="1"/>
  <c r="CX48" i="8"/>
  <c r="DF48" i="1" s="1"/>
  <c r="CX6" i="8"/>
  <c r="DF6" i="1" s="1"/>
  <c r="AK39" i="2"/>
  <c r="AL39" i="2" s="1"/>
  <c r="CX49" i="8"/>
  <c r="DF49" i="1" s="1"/>
  <c r="CX8" i="8"/>
  <c r="DF8" i="1" s="1"/>
  <c r="CX7" i="8"/>
  <c r="DF7" i="1" s="1"/>
  <c r="CX14" i="8"/>
  <c r="DF14" i="1" s="1"/>
  <c r="DG14" i="1" s="1"/>
  <c r="CX46" i="8"/>
  <c r="DF46" i="1" s="1"/>
  <c r="DG46" i="1" s="1"/>
  <c r="O24" i="2"/>
  <c r="CX31" i="8"/>
  <c r="DF31" i="1" s="1"/>
  <c r="CX35" i="8"/>
  <c r="DF35" i="1" s="1"/>
  <c r="CX28" i="8"/>
  <c r="DF28" i="1" s="1"/>
  <c r="CX44" i="8"/>
  <c r="DF44" i="1" s="1"/>
  <c r="CX41" i="8"/>
  <c r="DF41" i="1" s="1"/>
  <c r="CX25" i="8"/>
  <c r="DF25" i="1" s="1"/>
  <c r="CX43" i="8"/>
  <c r="DF43" i="1" s="1"/>
  <c r="CX53" i="8"/>
  <c r="DF53" i="1" s="1"/>
  <c r="CX9" i="8"/>
  <c r="DF9" i="1" s="1"/>
  <c r="CX52" i="8"/>
  <c r="DF52" i="1" s="1"/>
  <c r="CX40" i="8"/>
  <c r="DF40" i="1" s="1"/>
  <c r="CX30" i="8"/>
  <c r="DF30" i="1" s="1"/>
  <c r="CX16" i="8"/>
  <c r="DF16" i="1" s="1"/>
  <c r="CX32" i="8"/>
  <c r="DF32" i="1" s="1"/>
  <c r="CX26" i="8"/>
  <c r="DF26" i="1" s="1"/>
  <c r="CX23" i="8"/>
  <c r="DF23" i="1" s="1"/>
  <c r="CX47" i="8"/>
  <c r="DF47" i="1" s="1"/>
  <c r="CX39" i="8"/>
  <c r="DF39" i="1" s="1"/>
  <c r="CX36" i="8"/>
  <c r="DF36" i="1" s="1"/>
  <c r="CX38" i="8"/>
  <c r="DF38" i="1" s="1"/>
  <c r="CX15" i="8"/>
  <c r="DF15" i="1" s="1"/>
  <c r="CX13" i="8"/>
  <c r="DF13" i="1" s="1"/>
  <c r="CX55" i="8"/>
  <c r="DF55" i="1" s="1"/>
  <c r="DG55" i="1" s="1"/>
  <c r="AC26" i="2"/>
  <c r="GM57" i="8"/>
  <c r="AD26" i="2"/>
  <c r="GN57" i="8"/>
  <c r="GR57" i="8"/>
  <c r="GK57" i="8"/>
  <c r="AA26" i="2"/>
  <c r="AG26" i="2"/>
  <c r="GQ57" i="8"/>
  <c r="AE39" i="2"/>
  <c r="AF39" i="2" s="1"/>
  <c r="N24" i="2"/>
  <c r="M24" i="2"/>
  <c r="GO57" i="8"/>
  <c r="P24" i="2"/>
  <c r="AG39" i="2"/>
  <c r="AH39" i="2" s="1"/>
  <c r="CX27" i="8"/>
  <c r="DF27" i="1" s="1"/>
  <c r="CX18" i="8"/>
  <c r="DF18" i="1" s="1"/>
  <c r="CX22" i="8"/>
  <c r="DF22" i="1" s="1"/>
  <c r="CX54" i="8"/>
  <c r="DF54" i="1" s="1"/>
  <c r="CX11" i="8"/>
  <c r="DF11" i="1" s="1"/>
  <c r="CX42" i="8"/>
  <c r="DF42" i="1" s="1"/>
  <c r="CX17" i="8"/>
  <c r="DF17" i="1" s="1"/>
  <c r="CX37" i="8"/>
  <c r="DF37" i="1" s="1"/>
  <c r="CX21" i="8"/>
  <c r="DF21" i="1" s="1"/>
  <c r="CX19" i="8"/>
  <c r="DF19" i="1" s="1"/>
  <c r="CX50" i="8"/>
  <c r="DF50" i="1" s="1"/>
  <c r="DM50" i="1" l="1"/>
  <c r="DN50" i="1" s="1"/>
  <c r="DM24" i="1"/>
  <c r="DN24" i="1" s="1"/>
  <c r="DM41" i="1"/>
  <c r="DN41" i="1" s="1"/>
  <c r="DM36" i="1"/>
  <c r="DN36" i="1" s="1"/>
  <c r="DM8" i="1"/>
  <c r="DN8" i="1" s="1"/>
  <c r="DM21" i="1"/>
  <c r="DN21" i="1" s="1"/>
  <c r="DM37" i="1"/>
  <c r="DN37" i="1" s="1"/>
  <c r="DM22" i="1"/>
  <c r="DN22" i="1" s="1"/>
  <c r="DM33" i="1"/>
  <c r="DN33" i="1" s="1"/>
  <c r="DM18" i="1"/>
  <c r="DN18" i="1" s="1"/>
  <c r="DM40" i="1"/>
  <c r="DN40" i="1" s="1"/>
  <c r="DM38" i="1"/>
  <c r="DN38" i="1" s="1"/>
  <c r="DM19" i="1"/>
  <c r="DN19" i="1" s="1"/>
  <c r="DM9" i="1"/>
  <c r="DN9" i="1" s="1"/>
  <c r="DM34" i="1"/>
  <c r="DN34" i="1" s="1"/>
  <c r="DM15" i="1"/>
  <c r="DN15" i="1" s="1"/>
  <c r="DM39" i="1"/>
  <c r="DN39" i="1" s="1"/>
  <c r="DM6" i="1"/>
  <c r="DN6" i="1" s="1"/>
  <c r="DM35" i="1"/>
  <c r="DN35" i="1" s="1"/>
  <c r="DM16" i="1"/>
  <c r="DN16" i="1" s="1"/>
  <c r="DM29" i="1"/>
  <c r="DN29" i="1" s="1"/>
  <c r="DM30" i="1"/>
  <c r="DN30" i="1" s="1"/>
  <c r="DM26" i="1"/>
  <c r="DN26" i="1" s="1"/>
  <c r="DM27" i="1"/>
  <c r="DN27" i="1" s="1"/>
  <c r="DM17" i="1"/>
  <c r="DN17" i="1" s="1"/>
  <c r="DM42" i="1"/>
  <c r="DN42" i="1" s="1"/>
  <c r="DM23" i="1"/>
  <c r="DN23" i="1" s="1"/>
  <c r="DM13" i="1"/>
  <c r="DN13" i="1" s="1"/>
  <c r="DM31" i="1"/>
  <c r="DN31" i="1" s="1"/>
  <c r="DM28" i="1"/>
  <c r="DN28" i="1" s="1"/>
  <c r="DM14" i="1"/>
  <c r="DN14" i="1" s="1"/>
  <c r="DM43" i="1"/>
  <c r="DN43" i="1" s="1"/>
  <c r="DM10" i="1"/>
  <c r="DN10" i="1" s="1"/>
  <c r="DM32" i="1"/>
  <c r="DN32" i="1" s="1"/>
  <c r="DM11" i="1"/>
  <c r="DN11" i="1" s="1"/>
  <c r="DM44" i="1"/>
  <c r="DN44" i="1" s="1"/>
  <c r="DM7" i="1"/>
  <c r="DN7" i="1" s="1"/>
  <c r="DM12" i="1"/>
  <c r="DN12" i="1" s="1"/>
  <c r="DM25" i="1"/>
  <c r="DN25" i="1" s="1"/>
  <c r="DM55" i="1"/>
  <c r="DN55" i="1" s="1"/>
  <c r="DM51" i="1"/>
  <c r="DN51" i="1" s="1"/>
  <c r="DM52" i="1"/>
  <c r="DN52" i="1" s="1"/>
  <c r="DM47" i="1"/>
  <c r="DN47" i="1" s="1"/>
  <c r="DM45" i="1"/>
  <c r="DN45" i="1" s="1"/>
  <c r="DM48" i="1"/>
  <c r="DN48" i="1" s="1"/>
  <c r="DM46" i="1"/>
  <c r="DN46" i="1" s="1"/>
  <c r="DM53" i="1"/>
  <c r="DN53" i="1" s="1"/>
  <c r="DM49" i="1"/>
  <c r="DN49" i="1" s="1"/>
  <c r="DM54" i="1"/>
  <c r="DN54" i="1" s="1"/>
  <c r="HH7" i="8"/>
  <c r="AK37" i="2"/>
  <c r="AL37" i="2" s="1"/>
  <c r="AE37" i="2"/>
  <c r="AF37" i="2" s="1"/>
  <c r="AG37" i="2"/>
  <c r="AH37" i="2" s="1"/>
  <c r="AI37" i="2"/>
  <c r="AJ37" i="2" s="1"/>
  <c r="DG17" i="1"/>
  <c r="DG23" i="1"/>
  <c r="DG28" i="1"/>
  <c r="DG8" i="1"/>
  <c r="DG37" i="1"/>
  <c r="DG15" i="1"/>
  <c r="DG16" i="1"/>
  <c r="DG25" i="1"/>
  <c r="DG44" i="1"/>
  <c r="DG7" i="1"/>
  <c r="DG21" i="1"/>
  <c r="DG11" i="1"/>
  <c r="DG27" i="1"/>
  <c r="DG13" i="1"/>
  <c r="DG39" i="1"/>
  <c r="DG32" i="1"/>
  <c r="DG40" i="1"/>
  <c r="DG43" i="1"/>
  <c r="DG41" i="1"/>
  <c r="DG31" i="1"/>
  <c r="DG50" i="1"/>
  <c r="DG22" i="1"/>
  <c r="DG38" i="1"/>
  <c r="DG9" i="1"/>
  <c r="DG48" i="1"/>
  <c r="DG54" i="1"/>
  <c r="DG47" i="1"/>
  <c r="DG52" i="1"/>
  <c r="DG19" i="1"/>
  <c r="DG42" i="1"/>
  <c r="DG18" i="1"/>
  <c r="DG36" i="1"/>
  <c r="DG26" i="1"/>
  <c r="DG30" i="1"/>
  <c r="DG53" i="1"/>
  <c r="DG35" i="1"/>
  <c r="DG49" i="1"/>
  <c r="R24" i="2"/>
  <c r="DG6" i="1"/>
  <c r="T24" i="2"/>
  <c r="S24" i="2"/>
  <c r="Q24" i="2"/>
  <c r="AE35" i="2" l="1"/>
  <c r="AF35" i="2" s="1"/>
  <c r="AI35" i="2"/>
  <c r="AJ35" i="2" s="1"/>
  <c r="AG35" i="2"/>
  <c r="AH35" i="2" s="1"/>
  <c r="AK26" i="2"/>
  <c r="AK35" i="2"/>
  <c r="AL35" i="2" s="1"/>
</calcChain>
</file>

<file path=xl/sharedStrings.xml><?xml version="1.0" encoding="utf-8"?>
<sst xmlns="http://schemas.openxmlformats.org/spreadsheetml/2006/main" count="1026" uniqueCount="559">
  <si>
    <t>เลขที่</t>
  </si>
  <si>
    <t>ชื่อ - สกุล</t>
  </si>
  <si>
    <t>สัปดาห์ที่</t>
  </si>
  <si>
    <t>วันที่</t>
  </si>
  <si>
    <t>รวมเวลาเรียน</t>
  </si>
  <si>
    <t>ร้อยละ</t>
  </si>
  <si>
    <t>หมายเหตุ</t>
  </si>
  <si>
    <t>คาบ</t>
  </si>
  <si>
    <t>คะแนน</t>
  </si>
  <si>
    <t>ปลายภาค</t>
  </si>
  <si>
    <t>แก้ตัว</t>
  </si>
  <si>
    <t>ร</t>
  </si>
  <si>
    <t>มส</t>
  </si>
  <si>
    <t>สรุปผลการเรียน</t>
  </si>
  <si>
    <t>คิดเป็นร้อยละ</t>
  </si>
  <si>
    <t>การอนุมัติผลการเรียน</t>
  </si>
  <si>
    <t>เลขประจำตัว</t>
  </si>
  <si>
    <t>สรุปผล</t>
  </si>
  <si>
    <t>ผ่าน</t>
  </si>
  <si>
    <t>ไม่ผ่าน</t>
  </si>
  <si>
    <t>สรุปผลการประเมิน</t>
  </si>
  <si>
    <t>ตัวชี้วัดทั้งหมด</t>
  </si>
  <si>
    <t>ไม่ผ่านเกณฑ์</t>
  </si>
  <si>
    <t>ผ่านเกณฑ์</t>
  </si>
  <si>
    <t>สรุปผลการประเมินคุณภาพของผู้เรียน</t>
  </si>
  <si>
    <t>รายการประเมิน</t>
  </si>
  <si>
    <t>ระดับผลการประเมิน</t>
  </si>
  <si>
    <t>คุณลักษณะอันพึงประสงค์</t>
  </si>
  <si>
    <t>การอ่าน  คิดวิเคราะห์  พูดและเขียนสื่อความ</t>
  </si>
  <si>
    <t>คะแนนระหว่างเรียน</t>
  </si>
  <si>
    <t>คะแนนสอบ</t>
  </si>
  <si>
    <t>รวมคะแนน</t>
  </si>
  <si>
    <t>ผลการเรียน</t>
  </si>
  <si>
    <t>ระดับ</t>
  </si>
  <si>
    <t>1.  รักชาติ  ศาสน์  กษัตริย์</t>
  </si>
  <si>
    <t>2.  ซื่อสัตย์สุจริต</t>
  </si>
  <si>
    <t>1.1 เป็นพลเมืองดี</t>
  </si>
  <si>
    <t>ของชาติ</t>
  </si>
  <si>
    <t>1.2 ธำรงไว้ซึ่งความ</t>
  </si>
  <si>
    <t>เป็นไทย</t>
  </si>
  <si>
    <t>1.3 ศรัทธา ยึดมั่น</t>
  </si>
  <si>
    <t>และปฏิบัติตนตาม</t>
  </si>
  <si>
    <t>หลักศาสนา</t>
  </si>
  <si>
    <t>1.4 เคารพเทิดทูน</t>
  </si>
  <si>
    <t>สถาบันพระมหา</t>
  </si>
  <si>
    <t>กษัตริย์</t>
  </si>
  <si>
    <t>สรุปข้อ 1</t>
  </si>
  <si>
    <t>2.1 ประพฤติตรงตาม</t>
  </si>
  <si>
    <t>ความเป็นจริงต่อตนเอง</t>
  </si>
  <si>
    <t>ทั้งทางกาย วาจา ใจ</t>
  </si>
  <si>
    <t>2.2 ประพฤติตรงตาม</t>
  </si>
  <si>
    <t>ความเป็นจริงต่อผู้อื่น</t>
  </si>
  <si>
    <t>สรุปข้อ 2</t>
  </si>
  <si>
    <t>3.  มีวินัย</t>
  </si>
  <si>
    <t>4.  ใฝ่เรียนรู้</t>
  </si>
  <si>
    <t xml:space="preserve">5.  อยู่อย่างพอเพียง </t>
  </si>
  <si>
    <t>โรงเรียน และสังคม</t>
  </si>
  <si>
    <t>สรุปข้อ 3</t>
  </si>
  <si>
    <t>4.1 ตั้งใจ เพียรพยายาม</t>
  </si>
  <si>
    <t>ในการเรียนและเข้าร่วม</t>
  </si>
  <si>
    <t>การเรียนรู้</t>
  </si>
  <si>
    <t>สรุปข้อ 4</t>
  </si>
  <si>
    <t>5.1 ดำเนินชีวิตอย่างพอ</t>
  </si>
  <si>
    <t>ประมาณ มีเหตุผล</t>
  </si>
  <si>
    <t>รอบคอบ มีคุณธรรม</t>
  </si>
  <si>
    <t>5.2 มีภูมิคุ้มกันในตัวที่ดี</t>
  </si>
  <si>
    <t>สรุปข้อ 5</t>
  </si>
  <si>
    <t>สรุปข้อ 8</t>
  </si>
  <si>
    <t>ชุมชนและสังคม</t>
  </si>
  <si>
    <t>ประโยชน์ต่อโรงเรียน</t>
  </si>
  <si>
    <t>8.2 เข้าร่วมกิจกรรมที่เป็น</t>
  </si>
  <si>
    <t>โดยไม่หวังผลตอบแทน</t>
  </si>
  <si>
    <t>ความเต็มใจและพึงพอใจ</t>
  </si>
  <si>
    <t>8.1 ช่วยเหลือผู้อื่นด้วย</t>
  </si>
  <si>
    <t>สรุปข้อ 7</t>
  </si>
  <si>
    <t>ได้อย่างถูกต้องเหมาะสม</t>
  </si>
  <si>
    <t>ภาษาไทยในการสื่อสาร</t>
  </si>
  <si>
    <t>7.2 เห็นคุณค่าและใช้</t>
  </si>
  <si>
    <t>สรุปข้อ 6</t>
  </si>
  <si>
    <t>งานสำเร็จตามเป้าหมาย</t>
  </si>
  <si>
    <t>พยายามและอดทนเพื่อให้</t>
  </si>
  <si>
    <t>6.2 ทำงานด้วยความเพียร</t>
  </si>
  <si>
    <t>การงาน</t>
  </si>
  <si>
    <t>ในการปฏิบัติหน้าที่</t>
  </si>
  <si>
    <t>6.1 ตั้งใจและรับผิดชอบ</t>
  </si>
  <si>
    <t>8.  มีจิตสาธารณะ</t>
  </si>
  <si>
    <t>7. รักความเป็นไทย</t>
  </si>
  <si>
    <t>6.  มุ่งมั่นในการทำงาน</t>
  </si>
  <si>
    <t>การอ่าน คิดวิเคราะห์ พูดและเขียนสื่อความ</t>
  </si>
  <si>
    <t>ข้อที่ 1</t>
  </si>
  <si>
    <t>ข้อที่ 2</t>
  </si>
  <si>
    <t>ข้อที่ 3</t>
  </si>
  <si>
    <t>ข้อที่ 4</t>
  </si>
  <si>
    <t>ข้อที่ 5</t>
  </si>
  <si>
    <t>สามารถจับประเด็น</t>
  </si>
  <si>
    <t>สำคัญและประเด็น</t>
  </si>
  <si>
    <t>สนับสนุนโต้แย้ง</t>
  </si>
  <si>
    <t>สามารถสรุปคุณค่า</t>
  </si>
  <si>
    <t>สรุปการประเมินผลคุณลักษณะอันพึงประสงค์</t>
  </si>
  <si>
    <t>3.1 ปฏิบัติตามข้อตกลง กฎเกณฑ์</t>
  </si>
  <si>
    <t>ระเบียบ ข้อบังคับของครอบครัว</t>
  </si>
  <si>
    <t>4.2 แสวงหาความรู้จากแหล่งเรียนรู้ต่าง ๆ ทั้งภายในและ</t>
  </si>
  <si>
    <t>ภายนอกโรงเรียน ด้วยการเลือกใช้สื่ออย่างเหมาะสม บันทึก</t>
  </si>
  <si>
    <t>ความรู้ วิเคราะห์ สรุปเป็นองค์ความรู้และนำไปใช้ในชีวิตได้</t>
  </si>
  <si>
    <t>ได้อย่างมีความสุข</t>
  </si>
  <si>
    <t>ปรับตัวเพื่ออยู่ในสังคม</t>
  </si>
  <si>
    <t>7.1 ภาคภูมิใจในขนบธรรมเนียม</t>
  </si>
  <si>
    <t>ประเพณี ศิลปะวัฒนธรรมไทย</t>
  </si>
  <si>
    <t>และมีความกตัญญูกตเวที</t>
  </si>
  <si>
    <t>7. รักความเป็นไทย (ต่อ)</t>
  </si>
  <si>
    <t>ทอดภูมิปัญญาไทย</t>
  </si>
  <si>
    <t>7.3 อนุรักษ์และสืบ</t>
  </si>
  <si>
    <t>การประเมิน</t>
  </si>
  <si>
    <t>(ระดับคุณภาพ)</t>
  </si>
  <si>
    <t>(คะแนน)</t>
  </si>
  <si>
    <t>ลำดับความเป็นไปได้ของเรื่อง</t>
  </si>
  <si>
    <t>สมเหตุสมผล  ความน่าเชื่อถือ</t>
  </si>
  <si>
    <t>สามารถวิเคราะห์ วิจารณ์ความ</t>
  </si>
  <si>
    <t>สนเทศได้ตามวัตถุประสงค์</t>
  </si>
  <si>
    <t>การอ่าน  เพื่อหาข้อมูลสาร</t>
  </si>
  <si>
    <t>สามารถคัดสรรสื่อที่ต้อง</t>
  </si>
  <si>
    <t>จากการอ่าน</t>
  </si>
  <si>
    <t>แง่คิด แนวคิดที่ได้</t>
  </si>
  <si>
    <t>สามารถสรุป อภิปราย ขยายความ</t>
  </si>
  <si>
    <t>แสดงความคิดเห็น โต้แย้ง สนับสนุน</t>
  </si>
  <si>
    <t>โน้มน้าว โดยการเขียนสื่อสาร</t>
  </si>
  <si>
    <t>ข้อ</t>
  </si>
  <si>
    <t>K</t>
  </si>
  <si>
    <t>P</t>
  </si>
  <si>
    <t>A</t>
  </si>
  <si>
    <t>รวม</t>
  </si>
  <si>
    <t>(ชม.)</t>
  </si>
  <si>
    <t>มาตรฐาน</t>
  </si>
  <si>
    <t>สาระ</t>
  </si>
  <si>
    <t>สรุปการประเมินผลตัวชี้วัด / ผลการเรียนรู้</t>
  </si>
  <si>
    <t>อันพึงประสงค์</t>
  </si>
  <si>
    <t>คะแนนคุณลักษณะ</t>
  </si>
  <si>
    <r>
      <t>คะแนนตัวชี้วัด</t>
    </r>
    <r>
      <rPr>
        <b/>
        <sz val="12"/>
        <rFont val="Angsana New"/>
        <family val="1"/>
      </rPr>
      <t xml:space="preserve"> /</t>
    </r>
  </si>
  <si>
    <t>ชั่วโมงที่</t>
  </si>
  <si>
    <t>ต.ค./พ.ย.</t>
  </si>
  <si>
    <t>ปกติ</t>
  </si>
  <si>
    <t>คะแนนวัดผลการเรียน  (อัตราส่วนคะแนนระหว่างเรียน : คะแนนปลายภาค</t>
  </si>
  <si>
    <t>:</t>
  </si>
  <si>
    <t>)</t>
  </si>
  <si>
    <t>ข้อที่</t>
  </si>
  <si>
    <t>ตัวชี้วัด / ผลการเรียนรู้ที่คาดหวัง</t>
  </si>
  <si>
    <t>ผลการเรียนรู้ ฯ</t>
  </si>
  <si>
    <t>ตัวชี้วัด/ผลการเรียนรู้ฯที่สอบเก็บคะแนนกลางภาคเรียน</t>
  </si>
  <si>
    <t>ตัวชี้วัด/ผลการเรียนรู้ฯที่สอบเก็บคะแนนปลายภาคเรียน</t>
  </si>
  <si>
    <t>ตัวชี้วัด</t>
  </si>
  <si>
    <t>กำหนดการสอน            รหัสวิชา</t>
  </si>
  <si>
    <t>มีตัวชี้วัด / ผลการเรียนรู้ ทั้งหมด</t>
  </si>
  <si>
    <t>สรุปคะแนนตัวชี้วัด</t>
  </si>
  <si>
    <t>สรุปตัวชี้วัด</t>
  </si>
  <si>
    <t>คุณลักษณะฯ</t>
  </si>
  <si>
    <t>การอ่านฯ</t>
  </si>
  <si>
    <t>สรุป</t>
  </si>
  <si>
    <t>สรปคุณลักษณะ</t>
  </si>
  <si>
    <t>ทั้งหมด 8 ข้อ</t>
  </si>
  <si>
    <t>นร</t>
  </si>
  <si>
    <t>เกรด</t>
  </si>
  <si>
    <t>คุณลักษณะ</t>
  </si>
  <si>
    <t>การอ่าน</t>
  </si>
  <si>
    <t>ครูผู้สอน</t>
  </si>
  <si>
    <t>ครูที่ปรึกษา</t>
  </si>
  <si>
    <t>ชั้นมัธยมศึกษาปีที่</t>
  </si>
  <si>
    <t>ภาคเรียนที่</t>
  </si>
  <si>
    <t>ปีการศึกษา</t>
  </si>
  <si>
    <t>รหัสวิชา</t>
  </si>
  <si>
    <t>รายวิชา</t>
  </si>
  <si>
    <t>เวลาเรียน</t>
  </si>
  <si>
    <t>ชั่วโมง/สัปดาห์</t>
  </si>
  <si>
    <t>หน่วยกิต</t>
  </si>
  <si>
    <t>ครั้งที่</t>
  </si>
  <si>
    <t>กำหนดสอน</t>
  </si>
  <si>
    <t>วัน / เดือน / ปี</t>
  </si>
  <si>
    <t>สาเหตุ</t>
  </si>
  <si>
    <t>บันทึกการสอนชดเชย</t>
  </si>
  <si>
    <t>บันทึกการตรวจจากกลุ่มบริหารงานพัฒนาวิชาการ</t>
  </si>
  <si>
    <t>วัน / เดือน /ปี</t>
  </si>
  <si>
    <t>รายการแก้ไข</t>
  </si>
  <si>
    <t>(รายการ)</t>
  </si>
  <si>
    <t>กำหนดสอนชดเชย</t>
  </si>
  <si>
    <t>คะแนนเฉลี่ย</t>
  </si>
  <si>
    <t>เกรดเฉลี่ย</t>
  </si>
  <si>
    <t>ร้อยละ 2 - 4</t>
  </si>
  <si>
    <t>จำนวน</t>
  </si>
  <si>
    <t>วิเคราะห์</t>
  </si>
  <si>
    <t>คุณ</t>
  </si>
  <si>
    <t>ตัว</t>
  </si>
  <si>
    <t>กลาง</t>
  </si>
  <si>
    <t>สอบ</t>
  </si>
  <si>
    <t>ลักษณะ</t>
  </si>
  <si>
    <t>ชี้วัด</t>
  </si>
  <si>
    <t>ภาค</t>
  </si>
  <si>
    <t>คือ</t>
  </si>
  <si>
    <t>สมรรถนะสำคัญของผู้เรียน</t>
  </si>
  <si>
    <t>ความสามารถ</t>
  </si>
  <si>
    <t>ในการสื่อสาร</t>
  </si>
  <si>
    <t>ในการคิด</t>
  </si>
  <si>
    <t>ในการแก้ปัญหา</t>
  </si>
  <si>
    <t>ในการใช้ทักษะชีวิต</t>
  </si>
  <si>
    <t>ในการใช้เทคโนโลยี</t>
  </si>
  <si>
    <t>สมรรถนะที่ 1</t>
  </si>
  <si>
    <t>สมรรถนะที่ 2</t>
  </si>
  <si>
    <t>สมรรถนะที่ 3</t>
  </si>
  <si>
    <t>สมรรถนะที่ 4</t>
  </si>
  <si>
    <t>สมรรถนะที่ 5</t>
  </si>
  <si>
    <t>กลางภาค</t>
  </si>
  <si>
    <t>สมรรถนะฯ</t>
  </si>
  <si>
    <t>สมรรถนะ</t>
  </si>
  <si>
    <t>ปพ.5-ป</t>
  </si>
  <si>
    <t>แบบบันทึกผลการเรียนประจำรายวิชา</t>
  </si>
  <si>
    <t>หลักสูตรการศึกษาขั้นพื้นฐาน</t>
  </si>
  <si>
    <t>โรงเรียนสุราษฎร์ธานี  จังหวัดสุราษฎร์ธานี</t>
  </si>
  <si>
    <r>
      <t xml:space="preserve">กลุ่มสาระการเรียนรู้ </t>
    </r>
    <r>
      <rPr>
        <b/>
        <u/>
        <sz val="16"/>
        <rFont val="Angsana New"/>
        <family val="1"/>
      </rPr>
      <t xml:space="preserve">                           </t>
    </r>
  </si>
  <si>
    <t>สาระการเรียนรู้พื้นฐาน</t>
  </si>
  <si>
    <t>สาระการเรียนรู้เพิ่มเติม</t>
  </si>
  <si>
    <t></t>
  </si>
  <si>
    <t>ห้อง</t>
  </si>
  <si>
    <t>รวมเวลาเรียนตลอดภาคเรียน</t>
  </si>
  <si>
    <t>ชั่วโมง</t>
  </si>
  <si>
    <t>ระดับผลการเรียนที่ผ่าน</t>
  </si>
  <si>
    <t>ระดับผลการเรียนที่ไม่ผ่าน</t>
  </si>
  <si>
    <t>จำนวน
นักเรียน
ทั้งหมด</t>
  </si>
  <si>
    <t>สรุปอ่านคิดวิเคราะห์
และเขียนสื่อความ</t>
  </si>
  <si>
    <t>รุปคุณลักษณะ
อันพึงประสงคื</t>
  </si>
  <si>
    <r>
      <t xml:space="preserve">ดีเยี่ยม
</t>
    </r>
    <r>
      <rPr>
        <sz val="16"/>
        <rFont val="Angsana New"/>
        <family val="1"/>
      </rPr>
      <t>3</t>
    </r>
  </si>
  <si>
    <r>
      <t xml:space="preserve">ดี
</t>
    </r>
    <r>
      <rPr>
        <sz val="16"/>
        <rFont val="Angsana New"/>
        <family val="1"/>
      </rPr>
      <t>2</t>
    </r>
  </si>
  <si>
    <r>
      <t xml:space="preserve">ผ่าน
</t>
    </r>
    <r>
      <rPr>
        <sz val="16"/>
        <rFont val="Angsana New"/>
        <family val="1"/>
      </rPr>
      <t>1</t>
    </r>
  </si>
  <si>
    <r>
      <t xml:space="preserve">ไม่ผ่าน
</t>
    </r>
    <r>
      <rPr>
        <sz val="16"/>
        <rFont val="Angsana New"/>
        <family val="1"/>
      </rPr>
      <t>0</t>
    </r>
  </si>
  <si>
    <t>อัตราส่วนคะแนนระหว่างภาค : ปลายภาค</t>
  </si>
  <si>
    <t>เรียนเสนอเพื่อโปรดพิจารณา</t>
  </si>
  <si>
    <t>ผู้อำนวยการโรงเรียนสุราษฎร์ธานี</t>
  </si>
  <si>
    <t xml:space="preserve">          </t>
  </si>
  <si>
    <t>£</t>
  </si>
  <si>
    <t>อนุมัติ</t>
  </si>
  <si>
    <t>ไม่อนุมัติ</t>
  </si>
  <si>
    <t>ลงชื่อ</t>
  </si>
  <si>
    <t>หัวหน้ากลุ่มสาระการเรียนรู้</t>
  </si>
  <si>
    <t>กลุ่มงานวัดผล</t>
  </si>
  <si>
    <t>รองผู้อำนวยการกลุ่มบริหารวิชาการ</t>
  </si>
  <si>
    <t>.........../........................................./.....................</t>
  </si>
  <si>
    <t>ผู้ทาน</t>
  </si>
  <si>
    <t>ผู้กรอกคะแนน</t>
  </si>
  <si>
    <t>มาตรฐานด้านการจัดการศึกษา</t>
  </si>
  <si>
    <t>ให้นักเรียนท่องจำและนำไปปฏิบัติ</t>
  </si>
  <si>
    <t>1.</t>
  </si>
  <si>
    <t>2.</t>
  </si>
  <si>
    <t>ทักษะกระบวนการ สมรรถนะ และคุณลักษณะอันพึงประสงค์</t>
  </si>
  <si>
    <t xml:space="preserve">ครูมีการกำหนดเป้าหมาย คุณภาพผู้เรียนทั้งด้านความรู้ </t>
  </si>
  <si>
    <t>ครูมีการวิเคราะห์ผู้เรียนเป็นรายบุคคล และใช้ข้อมูลใน</t>
  </si>
  <si>
    <t>การวางแผนการจัดการเรียนรู้ เพื่อพัฒนาศักยภาพของผู้เรียน</t>
  </si>
  <si>
    <t>3.</t>
  </si>
  <si>
    <t>ครูออกแบบและจัดการเรียนรู้ที่ตอบสนองความแตกต่าง</t>
  </si>
  <si>
    <t>ระหว่างบุคคล และพัฒนาการทางสติปัญญา</t>
  </si>
  <si>
    <t>4.</t>
  </si>
  <si>
    <t>ครูใช้สื่อและเทคโนโลยีที่เหมาะสม ผนวกกับการนำบริบท</t>
  </si>
  <si>
    <t>และภูมิปัญญาของท้องถิ่น มาบูรณาการในการจัดการเรียนรู้</t>
  </si>
  <si>
    <t>มาตรฐานที่ 7  ครูปฏิบัติงานตามบทบาท</t>
  </si>
  <si>
    <t>หน้าที่อย่างมีประสิทธิภาพ</t>
  </si>
  <si>
    <t>5.</t>
  </si>
  <si>
    <t>ครูมีการวัดและประเมินผลที่มุ่งเน้นการพัฒนาการเรียนรู้</t>
  </si>
  <si>
    <t>ของผู้เรียนด้วยวิธีการที่หลากหลาย</t>
  </si>
  <si>
    <t>6.</t>
  </si>
  <si>
    <t>ครูให้คำแนะนำ คำปรึกษา และแก้ไขปัญหาให้แก่ผู้เรียน</t>
  </si>
  <si>
    <t>ทั้งด้านการเรียนและคุณภาพชีวิตด้วยความเสมอภาค</t>
  </si>
  <si>
    <t>7.</t>
  </si>
  <si>
    <t>ครูมีการศึกษาวิจัยและพัฒนาการจัดการเรียนรู้ในวิชา</t>
  </si>
  <si>
    <t>ที่ตนรับผิดชอบและใช้ผลในการปรับการสอน</t>
  </si>
  <si>
    <t>8.</t>
  </si>
  <si>
    <t>ครูประพฤติ ปฏิบัติตนเป็นแบบอย่างที่ดีและเป็นสมาชิกที่ดี</t>
  </si>
  <si>
    <t>ของสถานศึกษา</t>
  </si>
  <si>
    <t>9.</t>
  </si>
  <si>
    <t>ครูจัดการเรียนการสอนตามวิชาที่ได้รับมอบหมายเต็มเวลา</t>
  </si>
  <si>
    <t>เต็มความสามารถ</t>
  </si>
  <si>
    <t>ค่านิยม ๑๒ ประการ ของ คสช.</t>
  </si>
  <si>
    <t>รักชาติ ศาสนา พระมหากษัตริย์</t>
  </si>
  <si>
    <t>ซื่อสัตย์ เสียสละ อดทน</t>
  </si>
  <si>
    <t>กตัญญู ต่อพ่อแม่ ผู้ปกครอง ครูบาอาจารย์</t>
  </si>
  <si>
    <t>ใฝ่หาความรู้ หมั่นศึกษา เล่าเรียน</t>
  </si>
  <si>
    <t>รักษาวัฒนธรรม ประเพณีไทย</t>
  </si>
  <si>
    <t>มีศีลธรรม มีน้ำใจ และแบ่งปัน</t>
  </si>
  <si>
    <t>เข้าใจ เรียนรู้ การเป็นประชาธิปไตย อันมีพระมหากษัตริย์</t>
  </si>
  <si>
    <t>ทรงเป็นประมุขที่ถูกต้อง</t>
  </si>
  <si>
    <t>มีระเบียบวินัย เคารพกฎหมาย เคารพผู้ใหญ่</t>
  </si>
  <si>
    <t>มีสติรู้ตัว รู้คิด รู้ทำ</t>
  </si>
  <si>
    <t>10.</t>
  </si>
  <si>
    <t>รู้จักใช้หลักปรัชญาเศรษฐกิจพอเพียง</t>
  </si>
  <si>
    <t>11.</t>
  </si>
  <si>
    <t>12.</t>
  </si>
  <si>
    <t>เข้มแข็งทั้งกายใจ ไม่ยอมแพ้ต่ออำนาจฝ่ายต่ำ</t>
  </si>
  <si>
    <t>คิดถึงผลประโยชน์ส่วนรวม มากกว่าผลประโยชน์ส่วนตน</t>
  </si>
  <si>
    <t>1. การประเมินผลการเรียน</t>
  </si>
  <si>
    <t>2. อัตราส่วนคะแนนระหว่างภาค : ปลายภาค 70 : 30 คือ</t>
  </si>
  <si>
    <t xml:space="preserve">    2.1 คะแนนผลการเรียนรู้ระหว่างภาค ครั้งที่ 1   </t>
  </si>
  <si>
    <t xml:space="preserve">  2.2 คะแนนผลการเรียนรู้ระหว่างภาค ครั้งที่ 2  </t>
  </si>
  <si>
    <t xml:space="preserve">         25 คะแนน</t>
  </si>
  <si>
    <t xml:space="preserve">       20 คะแนน</t>
  </si>
  <si>
    <t>ด้านความรู้ (K)</t>
  </si>
  <si>
    <t>โครงงาน</t>
  </si>
  <si>
    <t>ชิ้นงาน</t>
  </si>
  <si>
    <t>รายงาน</t>
  </si>
  <si>
    <t>แฟ้มสะสมงาน</t>
  </si>
  <si>
    <t>สัมภาษณ์</t>
  </si>
  <si>
    <t>สังเกต</t>
  </si>
  <si>
    <t>สอบวัดความรู้</t>
  </si>
  <si>
    <t>อัตนัย</t>
  </si>
  <si>
    <t>ปรนัย</t>
  </si>
  <si>
    <t>กระบวนการทำงาน (P)</t>
  </si>
  <si>
    <t>คุณลักษณะอันพึงประสงค์ (A)</t>
  </si>
  <si>
    <t>อื่น ๆ</t>
  </si>
  <si>
    <t xml:space="preserve">  2.3 คะแนนผลการเรียนรู้ระหว่างภาค ครั้งที่ 3   </t>
  </si>
  <si>
    <t xml:space="preserve">       25 คะแนน</t>
  </si>
  <si>
    <t>สอบวัดความรู้           -      คะแนน</t>
  </si>
  <si>
    <t>ปรนัย              -      คะแนน</t>
  </si>
  <si>
    <t>ผู้วัดและประเมินผล</t>
  </si>
  <si>
    <t>1. นักเรียน</t>
  </si>
  <si>
    <t>2. เพื่อน</t>
  </si>
  <si>
    <t>3. ผู้ปกครอง</t>
  </si>
  <si>
    <t>4. ครู</t>
  </si>
  <si>
    <t>5. อื่น ๆ</t>
  </si>
  <si>
    <t xml:space="preserve">     2.5 การวัดคุณลักษณะอันพึงประสงค์</t>
  </si>
  <si>
    <t xml:space="preserve">    2.6 สมรรถนะของผู้เรียน</t>
  </si>
  <si>
    <t xml:space="preserve">     1. รักชาติ ศาสน์ กษัตริย์         2. ซื่อสัตย์สุจริต</t>
  </si>
  <si>
    <t>1. ความสามารถในการสื่อสาร</t>
  </si>
  <si>
    <t xml:space="preserve">     3. มีวินัย                            4. ใฝ่เรียนรู้</t>
  </si>
  <si>
    <t>2. ความสามารถในการคิด</t>
  </si>
  <si>
    <t xml:space="preserve">     5. อยู่อย่างพอเพียง               6. มุ่งมั่นในการทำงาน</t>
  </si>
  <si>
    <t>3. ความสามารถในการแก้ปัญหา</t>
  </si>
  <si>
    <t xml:space="preserve">     7. รักความเป็นไทย               8. มีจิตสาธารณะ</t>
  </si>
  <si>
    <t>4. ความสามารถในการใช้ทักษะชีวิต</t>
  </si>
  <si>
    <t>5. ความสามารถในการใช้เทคโนโลยี</t>
  </si>
  <si>
    <r>
      <t></t>
    </r>
    <r>
      <rPr>
        <sz val="18"/>
        <color theme="1"/>
        <rFont val="Wingdings 2"/>
        <family val="1"/>
        <charset val="2"/>
      </rPr>
      <t>£</t>
    </r>
  </si>
  <si>
    <t xml:space="preserve">  2.4 การสอบวัดผลปลายภาค     30      คะแนน</t>
  </si>
  <si>
    <t xml:space="preserve"> คะแนน</t>
  </si>
  <si>
    <t>ชื่อวิชา</t>
  </si>
  <si>
    <t>คำอธิบายรายวิชา</t>
  </si>
  <si>
    <t>เดือน</t>
  </si>
  <si>
    <t>มาตรฐาน  ตัวชี้วัด / ผลการเรียนรู้</t>
  </si>
  <si>
    <t>หน่วย
การ
เรียนรู้ที่</t>
  </si>
  <si>
    <t>ชื่อหน่วย</t>
  </si>
  <si>
    <t>ตัวชี้วัด / ผลการเรียนรู้</t>
  </si>
  <si>
    <t>จำนวน
ชั่วโมง</t>
  </si>
  <si>
    <t>แหล่งเรียนรู้</t>
  </si>
  <si>
    <t>บันทึกครูผู้สอน</t>
  </si>
  <si>
    <t>วัน เดือน ปี</t>
  </si>
  <si>
    <t>รายการบันทึก</t>
  </si>
  <si>
    <t>คำชี้แจง</t>
  </si>
  <si>
    <t>การบันทึกเวลาเรียน</t>
  </si>
  <si>
    <t xml:space="preserve">     จนถึงวันสิ้นภาคเรียนแล้วเขียนข้อความพักการเรียน หรือลาออกแล้วแต่กรณี</t>
  </si>
  <si>
    <t>1.   วันที่ เดือน ให้เขียนโดยย่อ สัปดาห์หนึ่งกำหนดไว้ 5 ช่อง</t>
  </si>
  <si>
    <t>2.   จำนวนชั่วโมงที่..........  ให้เขียน 1, 2, 3, ถ้าสอนหลายชั่วโมงในเวลาเดียวกันให้เขียน 1-2, 3-4 หรือ 1-3..</t>
  </si>
  <si>
    <t>4.   ถ้าพักการเรียนหรือลาออกระหว่างภาคเรียนให้ขีดเส้นตรงด้วยหมึกแดง ตั้งแต่วันที่พักการเรียนหรือวันที่ลาออก</t>
  </si>
  <si>
    <t>5.   รวมจำนวนชั่วโมงเรียนเมื่อสิ้นภาคเรียน ให้รวมเวลามาเรียนจริงของนักเรียนลงในช่องรวมเวลาเรียน แล้วกรอกเวลาเรียนเต็ม</t>
  </si>
  <si>
    <t xml:space="preserve">     และเวลาเรียน 80% ของรายวิชานั้นๆ นักเรียนที่มีเวลาเรียนไม่ถึง 80% ของรายวิชานั้นให้เขียนด้วยหมึกสีแดง</t>
  </si>
  <si>
    <t>6.  นักเรียนต้องมีเวลาเรียนไม่ต่ำกว่า 80% ของเวลาเรียนเต็มในแต่ละรายวิชาจึงจะมีสิทธิ์เข้าสอบปลายภาคเรียนในรายวิชานั้นๆ</t>
  </si>
  <si>
    <t>7.   กรณีที่นักเรียนมีเวลาเรียนต่ำกว่า 60%  ของเวลาเรียนเต็มในแต่ละรายวิชา นักเรียนต้องลงทะเบียนเรียนซ้ำในรายวิชานั้น</t>
  </si>
  <si>
    <t xml:space="preserve">     ยกเว้นมีเหตุสุดวิสัย ให้อยู่ในดุลยพินิจของหัวหน้าสถานศึกษา</t>
  </si>
  <si>
    <t>8.   กรณีที่นักเรียนมีเวลาเรียนเกิน 60% แต่ไม่ถึง 80% ของเวลาเรียนเต็มในแต่ละรายวิชาให้ครูประจำวิชาจัดให้นักเรียนเรียนเพิ่ม</t>
  </si>
  <si>
    <t xml:space="preserve">     โดยใช้สอนซ่อมเสริม หรือมอบหมายงานให้จนมีเวลาเรียนครบตามกำหนด แล้วจึงให้สอบปลายภาค ผลการประเมินไม่เกิน "1"</t>
  </si>
  <si>
    <t>9.   การประเมินผลระหว่างภาคเรียน</t>
  </si>
  <si>
    <t xml:space="preserve">             ภาคเรียนที่ 1 ประเมินระหว่าง</t>
  </si>
  <si>
    <t>ครั้งที่  1  เดือนพฤษภาคม - มิถุนายน</t>
  </si>
  <si>
    <t>ครั้งที่  2  เดือนมิถุนายน - กรกฎาคม</t>
  </si>
  <si>
    <t>ครั้งที่  3  เดือนกรกฎาคม - สิงหาคม</t>
  </si>
  <si>
    <t xml:space="preserve">             ภาคเรียนที่ 2 ประเมินระหว่าง</t>
  </si>
  <si>
    <t>ครั้งที่  1  เดือนพฤศจิกายน - ธันวาคม</t>
  </si>
  <si>
    <t>ครั้งที่  2  เดือนธันวาคม - มกราคม</t>
  </si>
  <si>
    <t>ครั้งที่  3  เดือนมกราคม - กุมภาพันธ์</t>
  </si>
  <si>
    <t>10.  กรณีที่นักเรียนขาดเรียนตั้งแต่ 2 ครั้งขึ้นไป ให้ครูผู้สอนติดตามพฤติกรรม และแจ้งผลต่อวัดผลเพื่อประสานผู้ปกครอง</t>
  </si>
  <si>
    <t xml:space="preserve">     และครูที่ปรึกษา หรือหัวหน้าระดับ เพื่อการปรับปรุงแก้ไขได้ทันท่วงที</t>
  </si>
  <si>
    <t>11.  การประเมินการอ่าน คิดวิเคราะห์และเขียนสื่อความ ผู้สอนพิจารณาประเมินจากผลงสย รายงาน โครงงาน แบบทดสอบ</t>
  </si>
  <si>
    <t xml:space="preserve">     หรือผลการเรียนของผู้เรียนเป็นระยะจนสิ้นปีการศึกษาจึงต้ดสินผลการอ่าน คิดวิเคราะห์และเขียนสื่อความ</t>
  </si>
  <si>
    <t>ตารางเปรียบเทียบหน่วยการเรียน  จำนวน 80%, 60%</t>
  </si>
  <si>
    <t>หน่วยการเรียน</t>
  </si>
  <si>
    <t>ชั่วโมง/ภาค</t>
  </si>
  <si>
    <t>ขาดได้ไม่เกิน</t>
  </si>
  <si>
    <t>12.  การวัดและการประเมินผลการเรียนรู้ ครูประจำวิชาประเมินผลตามสภาพจริง ควบคู่ไปกับการใช้การทดสอบแบบต่างๆ อย่างสมดุล</t>
  </si>
  <si>
    <t xml:space="preserve">     และลงคะแนนตามตัวชี้วัด/ผลการเรียนรู้ ตามหน่วยการเรียนรู้</t>
  </si>
  <si>
    <t>13.  ครูประจำวิชาต้องประเมินผ้เรียนทุกตัวชี้วัด และผ่านเกณฑ์ที่สถานศึกษากำหนด คือ ร้อยละ 60 ทุกตัวชี้วัดแต่ครูผู้สอนสามารถ</t>
  </si>
  <si>
    <t xml:space="preserve">     กำหนดเกณฑ์ที่ยอมรับได้ในการผ่านตัวชี้วัดทุกตัวเพื่อการพัฒนาศักยภาพ และท้าทายการเรียนรู้ กรณีนักเรียนไม่ผ่านเกณฑ์</t>
  </si>
  <si>
    <t xml:space="preserve">     การประเมินตัวชี้วัด ครูประจำวิชาต้องให้นักเรียนได้รับการพัฒนาจนผ่านเกณฑ์การประเมินที่ยอมรับได้การลงคะแนนให้รวม</t>
  </si>
  <si>
    <t xml:space="preserve">     คะแนนที่ผ่านเกณฑ์ ดังตัวอย่าง</t>
  </si>
  <si>
    <t>หน่วยการเรียนรู้</t>
  </si>
  <si>
    <t xml:space="preserve">            คะแนน</t>
  </si>
  <si>
    <t xml:space="preserve">            ด.ช.เก่งกาจ</t>
  </si>
  <si>
    <t xml:space="preserve">            ด.ช.เกรียงไกร</t>
  </si>
  <si>
    <t>1       6</t>
  </si>
  <si>
    <t>2        6</t>
  </si>
  <si>
    <t>14.  การประเมินความสามารถในการอ่าน คิดวิเคราะห์และเขียน</t>
  </si>
  <si>
    <t xml:space="preserve">     -  ครูผู้สอนต้องปลูกฝังและพัฒนาความสามารถในการอ่าน คิดวิเคราะห์และเขียนให้เกิดกับผู้เรียนอย่างต่อเนื่องในกระบวนการ</t>
  </si>
  <si>
    <t xml:space="preserve">        จัดการเรียนรู้ตามกลุ่มสาระการเรียนรู้ในหลักสูตร</t>
  </si>
  <si>
    <t xml:space="preserve">     -  กำหนดสาระงาน ชิ้นงานให้กับนักเรียนได้ปฏิบัติสอดคล้องกับขอบเขตและตัวชี้วัดที่กำหนด</t>
  </si>
  <si>
    <t xml:space="preserve">     -  ขอบเขตการประเมินความสามารถในการอ่าน คิดวิเคราะห์และเขียน ระดับมัธยมศึกษาตอนปลาย (ม.4 - ม.6)</t>
  </si>
  <si>
    <t xml:space="preserve">        การอ่านจากสื่อสิ่งพิมพ์และสื่ออิเล็กทรอนิกส์ที่ให้มูลสารสนเทศ ความรู้ประสบการณ์ แนวคิดทฤษฎีรวมทั้งความงดงามทางภาษา</t>
  </si>
  <si>
    <t xml:space="preserve">       ที่เอื้อให้ผู้อ่านวิเคราะห์ วิพากษ์ วิจารณ์ แสดงความคิดเห็น โต้แย้งสนับสนุน ทำนายคาดการณ์ ตลอดจนประยุกต์ใช้ในการตัดสินใจ</t>
  </si>
  <si>
    <t xml:space="preserve">     -  ตัวชี้วัดความสามารถในการอ่านคิดวิเคราะห์เขียน</t>
  </si>
  <si>
    <t xml:space="preserve">        1.  สามารถอ่านเพื่อการศึกษา ค้นคว้า เพิ่มพูนความรู้ประสบการณ์และการประยุกต์ใช้ในชีวิตประจำวัน</t>
  </si>
  <si>
    <t xml:space="preserve">        2.  สามารถจับประเด็นสำคัญลำดับเหตุการณ์จากการอ่านสื่อที่มีความซับซ้อน</t>
  </si>
  <si>
    <t xml:space="preserve">        3.  สามารถวิเคราะห์สิ่งที่ผู้เขียนสื่อสารกับผู้อ่าน และสามารถวิพากษ์ให้ข้อเสนอแนะในแง่มุมต่างๆ</t>
  </si>
  <si>
    <t xml:space="preserve">        4.  สามารถประเมินความน่าเชื่อถือ คุณค่า แนวคิดที่ได้จากสิ่งที่อ่านอย่างหลากหลาย</t>
  </si>
  <si>
    <t xml:space="preserve">        5.  สามารถเขียนแสดงความคิดเห็นโต้แย้ง สรุปโดยมีข้อมูลอธิบายสนันสนุนอย่างเพียงพอและสมเหตุสมผล</t>
  </si>
  <si>
    <t xml:space="preserve">     - การประเมินความสามารถในการอ่าน คิดวิเคราะห์และเขียนกำหนดการตัดสินคุณภาพ 4 ระดับ คือ ดีเยี่ยม ดี ผ่าน และไม่ผ่าน</t>
  </si>
  <si>
    <t>15.  การประเมินคุณลักษณะอันพึงประสงค์ ผู้สอนประเมินเป็นระยะๆ ใน 8  คุณลักษณะของผู้เรียนตามหลักสูตรแกนกลางการศึกษา</t>
  </si>
  <si>
    <t xml:space="preserve">      ขั้นพื้นฐาน พุทธศักราช 2551 ประกอบด้วย รักชาติ ศาสน์ กษัตริย์ ซื่อสัตย์สุจริต มีวินัย ใฝ่เรียนรู้ อยู่อย่างพอเพียง มุ่งมั่นใน</t>
  </si>
  <si>
    <t xml:space="preserve">     การทำงาน รักความเป็นไทย มีจิตสาธาณะโดยพิจารณาจากตัวชี้วัดและเกณฑ์การประเมินคุณลักษณะอันพึงประสงค์ เป็นแนวทาง</t>
  </si>
  <si>
    <t xml:space="preserve">     ในการประเมินและตัดสินเป็นระดับคุณภาพ 4 ระดับ คือ ดีเยี่ยม ดี ผ่านและไม่ผ่าน ตอนปลายภาคเรียน</t>
  </si>
  <si>
    <t>16.  การประเมินสมรรถะของผู้เรียน ซึ่งประกอบไปด้วย ความสามารถในการสื่อสาร ความสารมารถในการคิด ความสามารถในการ</t>
  </si>
  <si>
    <t xml:space="preserve">     แก้ปัญหา ความสามารถในการใช้ทักษะชีวิต ความสามารถในการใช้เทคโนโลยี ครูผู้สอนต้องใช้วิธีการประเมินที่เน้นการปฏิบัติ </t>
  </si>
  <si>
    <t xml:space="preserve">     และการบูรณาการอยู่ในกระบวนการเรียนการสอนตามตัวชี้วัด / มาตรฐานการเรียนรู้ และสามารถตรวจสอบได้ว่า ผู้เรียน</t>
  </si>
  <si>
    <t xml:space="preserve">     เกิดสมรรถนะสำคัญตามที่หลักสูตรกำหนดในระดับคุณภาพใด</t>
  </si>
  <si>
    <t>14.  ขอบเขตการประเมินความสามารถในการอ่าน คิดวิเคราะห์และเขียน ระดับมัธยมศึกษาตอนต้น (ม.1 - ม.3)</t>
  </si>
  <si>
    <t xml:space="preserve">        การอ่านจากสื่อสิ่งพิมพ์และสื่ออิเล็กทรอนิกส์ที่ให้มูลสารสนเทศ ข้อคิดความรู้เกี่ยวกับสังคมละสิ่งแวดล้อม ที่เอื้อให้ผู้อ่านวิเคราะห์</t>
  </si>
  <si>
    <t xml:space="preserve">       วิพากษ์ วิจารณ์ สรุปแนวคิดคุณค่าที่ได้นำไปประยุกต์ใช้ด้วยวิจารณญาณ และถ่ายทอดเป็นข้อขียนเชิงสร้างสรรค์หรือรายงาน</t>
  </si>
  <si>
    <t xml:space="preserve">        ด้วยภาษาที่ถูกต้องเหมาะสม เช่นอ่านหนังสือพิมพ์ วารสาร หนังสือเรียน บทความสันทรพจน์ คำแนะนำ คำเตือน </t>
  </si>
  <si>
    <t xml:space="preserve">        แผนภูมิตาราง แผนที่</t>
  </si>
  <si>
    <t xml:space="preserve">     -  ตัวชี้วัดความสามารถในการอ่าน คิดวิเคราะห์และเขียน</t>
  </si>
  <si>
    <t xml:space="preserve">            ความรู้จากการอ่าน</t>
  </si>
  <si>
    <t xml:space="preserve">       1.  สามารถคัดสรรสื่อที่ต้องการ อ่านเพื่อหาข้อมูลสารสนเทศได้ตามวัตถุประสงค์ สามารถสร้างความเข้าใจและประยุกต์ใช้</t>
  </si>
  <si>
    <t xml:space="preserve">        2.  สามารถจับประเด็นสำคัญและประเด็นสนับสนุน โต้แย้ง</t>
  </si>
  <si>
    <t xml:space="preserve">        3.  สามารถวิเคราะห์ วิจารณ์ ความสมเหตุสมผล ความน่าเชื่อถือ ลำดับความและความเป็นไปได้ของ
เรื่องที่อ่าน
</t>
  </si>
  <si>
    <t xml:space="preserve">        4.  สามารถสรุปคุณค่า แนวคิด แง่คิดที่ได้จากการอ่าน</t>
  </si>
  <si>
    <t xml:space="preserve">        5.  สามารถสรุป อภิปราย ขยายความแสดงความคิดเห็น โต้แย้ง  สนับสนุน  โน้มน้าว โดยการเขียนสื่อสาร</t>
  </si>
  <si>
    <t xml:space="preserve">            ในรูปแบบต่าง ๆ เช่น ผังความคิด เป็นต้น</t>
  </si>
  <si>
    <t xml:space="preserve">        แก้ปัญหาและถ่ายทอดเป็นข้อเขียนเชิงสร้างสรรค์ รายงาน บทความทางวิชาการอย่างถูกต้องตามหลักวิชา เช่น อ่านบทความ</t>
  </si>
  <si>
    <t xml:space="preserve">        วิชาการ วรรณกรรมประเภทต่างๆ</t>
  </si>
  <si>
    <t>grade</t>
  </si>
  <si>
    <t>count</t>
  </si>
  <si>
    <t>%</t>
  </si>
  <si>
    <t>sum</t>
  </si>
  <si>
    <t>X-bar</t>
  </si>
  <si>
    <t>S.D.</t>
  </si>
  <si>
    <t>ครั้งที่ 1 (For I)</t>
  </si>
  <si>
    <t>ครั้งที่ 2 (Sum I)</t>
  </si>
  <si>
    <t>ครั้งที่ 3 (For II)</t>
  </si>
  <si>
    <t>รวมคะแนนระหว่างภาค</t>
  </si>
  <si>
    <t>สาเหตุ
ที่ไม่ได้เข้าเรียน</t>
  </si>
  <si>
    <t>รวมเวลาที่ไม่ได้มาเรียน</t>
  </si>
  <si>
    <t>รวมเวลาที่ได้มาเรียน</t>
  </si>
  <si>
    <t>ป่วย</t>
  </si>
  <si>
    <t>ลา</t>
  </si>
  <si>
    <t>ขาด</t>
  </si>
  <si>
    <t>หนี</t>
  </si>
  <si>
    <t>บันทึกการวัดผลประเมินผลปลายภาค (SumII)</t>
  </si>
  <si>
    <t>คะแนนรวม
ตลอดภาค</t>
  </si>
  <si>
    <t>ระดับผลการเรียน</t>
  </si>
  <si>
    <t>ผลการการอ่าน คิดวิเคราะห์
และเขียนสื่อความ</t>
  </si>
  <si>
    <t>ระดับคุณภาพ</t>
  </si>
  <si>
    <t>บันทึกการประเมินด้านคุณลักษณะอันพึงประสงค์</t>
  </si>
  <si>
    <t>เกณฑ์การประเมิน
และให้คะแนน</t>
  </si>
  <si>
    <t>หน่วยที่</t>
  </si>
  <si>
    <t>หน่วยการ
เรียนรู้...........</t>
  </si>
  <si>
    <t>หัวข้อที่ประเมิน และระดับคุณภาพ</t>
  </si>
  <si>
    <t>ตัวชี้วัด
ผลการเรียนรู้</t>
  </si>
  <si>
    <t>ตัวชี้วัด / ระดับคุณภาพ</t>
  </si>
  <si>
    <t>①</t>
  </si>
  <si>
    <t>②</t>
  </si>
  <si>
    <t>③</t>
  </si>
  <si>
    <t>④</t>
  </si>
  <si>
    <t>⑤</t>
  </si>
  <si>
    <t>⑥</t>
  </si>
  <si>
    <t>⑦</t>
  </si>
  <si>
    <t>⑧</t>
  </si>
  <si>
    <t>คะแนน
เต็ม</t>
  </si>
  <si>
    <t>หัวข้อการประเมิน</t>
  </si>
  <si>
    <t xml:space="preserve">      ศาสน์  กษัตริย์</t>
  </si>
  <si>
    <t>การตัดสินคุณภาพ</t>
  </si>
  <si>
    <t>*  คุณลักษณะ</t>
  </si>
  <si>
    <t>อันพึ่งประสงค์</t>
  </si>
  <si>
    <t xml:space="preserve">* การอ่าน </t>
  </si>
  <si>
    <t>คิดวิเคราะห์ และ</t>
  </si>
  <si>
    <t>เขียนสื่อความ</t>
  </si>
  <si>
    <t xml:space="preserve">  3 = ดีเยี่ยม</t>
  </si>
  <si>
    <t xml:space="preserve">  2 = ดี</t>
  </si>
  <si>
    <t xml:space="preserve">  1 = ผ่าน</t>
  </si>
  <si>
    <t xml:space="preserve">  0 = ไม่ผ่าน</t>
  </si>
  <si>
    <t>เกณฑ์การตัดสิน</t>
  </si>
  <si>
    <t xml:space="preserve"> 0   - 49 = 0</t>
  </si>
  <si>
    <t xml:space="preserve"> 50 - 54 = 1</t>
  </si>
  <si>
    <t xml:space="preserve"> 55 - 59 = 1.5</t>
  </si>
  <si>
    <t xml:space="preserve"> 60 - 64 = 2</t>
  </si>
  <si>
    <t xml:space="preserve"> 65 - 69 = 2.5</t>
  </si>
  <si>
    <t xml:space="preserve"> 70 - 74 = 3</t>
  </si>
  <si>
    <t xml:space="preserve"> 75 - 79 = 3.5</t>
  </si>
  <si>
    <t xml:space="preserve"> 80 - 100 = 4</t>
  </si>
  <si>
    <t>(70)</t>
  </si>
  <si>
    <t>กินข้าวได้</t>
  </si>
  <si>
    <t>ง30103</t>
  </si>
  <si>
    <t>การงานอาชีพ(งานคอมพิวเตอร์)</t>
  </si>
  <si>
    <t>ปพ.5-ต</t>
  </si>
  <si>
    <t>คะแนนเต็ม</t>
  </si>
  <si>
    <t>คะแนนสูงสุด</t>
  </si>
  <si>
    <t>คะแนนต่ำสุด</t>
  </si>
  <si>
    <t>จำนวนนักเรียนที่มีคะแนนเท่ากันสูงสุด</t>
  </si>
  <si>
    <t>70:30</t>
  </si>
  <si>
    <t>R</t>
  </si>
  <si>
    <t>มาตรฐาน  ตัวชี้วัด / ผลการเรียนรู้ (ต่อ)</t>
  </si>
  <si>
    <t>=IF(ISBLANK(B55),"",A44+1)</t>
  </si>
  <si>
    <t>3.5</t>
  </si>
  <si>
    <t>4</t>
  </si>
  <si>
    <t>3</t>
  </si>
  <si>
    <t>2.5</t>
  </si>
  <si>
    <t>2</t>
  </si>
  <si>
    <t>1.5</t>
  </si>
  <si>
    <t>1</t>
  </si>
  <si>
    <t>0</t>
  </si>
  <si>
    <r>
      <rPr>
        <sz val="12"/>
        <rFont val="Browallia New"/>
        <family val="2"/>
      </rPr>
      <t>เฉลี่ย</t>
    </r>
    <r>
      <rPr>
        <sz val="14"/>
        <rFont val="Browallia New"/>
        <family val="2"/>
      </rPr>
      <t xml:space="preserve">
(25)</t>
    </r>
  </si>
  <si>
    <r>
      <rPr>
        <sz val="12"/>
        <rFont val="Angsana New"/>
        <family val="1"/>
      </rPr>
      <t>เฉลี่ย</t>
    </r>
    <r>
      <rPr>
        <sz val="14"/>
        <rFont val="Angsana New"/>
        <family val="1"/>
      </rPr>
      <t xml:space="preserve">
(20)</t>
    </r>
  </si>
  <si>
    <t>U</t>
  </si>
  <si>
    <t>=IF(ลับ!GJ56=0,"-",ลับ!GJ56)</t>
  </si>
  <si>
    <t>=IF(AJ54=""," ",IF(COUNTIF(AL54:AP54,0)&gt;0,0,MODE(LARGE
(AL54:AP54,ROW(INDIRECT("1:"&amp;COUNT(AL54:AP54)))))))</t>
  </si>
  <si>
    <t>=IF(AJ5="","",IF(COUNTIF(AS5:AZ5,0)&gt;0,0,MODE(LARGE(AS5:AZ5
,ROW(INDIRECT("1:"&amp;COUNT(AS5:AZ5)))))))'</t>
  </si>
  <si>
    <t>ต.ค.</t>
  </si>
  <si>
    <t>พ.ย.</t>
  </si>
  <si>
    <t>ธ.ค.</t>
  </si>
  <si>
    <t>ม.ค.</t>
  </si>
  <si>
    <t>ก.พ.</t>
  </si>
  <si>
    <t>มี.ค.</t>
  </si>
  <si>
    <t/>
  </si>
  <si>
    <t>ช</t>
  </si>
  <si>
    <t>ธนกร</t>
  </si>
  <si>
    <t>คงทรัพย์</t>
  </si>
  <si>
    <t>เทคโนโลยีสารสนเทศ</t>
  </si>
  <si>
    <t>อธิบายลักษณะองค์ประกอบที่มาของสารสนเทศ</t>
  </si>
  <si>
    <t xml:space="preserve">   หน่วยการเรียนรู้ที่ 1 , 2    ตัวชี้วัด/ผลการเรียนรู้ที่ 1,2</t>
  </si>
  <si>
    <t>หน่วยการเรียนรู้ที่  3,4     ตัวชี้วัด/ผลการเรียนรู้ที่ 3,4</t>
  </si>
  <si>
    <t xml:space="preserve">   หน่วยการเรียนรู้ที่ 5,6 ตัวชี้วัด/ผลการเรียนรู้ที่ 5,6</t>
  </si>
  <si>
    <t>อัตนัย              30       คะแนน</t>
  </si>
  <si>
    <t>อื่น ๆ   ผลงาน             คะแนน</t>
  </si>
  <si>
    <t xml:space="preserve">- ศึกษาภัณฑ์พานิชย์ หนังสือ  </t>
  </si>
  <si>
    <t>① รักชาติ</t>
  </si>
  <si>
    <t>② ชื่อสัตย์สุจริต</t>
  </si>
  <si>
    <t>③ มีวินัย</t>
  </si>
  <si>
    <t>④ ใฝ่เรียนรู้</t>
  </si>
  <si>
    <t>⑤ อยู่อย่างพอเพียง</t>
  </si>
  <si>
    <t>⑥ มุ่งมั่นในการทำงาน</t>
  </si>
  <si>
    <t>⑦ รักความเป็นไทย</t>
  </si>
  <si>
    <t>⑧ มีจิตสาธารณะ</t>
  </si>
  <si>
    <t>ที่</t>
  </si>
  <si>
    <r>
      <t xml:space="preserve">3.   ให้เขียนเครื่องหมาย  </t>
    </r>
    <r>
      <rPr>
        <sz val="14"/>
        <rFont val="Wingdings 2"/>
        <family val="1"/>
        <charset val="2"/>
      </rPr>
      <t></t>
    </r>
    <r>
      <rPr>
        <sz val="14"/>
        <rFont val="Angsana New"/>
        <family val="1"/>
      </rPr>
      <t xml:space="preserve">  สำหรับผู้ที่ไม่มา ถ้าภายหลังมีใบลาป่วยหรือลากิจ ให้เขียน "ป" หรือ "ล" ใน  </t>
    </r>
    <r>
      <rPr>
        <sz val="14"/>
        <rFont val="Wingdings 2"/>
        <family val="1"/>
        <charset val="2"/>
      </rPr>
      <t></t>
    </r>
  </si>
  <si>
    <t>มา</t>
  </si>
  <si>
    <t xml:space="preserve">                ศึกษา 
                มีทักษะ
                เห็นคุณค่า
          ตัวชี้วัด
        ง3.1 ม.4-6/1-13
        รวม  13  ตัวชี้วัด</t>
  </si>
  <si>
    <t>วิธีกรอกข้อมูล</t>
  </si>
  <si>
    <t xml:space="preserve">คู่มือการใช้งานการจัดทำแบบบันทึกผลการเรียน ปพ.5  </t>
  </si>
  <si>
    <r>
      <t>1. กรอกข้อมูลในแผ่นงาน</t>
    </r>
    <r>
      <rPr>
        <b/>
        <sz val="16"/>
        <color theme="1"/>
        <rFont val="Angsana New"/>
        <family val="1"/>
      </rPr>
      <t xml:space="preserve"> </t>
    </r>
    <r>
      <rPr>
        <b/>
        <sz val="18"/>
        <color rgb="FFFF0000"/>
        <rFont val="Angsana New"/>
        <family val="1"/>
      </rPr>
      <t xml:space="preserve">"ปก" </t>
    </r>
    <r>
      <rPr>
        <sz val="16"/>
        <color theme="1"/>
        <rFont val="Angsana New"/>
        <family val="1"/>
      </rPr>
      <t>ในช่องที่มีเส้นใต้(เส้นประ)เท่านั้น ช่องที่มีตัวเลขไม่ต้องปรับเปลี่ยน</t>
    </r>
  </si>
  <si>
    <t>3. เวลาเรียนให้ ใช้เครื่องหมาย "/" แทนมาเรียน, เครื่องหมาย "o หรือ O"(ตัวโอ) แทนขาดเรียน,</t>
  </si>
  <si>
    <t xml:space="preserve">    เครื่องหมาย "ล" แทนลากิจ, เครื่องหมาย "ป" แทนลาป่วย, เครื่องหมาย "น" แทนหนีเรียน</t>
  </si>
  <si>
    <t xml:space="preserve"> </t>
  </si>
  <si>
    <r>
      <t xml:space="preserve">    </t>
    </r>
    <r>
      <rPr>
        <sz val="16"/>
        <color rgb="FFFF0000"/>
        <rFont val="Angsana New"/>
        <family val="1"/>
      </rPr>
      <t>หมายเหตุ</t>
    </r>
    <r>
      <rPr>
        <sz val="16"/>
        <color theme="1"/>
        <rFont val="Angsana New"/>
        <family val="1"/>
      </rPr>
      <t xml:space="preserve"> บันทึกจำนวนชั่วโมงดังรูปเป็นวันพฤหัสบดีมีเรียน 1 ชม./สัปดาห์</t>
    </r>
  </si>
  <si>
    <t xml:space="preserve">   ปพ.5 ป =ม.ปลาย     ปพ.5 ต = ม.ต้น</t>
  </si>
  <si>
    <t xml:space="preserve">เครดิต </t>
  </si>
  <si>
    <t>ครูนิคม ทิศแก้ว</t>
  </si>
  <si>
    <t>ปพ. 5 ออกแบบโดยงานวัดผลโรงเรียนสุราษฎร์ธานี</t>
  </si>
  <si>
    <t>สามารถนำไปใช้และปรับปรุงได้ตามอัธยาศัยครับ</t>
  </si>
  <si>
    <t>4. แผ่นงานคำชี้แจงปก2 หน้าที่ 1 ม.ปลาย หน้าที่ 2 ม.ต้น</t>
  </si>
  <si>
    <t>5. พิมพ์มทุกแผ่นงานใช้กระดาษขนาด A4</t>
  </si>
  <si>
    <r>
      <t xml:space="preserve">2. กรอกข้อมูล "เลขที่ เลขประจำตัว ชื่อ-สกุล"ในแผ่นงาน </t>
    </r>
    <r>
      <rPr>
        <b/>
        <sz val="18"/>
        <color rgb="FFFF0000"/>
        <rFont val="Angsana New"/>
        <family val="1"/>
      </rPr>
      <t>"ชื่อ-มาตรฐาน7"</t>
    </r>
    <r>
      <rPr>
        <sz val="16"/>
        <color theme="1"/>
        <rFont val="Angsana New"/>
        <family val="1"/>
      </rPr>
      <t xml:space="preserve"> ในตารางเท่านั้น      </t>
    </r>
  </si>
  <si>
    <t xml:space="preserve"> หรือคัดลอกข้อมูล excel จากงานทะเบียนนักเรียน เมื่อกรอกข้อมูลเสร็จเรียบร้อยแล้วจะไปปรากฏทุกหน้าของแผ่นงานที่เกี่ยวข้อง</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</si>
</sst>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87" formatCode="0.0"/>
    <numFmt numFmtId="188" formatCode="_-* #,##0.0_-;\-* #,##0.0_-;_-* &quot;-&quot;??_-;_-@_-"/>
    <numFmt numFmtId="189" formatCode="0.000"/>
  </numFmts>
  <fonts count="82">
    <font>
      <sz val="10"/>
      <name val="Arial"/>
      <charset val="222"/>
    </font>
    <font>
      <sz val="11"/>
      <color theme="1"/>
      <name val="Tahoma"/>
      <family val="2"/>
      <charset val="222"/>
      <scheme val="minor"/>
    </font>
    <font>
      <sz val="12"/>
      <name val="Angsana New"/>
      <family val="1"/>
    </font>
    <font>
      <sz val="8"/>
      <name val="Arial"/>
      <family val="2"/>
    </font>
    <font>
      <b/>
      <sz val="14"/>
      <name val="Angsana New"/>
      <family val="1"/>
    </font>
    <font>
      <b/>
      <sz val="12"/>
      <name val="Angsana New"/>
      <family val="1"/>
    </font>
    <font>
      <b/>
      <sz val="11"/>
      <name val="Angsana New"/>
      <family val="1"/>
    </font>
    <font>
      <b/>
      <sz val="16"/>
      <name val="Angsana New"/>
      <family val="1"/>
    </font>
    <font>
      <sz val="14"/>
      <name val="Angsana New"/>
      <family val="1"/>
    </font>
    <font>
      <sz val="16"/>
      <name val="Angsana New"/>
      <family val="1"/>
    </font>
    <font>
      <sz val="15"/>
      <name val="Angsana New"/>
      <family val="1"/>
    </font>
    <font>
      <sz val="10"/>
      <name val="Angsana New"/>
      <family val="1"/>
    </font>
    <font>
      <b/>
      <sz val="13"/>
      <name val="Angsana New"/>
      <family val="1"/>
    </font>
    <font>
      <b/>
      <sz val="10"/>
      <name val="Angsana New"/>
      <family val="1"/>
    </font>
    <font>
      <sz val="14"/>
      <name val="Arial"/>
      <family val="2"/>
    </font>
    <font>
      <b/>
      <sz val="15"/>
      <name val="Angsana New"/>
      <family val="1"/>
    </font>
    <font>
      <sz val="13"/>
      <name val="Angsana New"/>
      <family val="1"/>
    </font>
    <font>
      <b/>
      <sz val="18"/>
      <name val="Angsana New"/>
      <family val="1"/>
    </font>
    <font>
      <sz val="10"/>
      <name val="Arial"/>
      <family val="2"/>
    </font>
    <font>
      <b/>
      <sz val="11"/>
      <color theme="1"/>
      <name val="Tahoma"/>
      <family val="2"/>
      <charset val="222"/>
      <scheme val="minor"/>
    </font>
    <font>
      <b/>
      <u/>
      <sz val="16"/>
      <name val="Angsana New"/>
      <family val="1"/>
    </font>
    <font>
      <b/>
      <sz val="20"/>
      <name val="Wingdings 2"/>
      <family val="1"/>
      <charset val="2"/>
    </font>
    <font>
      <b/>
      <sz val="20"/>
      <name val="Angsana New"/>
      <family val="1"/>
    </font>
    <font>
      <sz val="14"/>
      <name val="Wingdings 2"/>
      <family val="1"/>
      <charset val="2"/>
    </font>
    <font>
      <sz val="16"/>
      <color theme="1"/>
      <name val="TH Niramit AS"/>
    </font>
    <font>
      <sz val="15"/>
      <color theme="1"/>
      <name val="Angsana New"/>
      <family val="1"/>
    </font>
    <font>
      <b/>
      <sz val="20"/>
      <color theme="1"/>
      <name val="Angsana New"/>
      <family val="1"/>
    </font>
    <font>
      <b/>
      <sz val="16"/>
      <color theme="1"/>
      <name val="Angsana New"/>
      <family val="1"/>
    </font>
    <font>
      <b/>
      <sz val="15"/>
      <color theme="1"/>
      <name val="Angsana New"/>
      <family val="1"/>
    </font>
    <font>
      <sz val="18"/>
      <color theme="1"/>
      <name val="Angsana New"/>
      <family val="1"/>
    </font>
    <font>
      <sz val="18"/>
      <color theme="1"/>
      <name val="Wingdings 2"/>
      <family val="1"/>
      <charset val="2"/>
    </font>
    <font>
      <sz val="10"/>
      <name val="Tahoma"/>
      <family val="2"/>
    </font>
    <font>
      <sz val="15"/>
      <color theme="1"/>
      <name val="Browallia New"/>
      <family val="2"/>
    </font>
    <font>
      <b/>
      <sz val="18"/>
      <color theme="1"/>
      <name val="Browallia New"/>
      <family val="2"/>
    </font>
    <font>
      <b/>
      <sz val="18"/>
      <color theme="1"/>
      <name val="Tahoma"/>
      <family val="2"/>
      <charset val="222"/>
      <scheme val="minor"/>
    </font>
    <font>
      <b/>
      <sz val="15"/>
      <color theme="1"/>
      <name val="Browallia New"/>
      <family val="2"/>
    </font>
    <font>
      <sz val="14"/>
      <name val="Cordia New"/>
      <family val="2"/>
    </font>
    <font>
      <sz val="20"/>
      <name val="Cordia New"/>
      <family val="2"/>
      <charset val="222"/>
    </font>
    <font>
      <b/>
      <sz val="20"/>
      <name val="Cordia New"/>
      <family val="2"/>
      <charset val="222"/>
    </font>
    <font>
      <sz val="11"/>
      <color indexed="8"/>
      <name val="Tahoma"/>
      <family val="2"/>
      <charset val="222"/>
    </font>
    <font>
      <sz val="13"/>
      <color indexed="8"/>
      <name val="Browallia New"/>
      <family val="2"/>
    </font>
    <font>
      <sz val="14"/>
      <color indexed="8"/>
      <name val="Browallia New"/>
      <family val="2"/>
    </font>
    <font>
      <sz val="14"/>
      <name val="Browallia New"/>
      <family val="2"/>
    </font>
    <font>
      <sz val="14"/>
      <color indexed="10"/>
      <name val="Browallia New"/>
      <family val="2"/>
    </font>
    <font>
      <sz val="14"/>
      <color indexed="8"/>
      <name val="Tahoma"/>
      <family val="2"/>
      <charset val="222"/>
    </font>
    <font>
      <sz val="10"/>
      <color theme="1"/>
      <name val="DilleniaUPC"/>
      <family val="1"/>
      <charset val="222"/>
    </font>
    <font>
      <sz val="12"/>
      <color theme="1"/>
      <name val="Browallia New"/>
      <family val="2"/>
    </font>
    <font>
      <sz val="12"/>
      <name val="Browallia New"/>
      <family val="2"/>
    </font>
    <font>
      <b/>
      <sz val="13"/>
      <color indexed="8"/>
      <name val="Angsana New"/>
      <family val="1"/>
    </font>
    <font>
      <sz val="11"/>
      <color indexed="8"/>
      <name val="Tahoma"/>
      <family val="2"/>
    </font>
    <font>
      <b/>
      <sz val="10"/>
      <color indexed="8"/>
      <name val="Angsana New"/>
      <family val="1"/>
    </font>
    <font>
      <sz val="8.5"/>
      <name val="Tahoma"/>
      <family val="2"/>
    </font>
    <font>
      <sz val="13"/>
      <color indexed="8"/>
      <name val="Angsana New"/>
      <family val="1"/>
    </font>
    <font>
      <sz val="12"/>
      <color indexed="8"/>
      <name val="Browallia New"/>
      <family val="2"/>
    </font>
    <font>
      <sz val="9"/>
      <color indexed="8"/>
      <name val="Browallia New"/>
      <family val="2"/>
    </font>
    <font>
      <sz val="9"/>
      <color indexed="8"/>
      <name val="Tahoma"/>
      <family val="2"/>
      <charset val="222"/>
    </font>
    <font>
      <sz val="11"/>
      <color indexed="8"/>
      <name val="Browallia New"/>
      <family val="2"/>
    </font>
    <font>
      <sz val="5"/>
      <color indexed="8"/>
      <name val="Tahoma"/>
      <family val="2"/>
    </font>
    <font>
      <sz val="9"/>
      <color indexed="8"/>
      <name val="Tahoma"/>
      <family val="2"/>
    </font>
    <font>
      <sz val="10"/>
      <color indexed="8"/>
      <name val="Tahoma"/>
      <family val="2"/>
    </font>
    <font>
      <sz val="11"/>
      <color indexed="8"/>
      <name val="Angsana New"/>
      <family val="1"/>
    </font>
    <font>
      <sz val="10"/>
      <color indexed="8"/>
      <name val="Arial Unicode MS"/>
      <family val="2"/>
    </font>
    <font>
      <sz val="9"/>
      <name val="Tahoma"/>
      <family val="2"/>
    </font>
    <font>
      <sz val="9"/>
      <color rgb="FFFF0000"/>
      <name val="Tahoma"/>
      <family val="2"/>
    </font>
    <font>
      <sz val="12"/>
      <color theme="1"/>
      <name val="Angsana New"/>
      <family val="1"/>
    </font>
    <font>
      <sz val="14"/>
      <color theme="1"/>
      <name val="Angsana New"/>
      <family val="1"/>
    </font>
    <font>
      <sz val="15"/>
      <color indexed="8"/>
      <name val="Tahoma"/>
      <family val="2"/>
    </font>
    <font>
      <sz val="14"/>
      <color rgb="FFFF0000"/>
      <name val="Cordia New"/>
      <family val="2"/>
    </font>
    <font>
      <sz val="20"/>
      <name val="Cordia New"/>
      <family val="2"/>
    </font>
    <font>
      <sz val="18"/>
      <name val="Wingdings 2"/>
      <family val="1"/>
      <charset val="2"/>
    </font>
    <font>
      <sz val="15"/>
      <color theme="0"/>
      <name val="Browallia New"/>
      <family val="2"/>
    </font>
    <font>
      <sz val="11"/>
      <color rgb="FFFF0000"/>
      <name val="Tahoma"/>
      <family val="2"/>
      <charset val="222"/>
    </font>
    <font>
      <sz val="14"/>
      <color theme="1"/>
      <name val="DilleniaUPC"/>
      <family val="1"/>
      <charset val="222"/>
    </font>
    <font>
      <sz val="12"/>
      <color indexed="8"/>
      <name val="Angsana New"/>
      <family val="1"/>
    </font>
    <font>
      <b/>
      <sz val="12"/>
      <color indexed="8"/>
      <name val="Angsana New"/>
      <family val="1"/>
    </font>
    <font>
      <sz val="11"/>
      <color theme="1"/>
      <name val="Tahoma"/>
      <family val="2"/>
      <scheme val="minor"/>
    </font>
    <font>
      <b/>
      <sz val="24"/>
      <color theme="3" tint="-0.499984740745262"/>
      <name val="Angsana New"/>
      <family val="1"/>
    </font>
    <font>
      <sz val="16"/>
      <color theme="1"/>
      <name val="Angsana New"/>
      <family val="1"/>
    </font>
    <font>
      <b/>
      <sz val="16"/>
      <color rgb="FFC00000"/>
      <name val="Angsana New"/>
      <family val="1"/>
    </font>
    <font>
      <b/>
      <sz val="18"/>
      <color rgb="FFFF0000"/>
      <name val="Angsana New"/>
      <family val="1"/>
    </font>
    <font>
      <b/>
      <sz val="16"/>
      <color rgb="FFFF0000"/>
      <name val="Angsana New"/>
      <family val="1"/>
    </font>
    <font>
      <sz val="16"/>
      <color rgb="FFFF0000"/>
      <name val="Angsana New"/>
      <family val="1"/>
    </font>
  </fonts>
  <fills count="20">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52"/>
        <bgColor indexed="64"/>
      </patternFill>
    </fill>
    <fill>
      <patternFill patternType="solid">
        <fgColor indexed="54"/>
        <bgColor indexed="64"/>
      </patternFill>
    </fill>
    <fill>
      <patternFill patternType="solid">
        <fgColor indexed="20"/>
        <bgColor indexed="64"/>
      </patternFill>
    </fill>
    <fill>
      <patternFill patternType="solid">
        <fgColor indexed="61"/>
        <bgColor indexed="64"/>
      </patternFill>
    </fill>
    <fill>
      <patternFill patternType="solid">
        <fgColor indexed="46"/>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indexed="49"/>
        <bgColor indexed="64"/>
      </patternFill>
    </fill>
    <fill>
      <patternFill patternType="solid">
        <fgColor indexed="14"/>
        <bgColor indexed="64"/>
      </patternFill>
    </fill>
    <fill>
      <patternFill patternType="solid">
        <fgColor rgb="FFFFFF00"/>
        <bgColor indexed="64"/>
      </patternFill>
    </fill>
    <fill>
      <patternFill patternType="solid">
        <fgColor theme="7"/>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theme="1" tint="0.249977111117893"/>
      </left>
      <right/>
      <top/>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thin">
        <color theme="1" tint="0.249977111117893"/>
      </right>
      <top/>
      <bottom style="thin">
        <color theme="1" tint="0.249977111117893"/>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style="thin">
        <color theme="1" tint="0.499984740745262"/>
      </left>
      <right style="thin">
        <color theme="1" tint="0.499984740745262"/>
      </right>
      <top style="thin">
        <color theme="1" tint="0.499984740745262"/>
      </top>
      <bottom style="thin">
        <color theme="1" tint="0.499984740745262"/>
      </bottom>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style="thin">
        <color indexed="23"/>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right style="thin">
        <color indexed="64"/>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style="thin">
        <color indexed="55"/>
      </right>
      <top style="thin">
        <color indexed="64"/>
      </top>
      <bottom style="thin">
        <color indexed="55"/>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64"/>
      </left>
      <right style="thin">
        <color indexed="23"/>
      </right>
      <top/>
      <bottom style="thin">
        <color indexed="23"/>
      </bottom>
      <diagonal/>
    </border>
    <border>
      <left style="thin">
        <color indexed="64"/>
      </left>
      <right style="thin">
        <color indexed="64"/>
      </right>
      <top/>
      <bottom style="thin">
        <color indexed="23"/>
      </bottom>
      <diagonal/>
    </border>
    <border>
      <left style="thin">
        <color indexed="64"/>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64"/>
      </left>
      <right style="thin">
        <color indexed="23"/>
      </right>
      <top style="thin">
        <color indexed="23"/>
      </top>
      <bottom style="thin">
        <color indexed="23"/>
      </bottom>
      <diagonal/>
    </border>
    <border>
      <left style="thin">
        <color indexed="64"/>
      </left>
      <right style="thin">
        <color indexed="55"/>
      </right>
      <top style="thin">
        <color indexed="55"/>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top style="thin">
        <color indexed="64"/>
      </top>
      <bottom style="thin">
        <color indexed="64"/>
      </bottom>
      <diagonal/>
    </border>
    <border>
      <left style="thin">
        <color indexed="23"/>
      </left>
      <right/>
      <top style="thin">
        <color indexed="23"/>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style="thin">
        <color indexed="23"/>
      </left>
      <right/>
      <top/>
      <bottom style="thin">
        <color indexed="23"/>
      </bottom>
      <diagonal/>
    </border>
    <border>
      <left style="thin">
        <color indexed="64"/>
      </left>
      <right/>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right style="thin">
        <color indexed="64"/>
      </right>
      <top style="thin">
        <color indexed="23"/>
      </top>
      <bottom style="thin">
        <color indexed="64"/>
      </bottom>
      <diagonal/>
    </border>
    <border>
      <left/>
      <right style="thin">
        <color indexed="23"/>
      </right>
      <top/>
      <bottom style="thin">
        <color indexed="64"/>
      </bottom>
      <diagonal/>
    </border>
    <border>
      <left style="thin">
        <color indexed="64"/>
      </left>
      <right/>
      <top style="thin">
        <color indexed="23"/>
      </top>
      <bottom style="thin">
        <color indexed="64"/>
      </bottom>
      <diagonal/>
    </border>
    <border>
      <left style="medium">
        <color indexed="64"/>
      </left>
      <right style="thin">
        <color theme="0" tint="-0.24994659260841701"/>
      </right>
      <top style="thin">
        <color indexed="64"/>
      </top>
      <bottom style="thin">
        <color indexed="64"/>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top style="thin">
        <color indexed="64"/>
      </top>
      <bottom style="thin">
        <color indexed="64"/>
      </bottom>
      <diagonal/>
    </border>
    <border>
      <left style="thin">
        <color theme="0" tint="-0.24994659260841701"/>
      </left>
      <right/>
      <top style="thin">
        <color indexed="64"/>
      </top>
      <bottom style="medium">
        <color indexed="64"/>
      </bottom>
      <diagonal/>
    </border>
    <border>
      <left style="thin">
        <color indexed="64"/>
      </left>
      <right/>
      <top style="thin">
        <color indexed="23"/>
      </top>
      <bottom style="thin">
        <color indexed="23"/>
      </bottom>
      <diagonal/>
    </border>
    <border>
      <left/>
      <right style="thin">
        <color indexed="64"/>
      </right>
      <top/>
      <bottom style="thin">
        <color indexed="23"/>
      </bottom>
      <diagonal/>
    </border>
    <border>
      <left/>
      <right style="thin">
        <color indexed="64"/>
      </right>
      <top style="thin">
        <color theme="1" tint="0.249977111117893"/>
      </top>
      <bottom style="thin">
        <color theme="1" tint="0.249977111117893"/>
      </bottom>
      <diagonal/>
    </border>
    <border>
      <left style="thin">
        <color indexed="64"/>
      </left>
      <right/>
      <top style="thin">
        <color theme="1" tint="0.249977111117893"/>
      </top>
      <bottom style="thin">
        <color theme="1" tint="0.499984740745262"/>
      </bottom>
      <diagonal/>
    </border>
    <border>
      <left/>
      <right style="thin">
        <color indexed="64"/>
      </right>
      <top style="thin">
        <color theme="1" tint="0.249977111117893"/>
      </top>
      <bottom style="thin">
        <color theme="1" tint="0.499984740745262"/>
      </bottom>
      <diagonal/>
    </border>
    <border>
      <left/>
      <right/>
      <top/>
      <bottom style="dotted">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0">
    <xf numFmtId="0" fontId="0" fillId="0" borderId="0"/>
    <xf numFmtId="43" fontId="18" fillId="0" borderId="0" applyFont="0" applyFill="0" applyBorder="0" applyAlignment="0" applyProtection="0"/>
    <xf numFmtId="0" fontId="1" fillId="0" borderId="0"/>
    <xf numFmtId="0" fontId="36" fillId="0" borderId="0"/>
    <xf numFmtId="0" fontId="39" fillId="0" borderId="0"/>
    <xf numFmtId="0" fontId="1" fillId="0" borderId="0"/>
    <xf numFmtId="0" fontId="39" fillId="0" borderId="0"/>
    <xf numFmtId="0" fontId="1" fillId="0" borderId="0"/>
    <xf numFmtId="0" fontId="1" fillId="0" borderId="0"/>
    <xf numFmtId="0" fontId="75" fillId="0" borderId="0"/>
  </cellStyleXfs>
  <cellXfs count="1155">
    <xf numFmtId="0" fontId="0" fillId="0" borderId="0" xfId="0"/>
    <xf numFmtId="0" fontId="2" fillId="0" borderId="0" xfId="0" applyFont="1"/>
    <xf numFmtId="0" fontId="2" fillId="0" borderId="0" xfId="0" applyFont="1" applyBorder="1" applyAlignment="1">
      <alignment horizontal="center" vertical="center"/>
    </xf>
    <xf numFmtId="0" fontId="8" fillId="0" borderId="1" xfId="0" applyFont="1" applyBorder="1" applyAlignment="1">
      <alignment horizontal="center" vertical="center"/>
    </xf>
    <xf numFmtId="0" fontId="4" fillId="2" borderId="0" xfId="0" applyFont="1" applyFill="1" applyBorder="1" applyAlignment="1">
      <alignment vertical="center"/>
    </xf>
    <xf numFmtId="0" fontId="5"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5" fillId="0" borderId="4" xfId="0" applyFont="1" applyBorder="1" applyAlignment="1">
      <alignment horizontal="center" vertical="center"/>
    </xf>
    <xf numFmtId="0" fontId="8" fillId="0" borderId="11" xfId="0" applyFont="1" applyBorder="1" applyAlignment="1">
      <alignment horizontal="center"/>
    </xf>
    <xf numFmtId="0" fontId="8" fillId="0" borderId="1" xfId="0" applyFont="1" applyBorder="1" applyAlignment="1">
      <alignment horizont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13" fillId="0" borderId="0" xfId="0" applyFont="1" applyBorder="1" applyAlignment="1">
      <alignment horizontal="center" vertical="center"/>
    </xf>
    <xf numFmtId="0" fontId="0" fillId="0" borderId="0" xfId="0" applyAlignment="1"/>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vertical="center"/>
    </xf>
    <xf numFmtId="0" fontId="8" fillId="0" borderId="0" xfId="0" applyFont="1"/>
    <xf numFmtId="0" fontId="8" fillId="0" borderId="0" xfId="0" applyFont="1" applyBorder="1" applyAlignment="1">
      <alignment horizontal="left" vertical="center"/>
    </xf>
    <xf numFmtId="0" fontId="12" fillId="0" borderId="0" xfId="0" applyFont="1" applyBorder="1" applyAlignment="1">
      <alignment horizontal="center" vertical="center"/>
    </xf>
    <xf numFmtId="0" fontId="9" fillId="0" borderId="27" xfId="0" applyFont="1" applyBorder="1" applyAlignment="1">
      <alignment horizontal="center" vertical="center"/>
    </xf>
    <xf numFmtId="0" fontId="9" fillId="0" borderId="12" xfId="0" applyFont="1" applyBorder="1" applyAlignment="1">
      <alignment horizontal="center" vertical="center"/>
    </xf>
    <xf numFmtId="0" fontId="9" fillId="0" borderId="28"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20" xfId="0" applyFont="1" applyBorder="1" applyAlignment="1">
      <alignment horizontal="center" vertical="center"/>
    </xf>
    <xf numFmtId="0" fontId="9" fillId="0" borderId="15"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8" fillId="0" borderId="34" xfId="0" applyFont="1" applyBorder="1" applyAlignment="1">
      <alignment horizontal="center" vertical="center"/>
    </xf>
    <xf numFmtId="0" fontId="4" fillId="0" borderId="9" xfId="0" applyFont="1" applyBorder="1" applyAlignment="1">
      <alignment horizontal="center" vertical="center"/>
    </xf>
    <xf numFmtId="0" fontId="9" fillId="0" borderId="11" xfId="0" applyFont="1" applyBorder="1" applyAlignment="1">
      <alignment horizontal="center" vertical="center"/>
    </xf>
    <xf numFmtId="0" fontId="9" fillId="0" borderId="38"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5" fillId="0" borderId="43" xfId="0" applyFont="1" applyBorder="1" applyAlignment="1">
      <alignment horizontal="center" vertical="center"/>
    </xf>
    <xf numFmtId="0" fontId="8" fillId="0" borderId="0" xfId="0" applyFont="1" applyAlignment="1">
      <alignment horizontal="center"/>
    </xf>
    <xf numFmtId="0" fontId="8" fillId="0" borderId="13" xfId="0" applyFont="1" applyBorder="1" applyAlignment="1">
      <alignment horizontal="center" vertical="center"/>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39" xfId="0" applyFont="1" applyBorder="1" applyAlignment="1">
      <alignment horizontal="center" vertical="center"/>
    </xf>
    <xf numFmtId="0" fontId="0" fillId="0" borderId="16" xfId="0" applyBorder="1"/>
    <xf numFmtId="0" fontId="0" fillId="0" borderId="17" xfId="0" applyBorder="1"/>
    <xf numFmtId="0" fontId="8" fillId="0" borderId="0" xfId="0" applyFont="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187" fontId="11" fillId="0" borderId="35" xfId="0" applyNumberFormat="1" applyFont="1" applyBorder="1" applyAlignment="1">
      <alignment horizontal="center" vertical="center"/>
    </xf>
    <xf numFmtId="187" fontId="11" fillId="0" borderId="10" xfId="0" applyNumberFormat="1"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34" xfId="0" applyFont="1" applyBorder="1" applyAlignment="1">
      <alignment horizontal="center" vertical="center"/>
    </xf>
    <xf numFmtId="0" fontId="14" fillId="0" borderId="19" xfId="0" applyFont="1" applyBorder="1" applyAlignment="1">
      <alignment horizontal="center" vertical="center"/>
    </xf>
    <xf numFmtId="0" fontId="14" fillId="0" borderId="26" xfId="0" applyFont="1" applyBorder="1" applyAlignment="1">
      <alignment horizontal="center" vertical="center"/>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0" fillId="0" borderId="0" xfId="0" applyAlignment="1">
      <alignment horizontal="center" vertical="center"/>
    </xf>
    <xf numFmtId="0" fontId="9" fillId="0" borderId="0" xfId="0" applyFont="1" applyBorder="1" applyAlignment="1">
      <alignment horizontal="center" vertical="center"/>
    </xf>
    <xf numFmtId="0" fontId="2" fillId="0" borderId="0" xfId="0" applyFont="1" applyAlignment="1">
      <alignment horizontal="center" vertical="center"/>
    </xf>
    <xf numFmtId="0" fontId="8" fillId="0" borderId="3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xf>
    <xf numFmtId="0" fontId="4" fillId="0" borderId="1" xfId="0" applyFont="1" applyBorder="1" applyAlignment="1">
      <alignment horizontal="center"/>
    </xf>
    <xf numFmtId="187" fontId="4" fillId="0" borderId="1" xfId="0" applyNumberFormat="1" applyFont="1" applyBorder="1" applyAlignment="1">
      <alignment horizontal="center"/>
    </xf>
    <xf numFmtId="0" fontId="4" fillId="0" borderId="20" xfId="0" applyFont="1" applyBorder="1" applyAlignment="1">
      <alignment horizontal="center"/>
    </xf>
    <xf numFmtId="0" fontId="8" fillId="0" borderId="11" xfId="0" applyFont="1" applyBorder="1"/>
    <xf numFmtId="0" fontId="4" fillId="0" borderId="13" xfId="0" applyFont="1" applyBorder="1" applyAlignment="1">
      <alignment horizontal="center"/>
    </xf>
    <xf numFmtId="0" fontId="8" fillId="0" borderId="43" xfId="0" applyFont="1" applyBorder="1" applyAlignment="1">
      <alignment horizontal="center" vertical="center"/>
    </xf>
    <xf numFmtId="0" fontId="8"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1" xfId="0" applyFont="1" applyBorder="1" applyAlignment="1">
      <alignment horizontal="center" vertical="center"/>
    </xf>
    <xf numFmtId="0" fontId="8" fillId="0" borderId="1" xfId="0" applyFont="1" applyBorder="1" applyAlignment="1">
      <alignment horizontal="left" vertical="center"/>
    </xf>
    <xf numFmtId="2" fontId="8" fillId="0" borderId="1" xfId="0" applyNumberFormat="1" applyFont="1" applyBorder="1" applyAlignment="1">
      <alignment horizontal="center"/>
    </xf>
    <xf numFmtId="187" fontId="8" fillId="0" borderId="1" xfId="0" applyNumberFormat="1" applyFont="1" applyBorder="1" applyAlignment="1">
      <alignment horizontal="center"/>
    </xf>
    <xf numFmtId="0" fontId="4" fillId="0" borderId="55" xfId="0" applyFont="1" applyBorder="1" applyAlignment="1">
      <alignment horizontal="center" vertical="center"/>
    </xf>
    <xf numFmtId="0" fontId="16" fillId="0" borderId="0" xfId="0" applyFont="1" applyBorder="1" applyAlignment="1">
      <alignment horizontal="righ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0" fillId="0" borderId="0" xfId="0" applyAlignment="1">
      <alignment vertical="center"/>
    </xf>
    <xf numFmtId="0" fontId="8" fillId="2" borderId="3"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0" xfId="0" applyFont="1" applyFill="1" applyBorder="1" applyAlignment="1">
      <alignment horizontal="center" vertical="center"/>
    </xf>
    <xf numFmtId="0" fontId="8" fillId="0" borderId="0" xfId="0" applyFont="1" applyAlignment="1">
      <alignment vertical="center"/>
    </xf>
    <xf numFmtId="0" fontId="8" fillId="0" borderId="42" xfId="0" applyFont="1" applyBorder="1" applyAlignment="1">
      <alignment horizontal="center" vertical="center"/>
    </xf>
    <xf numFmtId="0" fontId="8" fillId="0" borderId="21" xfId="0" applyFont="1" applyBorder="1" applyAlignment="1">
      <alignment horizontal="center" vertical="center"/>
    </xf>
    <xf numFmtId="0" fontId="15"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56" xfId="0" applyFont="1" applyFill="1" applyBorder="1" applyAlignment="1">
      <alignment horizontal="center" vertical="center"/>
    </xf>
    <xf numFmtId="0" fontId="12" fillId="2" borderId="44"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60" xfId="0" applyFont="1" applyFill="1" applyBorder="1" applyAlignment="1">
      <alignment horizontal="center" vertical="center"/>
    </xf>
    <xf numFmtId="0" fontId="4" fillId="2" borderId="58" xfId="0" applyFont="1" applyFill="1" applyBorder="1" applyAlignment="1">
      <alignment horizontal="center" vertical="center"/>
    </xf>
    <xf numFmtId="0" fontId="5" fillId="2" borderId="4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61" xfId="0" applyFont="1" applyFill="1" applyBorder="1" applyAlignment="1">
      <alignment horizontal="center" vertical="center"/>
    </xf>
    <xf numFmtId="0" fontId="4" fillId="2" borderId="21" xfId="0" applyFont="1" applyFill="1" applyBorder="1" applyAlignment="1">
      <alignment horizontal="center" vertical="center"/>
    </xf>
    <xf numFmtId="0" fontId="2" fillId="2" borderId="0" xfId="0" applyFont="1" applyFill="1" applyBorder="1" applyAlignment="1">
      <alignment horizontal="left" vertical="center"/>
    </xf>
    <xf numFmtId="0" fontId="8" fillId="2" borderId="38"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1" xfId="0" applyFont="1" applyFill="1" applyBorder="1" applyAlignment="1">
      <alignment horizontal="center" vertical="center"/>
    </xf>
    <xf numFmtId="0" fontId="2" fillId="2" borderId="1" xfId="0" applyFont="1" applyFill="1" applyBorder="1" applyAlignment="1">
      <alignment horizontal="left" vertical="center"/>
    </xf>
    <xf numFmtId="0" fontId="8" fillId="2" borderId="2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8" fillId="2" borderId="7" xfId="0" applyFont="1" applyFill="1" applyBorder="1" applyAlignment="1">
      <alignment horizontal="center" vertical="center"/>
    </xf>
    <xf numFmtId="0" fontId="4" fillId="2" borderId="7" xfId="0" applyFont="1" applyFill="1" applyBorder="1" applyAlignment="1">
      <alignment horizontal="center" vertical="center"/>
    </xf>
    <xf numFmtId="0" fontId="8" fillId="2" borderId="5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5"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7" xfId="0" applyFont="1" applyFill="1" applyBorder="1" applyAlignment="1">
      <alignment horizontal="center" vertical="center"/>
    </xf>
    <xf numFmtId="0" fontId="12" fillId="2" borderId="6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4" xfId="0" applyFont="1" applyFill="1" applyBorder="1" applyAlignment="1">
      <alignment horizontal="center" vertical="center"/>
    </xf>
    <xf numFmtId="0" fontId="13"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2" fontId="4" fillId="2" borderId="26" xfId="0" applyNumberFormat="1" applyFont="1" applyFill="1" applyBorder="1" applyAlignment="1">
      <alignment horizontal="center" vertical="center"/>
    </xf>
    <xf numFmtId="0" fontId="4" fillId="2" borderId="17" xfId="0" applyFont="1" applyFill="1" applyBorder="1" applyAlignment="1">
      <alignment horizontal="center" vertical="center"/>
    </xf>
    <xf numFmtId="2" fontId="4" fillId="2" borderId="29" xfId="0" applyNumberFormat="1" applyFont="1" applyFill="1" applyBorder="1" applyAlignment="1">
      <alignment horizontal="center" vertical="center"/>
    </xf>
    <xf numFmtId="0" fontId="4" fillId="2" borderId="18" xfId="0" applyFont="1" applyFill="1" applyBorder="1" applyAlignment="1">
      <alignment horizontal="center" vertical="center"/>
    </xf>
    <xf numFmtId="2" fontId="4" fillId="2" borderId="31" xfId="0" applyNumberFormat="1" applyFont="1" applyFill="1" applyBorder="1" applyAlignment="1">
      <alignment horizontal="center" vertical="center"/>
    </xf>
    <xf numFmtId="2" fontId="4" fillId="2" borderId="34" xfId="0" applyNumberFormat="1" applyFont="1" applyFill="1" applyBorder="1" applyAlignment="1">
      <alignment horizontal="center" vertical="center"/>
    </xf>
    <xf numFmtId="2" fontId="4" fillId="2" borderId="17" xfId="0" applyNumberFormat="1" applyFont="1" applyFill="1" applyBorder="1" applyAlignment="1">
      <alignment horizontal="center" vertical="center"/>
    </xf>
    <xf numFmtId="2" fontId="4" fillId="2" borderId="19" xfId="0" applyNumberFormat="1" applyFont="1" applyFill="1" applyBorder="1" applyAlignment="1">
      <alignment horizontal="center" vertical="center"/>
    </xf>
    <xf numFmtId="2" fontId="4" fillId="2" borderId="16" xfId="0" applyNumberFormat="1" applyFont="1" applyFill="1" applyBorder="1" applyAlignment="1">
      <alignment horizontal="center" vertical="center"/>
    </xf>
    <xf numFmtId="2" fontId="4" fillId="2" borderId="18" xfId="0" applyNumberFormat="1" applyFont="1" applyFill="1" applyBorder="1" applyAlignment="1">
      <alignment horizontal="center" vertical="center"/>
    </xf>
    <xf numFmtId="0" fontId="0" fillId="2" borderId="0" xfId="0" applyFill="1" applyAlignment="1">
      <alignment vertical="center"/>
    </xf>
    <xf numFmtId="0" fontId="0" fillId="2" borderId="0" xfId="0" applyFill="1"/>
    <xf numFmtId="0" fontId="5" fillId="2" borderId="64"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5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69" xfId="0" applyFont="1" applyFill="1" applyBorder="1" applyAlignment="1">
      <alignment horizontal="center" vertical="center"/>
    </xf>
    <xf numFmtId="0" fontId="11"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0" xfId="0" applyFont="1" applyFill="1" applyBorder="1" applyAlignment="1">
      <alignment horizontal="center" vertical="center"/>
    </xf>
    <xf numFmtId="0" fontId="12" fillId="2" borderId="67"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11" fillId="2" borderId="67" xfId="0" applyFont="1" applyFill="1" applyBorder="1" applyAlignment="1">
      <alignment horizontal="center" vertical="center" textRotation="90"/>
    </xf>
    <xf numFmtId="0" fontId="11" fillId="2" borderId="68" xfId="0" applyFont="1" applyFill="1" applyBorder="1" applyAlignment="1">
      <alignment horizontal="center" vertical="center" textRotation="90"/>
    </xf>
    <xf numFmtId="0" fontId="11" fillId="2" borderId="70" xfId="0" applyFont="1" applyFill="1" applyBorder="1" applyAlignment="1">
      <alignment horizontal="center" vertical="center"/>
    </xf>
    <xf numFmtId="0" fontId="11" fillId="2" borderId="51" xfId="0" applyFont="1" applyFill="1" applyBorder="1" applyAlignment="1">
      <alignment horizontal="center" vertical="center" textRotation="90"/>
    </xf>
    <xf numFmtId="0" fontId="13" fillId="2" borderId="67" xfId="0" applyFont="1" applyFill="1" applyBorder="1" applyAlignment="1">
      <alignment horizontal="center" vertical="center"/>
    </xf>
    <xf numFmtId="0" fontId="8" fillId="2" borderId="69" xfId="0" applyFont="1" applyFill="1" applyBorder="1" applyAlignment="1">
      <alignment horizontal="center" vertical="center"/>
    </xf>
    <xf numFmtId="0" fontId="4" fillId="2" borderId="28"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7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1" xfId="0" applyFont="1" applyFill="1" applyBorder="1" applyAlignment="1">
      <alignment horizontal="center" vertical="center"/>
    </xf>
    <xf numFmtId="0" fontId="0" fillId="2" borderId="0" xfId="0" applyFill="1" applyAlignment="1">
      <alignment horizontal="center" vertical="center"/>
    </xf>
    <xf numFmtId="0" fontId="8" fillId="2" borderId="4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6" xfId="0" applyFont="1" applyFill="1" applyBorder="1" applyAlignment="1">
      <alignment horizontal="center" vertical="center"/>
    </xf>
    <xf numFmtId="0" fontId="8" fillId="2" borderId="72" xfId="0" applyFont="1" applyFill="1" applyBorder="1" applyAlignment="1">
      <alignment horizontal="center" vertical="center"/>
    </xf>
    <xf numFmtId="0" fontId="4" fillId="2" borderId="3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43"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2" xfId="0" applyFont="1" applyFill="1" applyBorder="1" applyAlignment="1">
      <alignment horizontal="center" vertical="center"/>
    </xf>
    <xf numFmtId="0" fontId="8" fillId="2" borderId="19" xfId="0" applyFont="1" applyFill="1" applyBorder="1" applyAlignment="1">
      <alignment horizontal="center" vertical="center"/>
    </xf>
    <xf numFmtId="0" fontId="7" fillId="2" borderId="62" xfId="0" applyFont="1" applyFill="1" applyBorder="1" applyAlignment="1">
      <alignment horizontal="right" vertical="center"/>
    </xf>
    <xf numFmtId="0" fontId="4" fillId="2" borderId="45" xfId="0" applyFont="1" applyFill="1" applyBorder="1" applyAlignment="1">
      <alignment horizontal="left" vertical="center"/>
    </xf>
    <xf numFmtId="0" fontId="0" fillId="2" borderId="45" xfId="0" applyFill="1" applyBorder="1" applyAlignment="1">
      <alignment vertical="center"/>
    </xf>
    <xf numFmtId="0" fontId="0" fillId="2" borderId="47" xfId="0" applyFill="1" applyBorder="1" applyAlignment="1">
      <alignment vertical="center"/>
    </xf>
    <xf numFmtId="0" fontId="6" fillId="2" borderId="2" xfId="0" applyFont="1" applyFill="1" applyBorder="1" applyAlignment="1">
      <alignment horizontal="center" vertical="center"/>
    </xf>
    <xf numFmtId="0" fontId="12" fillId="2" borderId="40" xfId="0" applyFont="1" applyFill="1" applyBorder="1" applyAlignment="1">
      <alignment horizontal="center" vertical="center"/>
    </xf>
    <xf numFmtId="0" fontId="4" fillId="2" borderId="59"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42"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68" xfId="0" applyFont="1" applyFill="1" applyBorder="1" applyAlignment="1">
      <alignment horizontal="center" vertical="center"/>
    </xf>
    <xf numFmtId="0" fontId="8"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7" xfId="0" applyFont="1" applyFill="1" applyBorder="1" applyAlignment="1">
      <alignment horizontal="center" vertical="center"/>
    </xf>
    <xf numFmtId="0" fontId="8" fillId="2" borderId="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8" fillId="2" borderId="3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3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5"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33" xfId="0" applyFont="1" applyFill="1" applyBorder="1" applyAlignment="1">
      <alignment horizontal="center" vertical="center"/>
    </xf>
    <xf numFmtId="0" fontId="2" fillId="2" borderId="0" xfId="0" applyFont="1" applyFill="1" applyAlignment="1">
      <alignment horizontal="center" vertical="center"/>
    </xf>
    <xf numFmtId="0" fontId="5" fillId="2" borderId="4" xfId="0" applyFont="1" applyFill="1" applyBorder="1" applyAlignment="1">
      <alignment horizontal="center" vertical="center"/>
    </xf>
    <xf numFmtId="0" fontId="13"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12" xfId="0" applyFont="1" applyFill="1" applyBorder="1" applyAlignment="1">
      <alignment horizontal="center" vertical="center"/>
    </xf>
    <xf numFmtId="0" fontId="7" fillId="2" borderId="2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3" xfId="0" applyFont="1" applyFill="1" applyBorder="1" applyAlignment="1">
      <alignment horizontal="center" vertical="center"/>
    </xf>
    <xf numFmtId="0" fontId="7" fillId="2" borderId="20"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187" fontId="7" fillId="2" borderId="28" xfId="0" applyNumberFormat="1" applyFont="1" applyFill="1" applyBorder="1" applyAlignment="1">
      <alignment horizontal="center" vertical="center"/>
    </xf>
    <xf numFmtId="187" fontId="7" fillId="2" borderId="20" xfId="0" applyNumberFormat="1" applyFont="1" applyFill="1" applyBorder="1" applyAlignment="1">
      <alignment horizontal="center" vertical="center"/>
    </xf>
    <xf numFmtId="187" fontId="7" fillId="2" borderId="33" xfId="0" applyNumberFormat="1" applyFont="1" applyFill="1" applyBorder="1" applyAlignment="1">
      <alignment horizontal="center" vertical="center"/>
    </xf>
    <xf numFmtId="0" fontId="2" fillId="2" borderId="0" xfId="0" applyFont="1" applyFill="1"/>
    <xf numFmtId="0" fontId="8" fillId="0" borderId="0" xfId="0" applyFont="1" applyAlignment="1">
      <alignment horizontal="left" vertical="center"/>
    </xf>
    <xf numFmtId="0" fontId="17" fillId="0" borderId="0" xfId="0" applyFont="1"/>
    <xf numFmtId="0" fontId="9" fillId="0" borderId="0" xfId="0" applyFont="1" applyAlignment="1">
      <alignment horizontal="right" vertical="center"/>
    </xf>
    <xf numFmtId="0" fontId="9" fillId="0" borderId="0" xfId="0" applyFont="1" applyAlignment="1">
      <alignment horizontal="left" vertical="center"/>
    </xf>
    <xf numFmtId="0" fontId="11" fillId="0" borderId="0" xfId="0" applyFont="1"/>
    <xf numFmtId="0" fontId="9" fillId="0" borderId="0" xfId="0" applyFont="1"/>
    <xf numFmtId="0" fontId="24" fillId="0" borderId="0" xfId="0" applyFont="1" applyBorder="1"/>
    <xf numFmtId="0" fontId="8" fillId="0" borderId="0" xfId="0" applyFont="1" applyAlignment="1"/>
    <xf numFmtId="0" fontId="0" fillId="0" borderId="0" xfId="0" applyAlignment="1">
      <alignment horizontal="left" vertical="center"/>
    </xf>
    <xf numFmtId="0" fontId="25" fillId="0" borderId="0" xfId="0" applyFont="1" applyBorder="1" applyAlignment="1">
      <alignment vertical="center"/>
    </xf>
    <xf numFmtId="0" fontId="25" fillId="0" borderId="0" xfId="0" quotePrefix="1" applyFont="1" applyBorder="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22" fillId="0" borderId="0" xfId="0" applyFont="1" applyAlignment="1">
      <alignment horizontal="left" vertical="center"/>
    </xf>
    <xf numFmtId="0" fontId="8" fillId="0" borderId="0" xfId="0" quotePrefix="1" applyFont="1" applyAlignment="1">
      <alignment vertical="center"/>
    </xf>
    <xf numFmtId="0" fontId="27" fillId="0" borderId="0" xfId="0" applyFont="1" applyAlignment="1"/>
    <xf numFmtId="0" fontId="25" fillId="0" borderId="0" xfId="0" applyFont="1" applyAlignment="1">
      <alignment horizontal="center"/>
    </xf>
    <xf numFmtId="0" fontId="25" fillId="0" borderId="0" xfId="0" applyFont="1" applyAlignment="1"/>
    <xf numFmtId="0" fontId="28" fillId="0" borderId="0" xfId="0" applyFont="1" applyBorder="1" applyAlignment="1"/>
    <xf numFmtId="0" fontId="28" fillId="0" borderId="82" xfId="0" applyFont="1" applyBorder="1" applyAlignment="1"/>
    <xf numFmtId="0" fontId="25" fillId="0" borderId="78" xfId="0" applyFont="1" applyBorder="1" applyAlignment="1">
      <alignment horizontal="left" vertical="center"/>
    </xf>
    <xf numFmtId="0" fontId="25" fillId="0" borderId="0" xfId="0" applyFont="1" applyAlignment="1">
      <alignment horizontal="left" vertical="center"/>
    </xf>
    <xf numFmtId="0" fontId="11" fillId="0" borderId="0" xfId="0" applyFont="1" applyAlignment="1">
      <alignment horizontal="left" vertical="center"/>
    </xf>
    <xf numFmtId="0" fontId="25" fillId="0" borderId="83" xfId="0" applyFont="1" applyBorder="1" applyAlignment="1">
      <alignment horizontal="left" vertical="center"/>
    </xf>
    <xf numFmtId="0" fontId="25" fillId="0" borderId="85" xfId="0" applyFont="1" applyBorder="1" applyAlignment="1">
      <alignment horizontal="left" vertical="center"/>
    </xf>
    <xf numFmtId="0" fontId="25" fillId="0" borderId="91" xfId="0" applyFont="1" applyBorder="1" applyAlignment="1">
      <alignment horizontal="left" vertical="center"/>
    </xf>
    <xf numFmtId="0" fontId="25" fillId="0" borderId="86" xfId="0" applyFont="1" applyBorder="1" applyAlignment="1">
      <alignment horizontal="left" vertical="center"/>
    </xf>
    <xf numFmtId="0" fontId="25" fillId="0" borderId="88" xfId="0" applyFont="1" applyBorder="1" applyAlignment="1">
      <alignment horizontal="left" vertical="center"/>
    </xf>
    <xf numFmtId="0" fontId="25" fillId="0" borderId="93" xfId="0" applyFont="1" applyBorder="1" applyAlignment="1">
      <alignment horizontal="left" vertical="center"/>
    </xf>
    <xf numFmtId="0" fontId="25" fillId="0" borderId="90" xfId="0" applyFont="1" applyBorder="1" applyAlignment="1"/>
    <xf numFmtId="0" fontId="25" fillId="0" borderId="87" xfId="0" applyFont="1" applyBorder="1" applyAlignment="1">
      <alignment horizontal="left"/>
    </xf>
    <xf numFmtId="0" fontId="25" fillId="0" borderId="87" xfId="0" applyFont="1" applyBorder="1" applyAlignment="1"/>
    <xf numFmtId="0" fontId="25" fillId="0" borderId="87" xfId="0" applyFont="1" applyBorder="1" applyAlignment="1">
      <alignment horizontal="center"/>
    </xf>
    <xf numFmtId="0" fontId="29" fillId="0" borderId="0" xfId="0" applyFont="1" applyBorder="1" applyAlignment="1">
      <alignment horizontal="center" vertical="center"/>
    </xf>
    <xf numFmtId="0" fontId="25" fillId="0" borderId="90" xfId="0" applyFont="1" applyBorder="1" applyAlignment="1">
      <alignment vertical="center"/>
    </xf>
    <xf numFmtId="0" fontId="25" fillId="0" borderId="92" xfId="0" applyFont="1" applyBorder="1" applyAlignment="1">
      <alignment vertical="center"/>
    </xf>
    <xf numFmtId="0" fontId="25" fillId="0" borderId="93" xfId="0" applyFont="1" applyBorder="1" applyAlignment="1">
      <alignment vertical="center"/>
    </xf>
    <xf numFmtId="0" fontId="8" fillId="0" borderId="1" xfId="0" applyFont="1" applyBorder="1" applyAlignment="1">
      <alignment horizontal="center" vertical="center" wrapText="1"/>
    </xf>
    <xf numFmtId="0" fontId="32" fillId="0" borderId="0" xfId="2" applyFont="1"/>
    <xf numFmtId="0" fontId="1" fillId="0" borderId="0" xfId="2"/>
    <xf numFmtId="0" fontId="34" fillId="0" borderId="0" xfId="2" applyFont="1" applyAlignment="1">
      <alignment horizontal="center" vertical="center"/>
    </xf>
    <xf numFmtId="0" fontId="35" fillId="0" borderId="0" xfId="2" applyFont="1" applyAlignment="1">
      <alignment horizontal="center" vertical="center"/>
    </xf>
    <xf numFmtId="0" fontId="19" fillId="0" borderId="0" xfId="2" applyFont="1" applyAlignment="1">
      <alignment horizontal="center" vertical="center"/>
    </xf>
    <xf numFmtId="188" fontId="8" fillId="0" borderId="0" xfId="1" applyNumberFormat="1" applyFont="1" applyAlignment="1">
      <alignment horizontal="center"/>
    </xf>
    <xf numFmtId="0" fontId="8" fillId="0" borderId="0" xfId="1" applyNumberFormat="1" applyFont="1" applyAlignment="1">
      <alignment horizontal="center"/>
    </xf>
    <xf numFmtId="9" fontId="9" fillId="0" borderId="1" xfId="0" applyNumberFormat="1" applyFont="1" applyBorder="1" applyAlignment="1">
      <alignment horizontal="center" vertical="center"/>
    </xf>
    <xf numFmtId="187" fontId="8" fillId="0" borderId="2" xfId="1" applyNumberFormat="1" applyFont="1" applyBorder="1" applyAlignment="1">
      <alignment horizontal="center" vertical="center"/>
    </xf>
    <xf numFmtId="0" fontId="8" fillId="0" borderId="2" xfId="1" applyNumberFormat="1" applyFont="1" applyBorder="1" applyAlignment="1">
      <alignment horizontal="center"/>
    </xf>
    <xf numFmtId="187" fontId="8" fillId="0" borderId="51" xfId="1" applyNumberFormat="1" applyFont="1" applyBorder="1" applyAlignment="1">
      <alignment horizontal="center" vertical="center"/>
    </xf>
    <xf numFmtId="0" fontId="8" fillId="0" borderId="51" xfId="1" applyNumberFormat="1" applyFont="1" applyBorder="1" applyAlignment="1">
      <alignment horizontal="center"/>
    </xf>
    <xf numFmtId="187" fontId="8" fillId="0" borderId="11" xfId="1" applyNumberFormat="1" applyFont="1" applyBorder="1" applyAlignment="1">
      <alignment horizontal="center" vertical="center"/>
    </xf>
    <xf numFmtId="0" fontId="8" fillId="0" borderId="11" xfId="1" applyNumberFormat="1" applyFont="1" applyBorder="1" applyAlignment="1">
      <alignment horizontal="center"/>
    </xf>
    <xf numFmtId="0" fontId="8" fillId="0" borderId="1" xfId="0" applyFont="1" applyBorder="1"/>
    <xf numFmtId="0" fontId="8" fillId="0" borderId="97" xfId="0" applyFont="1" applyBorder="1" applyAlignment="1">
      <alignment horizontal="center" vertical="center"/>
    </xf>
    <xf numFmtId="0" fontId="39" fillId="0" borderId="0" xfId="4"/>
    <xf numFmtId="0" fontId="44" fillId="0" borderId="0" xfId="4" applyFont="1" applyAlignment="1">
      <alignment horizontal="justify" vertical="center"/>
    </xf>
    <xf numFmtId="0" fontId="41" fillId="0" borderId="0" xfId="4" applyFont="1" applyAlignment="1">
      <alignment horizontal="justify" vertical="center"/>
    </xf>
    <xf numFmtId="0" fontId="41" fillId="0" borderId="0" xfId="4" applyFont="1" applyFill="1" applyAlignment="1">
      <alignment horizontal="justify" vertical="center"/>
    </xf>
    <xf numFmtId="0" fontId="52" fillId="0" borderId="39" xfId="4" applyFont="1" applyBorder="1" applyAlignment="1">
      <alignment vertical="center"/>
    </xf>
    <xf numFmtId="0" fontId="52" fillId="0" borderId="60" xfId="4" applyFont="1" applyBorder="1" applyAlignment="1">
      <alignment vertical="center"/>
    </xf>
    <xf numFmtId="0" fontId="52" fillId="0" borderId="35" xfId="4" applyFont="1" applyBorder="1" applyAlignment="1">
      <alignment vertical="center"/>
    </xf>
    <xf numFmtId="0" fontId="61" fillId="0" borderId="102" xfId="4" applyFont="1" applyFill="1" applyBorder="1" applyAlignment="1">
      <alignment horizontal="center" vertical="center"/>
    </xf>
    <xf numFmtId="0" fontId="61" fillId="0" borderId="103" xfId="4" applyFont="1" applyFill="1" applyBorder="1" applyAlignment="1">
      <alignment horizontal="center" vertical="center"/>
    </xf>
    <xf numFmtId="0" fontId="61" fillId="0" borderId="117" xfId="4" applyFont="1" applyBorder="1" applyAlignment="1">
      <alignment horizontal="center" vertical="center"/>
    </xf>
    <xf numFmtId="0" fontId="58" fillId="0" borderId="102" xfId="4" applyFont="1" applyBorder="1" applyAlignment="1">
      <alignment horizontal="center" vertical="center"/>
    </xf>
    <xf numFmtId="0" fontId="58" fillId="0" borderId="103" xfId="4" applyFont="1" applyBorder="1" applyAlignment="1">
      <alignment horizontal="center" vertical="center"/>
    </xf>
    <xf numFmtId="0" fontId="58" fillId="0" borderId="103" xfId="4" applyFont="1" applyFill="1" applyBorder="1" applyAlignment="1">
      <alignment horizontal="center" vertical="center"/>
    </xf>
    <xf numFmtId="0" fontId="58" fillId="0" borderId="117" xfId="4" applyFont="1" applyFill="1" applyBorder="1" applyAlignment="1">
      <alignment horizontal="center" vertical="center"/>
    </xf>
    <xf numFmtId="0" fontId="58" fillId="0" borderId="102" xfId="4" applyFont="1" applyFill="1" applyBorder="1" applyAlignment="1">
      <alignment horizontal="center" vertical="center"/>
    </xf>
    <xf numFmtId="0" fontId="31" fillId="0" borderId="1" xfId="4" applyFont="1" applyBorder="1" applyAlignment="1">
      <alignment vertical="center"/>
    </xf>
    <xf numFmtId="0" fontId="58" fillId="0" borderId="117" xfId="4" applyFont="1" applyBorder="1" applyAlignment="1">
      <alignment horizontal="center" vertical="center"/>
    </xf>
    <xf numFmtId="0" fontId="39" fillId="0" borderId="0" xfId="4" applyProtection="1">
      <protection locked="0"/>
    </xf>
    <xf numFmtId="0" fontId="58" fillId="0" borderId="102" xfId="4" applyFont="1" applyBorder="1" applyAlignment="1" applyProtection="1">
      <alignment horizontal="center" vertical="center"/>
      <protection locked="0"/>
    </xf>
    <xf numFmtId="0" fontId="58" fillId="0" borderId="103" xfId="4" applyFont="1" applyBorder="1" applyAlignment="1" applyProtection="1">
      <alignment horizontal="center" vertical="center"/>
      <protection locked="0"/>
    </xf>
    <xf numFmtId="0" fontId="58" fillId="0" borderId="103" xfId="4" applyFont="1" applyFill="1" applyBorder="1" applyAlignment="1" applyProtection="1">
      <alignment horizontal="center" vertical="center"/>
      <protection locked="0"/>
    </xf>
    <xf numFmtId="0" fontId="58" fillId="0" borderId="102" xfId="4" applyFont="1" applyFill="1" applyBorder="1" applyAlignment="1" applyProtection="1">
      <alignment horizontal="center" vertical="center"/>
      <protection locked="0"/>
    </xf>
    <xf numFmtId="0" fontId="39" fillId="0" borderId="0" xfId="4" applyFill="1" applyProtection="1">
      <protection locked="0"/>
    </xf>
    <xf numFmtId="0" fontId="41" fillId="0" borderId="0" xfId="4" applyFont="1" applyAlignment="1">
      <alignment horizontal="center" vertical="center"/>
    </xf>
    <xf numFmtId="0" fontId="43" fillId="0" borderId="0" xfId="4" applyFont="1" applyAlignment="1">
      <alignment horizontal="justify" vertical="center"/>
    </xf>
    <xf numFmtId="0" fontId="63" fillId="0" borderId="0" xfId="4" applyFont="1" applyBorder="1" applyAlignment="1" applyProtection="1">
      <alignment horizontal="center" vertical="center"/>
      <protection locked="0"/>
    </xf>
    <xf numFmtId="0" fontId="41" fillId="15" borderId="0" xfId="4" applyFont="1" applyFill="1" applyAlignment="1">
      <alignment horizontal="justify" vertical="center"/>
    </xf>
    <xf numFmtId="0" fontId="64" fillId="0" borderId="113" xfId="5" applyFont="1" applyBorder="1" applyAlignment="1">
      <alignment horizontal="center" vertical="center"/>
    </xf>
    <xf numFmtId="0" fontId="64" fillId="0" borderId="131" xfId="5" applyFont="1" applyBorder="1" applyAlignment="1">
      <alignment horizontal="center" vertical="center"/>
    </xf>
    <xf numFmtId="0" fontId="46" fillId="0" borderId="132" xfId="5" applyFont="1" applyBorder="1" applyAlignment="1">
      <alignment horizontal="center"/>
    </xf>
    <xf numFmtId="0" fontId="46" fillId="0" borderId="133" xfId="5" applyFont="1" applyBorder="1" applyAlignment="1">
      <alignment horizontal="center"/>
    </xf>
    <xf numFmtId="0" fontId="64" fillId="0" borderId="134" xfId="5" applyFont="1" applyBorder="1" applyAlignment="1">
      <alignment horizontal="center" vertical="center"/>
    </xf>
    <xf numFmtId="0" fontId="46" fillId="0" borderId="135" xfId="5" applyFont="1" applyBorder="1" applyAlignment="1">
      <alignment horizontal="center"/>
    </xf>
    <xf numFmtId="0" fontId="45" fillId="0" borderId="70" xfId="5" applyFont="1" applyBorder="1" applyAlignment="1">
      <alignment vertical="center" textRotation="90"/>
    </xf>
    <xf numFmtId="1" fontId="41" fillId="0" borderId="0" xfId="4" quotePrefix="1" applyNumberFormat="1" applyFont="1" applyAlignment="1">
      <alignment horizontal="justify" vertical="center"/>
    </xf>
    <xf numFmtId="0" fontId="0" fillId="0" borderId="0" xfId="0" applyProtection="1">
      <protection hidden="1"/>
    </xf>
    <xf numFmtId="0" fontId="17" fillId="0" borderId="0" xfId="0" applyFont="1" applyProtection="1">
      <protection hidden="1"/>
    </xf>
    <xf numFmtId="0" fontId="2" fillId="0" borderId="0" xfId="0" applyFont="1" applyAlignment="1" applyProtection="1">
      <protection hidden="1"/>
    </xf>
    <xf numFmtId="0" fontId="2" fillId="0" borderId="0" xfId="0" applyFont="1" applyAlignment="1" applyProtection="1">
      <alignment horizontal="center"/>
      <protection hidden="1"/>
    </xf>
    <xf numFmtId="0" fontId="7"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10" fillId="0" borderId="0" xfId="0" applyFont="1" applyAlignment="1" applyProtection="1">
      <alignment horizontal="right" vertical="center"/>
      <protection hidden="1"/>
    </xf>
    <xf numFmtId="0" fontId="15" fillId="0" borderId="0" xfId="0" applyFont="1" applyAlignment="1" applyProtection="1">
      <alignment horizontal="right" vertical="center"/>
      <protection hidden="1"/>
    </xf>
    <xf numFmtId="0" fontId="9" fillId="0" borderId="0" xfId="0" applyFont="1" applyAlignment="1" applyProtection="1">
      <alignment vertical="center"/>
      <protection hidden="1"/>
    </xf>
    <xf numFmtId="187" fontId="10" fillId="0" borderId="0" xfId="0" applyNumberFormat="1" applyFont="1" applyAlignment="1" applyProtection="1">
      <alignment vertical="center"/>
      <protection hidden="1"/>
    </xf>
    <xf numFmtId="0" fontId="7" fillId="0" borderId="0" xfId="0" applyFont="1" applyAlignment="1" applyProtection="1">
      <alignment horizontal="right" vertical="center"/>
      <protection hidden="1"/>
    </xf>
    <xf numFmtId="0" fontId="4" fillId="0" borderId="0" xfId="0"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right" vertical="center"/>
      <protection hidden="1"/>
    </xf>
    <xf numFmtId="0" fontId="2" fillId="0" borderId="0" xfId="0" applyFont="1" applyBorder="1" applyAlignment="1" applyProtection="1">
      <alignment horizontal="center"/>
      <protection hidden="1"/>
    </xf>
    <xf numFmtId="0" fontId="7"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2" fillId="0" borderId="4"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8" fillId="0" borderId="5" xfId="0" applyFont="1" applyBorder="1" applyAlignment="1" applyProtection="1">
      <alignment vertical="center"/>
      <protection hidden="1"/>
    </xf>
    <xf numFmtId="0" fontId="7" fillId="0" borderId="15" xfId="0" applyFont="1" applyBorder="1" applyAlignment="1" applyProtection="1">
      <alignment horizontal="center" vertical="center"/>
      <protection hidden="1"/>
    </xf>
    <xf numFmtId="0" fontId="7" fillId="0" borderId="33"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15" xfId="0" applyFont="1" applyBorder="1" applyAlignment="1" applyProtection="1">
      <alignment vertical="center"/>
      <protection hidden="1"/>
    </xf>
    <xf numFmtId="0" fontId="2" fillId="0" borderId="33" xfId="0" applyFont="1" applyBorder="1" applyAlignment="1" applyProtection="1">
      <alignment horizontal="center"/>
      <protection hidden="1"/>
    </xf>
    <xf numFmtId="0" fontId="0" fillId="0" borderId="5" xfId="0" applyBorder="1" applyProtection="1">
      <protection hidden="1"/>
    </xf>
    <xf numFmtId="0" fontId="0" fillId="0" borderId="15" xfId="0" applyBorder="1" applyProtection="1">
      <protection hidden="1"/>
    </xf>
    <xf numFmtId="0" fontId="0" fillId="0" borderId="33" xfId="0" applyBorder="1" applyProtection="1">
      <protection hidden="1"/>
    </xf>
    <xf numFmtId="0" fontId="8" fillId="0" borderId="45" xfId="0" applyFont="1" applyBorder="1" applyAlignment="1" applyProtection="1">
      <alignment vertical="center"/>
      <protection hidden="1"/>
    </xf>
    <xf numFmtId="0" fontId="16" fillId="0" borderId="45"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45" xfId="0" applyFont="1" applyBorder="1" applyAlignment="1" applyProtection="1">
      <alignment vertical="center"/>
      <protection hidden="1"/>
    </xf>
    <xf numFmtId="0" fontId="2" fillId="0" borderId="45" xfId="0" applyFont="1" applyBorder="1" applyAlignment="1" applyProtection="1">
      <alignment horizontal="center"/>
      <protection hidden="1"/>
    </xf>
    <xf numFmtId="0" fontId="0" fillId="0" borderId="45" xfId="0" applyBorder="1" applyProtection="1">
      <protection hidden="1"/>
    </xf>
    <xf numFmtId="0" fontId="4" fillId="2" borderId="0" xfId="0" applyFont="1" applyFill="1" applyBorder="1" applyAlignment="1" applyProtection="1">
      <alignment vertical="center"/>
      <protection hidden="1"/>
    </xf>
    <xf numFmtId="0" fontId="2" fillId="2" borderId="0" xfId="0" applyFont="1" applyFill="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16" fillId="0" borderId="28" xfId="0" applyFont="1" applyBorder="1" applyAlignment="1" applyProtection="1">
      <alignment horizontal="center" vertical="center"/>
      <protection hidden="1"/>
    </xf>
    <xf numFmtId="2" fontId="7" fillId="0" borderId="25" xfId="0" applyNumberFormat="1" applyFont="1" applyBorder="1" applyAlignment="1" applyProtection="1">
      <alignment horizontal="center" vertical="center"/>
      <protection hidden="1"/>
    </xf>
    <xf numFmtId="0" fontId="16" fillId="0" borderId="33"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8" fillId="0" borderId="0" xfId="0" applyFont="1" applyBorder="1" applyAlignment="1" applyProtection="1">
      <alignment horizont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protection hidden="1"/>
    </xf>
    <xf numFmtId="0" fontId="14"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protection hidden="1"/>
    </xf>
    <xf numFmtId="0" fontId="4" fillId="0" borderId="0" xfId="0" applyFont="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16" fillId="0" borderId="38" xfId="0" applyFont="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2" fontId="7" fillId="0" borderId="26" xfId="0" applyNumberFormat="1" applyFont="1" applyBorder="1" applyAlignment="1" applyProtection="1">
      <alignment horizontal="center" vertical="center"/>
      <protection hidden="1"/>
    </xf>
    <xf numFmtId="0" fontId="23"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Protection="1">
      <protection hidden="1"/>
    </xf>
    <xf numFmtId="0" fontId="2" fillId="0" borderId="0" xfId="0" applyFont="1" applyProtection="1">
      <protection hidden="1"/>
    </xf>
    <xf numFmtId="0" fontId="69" fillId="0" borderId="0" xfId="0" applyFont="1" applyAlignment="1">
      <alignment horizontal="left" vertical="center"/>
    </xf>
    <xf numFmtId="0" fontId="8" fillId="0" borderId="11" xfId="0" applyFont="1" applyBorder="1" applyAlignment="1">
      <alignment horizontal="center" vertical="center"/>
    </xf>
    <xf numFmtId="0" fontId="32" fillId="0" borderId="139" xfId="2" applyFont="1" applyBorder="1"/>
    <xf numFmtId="0" fontId="32" fillId="0" borderId="140" xfId="2" applyFont="1" applyBorder="1"/>
    <xf numFmtId="0" fontId="41" fillId="0" borderId="0" xfId="4" quotePrefix="1" applyFont="1" applyAlignment="1">
      <alignment horizontal="left" vertical="center"/>
    </xf>
    <xf numFmtId="0" fontId="8" fillId="0" borderId="15" xfId="0" quotePrefix="1" applyFont="1" applyBorder="1" applyAlignment="1">
      <alignment horizontal="center" vertical="center"/>
    </xf>
    <xf numFmtId="0" fontId="8" fillId="0" borderId="33" xfId="0" quotePrefix="1" applyFont="1" applyBorder="1" applyAlignment="1">
      <alignment horizontal="center" vertical="center"/>
    </xf>
    <xf numFmtId="0" fontId="8" fillId="0" borderId="26" xfId="0" applyFont="1" applyBorder="1" applyAlignment="1">
      <alignment vertical="center"/>
    </xf>
    <xf numFmtId="0" fontId="8" fillId="0" borderId="29" xfId="0" applyFont="1" applyBorder="1" applyAlignment="1">
      <alignment vertical="center"/>
    </xf>
    <xf numFmtId="0" fontId="8" fillId="0" borderId="31" xfId="0" applyFont="1" applyBorder="1" applyAlignment="1">
      <alignment vertical="center"/>
    </xf>
    <xf numFmtId="0" fontId="8" fillId="0" borderId="16" xfId="0" applyFont="1" applyBorder="1" applyAlignment="1" applyProtection="1">
      <alignment horizontal="center" vertical="center"/>
      <protection locked="0"/>
    </xf>
    <xf numFmtId="0" fontId="8" fillId="0" borderId="71"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22" xfId="0" applyFont="1" applyBorder="1" applyAlignment="1" applyProtection="1">
      <alignment vertical="center"/>
      <protection locked="0"/>
    </xf>
    <xf numFmtId="0" fontId="8" fillId="0" borderId="17" xfId="0" applyFont="1" applyBorder="1" applyAlignment="1" applyProtection="1">
      <alignment horizontal="center" vertical="center"/>
      <protection locked="0"/>
    </xf>
    <xf numFmtId="0" fontId="8" fillId="0" borderId="46"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23" xfId="0" applyFont="1" applyBorder="1" applyAlignment="1" applyProtection="1">
      <alignment vertical="center"/>
      <protection locked="0"/>
    </xf>
    <xf numFmtId="0" fontId="8" fillId="0" borderId="18" xfId="0" applyFont="1" applyBorder="1" applyAlignment="1" applyProtection="1">
      <alignment horizontal="center" vertical="center"/>
      <protection locked="0"/>
    </xf>
    <xf numFmtId="0" fontId="8" fillId="0" borderId="72"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24" xfId="0" applyFont="1" applyBorder="1" applyAlignment="1" applyProtection="1">
      <alignment vertical="center"/>
      <protection locked="0"/>
    </xf>
    <xf numFmtId="0" fontId="9" fillId="0" borderId="0" xfId="0" applyFont="1" applyAlignment="1" applyProtection="1">
      <alignment horizontal="center" vertical="center"/>
      <protection hidden="1"/>
    </xf>
    <xf numFmtId="0" fontId="0" fillId="0" borderId="0" xfId="0" applyProtection="1">
      <protection locked="0"/>
    </xf>
    <xf numFmtId="0" fontId="8" fillId="0" borderId="1" xfId="0" applyFont="1" applyBorder="1" applyAlignment="1" applyProtection="1">
      <alignment horizontal="center" vertical="center"/>
      <protection locked="0"/>
    </xf>
    <xf numFmtId="0" fontId="8" fillId="0" borderId="1" xfId="0" applyFont="1" applyBorder="1" applyProtection="1">
      <protection locked="0"/>
    </xf>
    <xf numFmtId="0" fontId="8" fillId="0" borderId="0" xfId="0" applyFont="1" applyProtection="1">
      <protection locked="0"/>
    </xf>
    <xf numFmtId="0" fontId="5"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9" fillId="0" borderId="32" xfId="0" applyFont="1" applyBorder="1" applyAlignment="1" applyProtection="1">
      <alignment horizontal="center" vertical="center"/>
      <protection hidden="1"/>
    </xf>
    <xf numFmtId="0" fontId="9" fillId="0" borderId="18"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0" fontId="8" fillId="0" borderId="22" xfId="0" applyFont="1" applyBorder="1" applyAlignment="1" applyProtection="1">
      <alignment horizontal="left" vertical="center"/>
      <protection hidden="1"/>
    </xf>
    <xf numFmtId="0" fontId="8" fillId="0" borderId="17" xfId="0"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0" fontId="8" fillId="0" borderId="23" xfId="0" applyFont="1" applyBorder="1" applyAlignment="1" applyProtection="1">
      <alignment horizontal="left" vertical="center"/>
      <protection hidden="1"/>
    </xf>
    <xf numFmtId="0" fontId="8" fillId="0" borderId="18" xfId="0" applyFont="1" applyBorder="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8" fillId="0" borderId="24" xfId="0" applyFont="1" applyBorder="1" applyAlignment="1" applyProtection="1">
      <alignment horizontal="left" vertical="center"/>
      <protection hidden="1"/>
    </xf>
    <xf numFmtId="0" fontId="40" fillId="0" borderId="114" xfId="4" applyFont="1" applyBorder="1" applyAlignment="1" applyProtection="1">
      <alignment horizontal="center" vertical="center"/>
      <protection locked="0"/>
    </xf>
    <xf numFmtId="0" fontId="40" fillId="0" borderId="115" xfId="4" applyFont="1" applyBorder="1" applyAlignment="1" applyProtection="1">
      <alignment horizontal="center" vertical="center"/>
      <protection locked="0"/>
    </xf>
    <xf numFmtId="0" fontId="49" fillId="0" borderId="115" xfId="4" applyFont="1" applyBorder="1" applyAlignment="1" applyProtection="1">
      <alignment vertical="center"/>
      <protection locked="0"/>
    </xf>
    <xf numFmtId="0" fontId="49" fillId="0" borderId="116" xfId="4" applyFont="1" applyBorder="1" applyAlignment="1" applyProtection="1">
      <alignment vertical="center"/>
      <protection locked="0"/>
    </xf>
    <xf numFmtId="0" fontId="40" fillId="0" borderId="114" xfId="4" quotePrefix="1" applyFont="1" applyBorder="1" applyAlignment="1" applyProtection="1">
      <alignment horizontal="center" vertical="center"/>
      <protection locked="0"/>
    </xf>
    <xf numFmtId="0" fontId="40" fillId="0" borderId="115" xfId="4" quotePrefix="1" applyFont="1" applyBorder="1" applyAlignment="1" applyProtection="1">
      <alignment horizontal="center" vertical="center"/>
      <protection locked="0"/>
    </xf>
    <xf numFmtId="0" fontId="58" fillId="0" borderId="1" xfId="4" applyFont="1" applyBorder="1" applyAlignment="1" applyProtection="1">
      <alignment horizontal="center" vertical="center"/>
      <protection locked="0"/>
    </xf>
    <xf numFmtId="0" fontId="58" fillId="0" borderId="13" xfId="4" applyFont="1" applyBorder="1" applyAlignment="1" applyProtection="1">
      <alignment horizontal="center" vertical="center"/>
      <protection locked="0"/>
    </xf>
    <xf numFmtId="0" fontId="58" fillId="0" borderId="119" xfId="4" applyFont="1" applyBorder="1" applyAlignment="1" applyProtection="1">
      <alignment horizontal="center" vertical="center"/>
      <protection locked="0"/>
    </xf>
    <xf numFmtId="0" fontId="40" fillId="0" borderId="114" xfId="4" quotePrefix="1" applyNumberFormat="1" applyFont="1" applyBorder="1" applyAlignment="1" applyProtection="1">
      <alignment horizontal="center" vertical="center"/>
      <protection locked="0"/>
    </xf>
    <xf numFmtId="0" fontId="40" fillId="0" borderId="115" xfId="4" quotePrefix="1" applyNumberFormat="1" applyFont="1" applyBorder="1" applyAlignment="1" applyProtection="1">
      <alignment horizontal="center" vertical="center"/>
      <protection locked="0"/>
    </xf>
    <xf numFmtId="0" fontId="58" fillId="0" borderId="114" xfId="4" applyFont="1" applyBorder="1" applyAlignment="1" applyProtection="1">
      <alignment horizontal="center" vertical="center"/>
      <protection locked="0"/>
    </xf>
    <xf numFmtId="0" fontId="58" fillId="0" borderId="118" xfId="4" applyFont="1" applyBorder="1" applyAlignment="1" applyProtection="1">
      <alignment horizontal="center" vertical="center"/>
      <protection locked="0"/>
    </xf>
    <xf numFmtId="0" fontId="62" fillId="0" borderId="104" xfId="4" applyFont="1" applyBorder="1" applyAlignment="1" applyProtection="1">
      <alignment horizontal="center" vertical="center"/>
      <protection hidden="1"/>
    </xf>
    <xf numFmtId="0" fontId="62" fillId="0" borderId="109" xfId="4" applyFont="1" applyBorder="1" applyAlignment="1" applyProtection="1">
      <alignment horizontal="center" vertical="center"/>
      <protection hidden="1"/>
    </xf>
    <xf numFmtId="0" fontId="62" fillId="0" borderId="112" xfId="4" applyFont="1" applyBorder="1" applyAlignment="1" applyProtection="1">
      <alignment horizontal="center" vertical="center"/>
      <protection hidden="1"/>
    </xf>
    <xf numFmtId="0" fontId="62" fillId="0" borderId="112" xfId="4" applyFont="1" applyFill="1" applyBorder="1" applyAlignment="1" applyProtection="1">
      <alignment horizontal="center" vertical="center"/>
      <protection hidden="1"/>
    </xf>
    <xf numFmtId="0" fontId="62" fillId="0" borderId="109" xfId="4" applyFont="1" applyFill="1" applyBorder="1" applyAlignment="1" applyProtection="1">
      <alignment horizontal="center" vertical="center"/>
      <protection hidden="1"/>
    </xf>
    <xf numFmtId="0" fontId="62" fillId="0" borderId="104" xfId="4" applyFont="1" applyBorder="1" applyAlignment="1" applyProtection="1">
      <alignment horizontal="right" vertical="center" indent="1"/>
      <protection hidden="1"/>
    </xf>
    <xf numFmtId="0" fontId="62" fillId="0" borderId="109" xfId="4" applyFont="1" applyBorder="1" applyAlignment="1" applyProtection="1">
      <alignment horizontal="right" vertical="center" indent="1"/>
      <protection hidden="1"/>
    </xf>
    <xf numFmtId="0" fontId="62" fillId="0" borderId="112" xfId="4" applyFont="1" applyBorder="1" applyAlignment="1" applyProtection="1">
      <alignment horizontal="right" vertical="center" indent="1"/>
      <protection hidden="1"/>
    </xf>
    <xf numFmtId="0" fontId="62" fillId="0" borderId="98" xfId="4" applyFont="1" applyBorder="1" applyAlignment="1" applyProtection="1">
      <alignment horizontal="center" vertical="center"/>
      <protection hidden="1"/>
    </xf>
    <xf numFmtId="0" fontId="62" fillId="0" borderId="123" xfId="4" applyFont="1" applyBorder="1" applyAlignment="1" applyProtection="1">
      <alignment horizontal="center" vertical="center"/>
      <protection hidden="1"/>
    </xf>
    <xf numFmtId="0" fontId="62" fillId="0" borderId="1" xfId="4" applyFont="1" applyBorder="1" applyAlignment="1" applyProtection="1">
      <alignment horizontal="center" vertical="center"/>
      <protection hidden="1"/>
    </xf>
    <xf numFmtId="49" fontId="62" fillId="0" borderId="109" xfId="4" applyNumberFormat="1" applyFont="1" applyBorder="1" applyAlignment="1" applyProtection="1">
      <alignment horizontal="center" vertical="center"/>
      <protection hidden="1"/>
    </xf>
    <xf numFmtId="0" fontId="62" fillId="0" borderId="11" xfId="4" applyFont="1" applyBorder="1" applyAlignment="1" applyProtection="1">
      <alignment horizontal="center" vertical="center" wrapText="1"/>
      <protection hidden="1"/>
    </xf>
    <xf numFmtId="0" fontId="36" fillId="0" borderId="0" xfId="3" applyProtection="1">
      <protection hidden="1"/>
    </xf>
    <xf numFmtId="0" fontId="36" fillId="0" borderId="0" xfId="3" applyAlignment="1" applyProtection="1">
      <alignment horizontal="center" vertical="center"/>
      <protection hidden="1"/>
    </xf>
    <xf numFmtId="0" fontId="36" fillId="0" borderId="0" xfId="3" applyAlignment="1" applyProtection="1">
      <alignment horizontal="right"/>
      <protection hidden="1"/>
    </xf>
    <xf numFmtId="0" fontId="37" fillId="0" borderId="0" xfId="3" applyFont="1" applyAlignment="1" applyProtection="1">
      <alignment horizontal="center"/>
      <protection hidden="1"/>
    </xf>
    <xf numFmtId="0" fontId="37" fillId="0" borderId="0" xfId="3" applyFont="1" applyAlignment="1" applyProtection="1">
      <alignment horizontal="right"/>
      <protection hidden="1"/>
    </xf>
    <xf numFmtId="0" fontId="36" fillId="3" borderId="0" xfId="3" applyFont="1" applyFill="1" applyAlignment="1" applyProtection="1">
      <alignment horizontal="center" vertical="center"/>
      <protection hidden="1"/>
    </xf>
    <xf numFmtId="0" fontId="36" fillId="3" borderId="0" xfId="3" applyFont="1" applyFill="1" applyProtection="1">
      <protection hidden="1"/>
    </xf>
    <xf numFmtId="0" fontId="36" fillId="0" borderId="0" xfId="3" applyFont="1" applyAlignment="1" applyProtection="1">
      <alignment horizontal="center" vertical="center"/>
      <protection hidden="1"/>
    </xf>
    <xf numFmtId="0" fontId="37" fillId="0" borderId="0" xfId="3" applyFont="1" applyProtection="1">
      <protection hidden="1"/>
    </xf>
    <xf numFmtId="0" fontId="37" fillId="5" borderId="0" xfId="3" applyFont="1" applyFill="1" applyProtection="1">
      <protection hidden="1"/>
    </xf>
    <xf numFmtId="0" fontId="68" fillId="5" borderId="0" xfId="3" applyFont="1" applyFill="1" applyProtection="1">
      <protection hidden="1"/>
    </xf>
    <xf numFmtId="0" fontId="68" fillId="0" borderId="0" xfId="3" applyFont="1" applyProtection="1">
      <protection hidden="1"/>
    </xf>
    <xf numFmtId="2" fontId="68" fillId="0" borderId="0" xfId="3" applyNumberFormat="1" applyFont="1" applyProtection="1">
      <protection hidden="1"/>
    </xf>
    <xf numFmtId="0" fontId="37" fillId="6" borderId="0" xfId="3" applyFont="1" applyFill="1" applyProtection="1">
      <protection hidden="1"/>
    </xf>
    <xf numFmtId="0" fontId="37" fillId="7" borderId="0" xfId="3" applyFont="1" applyFill="1" applyProtection="1">
      <protection hidden="1"/>
    </xf>
    <xf numFmtId="2" fontId="36" fillId="0" borderId="0" xfId="3" applyNumberFormat="1" applyAlignment="1" applyProtection="1">
      <alignment horizontal="center" vertical="center"/>
      <protection hidden="1"/>
    </xf>
    <xf numFmtId="0" fontId="37" fillId="8" borderId="0" xfId="3" applyFont="1" applyFill="1" applyProtection="1">
      <protection hidden="1"/>
    </xf>
    <xf numFmtId="0" fontId="37" fillId="9" borderId="0" xfId="3" applyFont="1" applyFill="1" applyProtection="1">
      <protection hidden="1"/>
    </xf>
    <xf numFmtId="0" fontId="37" fillId="10" borderId="0" xfId="3" applyFont="1" applyFill="1" applyProtection="1">
      <protection hidden="1"/>
    </xf>
    <xf numFmtId="0" fontId="37" fillId="11" borderId="0" xfId="3" applyFont="1" applyFill="1" applyProtection="1">
      <protection hidden="1"/>
    </xf>
    <xf numFmtId="0" fontId="37" fillId="12" borderId="0" xfId="3" applyFont="1" applyFill="1" applyProtection="1">
      <protection hidden="1"/>
    </xf>
    <xf numFmtId="0" fontId="36" fillId="13" borderId="0" xfId="3" applyFont="1" applyFill="1" applyProtection="1">
      <protection hidden="1"/>
    </xf>
    <xf numFmtId="0" fontId="36" fillId="13" borderId="0" xfId="3" applyFill="1" applyProtection="1">
      <protection hidden="1"/>
    </xf>
    <xf numFmtId="0" fontId="38" fillId="0" borderId="0" xfId="3" applyFont="1" applyProtection="1">
      <protection hidden="1"/>
    </xf>
    <xf numFmtId="189" fontId="37" fillId="0" borderId="0" xfId="3" applyNumberFormat="1" applyFont="1" applyProtection="1">
      <protection hidden="1"/>
    </xf>
    <xf numFmtId="0" fontId="36" fillId="4" borderId="0" xfId="3" applyFill="1" applyProtection="1">
      <protection hidden="1"/>
    </xf>
    <xf numFmtId="0" fontId="36" fillId="14" borderId="0" xfId="3" applyFill="1" applyProtection="1">
      <protection hidden="1"/>
    </xf>
    <xf numFmtId="0" fontId="67" fillId="0" borderId="0" xfId="3" quotePrefix="1" applyFont="1" applyProtection="1">
      <protection hidden="1"/>
    </xf>
    <xf numFmtId="2" fontId="36" fillId="0" borderId="0" xfId="3" applyNumberFormat="1" applyProtection="1">
      <protection hidden="1"/>
    </xf>
    <xf numFmtId="0" fontId="71" fillId="0" borderId="0" xfId="4" applyFont="1" applyProtection="1">
      <protection locked="0"/>
    </xf>
    <xf numFmtId="0" fontId="57" fillId="0" borderId="1" xfId="4" applyFont="1" applyBorder="1" applyAlignment="1" applyProtection="1">
      <alignment horizontal="center" vertical="center" wrapText="1" shrinkToFit="1"/>
      <protection hidden="1"/>
    </xf>
    <xf numFmtId="0" fontId="4" fillId="0" borderId="1"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25" fillId="0" borderId="0" xfId="0" applyFont="1" applyAlignment="1">
      <alignment horizontal="left"/>
    </xf>
    <xf numFmtId="0" fontId="29" fillId="0" borderId="10" xfId="0" applyFont="1" applyBorder="1" applyAlignment="1">
      <alignment horizontal="center" vertical="center"/>
    </xf>
    <xf numFmtId="0" fontId="69" fillId="0" borderId="41" xfId="0" applyFont="1" applyBorder="1" applyAlignment="1">
      <alignment horizontal="left"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21" xfId="0" applyFont="1" applyBorder="1" applyAlignment="1">
      <alignment horizontal="center" vertical="center"/>
    </xf>
    <xf numFmtId="0" fontId="9" fillId="0" borderId="25" xfId="0" applyFont="1" applyBorder="1" applyAlignment="1">
      <alignment horizontal="center" vertical="center"/>
    </xf>
    <xf numFmtId="0" fontId="9" fillId="0" borderId="3" xfId="0" applyFont="1" applyBorder="1" applyAlignment="1">
      <alignment horizontal="center" vertical="center"/>
    </xf>
    <xf numFmtId="0" fontId="9" fillId="0" borderId="26"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29" xfId="0" applyFont="1" applyBorder="1" applyAlignment="1">
      <alignment horizontal="center" vertical="center"/>
    </xf>
    <xf numFmtId="0" fontId="9" fillId="0" borderId="5"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7" fillId="0" borderId="70" xfId="0" applyFont="1" applyBorder="1" applyAlignment="1" applyProtection="1">
      <alignment horizontal="center" vertical="center"/>
      <protection hidden="1"/>
    </xf>
    <xf numFmtId="0" fontId="0" fillId="0" borderId="0" xfId="0" quotePrefix="1" applyProtection="1">
      <protection hidden="1"/>
    </xf>
    <xf numFmtId="0" fontId="0" fillId="0" borderId="0" xfId="0" applyAlignment="1" applyProtection="1">
      <alignment horizontal="right"/>
      <protection hidden="1"/>
    </xf>
    <xf numFmtId="0" fontId="72" fillId="0" borderId="70" xfId="5" applyFont="1" applyBorder="1" applyAlignment="1" applyProtection="1">
      <alignment horizontal="center" vertical="center"/>
      <protection locked="0"/>
    </xf>
    <xf numFmtId="0" fontId="39" fillId="0" borderId="0" xfId="4" quotePrefix="1" applyAlignment="1">
      <alignment wrapText="1"/>
    </xf>
    <xf numFmtId="0" fontId="41" fillId="0" borderId="0" xfId="4" quotePrefix="1" applyFont="1" applyAlignment="1">
      <alignment horizontal="left" vertical="center" wrapText="1"/>
    </xf>
    <xf numFmtId="0" fontId="10" fillId="0" borderId="141" xfId="0" applyFont="1" applyFill="1" applyBorder="1" applyAlignment="1" applyProtection="1">
      <alignment horizontal="center" vertical="center"/>
      <protection hidden="1"/>
    </xf>
    <xf numFmtId="187" fontId="0" fillId="0" borderId="141" xfId="0" applyNumberForma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0" fillId="0" borderId="0" xfId="0" applyBorder="1" applyProtection="1">
      <protection hidden="1"/>
    </xf>
    <xf numFmtId="0" fontId="4" fillId="0" borderId="0" xfId="0" applyFont="1" applyBorder="1" applyAlignment="1" applyProtection="1">
      <alignment horizontal="left" vertical="center"/>
      <protection hidden="1"/>
    </xf>
    <xf numFmtId="0" fontId="25" fillId="0" borderId="0" xfId="0" applyFont="1" applyAlignment="1">
      <alignment horizontal="left"/>
    </xf>
    <xf numFmtId="0" fontId="27" fillId="0" borderId="0" xfId="0" applyFont="1" applyAlignment="1">
      <alignment horizontal="left" vertical="center"/>
    </xf>
    <xf numFmtId="0" fontId="25" fillId="0" borderId="0" xfId="0" applyFont="1" applyBorder="1" applyAlignment="1">
      <alignment horizontal="left" vertical="center"/>
    </xf>
    <xf numFmtId="0" fontId="25" fillId="0" borderId="82" xfId="0" applyFont="1" applyBorder="1" applyAlignment="1">
      <alignment horizontal="left" vertical="center"/>
    </xf>
    <xf numFmtId="0" fontId="25" fillId="0" borderId="0" xfId="0" applyFont="1" applyBorder="1" applyAlignment="1">
      <alignment horizontal="left"/>
    </xf>
    <xf numFmtId="0" fontId="25" fillId="0" borderId="90" xfId="0" applyFont="1" applyBorder="1" applyAlignment="1">
      <alignment horizontal="left" vertical="center"/>
    </xf>
    <xf numFmtId="0" fontId="25" fillId="0" borderId="92" xfId="0" applyFont="1" applyBorder="1" applyAlignment="1">
      <alignment horizontal="left" vertical="center"/>
    </xf>
    <xf numFmtId="0" fontId="25" fillId="0" borderId="84" xfId="0" applyFont="1" applyBorder="1" applyAlignment="1">
      <alignment horizontal="left" vertical="center"/>
    </xf>
    <xf numFmtId="0" fontId="25" fillId="0" borderId="89" xfId="0" applyFont="1" applyBorder="1" applyAlignment="1">
      <alignment horizontal="left" vertical="center"/>
    </xf>
    <xf numFmtId="0" fontId="25" fillId="0" borderId="89" xfId="0" applyFont="1" applyBorder="1" applyAlignment="1">
      <alignment horizontal="left"/>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xf>
    <xf numFmtId="0" fontId="2" fillId="0" borderId="1" xfId="0" applyFont="1" applyBorder="1" applyProtection="1">
      <protection locked="0"/>
    </xf>
    <xf numFmtId="0" fontId="2" fillId="0" borderId="120" xfId="4" applyFont="1" applyBorder="1" applyAlignment="1" applyProtection="1">
      <alignment horizontal="center" vertical="center"/>
      <protection hidden="1"/>
    </xf>
    <xf numFmtId="187" fontId="2" fillId="0" borderId="120" xfId="4" applyNumberFormat="1" applyFont="1" applyBorder="1" applyAlignment="1" applyProtection="1">
      <alignment horizontal="center" vertical="center"/>
      <protection locked="0"/>
    </xf>
    <xf numFmtId="1" fontId="2" fillId="0" borderId="120" xfId="4" applyNumberFormat="1" applyFont="1" applyBorder="1" applyAlignment="1" applyProtection="1">
      <alignment horizontal="center" vertical="center"/>
      <protection locked="0"/>
    </xf>
    <xf numFmtId="187" fontId="2" fillId="0" borderId="125" xfId="4" applyNumberFormat="1" applyFont="1" applyBorder="1" applyAlignment="1" applyProtection="1">
      <alignment horizontal="center" vertical="center"/>
      <protection hidden="1"/>
    </xf>
    <xf numFmtId="187" fontId="2" fillId="0" borderId="121" xfId="4" applyNumberFormat="1" applyFont="1" applyBorder="1" applyAlignment="1" applyProtection="1">
      <alignment horizontal="center" vertical="center"/>
      <protection locked="0"/>
    </xf>
    <xf numFmtId="187" fontId="2" fillId="0" borderId="121" xfId="4" applyNumberFormat="1" applyFont="1" applyFill="1" applyBorder="1" applyAlignment="1" applyProtection="1">
      <alignment horizontal="center" vertical="center"/>
      <protection locked="0"/>
    </xf>
    <xf numFmtId="187" fontId="2" fillId="0" borderId="122" xfId="4" applyNumberFormat="1" applyFont="1" applyBorder="1" applyAlignment="1" applyProtection="1">
      <alignment horizontal="center" vertical="center"/>
      <protection locked="0"/>
    </xf>
    <xf numFmtId="187" fontId="2" fillId="0" borderId="120" xfId="4" applyNumberFormat="1" applyFont="1" applyFill="1" applyBorder="1" applyAlignment="1" applyProtection="1">
      <alignment horizontal="center" vertical="center"/>
      <protection locked="0"/>
    </xf>
    <xf numFmtId="187" fontId="2" fillId="0" borderId="122" xfId="4" applyNumberFormat="1" applyFont="1" applyFill="1" applyBorder="1" applyAlignment="1" applyProtection="1">
      <alignment horizontal="center" vertical="center"/>
      <protection locked="0"/>
    </xf>
    <xf numFmtId="187" fontId="2" fillId="0" borderId="123" xfId="4" applyNumberFormat="1" applyFont="1" applyBorder="1" applyAlignment="1" applyProtection="1">
      <alignment horizontal="center" vertical="center"/>
      <protection hidden="1"/>
    </xf>
    <xf numFmtId="1" fontId="73" fillId="0" borderId="123" xfId="4" applyNumberFormat="1" applyFont="1" applyBorder="1" applyAlignment="1" applyProtection="1">
      <alignment horizontal="center" vertical="center"/>
      <protection hidden="1"/>
    </xf>
    <xf numFmtId="1" fontId="2" fillId="0" borderId="104" xfId="4" applyNumberFormat="1" applyFont="1" applyBorder="1" applyAlignment="1" applyProtection="1">
      <alignment horizontal="center" vertical="center"/>
      <protection hidden="1"/>
    </xf>
    <xf numFmtId="1" fontId="2" fillId="0" borderId="107" xfId="4" applyNumberFormat="1" applyFont="1" applyBorder="1" applyAlignment="1" applyProtection="1">
      <alignment horizontal="center" vertical="center"/>
      <protection locked="0"/>
    </xf>
    <xf numFmtId="1" fontId="2" fillId="0" borderId="105" xfId="4" applyNumberFormat="1" applyFont="1" applyBorder="1" applyAlignment="1" applyProtection="1">
      <alignment horizontal="center" vertical="center"/>
      <protection locked="0"/>
    </xf>
    <xf numFmtId="1" fontId="2" fillId="0" borderId="121" xfId="4" applyNumberFormat="1" applyFont="1" applyBorder="1" applyAlignment="1" applyProtection="1">
      <alignment horizontal="center" vertical="center"/>
      <protection locked="0"/>
    </xf>
    <xf numFmtId="1" fontId="2" fillId="0" borderId="122" xfId="4" applyNumberFormat="1" applyFont="1" applyBorder="1" applyAlignment="1" applyProtection="1">
      <alignment horizontal="center" vertical="center"/>
      <protection locked="0"/>
    </xf>
    <xf numFmtId="1" fontId="2" fillId="0" borderId="108" xfId="4" applyNumberFormat="1" applyFont="1" applyBorder="1" applyAlignment="1" applyProtection="1">
      <alignment horizontal="center" vertical="center"/>
      <protection hidden="1"/>
    </xf>
    <xf numFmtId="1" fontId="5" fillId="0" borderId="104" xfId="4" applyNumberFormat="1" applyFont="1" applyBorder="1" applyAlignment="1" applyProtection="1">
      <alignment horizontal="center" vertical="center"/>
      <protection locked="0" hidden="1"/>
    </xf>
    <xf numFmtId="1" fontId="5" fillId="0" borderId="123" xfId="4" applyNumberFormat="1" applyFont="1" applyBorder="1" applyAlignment="1" applyProtection="1">
      <alignment horizontal="center" vertical="center"/>
      <protection locked="0" hidden="1"/>
    </xf>
    <xf numFmtId="1" fontId="5" fillId="0" borderId="123" xfId="4" applyNumberFormat="1" applyFont="1" applyBorder="1" applyAlignment="1" applyProtection="1">
      <alignment horizontal="center" vertical="center"/>
      <protection hidden="1"/>
    </xf>
    <xf numFmtId="1" fontId="73" fillId="0" borderId="120" xfId="4" applyNumberFormat="1" applyFont="1" applyFill="1" applyBorder="1" applyAlignment="1" applyProtection="1">
      <alignment horizontal="center" vertical="center"/>
      <protection locked="0"/>
    </xf>
    <xf numFmtId="1" fontId="73" fillId="0" borderId="121" xfId="4" applyNumberFormat="1" applyFont="1" applyFill="1" applyBorder="1" applyAlignment="1" applyProtection="1">
      <alignment horizontal="center" vertical="center"/>
      <protection locked="0"/>
    </xf>
    <xf numFmtId="1" fontId="73" fillId="0" borderId="122" xfId="4" applyNumberFormat="1" applyFont="1" applyBorder="1" applyAlignment="1" applyProtection="1">
      <alignment horizontal="center" vertical="center"/>
      <protection locked="0"/>
    </xf>
    <xf numFmtId="0" fontId="74" fillId="0" borderId="2" xfId="4" applyFont="1" applyBorder="1" applyAlignment="1" applyProtection="1">
      <alignment horizontal="left" vertical="center" shrinkToFit="1"/>
      <protection hidden="1"/>
    </xf>
    <xf numFmtId="0" fontId="2" fillId="0" borderId="107" xfId="4" applyFont="1" applyBorder="1" applyAlignment="1" applyProtection="1">
      <alignment horizontal="center" vertical="center"/>
      <protection hidden="1"/>
    </xf>
    <xf numFmtId="187" fontId="2" fillId="0" borderId="107" xfId="4" applyNumberFormat="1" applyFont="1" applyBorder="1" applyAlignment="1" applyProtection="1">
      <alignment horizontal="center" vertical="center"/>
      <protection locked="0"/>
    </xf>
    <xf numFmtId="187" fontId="2" fillId="0" borderId="110" xfId="4" applyNumberFormat="1" applyFont="1" applyBorder="1" applyAlignment="1" applyProtection="1">
      <alignment horizontal="center" vertical="center"/>
      <protection locked="0"/>
    </xf>
    <xf numFmtId="187" fontId="2" fillId="0" borderId="106" xfId="4" applyNumberFormat="1" applyFont="1" applyBorder="1" applyAlignment="1" applyProtection="1">
      <alignment horizontal="center" vertical="center"/>
      <protection locked="0"/>
    </xf>
    <xf numFmtId="187" fontId="2" fillId="0" borderId="124" xfId="4" applyNumberFormat="1" applyFont="1" applyBorder="1" applyAlignment="1" applyProtection="1">
      <alignment horizontal="center" vertical="center"/>
      <protection locked="0"/>
    </xf>
    <xf numFmtId="1" fontId="2" fillId="0" borderId="124" xfId="4" applyNumberFormat="1" applyFont="1" applyBorder="1" applyAlignment="1" applyProtection="1">
      <alignment horizontal="center" vertical="center"/>
      <protection locked="0"/>
    </xf>
    <xf numFmtId="187" fontId="2" fillId="0" borderId="111" xfId="4" applyNumberFormat="1" applyFont="1" applyBorder="1" applyAlignment="1" applyProtection="1">
      <alignment horizontal="center" vertical="center"/>
      <protection locked="0"/>
    </xf>
    <xf numFmtId="187" fontId="2" fillId="0" borderId="110" xfId="4" applyNumberFormat="1" applyFont="1" applyFill="1" applyBorder="1" applyAlignment="1" applyProtection="1">
      <alignment horizontal="center" vertical="center"/>
      <protection locked="0"/>
    </xf>
    <xf numFmtId="187" fontId="2" fillId="0" borderId="106" xfId="4" applyNumberFormat="1" applyFont="1" applyFill="1" applyBorder="1" applyAlignment="1" applyProtection="1">
      <alignment horizontal="center" vertical="center"/>
      <protection locked="0"/>
    </xf>
    <xf numFmtId="187" fontId="2" fillId="0" borderId="107" xfId="4" applyNumberFormat="1" applyFont="1" applyFill="1" applyBorder="1" applyAlignment="1" applyProtection="1">
      <alignment horizontal="center" vertical="center"/>
      <protection locked="0"/>
    </xf>
    <xf numFmtId="187" fontId="2" fillId="0" borderId="126" xfId="4" applyNumberFormat="1" applyFont="1" applyFill="1" applyBorder="1" applyAlignment="1" applyProtection="1">
      <alignment horizontal="center" vertical="center"/>
      <protection locked="0"/>
    </xf>
    <xf numFmtId="187" fontId="2" fillId="0" borderId="126" xfId="4" applyNumberFormat="1" applyFont="1" applyBorder="1" applyAlignment="1" applyProtection="1">
      <alignment horizontal="center" vertical="center"/>
      <protection locked="0"/>
    </xf>
    <xf numFmtId="187" fontId="2" fillId="0" borderId="108" xfId="4" applyNumberFormat="1" applyFont="1" applyBorder="1" applyAlignment="1" applyProtection="1">
      <alignment horizontal="center" vertical="center"/>
      <protection hidden="1"/>
    </xf>
    <xf numFmtId="1" fontId="2" fillId="0" borderId="109" xfId="4" applyNumberFormat="1" applyFont="1" applyBorder="1" applyAlignment="1" applyProtection="1">
      <alignment horizontal="center" vertical="center"/>
      <protection hidden="1"/>
    </xf>
    <xf numFmtId="1" fontId="2" fillId="0" borderId="110" xfId="4" applyNumberFormat="1" applyFont="1" applyBorder="1" applyAlignment="1" applyProtection="1">
      <alignment horizontal="center" vertical="center"/>
      <protection locked="0"/>
    </xf>
    <xf numFmtId="1" fontId="2" fillId="0" borderId="106" xfId="4" applyNumberFormat="1" applyFont="1" applyBorder="1" applyAlignment="1" applyProtection="1">
      <alignment horizontal="center" vertical="center"/>
      <protection locked="0"/>
    </xf>
    <xf numFmtId="1" fontId="5" fillId="0" borderId="109" xfId="4" applyNumberFormat="1" applyFont="1" applyBorder="1" applyAlignment="1" applyProtection="1">
      <alignment horizontal="center" vertical="center"/>
      <protection locked="0" hidden="1"/>
    </xf>
    <xf numFmtId="1" fontId="5" fillId="0" borderId="108" xfId="4" applyNumberFormat="1" applyFont="1" applyBorder="1" applyAlignment="1" applyProtection="1">
      <alignment horizontal="center" vertical="center"/>
      <protection locked="0" hidden="1"/>
    </xf>
    <xf numFmtId="1" fontId="5" fillId="0" borderId="108" xfId="4" applyNumberFormat="1" applyFont="1" applyBorder="1" applyAlignment="1" applyProtection="1">
      <alignment horizontal="center" vertical="center"/>
      <protection hidden="1"/>
    </xf>
    <xf numFmtId="1" fontId="73" fillId="0" borderId="107" xfId="4" applyNumberFormat="1" applyFont="1" applyFill="1" applyBorder="1" applyAlignment="1" applyProtection="1">
      <alignment horizontal="center" vertical="center"/>
      <protection locked="0"/>
    </xf>
    <xf numFmtId="1" fontId="73" fillId="0" borderId="110" xfId="4" applyNumberFormat="1" applyFont="1" applyFill="1" applyBorder="1" applyAlignment="1" applyProtection="1">
      <alignment horizontal="center" vertical="center"/>
      <protection locked="0"/>
    </xf>
    <xf numFmtId="1" fontId="73" fillId="0" borderId="126" xfId="4" applyNumberFormat="1" applyFont="1" applyBorder="1" applyAlignment="1" applyProtection="1">
      <alignment horizontal="center" vertical="center"/>
      <protection locked="0"/>
    </xf>
    <xf numFmtId="0" fontId="73" fillId="0" borderId="51" xfId="4" applyFont="1" applyBorder="1" applyAlignment="1" applyProtection="1">
      <alignment horizontal="left" vertical="center" shrinkToFit="1"/>
      <protection hidden="1"/>
    </xf>
    <xf numFmtId="187" fontId="2" fillId="0" borderId="111" xfId="4" applyNumberFormat="1" applyFont="1" applyFill="1" applyBorder="1" applyAlignment="1" applyProtection="1">
      <alignment horizontal="center" vertical="center"/>
      <protection locked="0"/>
    </xf>
    <xf numFmtId="1" fontId="73" fillId="0" borderId="111" xfId="4" applyNumberFormat="1" applyFont="1" applyFill="1" applyBorder="1" applyAlignment="1" applyProtection="1">
      <alignment horizontal="center" vertical="center"/>
      <protection locked="0"/>
    </xf>
    <xf numFmtId="0" fontId="2" fillId="0" borderId="127" xfId="4" applyFont="1" applyBorder="1" applyAlignment="1" applyProtection="1">
      <alignment horizontal="center" vertical="center"/>
      <protection hidden="1"/>
    </xf>
    <xf numFmtId="187" fontId="2" fillId="0" borderId="127" xfId="4" applyNumberFormat="1" applyFont="1" applyBorder="1" applyAlignment="1" applyProtection="1">
      <alignment horizontal="center" vertical="center"/>
      <protection locked="0"/>
    </xf>
    <xf numFmtId="187" fontId="2" fillId="0" borderId="103" xfId="4" applyNumberFormat="1" applyFont="1" applyBorder="1" applyAlignment="1" applyProtection="1">
      <alignment horizontal="center" vertical="center"/>
      <protection locked="0"/>
    </xf>
    <xf numFmtId="187" fontId="2" fillId="0" borderId="118" xfId="4" applyNumberFormat="1" applyFont="1" applyBorder="1" applyAlignment="1" applyProtection="1">
      <alignment horizontal="center" vertical="center"/>
      <protection locked="0"/>
    </xf>
    <xf numFmtId="187" fontId="2" fillId="0" borderId="119" xfId="4" applyNumberFormat="1" applyFont="1" applyBorder="1" applyAlignment="1" applyProtection="1">
      <alignment horizontal="center" vertical="center"/>
      <protection locked="0"/>
    </xf>
    <xf numFmtId="1" fontId="2" fillId="0" borderId="119" xfId="4" applyNumberFormat="1" applyFont="1" applyBorder="1" applyAlignment="1" applyProtection="1">
      <alignment horizontal="center" vertical="center"/>
      <protection locked="0"/>
    </xf>
    <xf numFmtId="187" fontId="2" fillId="0" borderId="37" xfId="4" applyNumberFormat="1" applyFont="1" applyBorder="1" applyAlignment="1" applyProtection="1">
      <alignment horizontal="center" vertical="center"/>
      <protection hidden="1"/>
    </xf>
    <xf numFmtId="187" fontId="2" fillId="0" borderId="102" xfId="4" applyNumberFormat="1" applyFont="1" applyBorder="1" applyAlignment="1" applyProtection="1">
      <alignment horizontal="center" vertical="center"/>
      <protection locked="0"/>
    </xf>
    <xf numFmtId="187" fontId="2" fillId="0" borderId="103" xfId="4" applyNumberFormat="1" applyFont="1" applyFill="1" applyBorder="1" applyAlignment="1" applyProtection="1">
      <alignment horizontal="center" vertical="center"/>
      <protection locked="0"/>
    </xf>
    <xf numFmtId="187" fontId="2" fillId="0" borderId="118" xfId="4" applyNumberFormat="1" applyFont="1" applyFill="1" applyBorder="1" applyAlignment="1" applyProtection="1">
      <alignment horizontal="center" vertical="center"/>
      <protection locked="0"/>
    </xf>
    <xf numFmtId="187" fontId="2" fillId="0" borderId="102" xfId="4" applyNumberFormat="1" applyFont="1" applyFill="1" applyBorder="1" applyAlignment="1" applyProtection="1">
      <alignment horizontal="center" vertical="center"/>
      <protection locked="0"/>
    </xf>
    <xf numFmtId="187" fontId="2" fillId="0" borderId="117" xfId="4" applyNumberFormat="1" applyFont="1" applyFill="1" applyBorder="1" applyAlignment="1" applyProtection="1">
      <alignment horizontal="center" vertical="center"/>
      <protection locked="0"/>
    </xf>
    <xf numFmtId="187" fontId="2" fillId="0" borderId="117" xfId="4" applyNumberFormat="1" applyFont="1" applyBorder="1" applyAlignment="1" applyProtection="1">
      <alignment horizontal="center" vertical="center"/>
      <protection locked="0"/>
    </xf>
    <xf numFmtId="187" fontId="2" fillId="0" borderId="11" xfId="4" applyNumberFormat="1" applyFont="1" applyBorder="1" applyAlignment="1" applyProtection="1">
      <alignment horizontal="center" vertical="center"/>
      <protection hidden="1"/>
    </xf>
    <xf numFmtId="1" fontId="2" fillId="0" borderId="112" xfId="4" applyNumberFormat="1" applyFont="1" applyBorder="1" applyAlignment="1" applyProtection="1">
      <alignment horizontal="center" vertical="center"/>
      <protection hidden="1"/>
    </xf>
    <xf numFmtId="1" fontId="2" fillId="0" borderId="127" xfId="4" applyNumberFormat="1" applyFont="1" applyBorder="1" applyAlignment="1" applyProtection="1">
      <alignment horizontal="center" vertical="center"/>
      <protection locked="0"/>
    </xf>
    <xf numFmtId="1" fontId="2" fillId="0" borderId="129" xfId="4" applyNumberFormat="1" applyFont="1" applyBorder="1" applyAlignment="1" applyProtection="1">
      <alignment horizontal="center" vertical="center"/>
      <protection locked="0"/>
    </xf>
    <xf numFmtId="1" fontId="2" fillId="0" borderId="103" xfId="4" applyNumberFormat="1" applyFont="1" applyBorder="1" applyAlignment="1" applyProtection="1">
      <alignment horizontal="center" vertical="center"/>
      <protection locked="0"/>
    </xf>
    <xf numFmtId="1" fontId="2" fillId="0" borderId="118" xfId="4" applyNumberFormat="1" applyFont="1" applyBorder="1" applyAlignment="1" applyProtection="1">
      <alignment horizontal="center" vertical="center"/>
      <protection locked="0"/>
    </xf>
    <xf numFmtId="1" fontId="5" fillId="0" borderId="11" xfId="4" applyNumberFormat="1" applyFont="1" applyBorder="1" applyAlignment="1" applyProtection="1">
      <alignment horizontal="center" vertical="center"/>
      <protection locked="0" hidden="1"/>
    </xf>
    <xf numFmtId="1" fontId="5" fillId="0" borderId="11" xfId="4" applyNumberFormat="1" applyFont="1" applyBorder="1" applyAlignment="1" applyProtection="1">
      <alignment horizontal="center" vertical="center"/>
      <protection hidden="1"/>
    </xf>
    <xf numFmtId="1" fontId="73" fillId="0" borderId="102" xfId="4" applyNumberFormat="1" applyFont="1" applyFill="1" applyBorder="1" applyAlignment="1" applyProtection="1">
      <alignment horizontal="center" vertical="center"/>
      <protection locked="0"/>
    </xf>
    <xf numFmtId="1" fontId="73" fillId="0" borderId="103" xfId="4" applyNumberFormat="1" applyFont="1" applyFill="1" applyBorder="1" applyAlignment="1" applyProtection="1">
      <alignment horizontal="center" vertical="center"/>
      <protection locked="0"/>
    </xf>
    <xf numFmtId="1" fontId="73" fillId="0" borderId="117" xfId="4" applyNumberFormat="1" applyFont="1" applyBorder="1" applyAlignment="1" applyProtection="1">
      <alignment horizontal="center" vertical="center"/>
      <protection locked="0"/>
    </xf>
    <xf numFmtId="187" fontId="2" fillId="0" borderId="98" xfId="4" applyNumberFormat="1" applyFont="1" applyBorder="1" applyAlignment="1" applyProtection="1">
      <alignment horizontal="center" vertical="center"/>
      <protection hidden="1"/>
    </xf>
    <xf numFmtId="1" fontId="5" fillId="0" borderId="112" xfId="4" applyNumberFormat="1" applyFont="1" applyBorder="1" applyAlignment="1" applyProtection="1">
      <alignment horizontal="center" vertical="center"/>
      <protection locked="0" hidden="1"/>
    </xf>
    <xf numFmtId="0" fontId="73" fillId="0" borderId="51" xfId="4" applyFont="1" applyFill="1" applyBorder="1" applyAlignment="1" applyProtection="1">
      <alignment horizontal="left" vertical="center" shrinkToFit="1"/>
      <protection hidden="1"/>
    </xf>
    <xf numFmtId="0" fontId="73" fillId="0" borderId="51" xfId="4" applyFont="1" applyBorder="1" applyAlignment="1" applyProtection="1">
      <alignment horizontal="center" vertical="center" shrinkToFit="1"/>
      <protection hidden="1"/>
    </xf>
    <xf numFmtId="0" fontId="74" fillId="0" borderId="51" xfId="4" applyFont="1" applyBorder="1" applyAlignment="1" applyProtection="1">
      <alignment horizontal="center" vertical="center" shrinkToFit="1"/>
      <protection hidden="1"/>
    </xf>
    <xf numFmtId="0" fontId="73" fillId="0" borderId="51" xfId="4" applyFont="1" applyBorder="1" applyAlignment="1" applyProtection="1">
      <alignment horizontal="justify" vertical="center"/>
      <protection hidden="1"/>
    </xf>
    <xf numFmtId="187" fontId="73" fillId="0" borderId="120" xfId="4" applyNumberFormat="1" applyFont="1" applyBorder="1" applyAlignment="1" applyProtection="1">
      <alignment horizontal="center" vertical="center"/>
      <protection locked="0"/>
    </xf>
    <xf numFmtId="187" fontId="73" fillId="0" borderId="121" xfId="4" applyNumberFormat="1" applyFont="1" applyBorder="1" applyAlignment="1" applyProtection="1">
      <alignment horizontal="center" vertical="center"/>
      <protection locked="0"/>
    </xf>
    <xf numFmtId="187" fontId="73" fillId="0" borderId="121" xfId="4" applyNumberFormat="1" applyFont="1" applyFill="1" applyBorder="1" applyAlignment="1" applyProtection="1">
      <alignment horizontal="center" vertical="center"/>
      <protection locked="0"/>
    </xf>
    <xf numFmtId="0" fontId="73" fillId="0" borderId="123" xfId="4" applyFont="1" applyBorder="1" applyAlignment="1" applyProtection="1">
      <alignment horizontal="center" vertical="center"/>
      <protection hidden="1"/>
    </xf>
    <xf numFmtId="0" fontId="2" fillId="0" borderId="104" xfId="4" applyFont="1" applyBorder="1" applyAlignment="1" applyProtection="1">
      <alignment horizontal="center" vertical="center"/>
      <protection hidden="1"/>
    </xf>
    <xf numFmtId="187" fontId="2" fillId="0" borderId="105" xfId="4" applyNumberFormat="1" applyFont="1" applyBorder="1" applyAlignment="1" applyProtection="1">
      <alignment horizontal="center" vertical="center"/>
      <protection locked="0"/>
    </xf>
    <xf numFmtId="0" fontId="5" fillId="0" borderId="104" xfId="4" applyFont="1" applyBorder="1" applyAlignment="1" applyProtection="1">
      <alignment horizontal="center" vertical="center"/>
      <protection locked="0" hidden="1"/>
    </xf>
    <xf numFmtId="0" fontId="5" fillId="0" borderId="123" xfId="4" applyNumberFormat="1" applyFont="1" applyBorder="1" applyAlignment="1" applyProtection="1">
      <alignment horizontal="center" vertical="center"/>
      <protection locked="0" hidden="1"/>
    </xf>
    <xf numFmtId="0" fontId="2" fillId="0" borderId="107" xfId="4" applyFont="1" applyBorder="1" applyAlignment="1" applyProtection="1">
      <alignment horizontal="center" vertical="center"/>
      <protection locked="0"/>
    </xf>
    <xf numFmtId="0" fontId="2" fillId="0" borderId="105" xfId="4" applyFont="1" applyBorder="1" applyAlignment="1" applyProtection="1">
      <alignment horizontal="center" vertical="center"/>
      <protection locked="0"/>
    </xf>
    <xf numFmtId="0" fontId="2" fillId="0" borderId="121" xfId="4" applyFont="1" applyBorder="1" applyAlignment="1" applyProtection="1">
      <alignment horizontal="center" vertical="center"/>
      <protection locked="0"/>
    </xf>
    <xf numFmtId="0" fontId="2" fillId="0" borderId="122" xfId="4" applyFont="1" applyBorder="1" applyAlignment="1" applyProtection="1">
      <alignment horizontal="center" vertical="center"/>
      <protection locked="0"/>
    </xf>
    <xf numFmtId="0" fontId="5" fillId="0" borderId="123" xfId="4" applyFont="1" applyBorder="1" applyAlignment="1" applyProtection="1">
      <alignment horizontal="center" vertical="center"/>
      <protection hidden="1"/>
    </xf>
    <xf numFmtId="0" fontId="73" fillId="0" borderId="120" xfId="4" applyFont="1" applyFill="1" applyBorder="1" applyAlignment="1" applyProtection="1">
      <alignment horizontal="center" vertical="center"/>
      <protection locked="0"/>
    </xf>
    <xf numFmtId="0" fontId="73" fillId="0" borderId="121" xfId="4" applyFont="1" applyFill="1" applyBorder="1" applyAlignment="1" applyProtection="1">
      <alignment horizontal="center" vertical="center"/>
      <protection locked="0"/>
    </xf>
    <xf numFmtId="0" fontId="73" fillId="0" borderId="122" xfId="4" applyFont="1" applyBorder="1" applyAlignment="1" applyProtection="1">
      <alignment horizontal="center" vertical="center"/>
      <protection locked="0"/>
    </xf>
    <xf numFmtId="187" fontId="73" fillId="0" borderId="111" xfId="4" applyNumberFormat="1" applyFont="1" applyBorder="1" applyAlignment="1" applyProtection="1">
      <alignment horizontal="center" vertical="center"/>
      <protection locked="0"/>
    </xf>
    <xf numFmtId="187" fontId="73" fillId="0" borderId="110" xfId="4" applyNumberFormat="1" applyFont="1" applyBorder="1" applyAlignment="1" applyProtection="1">
      <alignment horizontal="center" vertical="center"/>
      <protection locked="0"/>
    </xf>
    <xf numFmtId="187" fontId="73" fillId="0" borderId="110" xfId="4" applyNumberFormat="1" applyFont="1" applyFill="1" applyBorder="1" applyAlignment="1" applyProtection="1">
      <alignment horizontal="center" vertical="center"/>
      <protection locked="0"/>
    </xf>
    <xf numFmtId="187" fontId="73" fillId="0" borderId="106" xfId="4" applyNumberFormat="1" applyFont="1" applyFill="1" applyBorder="1" applyAlignment="1" applyProtection="1">
      <alignment horizontal="center" vertical="center"/>
      <protection locked="0"/>
    </xf>
    <xf numFmtId="0" fontId="2" fillId="0" borderId="109" xfId="4" applyFont="1" applyBorder="1" applyAlignment="1" applyProtection="1">
      <alignment horizontal="center" vertical="center"/>
      <protection hidden="1"/>
    </xf>
    <xf numFmtId="0" fontId="5" fillId="0" borderId="109" xfId="4" applyFont="1" applyBorder="1" applyAlignment="1" applyProtection="1">
      <alignment horizontal="center" vertical="center"/>
      <protection locked="0" hidden="1"/>
    </xf>
    <xf numFmtId="0" fontId="5" fillId="0" borderId="108" xfId="4" applyNumberFormat="1" applyFont="1" applyBorder="1" applyAlignment="1" applyProtection="1">
      <alignment horizontal="center" vertical="center"/>
      <protection locked="0" hidden="1"/>
    </xf>
    <xf numFmtId="0" fontId="2" fillId="0" borderId="110" xfId="4" applyFont="1" applyBorder="1" applyAlignment="1" applyProtection="1">
      <alignment horizontal="center" vertical="center"/>
      <protection locked="0"/>
    </xf>
    <xf numFmtId="0" fontId="2" fillId="0" borderId="106" xfId="4" applyFont="1" applyBorder="1" applyAlignment="1" applyProtection="1">
      <alignment horizontal="center" vertical="center"/>
      <protection locked="0"/>
    </xf>
    <xf numFmtId="0" fontId="2" fillId="0" borderId="124" xfId="4" applyFont="1" applyBorder="1" applyAlignment="1" applyProtection="1">
      <alignment horizontal="center" vertical="center"/>
      <protection locked="0"/>
    </xf>
    <xf numFmtId="0" fontId="5" fillId="0" borderId="108" xfId="4" applyFont="1" applyBorder="1" applyAlignment="1" applyProtection="1">
      <alignment horizontal="center" vertical="center"/>
      <protection hidden="1"/>
    </xf>
    <xf numFmtId="0" fontId="73" fillId="0" borderId="107" xfId="4" applyFont="1" applyFill="1" applyBorder="1" applyAlignment="1" applyProtection="1">
      <alignment horizontal="center" vertical="center"/>
      <protection locked="0"/>
    </xf>
    <xf numFmtId="0" fontId="73" fillId="0" borderId="110" xfId="4" applyFont="1" applyFill="1" applyBorder="1" applyAlignment="1" applyProtection="1">
      <alignment horizontal="center" vertical="center"/>
      <protection locked="0"/>
    </xf>
    <xf numFmtId="0" fontId="73" fillId="0" borderId="126" xfId="4" applyFont="1" applyBorder="1" applyAlignment="1" applyProtection="1">
      <alignment horizontal="center" vertical="center"/>
      <protection locked="0"/>
    </xf>
    <xf numFmtId="0" fontId="73" fillId="0" borderId="111" xfId="4" applyFont="1" applyFill="1" applyBorder="1" applyAlignment="1" applyProtection="1">
      <alignment horizontal="center" vertical="center"/>
      <protection locked="0"/>
    </xf>
    <xf numFmtId="187" fontId="73" fillId="0" borderId="102" xfId="4" applyNumberFormat="1" applyFont="1" applyBorder="1" applyAlignment="1" applyProtection="1">
      <alignment horizontal="center" vertical="center"/>
      <protection locked="0"/>
    </xf>
    <xf numFmtId="187" fontId="73" fillId="0" borderId="103" xfId="4" applyNumberFormat="1" applyFont="1" applyBorder="1" applyAlignment="1" applyProtection="1">
      <alignment horizontal="center" vertical="center"/>
      <protection locked="0"/>
    </xf>
    <xf numFmtId="187" fontId="73" fillId="0" borderId="103" xfId="4" applyNumberFormat="1" applyFont="1" applyFill="1" applyBorder="1" applyAlignment="1" applyProtection="1">
      <alignment horizontal="center" vertical="center"/>
      <protection locked="0"/>
    </xf>
    <xf numFmtId="187" fontId="73" fillId="0" borderId="118" xfId="4" applyNumberFormat="1" applyFont="1" applyFill="1" applyBorder="1" applyAlignment="1" applyProtection="1">
      <alignment horizontal="center" vertical="center"/>
      <protection locked="0"/>
    </xf>
    <xf numFmtId="0" fontId="2" fillId="0" borderId="112" xfId="4" applyFont="1" applyBorder="1" applyAlignment="1" applyProtection="1">
      <alignment horizontal="center" vertical="center"/>
      <protection hidden="1"/>
    </xf>
    <xf numFmtId="187" fontId="2" fillId="0" borderId="129" xfId="4" applyNumberFormat="1" applyFont="1" applyBorder="1" applyAlignment="1" applyProtection="1">
      <alignment horizontal="center" vertical="center"/>
      <protection locked="0"/>
    </xf>
    <xf numFmtId="0" fontId="5" fillId="0" borderId="112" xfId="4" applyFont="1" applyBorder="1" applyAlignment="1" applyProtection="1">
      <alignment horizontal="center" vertical="center"/>
      <protection locked="0" hidden="1"/>
    </xf>
    <xf numFmtId="0" fontId="5" fillId="0" borderId="11" xfId="4" applyNumberFormat="1" applyFont="1" applyBorder="1" applyAlignment="1" applyProtection="1">
      <alignment horizontal="center" vertical="center"/>
      <protection locked="0" hidden="1"/>
    </xf>
    <xf numFmtId="0" fontId="2" fillId="0" borderId="127" xfId="4" applyFont="1" applyBorder="1" applyAlignment="1" applyProtection="1">
      <alignment horizontal="center" vertical="center"/>
      <protection locked="0"/>
    </xf>
    <xf numFmtId="0" fontId="2" fillId="0" borderId="129" xfId="4" applyFont="1" applyBorder="1" applyAlignment="1" applyProtection="1">
      <alignment horizontal="center" vertical="center"/>
      <protection locked="0"/>
    </xf>
    <xf numFmtId="0" fontId="2" fillId="0" borderId="103" xfId="4" applyFont="1" applyBorder="1" applyAlignment="1" applyProtection="1">
      <alignment horizontal="center" vertical="center"/>
      <protection locked="0"/>
    </xf>
    <xf numFmtId="0" fontId="2" fillId="0" borderId="118" xfId="4" applyFont="1" applyBorder="1" applyAlignment="1" applyProtection="1">
      <alignment horizontal="center" vertical="center"/>
      <protection locked="0"/>
    </xf>
    <xf numFmtId="0" fontId="2" fillId="0" borderId="119" xfId="4" applyFont="1" applyBorder="1" applyAlignment="1" applyProtection="1">
      <alignment horizontal="center" vertical="center"/>
      <protection locked="0"/>
    </xf>
    <xf numFmtId="0" fontId="5" fillId="0" borderId="11" xfId="4" applyFont="1" applyBorder="1" applyAlignment="1" applyProtection="1">
      <alignment horizontal="center" vertical="center"/>
      <protection hidden="1"/>
    </xf>
    <xf numFmtId="0" fontId="73" fillId="0" borderId="102" xfId="4" applyFont="1" applyFill="1" applyBorder="1" applyAlignment="1" applyProtection="1">
      <alignment horizontal="center" vertical="center"/>
      <protection locked="0"/>
    </xf>
    <xf numFmtId="0" fontId="73" fillId="0" borderId="103" xfId="4" applyFont="1" applyFill="1" applyBorder="1" applyAlignment="1" applyProtection="1">
      <alignment horizontal="center" vertical="center"/>
      <protection locked="0"/>
    </xf>
    <xf numFmtId="0" fontId="73" fillId="0" borderId="117" xfId="4" applyFont="1" applyBorder="1" applyAlignment="1" applyProtection="1">
      <alignment horizontal="center" vertical="center"/>
      <protection locked="0"/>
    </xf>
    <xf numFmtId="0" fontId="73" fillId="0" borderId="11" xfId="4" applyFont="1" applyBorder="1" applyAlignment="1" applyProtection="1">
      <alignment horizontal="justify" vertical="center"/>
      <protection hidden="1"/>
    </xf>
    <xf numFmtId="0" fontId="5" fillId="16" borderId="41" xfId="0" applyFont="1" applyFill="1" applyBorder="1" applyAlignment="1">
      <alignment horizontal="center" vertical="center"/>
    </xf>
    <xf numFmtId="0" fontId="5" fillId="16" borderId="45" xfId="0" applyFont="1" applyFill="1" applyBorder="1" applyAlignment="1">
      <alignment horizontal="center" vertical="center"/>
    </xf>
    <xf numFmtId="0" fontId="5" fillId="16" borderId="49" xfId="0" applyFont="1" applyFill="1" applyBorder="1" applyAlignment="1">
      <alignment horizontal="center" vertical="center"/>
    </xf>
    <xf numFmtId="187" fontId="11" fillId="16" borderId="35" xfId="0" applyNumberFormat="1" applyFont="1" applyFill="1" applyBorder="1" applyAlignment="1">
      <alignment horizontal="center" vertical="center"/>
    </xf>
    <xf numFmtId="0" fontId="0" fillId="16" borderId="0" xfId="0" applyFill="1"/>
    <xf numFmtId="0" fontId="5" fillId="16" borderId="31" xfId="0" applyFont="1" applyFill="1" applyBorder="1" applyAlignment="1">
      <alignment horizontal="center" vertical="center"/>
    </xf>
    <xf numFmtId="0" fontId="18" fillId="0" borderId="0" xfId="0" applyFont="1"/>
    <xf numFmtId="0" fontId="18" fillId="0" borderId="46" xfId="0" applyFont="1" applyBorder="1"/>
    <xf numFmtId="0" fontId="77" fillId="0" borderId="0" xfId="9" applyFont="1"/>
    <xf numFmtId="0" fontId="76" fillId="18" borderId="142" xfId="9" applyFont="1" applyFill="1" applyBorder="1" applyAlignment="1">
      <alignment horizontal="center"/>
    </xf>
    <xf numFmtId="0" fontId="76" fillId="18" borderId="143" xfId="9" applyFont="1" applyFill="1" applyBorder="1" applyAlignment="1">
      <alignment horizontal="center"/>
    </xf>
    <xf numFmtId="0" fontId="76" fillId="18" borderId="144" xfId="9" applyFont="1" applyFill="1" applyBorder="1" applyAlignment="1">
      <alignment horizontal="center"/>
    </xf>
    <xf numFmtId="0" fontId="78" fillId="17" borderId="142" xfId="9" applyFont="1" applyFill="1" applyBorder="1" applyAlignment="1">
      <alignment horizontal="center"/>
    </xf>
    <xf numFmtId="0" fontId="78" fillId="17" borderId="144" xfId="9" applyFont="1" applyFill="1" applyBorder="1" applyAlignment="1">
      <alignment horizontal="center"/>
    </xf>
    <xf numFmtId="0" fontId="17" fillId="0" borderId="0"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2" fillId="0" borderId="4" xfId="0" applyFont="1" applyBorder="1" applyAlignment="1" applyProtection="1">
      <alignment horizontal="center" vertical="top" wrapText="1"/>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shrinkToFit="1"/>
      <protection hidden="1"/>
    </xf>
    <xf numFmtId="0" fontId="5" fillId="0" borderId="20" xfId="0" applyFont="1" applyBorder="1" applyAlignment="1" applyProtection="1">
      <alignment horizontal="center" vertical="center" shrinkToFit="1"/>
      <protection hidden="1"/>
    </xf>
    <xf numFmtId="0" fontId="22"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10" fillId="0" borderId="141" xfId="0" applyFont="1" applyFill="1" applyBorder="1" applyAlignment="1" applyProtection="1">
      <alignment horizontal="center" vertical="center"/>
      <protection hidden="1"/>
    </xf>
    <xf numFmtId="0" fontId="10" fillId="0" borderId="141" xfId="0" applyFont="1" applyFill="1" applyBorder="1" applyAlignment="1" applyProtection="1">
      <alignment horizontal="left" vertical="center"/>
      <protection hidden="1"/>
    </xf>
    <xf numFmtId="49" fontId="7" fillId="0" borderId="141" xfId="0" applyNumberFormat="1" applyFont="1" applyFill="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2" fontId="7" fillId="0" borderId="12" xfId="0" applyNumberFormat="1" applyFont="1" applyBorder="1" applyAlignment="1" applyProtection="1">
      <alignment horizontal="center" vertical="center"/>
      <protection hidden="1"/>
    </xf>
    <xf numFmtId="2" fontId="7" fillId="0" borderId="26" xfId="0" applyNumberFormat="1" applyFont="1" applyBorder="1" applyAlignment="1" applyProtection="1">
      <alignment horizontal="center" vertical="center"/>
      <protection hidden="1"/>
    </xf>
    <xf numFmtId="0" fontId="7" fillId="0" borderId="32"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2" fontId="7" fillId="0" borderId="25" xfId="0" applyNumberFormat="1" applyFont="1" applyBorder="1" applyAlignment="1" applyProtection="1">
      <alignment horizontal="center" vertical="center"/>
      <protection hidden="1"/>
    </xf>
    <xf numFmtId="0" fontId="8" fillId="0" borderId="44" xfId="0" applyFont="1" applyBorder="1" applyAlignment="1" applyProtection="1">
      <alignment horizontal="center" vertical="center"/>
      <protection hidden="1"/>
    </xf>
    <xf numFmtId="0" fontId="8" fillId="0" borderId="48" xfId="0" applyFont="1" applyBorder="1" applyAlignment="1" applyProtection="1">
      <alignment horizontal="center" vertical="center"/>
      <protection hidden="1"/>
    </xf>
    <xf numFmtId="0" fontId="4" fillId="0" borderId="44" xfId="0" applyFont="1" applyBorder="1" applyAlignment="1" applyProtection="1">
      <alignment horizontal="center" vertical="center"/>
      <protection hidden="1"/>
    </xf>
    <xf numFmtId="0" fontId="4" fillId="0" borderId="45"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4" fillId="0" borderId="6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36" xfId="0" applyFont="1" applyBorder="1" applyAlignment="1" applyProtection="1">
      <alignment horizontal="center" vertical="center"/>
      <protection hidden="1"/>
    </xf>
    <xf numFmtId="0" fontId="8" fillId="0" borderId="141" xfId="0" applyFont="1" applyFill="1" applyBorder="1" applyAlignment="1" applyProtection="1">
      <alignment horizontal="center" vertical="center"/>
      <protection hidden="1"/>
    </xf>
    <xf numFmtId="0" fontId="8" fillId="0" borderId="0" xfId="0"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187" fontId="7" fillId="0" borderId="57" xfId="0" applyNumberFormat="1" applyFont="1" applyBorder="1" applyAlignment="1" applyProtection="1">
      <alignment horizontal="center" vertical="center"/>
      <protection hidden="1"/>
    </xf>
    <xf numFmtId="187" fontId="7" fillId="0" borderId="51" xfId="0" applyNumberFormat="1" applyFont="1" applyBorder="1" applyAlignment="1" applyProtection="1">
      <alignment horizontal="center" vertical="center"/>
      <protection hidden="1"/>
    </xf>
    <xf numFmtId="2" fontId="7" fillId="0" borderId="51" xfId="0" applyNumberFormat="1" applyFont="1" applyBorder="1" applyAlignment="1" applyProtection="1">
      <alignment horizontal="center" vertical="center"/>
      <protection hidden="1"/>
    </xf>
    <xf numFmtId="2" fontId="7" fillId="0" borderId="58" xfId="0" applyNumberFormat="1" applyFont="1" applyBorder="1" applyAlignment="1" applyProtection="1">
      <alignment horizontal="center" vertical="center"/>
      <protection hidden="1"/>
    </xf>
    <xf numFmtId="0" fontId="8" fillId="0" borderId="67"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49" xfId="0" applyFont="1" applyBorder="1" applyAlignment="1" applyProtection="1">
      <alignment horizontal="center" vertical="center"/>
      <protection hidden="1"/>
    </xf>
    <xf numFmtId="0" fontId="4" fillId="0" borderId="72"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0" fontId="14" fillId="0" borderId="141" xfId="0" applyFont="1" applyFill="1" applyBorder="1" applyAlignment="1" applyProtection="1">
      <alignment horizontal="center"/>
      <protection hidden="1"/>
    </xf>
    <xf numFmtId="0" fontId="7" fillId="0" borderId="141" xfId="0" applyFont="1" applyFill="1" applyBorder="1" applyAlignment="1" applyProtection="1">
      <alignment horizontal="left" vertical="center"/>
      <protection hidden="1"/>
    </xf>
    <xf numFmtId="0" fontId="17" fillId="0" borderId="0" xfId="0" applyFont="1" applyAlignment="1" applyProtection="1">
      <alignment horizontal="center" vertical="center"/>
      <protection locked="0" hidden="1"/>
    </xf>
    <xf numFmtId="0" fontId="10" fillId="0" borderId="141" xfId="0" quotePrefix="1" applyNumberFormat="1" applyFont="1" applyFill="1" applyBorder="1" applyAlignment="1" applyProtection="1">
      <alignment horizontal="center" vertical="center"/>
      <protection hidden="1"/>
    </xf>
    <xf numFmtId="49" fontId="10" fillId="0" borderId="141" xfId="0" applyNumberFormat="1" applyFont="1" applyFill="1" applyBorder="1" applyAlignment="1" applyProtection="1">
      <alignment horizontal="center" vertical="center"/>
      <protection hidden="1"/>
    </xf>
    <xf numFmtId="0" fontId="9" fillId="0" borderId="141" xfId="0" applyFont="1" applyFill="1" applyBorder="1" applyAlignment="1" applyProtection="1">
      <alignment horizontal="center" vertical="center"/>
      <protection hidden="1"/>
    </xf>
    <xf numFmtId="0" fontId="0" fillId="0" borderId="141" xfId="0" applyFill="1" applyBorder="1" applyAlignment="1" applyProtection="1">
      <alignment horizontal="center"/>
      <protection hidden="1"/>
    </xf>
    <xf numFmtId="0" fontId="7" fillId="0" borderId="141" xfId="0" applyFont="1" applyFill="1" applyBorder="1" applyAlignment="1" applyProtection="1">
      <alignment horizontal="left" vertical="center"/>
      <protection locked="0"/>
    </xf>
    <xf numFmtId="0" fontId="4" fillId="0" borderId="16" xfId="0" applyFont="1" applyBorder="1" applyAlignment="1">
      <alignment horizontal="center" vertical="center" textRotation="90"/>
    </xf>
    <xf numFmtId="0" fontId="4" fillId="0" borderId="17" xfId="0" applyFont="1" applyBorder="1" applyAlignment="1">
      <alignment horizontal="center" vertical="center" textRotation="90"/>
    </xf>
    <xf numFmtId="0" fontId="4" fillId="0" borderId="19" xfId="0" applyFont="1" applyBorder="1" applyAlignment="1">
      <alignment horizontal="center" vertical="center" textRotation="90"/>
    </xf>
    <xf numFmtId="0" fontId="4" fillId="0" borderId="18" xfId="0" applyFont="1" applyBorder="1" applyAlignment="1">
      <alignment horizontal="center" vertical="center" textRotation="90"/>
    </xf>
    <xf numFmtId="0" fontId="7" fillId="0" borderId="65" xfId="0" applyFont="1" applyBorder="1" applyAlignment="1">
      <alignment horizontal="center" vertical="center" textRotation="90"/>
    </xf>
    <xf numFmtId="0" fontId="7" fillId="0" borderId="66" xfId="0" applyFont="1" applyBorder="1" applyAlignment="1">
      <alignment horizontal="center" vertical="center" textRotation="90"/>
    </xf>
    <xf numFmtId="0" fontId="7" fillId="0" borderId="70" xfId="0" applyFont="1" applyBorder="1" applyAlignment="1">
      <alignment horizontal="center" vertical="center" textRotation="90"/>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7" fillId="0" borderId="67" xfId="0" applyFont="1" applyBorder="1" applyAlignment="1">
      <alignment horizontal="center" vertical="center"/>
    </xf>
    <xf numFmtId="0" fontId="7" fillId="0" borderId="0" xfId="0" applyFont="1" applyBorder="1" applyAlignment="1">
      <alignment horizontal="center" vertical="center"/>
    </xf>
    <xf numFmtId="0" fontId="7" fillId="0" borderId="76"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9" fillId="0" borderId="0" xfId="0" applyFont="1" applyAlignment="1" applyProtection="1">
      <alignment horizontal="left" vertical="top" wrapText="1"/>
      <protection locked="0"/>
    </xf>
    <xf numFmtId="0" fontId="9" fillId="0" borderId="0" xfId="0" applyFont="1" applyAlignment="1" applyProtection="1">
      <alignment horizontal="center"/>
      <protection hidden="1"/>
    </xf>
    <xf numFmtId="0" fontId="9" fillId="0" borderId="0" xfId="0" applyFont="1" applyAlignment="1" applyProtection="1">
      <alignment horizontal="left" vertical="center"/>
      <protection hidden="1"/>
    </xf>
    <xf numFmtId="0" fontId="22" fillId="0" borderId="0" xfId="0" applyFont="1" applyAlignment="1">
      <alignment horizontal="center" vertical="center"/>
    </xf>
    <xf numFmtId="0" fontId="25" fillId="0" borderId="0" xfId="0" applyFont="1" applyBorder="1" applyAlignment="1">
      <alignment horizontal="left"/>
    </xf>
    <xf numFmtId="0" fontId="25" fillId="0" borderId="90" xfId="0" applyFont="1" applyBorder="1" applyAlignment="1">
      <alignment horizontal="left"/>
    </xf>
    <xf numFmtId="0" fontId="28" fillId="0" borderId="0" xfId="0" applyFont="1" applyBorder="1" applyAlignment="1">
      <alignment horizontal="left" vertical="center"/>
    </xf>
    <xf numFmtId="0" fontId="27" fillId="0" borderId="86" xfId="0" applyFont="1" applyBorder="1" applyAlignment="1">
      <alignment horizontal="left" vertical="center"/>
    </xf>
    <xf numFmtId="0" fontId="27" fillId="0" borderId="87" xfId="0" applyFont="1" applyBorder="1" applyAlignment="1">
      <alignment horizontal="left" vertical="center"/>
    </xf>
    <xf numFmtId="0" fontId="27" fillId="0" borderId="88" xfId="0" applyFont="1" applyBorder="1" applyAlignment="1">
      <alignment horizontal="left" vertical="center"/>
    </xf>
    <xf numFmtId="0" fontId="25" fillId="0" borderId="89" xfId="0" applyFont="1" applyBorder="1" applyAlignment="1">
      <alignment horizontal="left"/>
    </xf>
    <xf numFmtId="0" fontId="25" fillId="0" borderId="0" xfId="0" applyFont="1" applyBorder="1" applyAlignment="1">
      <alignment horizontal="left" vertical="center"/>
    </xf>
    <xf numFmtId="0" fontId="25" fillId="0" borderId="90" xfId="0" applyFont="1" applyBorder="1" applyAlignment="1">
      <alignment horizontal="left" vertical="center"/>
    </xf>
    <xf numFmtId="0" fontId="28" fillId="0" borderId="0" xfId="0" applyFont="1" applyAlignment="1">
      <alignment horizontal="left" vertical="center"/>
    </xf>
    <xf numFmtId="0" fontId="25" fillId="0" borderId="87" xfId="0" applyFont="1" applyBorder="1" applyAlignment="1">
      <alignment horizontal="left" vertical="center"/>
    </xf>
    <xf numFmtId="0" fontId="25" fillId="0" borderId="84" xfId="0" applyFont="1" applyBorder="1" applyAlignment="1">
      <alignment horizontal="left" vertical="center"/>
    </xf>
    <xf numFmtId="0" fontId="28" fillId="0" borderId="86" xfId="0" applyFont="1" applyBorder="1" applyAlignment="1">
      <alignment horizontal="left"/>
    </xf>
    <xf numFmtId="0" fontId="28" fillId="0" borderId="87" xfId="0" applyFont="1" applyBorder="1" applyAlignment="1">
      <alignment horizontal="left"/>
    </xf>
    <xf numFmtId="0" fontId="28" fillId="0" borderId="88" xfId="0" applyFont="1" applyBorder="1" applyAlignment="1">
      <alignment horizontal="left"/>
    </xf>
    <xf numFmtId="0" fontId="25" fillId="0" borderId="89" xfId="0" applyFont="1" applyBorder="1" applyAlignment="1">
      <alignment horizontal="left" vertical="center"/>
    </xf>
    <xf numFmtId="0" fontId="28" fillId="0" borderId="89" xfId="0" applyFont="1" applyBorder="1" applyAlignment="1">
      <alignment horizontal="left"/>
    </xf>
    <xf numFmtId="0" fontId="28" fillId="0" borderId="0" xfId="0" applyFont="1" applyBorder="1" applyAlignment="1">
      <alignment horizontal="left"/>
    </xf>
    <xf numFmtId="0" fontId="28" fillId="0" borderId="90" xfId="0" applyFont="1" applyBorder="1" applyAlignment="1">
      <alignment horizontal="left"/>
    </xf>
    <xf numFmtId="0" fontId="25" fillId="0" borderId="82" xfId="0" applyFont="1" applyBorder="1" applyAlignment="1">
      <alignment horizontal="left" vertical="center"/>
    </xf>
    <xf numFmtId="0" fontId="25" fillId="0" borderId="92" xfId="0" applyFont="1" applyBorder="1" applyAlignment="1">
      <alignment horizontal="left" vertical="center"/>
    </xf>
    <xf numFmtId="0" fontId="25" fillId="0" borderId="0" xfId="0" applyFont="1" applyAlignment="1">
      <alignment horizontal="left"/>
    </xf>
    <xf numFmtId="0" fontId="27" fillId="0" borderId="0" xfId="0" applyFont="1" applyAlignment="1">
      <alignment horizontal="left" vertical="center"/>
    </xf>
    <xf numFmtId="0" fontId="28" fillId="0" borderId="79" xfId="0" applyFont="1" applyBorder="1" applyAlignment="1">
      <alignment horizontal="left"/>
    </xf>
    <xf numFmtId="0" fontId="28" fillId="0" borderId="80" xfId="0" applyFont="1" applyBorder="1" applyAlignment="1">
      <alignment horizontal="left"/>
    </xf>
    <xf numFmtId="0" fontId="28" fillId="0" borderId="81" xfId="0" applyFont="1" applyBorder="1" applyAlignment="1">
      <alignment horizontal="left"/>
    </xf>
    <xf numFmtId="0" fontId="28" fillId="0" borderId="78" xfId="0" applyFont="1" applyBorder="1" applyAlignment="1">
      <alignment horizontal="left"/>
    </xf>
    <xf numFmtId="0" fontId="28" fillId="0" borderId="82" xfId="0" applyFont="1" applyBorder="1" applyAlignment="1">
      <alignment horizontal="left"/>
    </xf>
    <xf numFmtId="0" fontId="25" fillId="0" borderId="78" xfId="0" applyFont="1" applyBorder="1" applyAlignment="1">
      <alignment horizontal="left"/>
    </xf>
    <xf numFmtId="0" fontId="25" fillId="0" borderId="82" xfId="0" applyFont="1" applyBorder="1" applyAlignment="1">
      <alignment horizontal="left"/>
    </xf>
    <xf numFmtId="0" fontId="8" fillId="0" borderId="24" xfId="0" applyFont="1" applyBorder="1" applyAlignment="1" applyProtection="1">
      <alignment horizontal="left" vertical="center"/>
      <protection hidden="1"/>
    </xf>
    <xf numFmtId="0" fontId="8" fillId="0" borderId="31" xfId="0" applyFont="1" applyBorder="1" applyAlignment="1" applyProtection="1">
      <alignment horizontal="left" vertical="center"/>
      <protection hidden="1"/>
    </xf>
    <xf numFmtId="0" fontId="8" fillId="0" borderId="22" xfId="0" applyFont="1" applyBorder="1" applyAlignment="1" applyProtection="1">
      <alignment horizontal="left" vertical="center"/>
      <protection hidden="1"/>
    </xf>
    <xf numFmtId="0" fontId="8" fillId="0" borderId="26" xfId="0" applyFont="1" applyBorder="1" applyAlignment="1" applyProtection="1">
      <alignment horizontal="left" vertical="center"/>
      <protection hidden="1"/>
    </xf>
    <xf numFmtId="0" fontId="8" fillId="0" borderId="23" xfId="0" applyFont="1" applyBorder="1" applyAlignment="1" applyProtection="1">
      <alignment horizontal="left" vertical="center"/>
      <protection hidden="1"/>
    </xf>
    <xf numFmtId="0" fontId="8" fillId="0" borderId="29" xfId="0" applyFont="1" applyBorder="1" applyAlignment="1" applyProtection="1">
      <alignment horizontal="left" vertical="center"/>
      <protection hidden="1"/>
    </xf>
    <xf numFmtId="0" fontId="4" fillId="0" borderId="71"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5" fillId="0" borderId="46" xfId="0" applyFont="1" applyBorder="1" applyAlignment="1">
      <alignment horizontal="center" vertical="center"/>
    </xf>
    <xf numFmtId="0" fontId="5" fillId="0" borderId="23" xfId="0" applyFont="1" applyBorder="1" applyAlignment="1">
      <alignment horizontal="center" vertical="center"/>
    </xf>
    <xf numFmtId="0" fontId="5" fillId="0" borderId="29" xfId="0" applyFont="1" applyBorder="1" applyAlignment="1">
      <alignment horizontal="center" vertical="center"/>
    </xf>
    <xf numFmtId="0" fontId="5" fillId="0" borderId="40" xfId="0" applyFont="1" applyBorder="1" applyAlignment="1">
      <alignment horizontal="center" vertical="center"/>
    </xf>
    <xf numFmtId="0" fontId="5" fillId="0" borderId="73" xfId="0" applyFont="1" applyBorder="1" applyAlignment="1">
      <alignment horizontal="center" vertical="center"/>
    </xf>
    <xf numFmtId="0" fontId="7" fillId="0" borderId="74"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5" fillId="0" borderId="65" xfId="5" applyFont="1" applyBorder="1" applyAlignment="1">
      <alignment horizontal="center" vertical="center" textRotation="90"/>
    </xf>
    <xf numFmtId="0" fontId="45" fillId="0" borderId="66" xfId="5" applyFont="1" applyBorder="1" applyAlignment="1">
      <alignment horizontal="center" vertical="center" textRotation="90"/>
    </xf>
    <xf numFmtId="0" fontId="45" fillId="0" borderId="34" xfId="5" applyFont="1" applyBorder="1" applyAlignment="1">
      <alignment horizontal="center" vertical="center" textRotation="90"/>
    </xf>
    <xf numFmtId="0" fontId="4" fillId="0" borderId="65" xfId="0" applyFont="1" applyBorder="1" applyAlignment="1">
      <alignment horizontal="center" vertical="center" textRotation="90"/>
    </xf>
    <xf numFmtId="0" fontId="4" fillId="0" borderId="66" xfId="0" applyFont="1" applyBorder="1" applyAlignment="1">
      <alignment horizontal="center" vertical="center" textRotation="9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7" fillId="2" borderId="7" xfId="0" applyFont="1" applyFill="1" applyBorder="1" applyAlignment="1">
      <alignment horizontal="center" vertical="center"/>
    </xf>
    <xf numFmtId="0" fontId="7" fillId="2" borderId="58"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7" xfId="0" applyFont="1" applyFill="1" applyBorder="1" applyAlignment="1">
      <alignment horizontal="center" vertical="center"/>
    </xf>
    <xf numFmtId="0" fontId="65" fillId="0" borderId="3" xfId="5" applyFont="1" applyBorder="1" applyAlignment="1">
      <alignment horizontal="center" vertical="center" wrapText="1"/>
    </xf>
    <xf numFmtId="0" fontId="65" fillId="0" borderId="27" xfId="5" applyFont="1" applyBorder="1" applyAlignment="1">
      <alignment horizontal="center" vertical="center"/>
    </xf>
    <xf numFmtId="0" fontId="65" fillId="0" borderId="12" xfId="5" applyFont="1" applyBorder="1" applyAlignment="1">
      <alignment horizontal="center" vertical="center"/>
    </xf>
    <xf numFmtId="0" fontId="65" fillId="0" borderId="4" xfId="5" applyFont="1" applyBorder="1" applyAlignment="1">
      <alignment horizontal="center" vertical="center"/>
    </xf>
    <xf numFmtId="0" fontId="65" fillId="0" borderId="1" xfId="5" applyFont="1" applyBorder="1" applyAlignment="1">
      <alignment horizontal="center" vertical="center"/>
    </xf>
    <xf numFmtId="0" fontId="65" fillId="0" borderId="13" xfId="5" applyFont="1" applyBorder="1" applyAlignment="1">
      <alignment horizontal="center" vertical="center"/>
    </xf>
    <xf numFmtId="0" fontId="8" fillId="0" borderId="0" xfId="0" applyFont="1" applyBorder="1" applyAlignment="1">
      <alignment horizontal="left" vertical="center"/>
    </xf>
    <xf numFmtId="0" fontId="16" fillId="0" borderId="0" xfId="0" applyFont="1" applyBorder="1" applyAlignment="1">
      <alignment horizontal="right" vertical="center"/>
    </xf>
    <xf numFmtId="0" fontId="7" fillId="2" borderId="0" xfId="0" applyFont="1" applyFill="1" applyBorder="1" applyAlignment="1">
      <alignment horizontal="right" vertical="center"/>
    </xf>
    <xf numFmtId="0" fontId="4" fillId="2" borderId="0" xfId="0" applyFont="1" applyFill="1" applyBorder="1" applyAlignment="1">
      <alignment horizontal="right" vertical="center"/>
    </xf>
    <xf numFmtId="0" fontId="4" fillId="2" borderId="55"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57" xfId="0" applyFont="1" applyFill="1" applyBorder="1" applyAlignment="1">
      <alignment horizontal="center" vertical="center"/>
    </xf>
    <xf numFmtId="0" fontId="0" fillId="2" borderId="42" xfId="0" applyFill="1" applyBorder="1" applyAlignment="1">
      <alignment vertical="center"/>
    </xf>
    <xf numFmtId="0" fontId="4" fillId="2" borderId="14" xfId="0" applyFont="1" applyFill="1" applyBorder="1" applyAlignment="1">
      <alignment horizontal="center" vertical="center"/>
    </xf>
    <xf numFmtId="0" fontId="4" fillId="2" borderId="51" xfId="0" applyFont="1" applyFill="1" applyBorder="1" applyAlignment="1">
      <alignment horizontal="center" vertical="center"/>
    </xf>
    <xf numFmtId="0" fontId="0" fillId="2" borderId="43" xfId="0" applyFill="1" applyBorder="1" applyAlignment="1">
      <alignment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6" xfId="0" applyFont="1" applyFill="1" applyBorder="1" applyAlignment="1">
      <alignment horizontal="center" vertical="center"/>
    </xf>
    <xf numFmtId="0" fontId="5" fillId="0" borderId="1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4" fillId="0" borderId="69" xfId="0" applyFont="1" applyBorder="1" applyAlignment="1">
      <alignment horizontal="center" vertical="center"/>
    </xf>
    <xf numFmtId="0" fontId="4" fillId="0" borderId="10" xfId="0" applyFont="1" applyBorder="1" applyAlignment="1">
      <alignment horizontal="center" vertical="center"/>
    </xf>
    <xf numFmtId="0" fontId="4" fillId="0" borderId="36" xfId="0" applyFont="1" applyBorder="1" applyAlignment="1">
      <alignment horizontal="center" vertical="center"/>
    </xf>
    <xf numFmtId="0" fontId="4" fillId="0" borderId="55" xfId="0" applyFont="1" applyBorder="1" applyAlignment="1">
      <alignment horizontal="center" vertical="center"/>
    </xf>
    <xf numFmtId="0" fontId="4" fillId="0" borderId="62" xfId="0" applyFont="1" applyBorder="1" applyAlignment="1">
      <alignment horizontal="center" vertical="center"/>
    </xf>
    <xf numFmtId="0" fontId="4" fillId="0" borderId="75" xfId="0" applyFont="1" applyBorder="1" applyAlignment="1">
      <alignment horizontal="center" vertical="center"/>
    </xf>
    <xf numFmtId="0" fontId="5" fillId="2" borderId="13" xfId="0" applyFont="1" applyFill="1" applyBorder="1" applyAlignment="1">
      <alignment horizontal="center" vertical="center"/>
    </xf>
    <xf numFmtId="0" fontId="5" fillId="2" borderId="29"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6" xfId="0" applyFont="1" applyFill="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2"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11" xfId="0" applyFont="1" applyBorder="1" applyAlignment="1">
      <alignment horizontal="center"/>
    </xf>
    <xf numFmtId="0" fontId="8" fillId="0" borderId="55" xfId="0" applyFont="1" applyBorder="1" applyAlignment="1">
      <alignment horizontal="center"/>
    </xf>
    <xf numFmtId="0" fontId="8" fillId="0" borderId="62" xfId="0" applyFont="1" applyBorder="1" applyAlignment="1">
      <alignment horizontal="center"/>
    </xf>
    <xf numFmtId="0" fontId="8" fillId="0" borderId="75" xfId="0" applyFont="1" applyBorder="1" applyAlignment="1">
      <alignment horizontal="center"/>
    </xf>
    <xf numFmtId="0" fontId="8" fillId="0" borderId="15"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xf>
    <xf numFmtId="0" fontId="4" fillId="0" borderId="1" xfId="0" applyFont="1" applyBorder="1" applyAlignment="1">
      <alignment horizontal="center" vertical="center"/>
    </xf>
    <xf numFmtId="0" fontId="5" fillId="0" borderId="125" xfId="4" applyFont="1" applyBorder="1" applyAlignment="1" applyProtection="1">
      <alignment horizontal="center" vertical="center"/>
      <protection hidden="1"/>
    </xf>
    <xf numFmtId="0" fontId="5" fillId="0" borderId="137" xfId="4" applyFont="1" applyBorder="1" applyAlignment="1" applyProtection="1">
      <alignment horizontal="center" vertical="center"/>
      <protection hidden="1"/>
    </xf>
    <xf numFmtId="0" fontId="5" fillId="0" borderId="136" xfId="4" applyFont="1" applyBorder="1" applyAlignment="1" applyProtection="1">
      <alignment horizontal="center" vertical="center"/>
      <protection hidden="1"/>
    </xf>
    <xf numFmtId="0" fontId="5" fillId="0" borderId="101" xfId="4" applyFont="1" applyBorder="1" applyAlignment="1" applyProtection="1">
      <alignment horizontal="center" vertical="center"/>
      <protection hidden="1"/>
    </xf>
    <xf numFmtId="0" fontId="5" fillId="0" borderId="130" xfId="4" applyFont="1" applyBorder="1" applyAlignment="1" applyProtection="1">
      <alignment horizontal="center" vertical="center"/>
      <protection hidden="1"/>
    </xf>
    <xf numFmtId="0" fontId="5" fillId="0" borderId="128" xfId="4" applyFont="1" applyBorder="1" applyAlignment="1" applyProtection="1">
      <alignment horizontal="center" vertical="center"/>
      <protection hidden="1"/>
    </xf>
    <xf numFmtId="0" fontId="59" fillId="0" borderId="13" xfId="4" applyFont="1" applyBorder="1" applyAlignment="1">
      <alignment horizontal="center" vertical="top" wrapText="1" shrinkToFit="1"/>
    </xf>
    <xf numFmtId="0" fontId="59" fillId="0" borderId="6" xfId="4" applyFont="1" applyBorder="1" applyAlignment="1">
      <alignment horizontal="center" vertical="top" wrapText="1" shrinkToFit="1"/>
    </xf>
    <xf numFmtId="0" fontId="66" fillId="0" borderId="13" xfId="4" applyFont="1" applyBorder="1" applyAlignment="1">
      <alignment horizontal="center" vertical="center" shrinkToFit="1"/>
    </xf>
    <xf numFmtId="0" fontId="66" fillId="0" borderId="6" xfId="4" applyFont="1" applyBorder="1" applyAlignment="1">
      <alignment horizontal="center" vertical="center" shrinkToFit="1"/>
    </xf>
    <xf numFmtId="0" fontId="59" fillId="0" borderId="13" xfId="4" applyFont="1" applyBorder="1" applyAlignment="1">
      <alignment horizontal="center" vertical="center" wrapText="1"/>
    </xf>
    <xf numFmtId="0" fontId="59" fillId="0" borderId="6" xfId="4" applyFont="1" applyBorder="1" applyAlignment="1">
      <alignment horizontal="center" vertical="center" wrapText="1"/>
    </xf>
    <xf numFmtId="0" fontId="60" fillId="0" borderId="2" xfId="4" applyFont="1" applyBorder="1" applyAlignment="1" applyProtection="1">
      <alignment horizontal="center" vertical="center" textRotation="90" wrapText="1" readingOrder="2"/>
    </xf>
    <xf numFmtId="0" fontId="60" fillId="0" borderId="51" xfId="4" applyFont="1" applyBorder="1" applyAlignment="1" applyProtection="1">
      <alignment horizontal="center" vertical="center" textRotation="90" wrapText="1" readingOrder="2"/>
    </xf>
    <xf numFmtId="0" fontId="47" fillId="0" borderId="40" xfId="4" applyFont="1" applyBorder="1" applyAlignment="1">
      <alignment horizontal="center" vertical="center" textRotation="90"/>
    </xf>
    <xf numFmtId="0" fontId="47" fillId="0" borderId="39" xfId="4" applyFont="1" applyBorder="1" applyAlignment="1">
      <alignment horizontal="center" vertical="center" textRotation="90"/>
    </xf>
    <xf numFmtId="0" fontId="47" fillId="0" borderId="68" xfId="4" applyFont="1" applyBorder="1" applyAlignment="1">
      <alignment horizontal="center" vertical="center" textRotation="90"/>
    </xf>
    <xf numFmtId="0" fontId="47" fillId="0" borderId="60" xfId="4" applyFont="1" applyBorder="1" applyAlignment="1">
      <alignment horizontal="center" vertical="center" textRotation="90"/>
    </xf>
    <xf numFmtId="0" fontId="47" fillId="0" borderId="37" xfId="4" applyFont="1" applyBorder="1" applyAlignment="1">
      <alignment horizontal="center" vertical="center" textRotation="90"/>
    </xf>
    <xf numFmtId="0" fontId="47" fillId="0" borderId="35" xfId="4" applyFont="1" applyBorder="1" applyAlignment="1">
      <alignment horizontal="center" vertical="center" textRotation="90"/>
    </xf>
    <xf numFmtId="0" fontId="53" fillId="0" borderId="2" xfId="4" applyFont="1" applyBorder="1" applyAlignment="1">
      <alignment horizontal="center" vertical="center" textRotation="90"/>
    </xf>
    <xf numFmtId="0" fontId="53" fillId="0" borderId="51" xfId="4" applyFont="1" applyBorder="1" applyAlignment="1">
      <alignment horizontal="center" vertical="center" textRotation="90"/>
    </xf>
    <xf numFmtId="0" fontId="54" fillId="0" borderId="13" xfId="4" applyFont="1" applyBorder="1" applyAlignment="1">
      <alignment horizontal="center" vertical="center"/>
    </xf>
    <xf numFmtId="0" fontId="55" fillId="0" borderId="23" xfId="4" applyFont="1" applyBorder="1" applyAlignment="1">
      <alignment horizontal="center" vertical="center"/>
    </xf>
    <xf numFmtId="0" fontId="55" fillId="0" borderId="6" xfId="4" applyFont="1" applyBorder="1" applyAlignment="1">
      <alignment horizontal="center" vertical="center"/>
    </xf>
    <xf numFmtId="0" fontId="42" fillId="0" borderId="1" xfId="4" applyFont="1" applyBorder="1" applyAlignment="1" applyProtection="1">
      <alignment horizontal="center" vertical="center"/>
      <protection hidden="1"/>
    </xf>
    <xf numFmtId="0" fontId="42" fillId="0" borderId="2" xfId="4" applyFont="1" applyBorder="1" applyAlignment="1" applyProtection="1">
      <alignment horizontal="center" wrapText="1"/>
      <protection hidden="1"/>
    </xf>
    <xf numFmtId="0" fontId="42" fillId="0" borderId="51" xfId="4" applyFont="1" applyBorder="1" applyAlignment="1" applyProtection="1">
      <alignment horizontal="center"/>
      <protection hidden="1"/>
    </xf>
    <xf numFmtId="0" fontId="42" fillId="0" borderId="11" xfId="4" applyFont="1" applyBorder="1" applyAlignment="1" applyProtection="1">
      <alignment horizontal="center"/>
      <protection hidden="1"/>
    </xf>
    <xf numFmtId="0" fontId="57" fillId="0" borderId="1" xfId="4" applyFont="1" applyBorder="1" applyAlignment="1">
      <alignment horizontal="center" vertical="center" textRotation="90" wrapText="1"/>
    </xf>
    <xf numFmtId="0" fontId="58" fillId="0" borderId="2" xfId="4" applyFont="1" applyBorder="1" applyAlignment="1" applyProtection="1">
      <alignment horizontal="center" vertical="center"/>
      <protection locked="0"/>
    </xf>
    <xf numFmtId="0" fontId="58" fillId="0" borderId="11" xfId="4" applyFont="1" applyBorder="1" applyAlignment="1" applyProtection="1">
      <alignment horizontal="center" vertical="center"/>
      <protection locked="0"/>
    </xf>
    <xf numFmtId="0" fontId="49" fillId="0" borderId="40" xfId="4" applyFont="1" applyBorder="1" applyAlignment="1" applyProtection="1">
      <alignment horizontal="center" vertical="center"/>
      <protection locked="0"/>
    </xf>
    <xf numFmtId="0" fontId="49" fillId="0" borderId="37" xfId="4" applyFont="1" applyBorder="1" applyAlignment="1" applyProtection="1">
      <alignment horizontal="center" vertical="center"/>
      <protection locked="0"/>
    </xf>
    <xf numFmtId="0" fontId="59" fillId="0" borderId="1" xfId="4" applyFont="1" applyBorder="1" applyAlignment="1">
      <alignment horizontal="center" vertical="center" textRotation="90"/>
    </xf>
    <xf numFmtId="0" fontId="60" fillId="0" borderId="13" xfId="4" applyFont="1" applyBorder="1" applyAlignment="1">
      <alignment horizontal="center" vertical="center"/>
    </xf>
    <xf numFmtId="0" fontId="60" fillId="0" borderId="23" xfId="4" applyFont="1" applyBorder="1" applyAlignment="1">
      <alignment horizontal="center" vertical="center"/>
    </xf>
    <xf numFmtId="0" fontId="60" fillId="0" borderId="6" xfId="4" applyFont="1" applyBorder="1" applyAlignment="1">
      <alignment horizontal="center" vertical="center"/>
    </xf>
    <xf numFmtId="0" fontId="52" fillId="0" borderId="37" xfId="4" applyFont="1" applyBorder="1" applyAlignment="1">
      <alignment horizontal="center" vertical="center"/>
    </xf>
    <xf numFmtId="0" fontId="52" fillId="0" borderId="10" xfId="4" applyFont="1" applyBorder="1" applyAlignment="1">
      <alignment horizontal="center" vertical="center"/>
    </xf>
    <xf numFmtId="0" fontId="56" fillId="0" borderId="2" xfId="4" applyFont="1" applyBorder="1" applyAlignment="1">
      <alignment horizontal="center" vertical="center" wrapText="1" readingOrder="2"/>
    </xf>
    <xf numFmtId="0" fontId="56" fillId="0" borderId="51" xfId="4" applyFont="1" applyBorder="1" applyAlignment="1">
      <alignment horizontal="center" vertical="center" wrapText="1" readingOrder="2"/>
    </xf>
    <xf numFmtId="0" fontId="56" fillId="0" borderId="11" xfId="4" applyFont="1" applyBorder="1" applyAlignment="1">
      <alignment horizontal="center" vertical="center" wrapText="1" readingOrder="2"/>
    </xf>
    <xf numFmtId="0" fontId="48" fillId="0" borderId="40" xfId="4" applyFont="1" applyBorder="1" applyAlignment="1">
      <alignment horizontal="center"/>
    </xf>
    <xf numFmtId="0" fontId="48" fillId="0" borderId="41" xfId="4" applyFont="1" applyBorder="1" applyAlignment="1">
      <alignment horizontal="center"/>
    </xf>
    <xf numFmtId="0" fontId="48" fillId="0" borderId="39" xfId="4" applyFont="1" applyBorder="1" applyAlignment="1">
      <alignment horizontal="center"/>
    </xf>
    <xf numFmtId="0" fontId="48" fillId="0" borderId="98" xfId="4" applyFont="1" applyBorder="1" applyAlignment="1">
      <alignment horizontal="center"/>
    </xf>
    <xf numFmtId="0" fontId="48" fillId="0" borderId="99" xfId="4" applyFont="1" applyBorder="1" applyAlignment="1">
      <alignment horizontal="center"/>
    </xf>
    <xf numFmtId="0" fontId="48" fillId="0" borderId="100" xfId="4" applyFont="1" applyBorder="1" applyAlignment="1">
      <alignment horizontal="center"/>
    </xf>
    <xf numFmtId="0" fontId="50" fillId="0" borderId="1" xfId="4" applyFont="1" applyBorder="1" applyAlignment="1">
      <alignment horizontal="center" vertical="center" wrapText="1"/>
    </xf>
    <xf numFmtId="0" fontId="51" fillId="0" borderId="2" xfId="4" applyFont="1" applyBorder="1" applyAlignment="1" applyProtection="1">
      <alignment horizontal="center" vertical="center" textRotation="90" wrapText="1"/>
      <protection hidden="1"/>
    </xf>
    <xf numFmtId="0" fontId="51" fillId="0" borderId="51" xfId="4" applyFont="1" applyBorder="1" applyAlignment="1" applyProtection="1">
      <alignment horizontal="center" vertical="center" textRotation="90" wrapText="1"/>
      <protection hidden="1"/>
    </xf>
    <xf numFmtId="0" fontId="42" fillId="0" borderId="13" xfId="4" applyFont="1" applyBorder="1" applyAlignment="1" applyProtection="1">
      <alignment horizontal="center" vertical="center"/>
      <protection hidden="1"/>
    </xf>
    <xf numFmtId="0" fontId="8" fillId="0" borderId="2" xfId="4" applyFont="1" applyBorder="1" applyAlignment="1" applyProtection="1">
      <alignment horizontal="center" wrapText="1"/>
      <protection hidden="1"/>
    </xf>
    <xf numFmtId="0" fontId="8" fillId="0" borderId="51" xfId="4" applyFont="1" applyBorder="1" applyAlignment="1" applyProtection="1">
      <alignment horizontal="center"/>
      <protection hidden="1"/>
    </xf>
    <xf numFmtId="0" fontId="8" fillId="0" borderId="11" xfId="4" applyFont="1" applyBorder="1" applyAlignment="1" applyProtection="1">
      <alignment horizontal="center"/>
      <protection hidden="1"/>
    </xf>
    <xf numFmtId="0" fontId="47" fillId="0" borderId="2" xfId="4" applyFont="1" applyBorder="1" applyAlignment="1" applyProtection="1">
      <alignment horizontal="center" vertical="center" textRotation="90" wrapText="1"/>
      <protection hidden="1"/>
    </xf>
    <xf numFmtId="0" fontId="47" fillId="0" borderId="51" xfId="4" applyFont="1" applyBorder="1" applyAlignment="1" applyProtection="1">
      <alignment horizontal="center" vertical="center" textRotation="90" wrapText="1"/>
      <protection hidden="1"/>
    </xf>
    <xf numFmtId="0" fontId="47" fillId="0" borderId="11" xfId="4" applyFont="1" applyBorder="1" applyAlignment="1" applyProtection="1">
      <alignment horizontal="center" vertical="center" textRotation="90" wrapText="1"/>
      <protection hidden="1"/>
    </xf>
    <xf numFmtId="0" fontId="52" fillId="0" borderId="40" xfId="4" applyFont="1" applyBorder="1" applyAlignment="1">
      <alignment horizontal="center" vertical="center" wrapText="1"/>
    </xf>
    <xf numFmtId="0" fontId="52" fillId="0" borderId="41" xfId="4" applyFont="1" applyBorder="1" applyAlignment="1">
      <alignment horizontal="center" vertical="center" wrapText="1"/>
    </xf>
    <xf numFmtId="0" fontId="52" fillId="0" borderId="37" xfId="4" applyFont="1" applyBorder="1" applyAlignment="1">
      <alignment horizontal="center" vertical="center" wrapText="1"/>
    </xf>
    <xf numFmtId="0" fontId="52" fillId="0" borderId="10" xfId="4" applyFont="1" applyBorder="1" applyAlignment="1">
      <alignment horizontal="center" vertical="center" wrapText="1"/>
    </xf>
    <xf numFmtId="0" fontId="39" fillId="0" borderId="0" xfId="4" applyAlignment="1">
      <alignment horizontal="center"/>
    </xf>
    <xf numFmtId="0" fontId="13" fillId="2" borderId="1" xfId="0" applyFont="1" applyFill="1" applyBorder="1" applyAlignment="1">
      <alignment horizontal="center" vertical="center" textRotation="90"/>
    </xf>
    <xf numFmtId="0" fontId="13" fillId="2" borderId="2" xfId="0" applyFont="1" applyFill="1" applyBorder="1" applyAlignment="1">
      <alignment horizontal="center" vertical="center" textRotation="90"/>
    </xf>
    <xf numFmtId="0" fontId="5" fillId="2" borderId="20" xfId="0" applyFont="1" applyFill="1" applyBorder="1" applyAlignment="1">
      <alignment horizontal="center" vertical="center" textRotation="90"/>
    </xf>
    <xf numFmtId="0" fontId="5" fillId="2" borderId="7" xfId="0" applyFont="1" applyFill="1" applyBorder="1" applyAlignment="1">
      <alignment horizontal="center" vertical="center" textRotation="90"/>
    </xf>
    <xf numFmtId="0" fontId="12" fillId="2" borderId="3"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28" xfId="0" applyFont="1" applyFill="1" applyBorder="1" applyAlignment="1">
      <alignment horizontal="center" vertical="center"/>
    </xf>
    <xf numFmtId="0" fontId="5" fillId="2" borderId="1" xfId="0" applyFont="1" applyFill="1" applyBorder="1" applyAlignment="1">
      <alignment horizontal="center" vertical="center" textRotation="90"/>
    </xf>
    <xf numFmtId="0" fontId="5" fillId="2" borderId="2" xfId="0" applyFont="1" applyFill="1" applyBorder="1" applyAlignment="1">
      <alignment horizontal="center" vertical="center" textRotation="90"/>
    </xf>
    <xf numFmtId="0" fontId="7" fillId="2" borderId="5"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7" xfId="0" applyFont="1" applyFill="1" applyBorder="1" applyAlignment="1">
      <alignment horizontal="center" vertical="center"/>
    </xf>
    <xf numFmtId="0" fontId="5" fillId="2" borderId="4" xfId="0" applyFont="1" applyFill="1" applyBorder="1" applyAlignment="1">
      <alignment horizontal="center" vertical="center" textRotation="90"/>
    </xf>
    <xf numFmtId="0" fontId="5" fillId="2" borderId="9" xfId="0" applyFont="1" applyFill="1" applyBorder="1" applyAlignment="1">
      <alignment horizontal="center" vertical="center" textRotation="90"/>
    </xf>
    <xf numFmtId="0" fontId="4" fillId="2" borderId="71"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59" xfId="0" applyFont="1" applyFill="1" applyBorder="1" applyAlignment="1">
      <alignment horizontal="center" vertical="center"/>
    </xf>
    <xf numFmtId="0" fontId="12" fillId="2" borderId="6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60" xfId="0" applyFont="1" applyFill="1" applyBorder="1" applyAlignment="1">
      <alignment horizontal="center" vertical="center"/>
    </xf>
    <xf numFmtId="0" fontId="4" fillId="2" borderId="55" xfId="0" applyFont="1" applyFill="1" applyBorder="1" applyAlignment="1">
      <alignment horizontal="right" vertical="center"/>
    </xf>
    <xf numFmtId="0" fontId="4" fillId="2" borderId="62" xfId="0" applyFont="1" applyFill="1" applyBorder="1" applyAlignment="1">
      <alignment horizontal="right" vertical="center"/>
    </xf>
    <xf numFmtId="0" fontId="7" fillId="2" borderId="62" xfId="0" applyFont="1" applyFill="1" applyBorder="1" applyAlignment="1">
      <alignment horizontal="left" vertical="center"/>
    </xf>
    <xf numFmtId="0" fontId="12" fillId="2" borderId="40"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36" xfId="0" applyFont="1" applyFill="1" applyBorder="1" applyAlignment="1">
      <alignment horizontal="center" vertical="center"/>
    </xf>
    <xf numFmtId="0" fontId="4" fillId="2" borderId="16" xfId="0" applyFont="1" applyFill="1" applyBorder="1" applyAlignment="1">
      <alignment horizontal="center" vertical="center" textRotation="90"/>
    </xf>
    <xf numFmtId="0" fontId="4" fillId="2" borderId="17" xfId="0" applyFont="1" applyFill="1" applyBorder="1" applyAlignment="1">
      <alignment horizontal="center" vertical="center" textRotation="90"/>
    </xf>
    <xf numFmtId="0" fontId="4" fillId="2" borderId="19" xfId="0" applyFont="1" applyFill="1" applyBorder="1" applyAlignment="1">
      <alignment horizontal="center" vertical="center" textRotation="90"/>
    </xf>
    <xf numFmtId="0" fontId="5" fillId="2" borderId="7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6" xfId="0" applyFont="1" applyFill="1" applyBorder="1" applyAlignment="1">
      <alignment horizontal="center" vertical="center"/>
    </xf>
    <xf numFmtId="0" fontId="4" fillId="2" borderId="71" xfId="0" applyFont="1" applyFill="1" applyBorder="1" applyAlignment="1">
      <alignment horizontal="center" vertical="center" textRotation="90"/>
    </xf>
    <xf numFmtId="0" fontId="4" fillId="2" borderId="46" xfId="0" applyFont="1" applyFill="1" applyBorder="1" applyAlignment="1">
      <alignment horizontal="center" vertical="center" textRotation="90"/>
    </xf>
    <xf numFmtId="0" fontId="4" fillId="2" borderId="72" xfId="0" applyFont="1" applyFill="1" applyBorder="1" applyAlignment="1">
      <alignment horizontal="center" vertical="center" textRotation="90"/>
    </xf>
    <xf numFmtId="0" fontId="5" fillId="2" borderId="6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8" xfId="0" applyFont="1" applyFill="1" applyBorder="1" applyAlignment="1">
      <alignment horizontal="center" vertical="center"/>
    </xf>
    <xf numFmtId="0" fontId="4" fillId="2" borderId="18" xfId="0" applyFont="1" applyFill="1" applyBorder="1" applyAlignment="1">
      <alignment horizontal="center" vertical="center" textRotation="90"/>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21" xfId="0" applyFont="1" applyFill="1" applyBorder="1" applyAlignment="1">
      <alignment horizontal="center" vertical="center"/>
    </xf>
    <xf numFmtId="49" fontId="70" fillId="0" borderId="96" xfId="2" applyNumberFormat="1" applyFont="1" applyBorder="1" applyAlignment="1" applyProtection="1">
      <alignment horizontal="center"/>
      <protection locked="0"/>
    </xf>
    <xf numFmtId="0" fontId="70" fillId="0" borderId="96" xfId="2" applyFont="1" applyBorder="1" applyAlignment="1" applyProtection="1">
      <alignment horizontal="left"/>
      <protection locked="0"/>
    </xf>
    <xf numFmtId="0" fontId="70" fillId="0" borderId="96" xfId="2" applyFont="1" applyBorder="1" applyAlignment="1" applyProtection="1">
      <alignment horizontal="center"/>
      <protection locked="0"/>
    </xf>
    <xf numFmtId="15" fontId="70" fillId="0" borderId="96" xfId="2" applyNumberFormat="1" applyFont="1" applyBorder="1" applyAlignment="1" applyProtection="1">
      <alignment horizontal="center"/>
      <protection locked="0"/>
    </xf>
    <xf numFmtId="0" fontId="70" fillId="0" borderId="96" xfId="2" applyFont="1" applyBorder="1" applyAlignment="1" applyProtection="1">
      <protection locked="0"/>
    </xf>
    <xf numFmtId="0" fontId="33" fillId="0" borderId="94" xfId="2" applyFont="1" applyBorder="1" applyAlignment="1">
      <alignment horizontal="center" vertical="center"/>
    </xf>
    <xf numFmtId="0" fontId="33" fillId="0" borderId="95" xfId="2" applyFont="1" applyBorder="1" applyAlignment="1">
      <alignment horizontal="center" vertical="center"/>
    </xf>
    <xf numFmtId="0" fontId="33" fillId="0" borderId="138" xfId="2" applyFont="1" applyBorder="1" applyAlignment="1">
      <alignment horizontal="center" vertical="center"/>
    </xf>
    <xf numFmtId="0" fontId="33" fillId="0" borderId="96" xfId="2"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xf>
    <xf numFmtId="0" fontId="8" fillId="0" borderId="2" xfId="0" applyFont="1" applyBorder="1" applyAlignment="1">
      <alignment horizontal="center" vertical="center"/>
    </xf>
    <xf numFmtId="0" fontId="8" fillId="0" borderId="51" xfId="0" applyFont="1" applyBorder="1" applyAlignment="1">
      <alignment horizontal="center" vertical="center"/>
    </xf>
    <xf numFmtId="0" fontId="8" fillId="0" borderId="11" xfId="0" applyFont="1" applyBorder="1" applyAlignment="1">
      <alignment horizontal="center" vertical="center"/>
    </xf>
    <xf numFmtId="0" fontId="17" fillId="0" borderId="0" xfId="0" applyFont="1" applyAlignment="1">
      <alignment horizontal="center" vertical="center"/>
    </xf>
    <xf numFmtId="0" fontId="7" fillId="0" borderId="0" xfId="0" applyFont="1" applyAlignment="1">
      <alignment horizontal="left" vertical="center"/>
    </xf>
    <xf numFmtId="0" fontId="17" fillId="0" borderId="0" xfId="0" applyFont="1" applyAlignment="1">
      <alignment horizontal="center"/>
    </xf>
    <xf numFmtId="0" fontId="8" fillId="0" borderId="1" xfId="0" applyFont="1" applyBorder="1" applyAlignment="1">
      <alignment horizontal="center" vertical="center"/>
    </xf>
    <xf numFmtId="0" fontId="80" fillId="0" borderId="0" xfId="9" applyFont="1" applyFill="1" applyBorder="1" applyAlignment="1"/>
    <xf numFmtId="0" fontId="77" fillId="0" borderId="0" xfId="9" applyFont="1" applyFill="1"/>
    <xf numFmtId="0" fontId="77" fillId="19" borderId="0" xfId="9" applyFont="1" applyFill="1"/>
  </cellXfs>
  <cellStyles count="10">
    <cellStyle name="Comma" xfId="1" builtinId="3"/>
    <cellStyle name="Normal" xfId="0" builtinId="0"/>
    <cellStyle name="Normal 2" xfId="6"/>
    <cellStyle name="Normal 3" xfId="5"/>
    <cellStyle name="Normal 3 2" xfId="7"/>
    <cellStyle name="Normal 4" xfId="8"/>
    <cellStyle name="Normal 5" xfId="9"/>
    <cellStyle name="Normal__sd" xfId="3"/>
    <cellStyle name="ปกติ 2" xfId="2"/>
    <cellStyle name="ปกติ 3" xfId="4"/>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9</xdr:row>
      <xdr:rowOff>0</xdr:rowOff>
    </xdr:from>
    <xdr:to>
      <xdr:col>9</xdr:col>
      <xdr:colOff>523875</xdr:colOff>
      <xdr:row>14</xdr:row>
      <xdr:rowOff>59738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924175"/>
          <a:ext cx="5905500" cy="1536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104774</xdr:colOff>
      <xdr:row>0</xdr:row>
      <xdr:rowOff>87963</xdr:rowOff>
    </xdr:from>
    <xdr:to>
      <xdr:col>12</xdr:col>
      <xdr:colOff>114300</xdr:colOff>
      <xdr:row>5</xdr:row>
      <xdr:rowOff>16764</xdr:rowOff>
    </xdr:to>
    <xdr:pic>
      <xdr:nvPicPr>
        <xdr:cNvPr id="105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66974" y="87963"/>
          <a:ext cx="1000126" cy="1005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104774</xdr:colOff>
      <xdr:row>0</xdr:row>
      <xdr:rowOff>87963</xdr:rowOff>
    </xdr:from>
    <xdr:to>
      <xdr:col>53</xdr:col>
      <xdr:colOff>114299</xdr:colOff>
      <xdr:row>5</xdr:row>
      <xdr:rowOff>16764</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66974" y="87963"/>
          <a:ext cx="1000125" cy="1005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3</xdr:row>
      <xdr:rowOff>57150</xdr:rowOff>
    </xdr:from>
    <xdr:to>
      <xdr:col>13</xdr:col>
      <xdr:colOff>590550</xdr:colOff>
      <xdr:row>26</xdr:row>
      <xdr:rowOff>133350</xdr:rowOff>
    </xdr:to>
    <xdr:sp macro="" textlink="">
      <xdr:nvSpPr>
        <xdr:cNvPr id="2" name="สี่เหลี่ยมมุมมน 1"/>
        <xdr:cNvSpPr/>
      </xdr:nvSpPr>
      <xdr:spPr>
        <a:xfrm>
          <a:off x="2981325" y="628650"/>
          <a:ext cx="3476625" cy="4391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3" name="สี่เหลี่ยมมุมมน 2"/>
        <xdr:cNvSpPr/>
      </xdr:nvSpPr>
      <xdr:spPr>
        <a:xfrm>
          <a:off x="2981325" y="5248275"/>
          <a:ext cx="3476625" cy="34385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out59/MSET/159/cd/cd/form_score2551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552 (m1_tue)"/>
      <sheetName val="2552 (m1_fri)"/>
      <sheetName val="student51_gr"/>
      <sheetName val="sd"/>
      <sheetName val="name_pp2552_53"/>
      <sheetName val="53_test4"/>
      <sheetName val="2552 (4_12)"/>
      <sheetName val="2552 (4_11)"/>
      <sheetName val="2552 (4_10)"/>
      <sheetName val="2552 (4_9)"/>
      <sheetName val="2552 (4_8)"/>
      <sheetName val="2551"/>
      <sheetName val="jom"/>
      <sheetName val="score_252"/>
      <sheetName val="m4_1_52"/>
      <sheetName val="m23_52"/>
      <sheetName val="พิมพ์คะแนน (m2_3)1"/>
      <sheetName val="All"/>
      <sheetName val="พิมพ์คะแนน (2)"/>
      <sheetName val="คุณลักษณะ(m2_3)1"/>
      <sheetName val="คุณลักษณะ(old)1"/>
      <sheetName val="พิมพ์คะแนน"/>
      <sheetName val="คุณลักษณะ"/>
      <sheetName val="พิมพ์คะแนน (old)"/>
      <sheetName val="g1"/>
      <sheetName val="m6_1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AQ3">
            <v>79.5</v>
          </cell>
        </row>
        <row r="4">
          <cell r="AQ4">
            <v>74.5</v>
          </cell>
        </row>
        <row r="5">
          <cell r="AQ5">
            <v>69.5</v>
          </cell>
        </row>
        <row r="6">
          <cell r="AQ6">
            <v>64.5</v>
          </cell>
        </row>
        <row r="7">
          <cell r="AQ7">
            <v>59.5</v>
          </cell>
        </row>
        <row r="8">
          <cell r="AQ8">
            <v>54.5</v>
          </cell>
        </row>
        <row r="9">
          <cell r="AQ9">
            <v>49.5</v>
          </cell>
        </row>
      </sheetData>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O22"/>
  <sheetViews>
    <sheetView tabSelected="1" workbookViewId="0">
      <selection activeCell="J5" sqref="J5"/>
    </sheetView>
  </sheetViews>
  <sheetFormatPr defaultRowHeight="23.25"/>
  <cols>
    <col min="1" max="16384" width="9.140625" style="778"/>
  </cols>
  <sheetData>
    <row r="1" spans="1:15" ht="36" thickTop="1" thickBot="1">
      <c r="A1" s="779" t="s">
        <v>544</v>
      </c>
      <c r="B1" s="780"/>
      <c r="C1" s="780"/>
      <c r="D1" s="780"/>
      <c r="E1" s="780"/>
      <c r="F1" s="780"/>
      <c r="G1" s="780"/>
      <c r="H1" s="780"/>
      <c r="I1" s="781"/>
    </row>
    <row r="2" spans="1:15" ht="24.75" thickTop="1" thickBot="1">
      <c r="A2" s="782" t="s">
        <v>543</v>
      </c>
      <c r="B2" s="783"/>
    </row>
    <row r="3" spans="1:15" ht="27" thickTop="1">
      <c r="A3" s="778" t="s">
        <v>545</v>
      </c>
    </row>
    <row r="4" spans="1:15">
      <c r="A4" s="778" t="s">
        <v>550</v>
      </c>
    </row>
    <row r="5" spans="1:15" ht="26.25">
      <c r="A5" s="778" t="s">
        <v>557</v>
      </c>
    </row>
    <row r="6" spans="1:15">
      <c r="A6" s="1154" t="s">
        <v>558</v>
      </c>
      <c r="B6" s="1154"/>
      <c r="C6" s="1154"/>
      <c r="D6" s="1154"/>
      <c r="E6" s="1153"/>
      <c r="F6" s="1153"/>
      <c r="G6" s="1153"/>
      <c r="H6" s="1153"/>
    </row>
    <row r="7" spans="1:15">
      <c r="A7" s="778" t="s">
        <v>546</v>
      </c>
    </row>
    <row r="8" spans="1:15">
      <c r="A8" s="778" t="s">
        <v>547</v>
      </c>
    </row>
    <row r="9" spans="1:15">
      <c r="A9" s="778" t="s">
        <v>549</v>
      </c>
      <c r="M9" s="1152"/>
      <c r="N9" s="1152"/>
      <c r="O9" s="1152"/>
    </row>
    <row r="16" spans="1:15">
      <c r="A16" s="778" t="s">
        <v>555</v>
      </c>
    </row>
    <row r="17" spans="1:6">
      <c r="A17" s="778" t="s">
        <v>556</v>
      </c>
    </row>
    <row r="19" spans="1:6">
      <c r="E19" s="1154" t="s">
        <v>551</v>
      </c>
      <c r="F19" s="778" t="s">
        <v>553</v>
      </c>
    </row>
    <row r="20" spans="1:6">
      <c r="E20" s="1154"/>
    </row>
    <row r="21" spans="1:6">
      <c r="F21" s="778" t="s">
        <v>554</v>
      </c>
    </row>
    <row r="22" spans="1:6">
      <c r="F22" s="778" t="s">
        <v>552</v>
      </c>
    </row>
  </sheetData>
  <mergeCells count="2">
    <mergeCell ref="A1:I1"/>
    <mergeCell ref="A2:B2"/>
  </mergeCells>
  <pageMargins left="0.28000000000000003" right="0.21" top="0.41" bottom="0.4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5"/>
  <sheetViews>
    <sheetView view="pageLayout" zoomScaleNormal="100" workbookViewId="0">
      <selection activeCell="Q1" sqref="Q1:R1"/>
    </sheetView>
  </sheetViews>
  <sheetFormatPr defaultRowHeight="12.75"/>
  <cols>
    <col min="1" max="1" width="2.140625" style="390" customWidth="1"/>
    <col min="2" max="2" width="11" style="390" customWidth="1"/>
    <col min="3" max="12" width="3.7109375" style="390" customWidth="1"/>
    <col min="13" max="20" width="5.28515625" style="390" customWidth="1"/>
    <col min="21" max="21" width="2.140625" style="390" customWidth="1"/>
    <col min="22" max="22" width="11" style="390" hidden="1" customWidth="1"/>
    <col min="23" max="32" width="3.7109375" style="390" hidden="1" customWidth="1"/>
    <col min="33" max="40" width="5.28515625" style="390" hidden="1" customWidth="1"/>
    <col min="41" max="41" width="2.140625" style="390" customWidth="1"/>
    <col min="42" max="42" width="2.140625" style="390" hidden="1" customWidth="1"/>
    <col min="43" max="43" width="11" style="390" hidden="1" customWidth="1"/>
    <col min="44" max="53" width="3.7109375" style="390" hidden="1" customWidth="1"/>
    <col min="54" max="61" width="5.28515625" style="390" hidden="1" customWidth="1"/>
    <col min="62" max="16384" width="9.140625" style="390"/>
  </cols>
  <sheetData>
    <row r="1" spans="1:62" ht="20.25" customHeight="1">
      <c r="Q1" s="841" t="s">
        <v>211</v>
      </c>
      <c r="R1" s="841"/>
      <c r="BF1" s="391" t="s">
        <v>490</v>
      </c>
    </row>
    <row r="2" spans="1:62" ht="6" customHeight="1">
      <c r="O2" s="392"/>
      <c r="P2" s="392"/>
      <c r="BD2" s="392"/>
      <c r="BE2" s="392"/>
    </row>
    <row r="3" spans="1:62" ht="19.5" customHeight="1">
      <c r="A3" s="393"/>
      <c r="B3" s="393"/>
      <c r="C3" s="393"/>
      <c r="D3" s="393"/>
      <c r="E3" s="393"/>
      <c r="F3" s="393"/>
      <c r="G3" s="393"/>
      <c r="H3" s="393"/>
      <c r="I3" s="393"/>
      <c r="J3" s="393"/>
      <c r="K3" s="393"/>
      <c r="L3" s="393"/>
      <c r="M3" s="393"/>
      <c r="N3" s="393"/>
      <c r="O3" s="393"/>
      <c r="P3" s="393"/>
      <c r="AO3" s="393"/>
      <c r="AP3" s="393"/>
      <c r="AQ3" s="393"/>
      <c r="AR3" s="393"/>
      <c r="AS3" s="393"/>
      <c r="AT3" s="393"/>
      <c r="AU3" s="393"/>
      <c r="AV3" s="393"/>
      <c r="AW3" s="393"/>
      <c r="AX3" s="393"/>
      <c r="AY3" s="393"/>
      <c r="AZ3" s="393"/>
      <c r="BA3" s="393"/>
      <c r="BB3" s="393"/>
      <c r="BC3" s="393"/>
      <c r="BD3" s="393"/>
      <c r="BE3" s="393"/>
    </row>
    <row r="4" spans="1:62" ht="20.100000000000001" customHeight="1">
      <c r="A4" s="393"/>
      <c r="B4" s="393"/>
      <c r="C4" s="393"/>
      <c r="D4" s="393"/>
      <c r="E4" s="393"/>
      <c r="F4" s="393"/>
      <c r="G4" s="393"/>
      <c r="H4" s="393"/>
      <c r="I4" s="393"/>
      <c r="J4" s="393"/>
      <c r="K4" s="393"/>
      <c r="L4" s="393"/>
      <c r="M4" s="393"/>
      <c r="N4" s="393"/>
      <c r="O4" s="393"/>
      <c r="P4" s="393"/>
      <c r="AO4" s="393"/>
      <c r="AP4" s="393"/>
      <c r="AQ4" s="393"/>
      <c r="AR4" s="393"/>
      <c r="AS4" s="393"/>
      <c r="AT4" s="393"/>
      <c r="AU4" s="393"/>
      <c r="AV4" s="393"/>
      <c r="AW4" s="393"/>
      <c r="AX4" s="393"/>
      <c r="AY4" s="393"/>
      <c r="AZ4" s="393"/>
      <c r="BA4" s="393"/>
      <c r="BB4" s="393"/>
      <c r="BC4" s="393"/>
      <c r="BD4" s="393"/>
      <c r="BE4" s="393"/>
    </row>
    <row r="5" spans="1:62" ht="20.100000000000001" customHeight="1">
      <c r="A5" s="393"/>
      <c r="B5" s="393"/>
      <c r="C5" s="393"/>
      <c r="D5" s="393"/>
      <c r="E5" s="393"/>
      <c r="F5" s="393"/>
      <c r="G5" s="393"/>
      <c r="H5" s="393"/>
      <c r="I5" s="393"/>
      <c r="J5" s="393"/>
      <c r="K5" s="393"/>
      <c r="L5" s="393"/>
      <c r="M5" s="393"/>
      <c r="N5" s="393"/>
      <c r="O5" s="393"/>
      <c r="P5" s="393"/>
      <c r="AO5" s="393"/>
      <c r="AP5" s="393"/>
      <c r="AQ5" s="393"/>
      <c r="AR5" s="393"/>
      <c r="AS5" s="393"/>
      <c r="AT5" s="393"/>
      <c r="AU5" s="393"/>
      <c r="AV5" s="393"/>
      <c r="AW5" s="393"/>
      <c r="AX5" s="393"/>
      <c r="AY5" s="393"/>
      <c r="AZ5" s="393"/>
      <c r="BA5" s="393"/>
      <c r="BB5" s="393"/>
      <c r="BC5" s="393"/>
      <c r="BD5" s="393"/>
      <c r="BE5" s="393"/>
    </row>
    <row r="6" spans="1:62" ht="6" customHeight="1">
      <c r="A6" s="393"/>
      <c r="B6" s="393"/>
      <c r="C6" s="393"/>
      <c r="D6" s="393"/>
      <c r="E6" s="393"/>
      <c r="F6" s="393"/>
      <c r="G6" s="393"/>
      <c r="H6" s="393"/>
      <c r="I6" s="393"/>
      <c r="J6" s="393"/>
      <c r="K6" s="393"/>
      <c r="L6" s="393"/>
      <c r="M6" s="393"/>
      <c r="N6" s="393"/>
      <c r="O6" s="393"/>
      <c r="P6" s="393"/>
      <c r="AO6" s="393"/>
      <c r="AP6" s="393"/>
      <c r="AQ6" s="393"/>
      <c r="AR6" s="393"/>
      <c r="AS6" s="393"/>
      <c r="AT6" s="393"/>
      <c r="AU6" s="393"/>
      <c r="AV6" s="393"/>
      <c r="AW6" s="393"/>
      <c r="AX6" s="393"/>
      <c r="AY6" s="393"/>
      <c r="AZ6" s="393"/>
      <c r="BA6" s="393"/>
      <c r="BB6" s="393"/>
      <c r="BC6" s="393"/>
      <c r="BD6" s="393"/>
      <c r="BE6" s="393"/>
    </row>
    <row r="7" spans="1:62" ht="22.5" customHeight="1">
      <c r="A7" s="393"/>
      <c r="B7" s="799" t="s">
        <v>212</v>
      </c>
      <c r="C7" s="799"/>
      <c r="D7" s="799"/>
      <c r="E7" s="799"/>
      <c r="F7" s="799"/>
      <c r="G7" s="799"/>
      <c r="H7" s="799"/>
      <c r="I7" s="799"/>
      <c r="J7" s="799"/>
      <c r="K7" s="799"/>
      <c r="L7" s="799"/>
      <c r="M7" s="799"/>
      <c r="N7" s="799"/>
      <c r="O7" s="799"/>
      <c r="P7" s="799"/>
      <c r="Q7" s="799"/>
      <c r="R7" s="799"/>
      <c r="S7" s="799"/>
      <c r="AO7" s="393"/>
      <c r="AP7" s="393"/>
      <c r="AQ7" s="799" t="s">
        <v>212</v>
      </c>
      <c r="AR7" s="799"/>
      <c r="AS7" s="799"/>
      <c r="AT7" s="799"/>
      <c r="AU7" s="799"/>
      <c r="AV7" s="799"/>
      <c r="AW7" s="799"/>
      <c r="AX7" s="799"/>
      <c r="AY7" s="799"/>
      <c r="AZ7" s="799"/>
      <c r="BA7" s="799"/>
      <c r="BB7" s="799"/>
      <c r="BC7" s="799"/>
      <c r="BD7" s="799"/>
      <c r="BE7" s="799"/>
      <c r="BF7" s="799"/>
      <c r="BG7" s="799"/>
      <c r="BH7" s="799"/>
    </row>
    <row r="8" spans="1:62" ht="37.5" customHeight="1">
      <c r="A8" s="393"/>
      <c r="B8" s="799" t="s">
        <v>213</v>
      </c>
      <c r="C8" s="799"/>
      <c r="D8" s="799"/>
      <c r="E8" s="799"/>
      <c r="F8" s="799"/>
      <c r="G8" s="799"/>
      <c r="H8" s="799"/>
      <c r="I8" s="799"/>
      <c r="J8" s="799"/>
      <c r="K8" s="799"/>
      <c r="L8" s="799"/>
      <c r="M8" s="799"/>
      <c r="N8" s="799"/>
      <c r="O8" s="799"/>
      <c r="P8" s="799"/>
      <c r="Q8" s="799"/>
      <c r="R8" s="799"/>
      <c r="S8" s="799"/>
      <c r="AO8" s="393"/>
      <c r="AP8" s="393"/>
      <c r="AQ8" s="799" t="s">
        <v>213</v>
      </c>
      <c r="AR8" s="799"/>
      <c r="AS8" s="799"/>
      <c r="AT8" s="799"/>
      <c r="AU8" s="799"/>
      <c r="AV8" s="799"/>
      <c r="AW8" s="799"/>
      <c r="AX8" s="799"/>
      <c r="AY8" s="799"/>
      <c r="AZ8" s="799"/>
      <c r="BA8" s="799"/>
      <c r="BB8" s="799"/>
      <c r="BC8" s="799"/>
      <c r="BD8" s="799"/>
      <c r="BE8" s="799"/>
      <c r="BF8" s="799"/>
      <c r="BG8" s="799"/>
      <c r="BH8" s="799"/>
    </row>
    <row r="9" spans="1:62" ht="27.75" customHeight="1">
      <c r="A9" s="393"/>
      <c r="B9" s="799" t="s">
        <v>214</v>
      </c>
      <c r="C9" s="799"/>
      <c r="D9" s="799"/>
      <c r="E9" s="799"/>
      <c r="F9" s="799"/>
      <c r="G9" s="799"/>
      <c r="H9" s="799"/>
      <c r="I9" s="799"/>
      <c r="J9" s="799"/>
      <c r="K9" s="799"/>
      <c r="L9" s="799"/>
      <c r="M9" s="799"/>
      <c r="N9" s="799"/>
      <c r="O9" s="799"/>
      <c r="P9" s="799"/>
      <c r="Q9" s="799"/>
      <c r="R9" s="799"/>
      <c r="S9" s="799"/>
      <c r="AO9" s="393"/>
      <c r="AP9" s="393"/>
      <c r="AQ9" s="799" t="s">
        <v>214</v>
      </c>
      <c r="AR9" s="799"/>
      <c r="AS9" s="799"/>
      <c r="AT9" s="799"/>
      <c r="AU9" s="799"/>
      <c r="AV9" s="799"/>
      <c r="AW9" s="799"/>
      <c r="AX9" s="799"/>
      <c r="AY9" s="799"/>
      <c r="AZ9" s="799"/>
      <c r="BA9" s="799"/>
      <c r="BB9" s="799"/>
      <c r="BC9" s="799"/>
      <c r="BD9" s="799"/>
      <c r="BE9" s="799"/>
      <c r="BF9" s="799"/>
      <c r="BG9" s="799"/>
      <c r="BH9" s="799"/>
    </row>
    <row r="10" spans="1:62" ht="26.25" customHeight="1">
      <c r="A10" s="393"/>
      <c r="C10" s="394"/>
      <c r="D10" s="394" t="s">
        <v>215</v>
      </c>
      <c r="E10" s="394"/>
      <c r="F10" s="394"/>
      <c r="G10" s="394"/>
      <c r="H10" s="394"/>
      <c r="I10" s="846"/>
      <c r="J10" s="846"/>
      <c r="K10" s="846"/>
      <c r="L10" s="846"/>
      <c r="M10" s="846"/>
      <c r="N10" s="846"/>
      <c r="O10" s="846"/>
      <c r="P10" s="846"/>
      <c r="Q10" s="846"/>
      <c r="AO10" s="393"/>
      <c r="AP10" s="393"/>
      <c r="AQ10" s="786" t="s">
        <v>215</v>
      </c>
      <c r="AR10" s="786"/>
      <c r="AS10" s="786"/>
      <c r="AT10" s="786"/>
      <c r="AU10" s="786"/>
      <c r="AV10" s="786"/>
      <c r="AW10" s="786"/>
      <c r="AX10" s="786"/>
      <c r="AY10" s="786"/>
      <c r="AZ10" s="786"/>
      <c r="BA10" s="786"/>
      <c r="BB10" s="786"/>
      <c r="BC10" s="786"/>
      <c r="BD10" s="786"/>
      <c r="BE10" s="393"/>
      <c r="BJ10" s="396"/>
    </row>
    <row r="11" spans="1:62" ht="23.25" customHeight="1">
      <c r="A11" s="393"/>
      <c r="B11" s="595"/>
      <c r="C11" s="595"/>
      <c r="D11" s="595"/>
      <c r="G11" s="396" t="s">
        <v>509</v>
      </c>
      <c r="H11" s="598" t="s">
        <v>216</v>
      </c>
      <c r="I11" s="595"/>
      <c r="L11" s="595"/>
      <c r="N11" s="396" t="s">
        <v>218</v>
      </c>
      <c r="O11" s="598" t="s">
        <v>217</v>
      </c>
      <c r="P11" s="393"/>
      <c r="S11" s="396"/>
      <c r="AO11" s="393"/>
      <c r="AP11" s="393"/>
      <c r="AQ11" s="395"/>
      <c r="AR11" s="395"/>
      <c r="AS11" s="395"/>
      <c r="AV11" s="396" t="s">
        <v>218</v>
      </c>
      <c r="AW11" s="397" t="s">
        <v>216</v>
      </c>
      <c r="AX11" s="395"/>
      <c r="BA11" s="395"/>
      <c r="BC11" s="396" t="s">
        <v>218</v>
      </c>
      <c r="BD11" s="397" t="s">
        <v>217</v>
      </c>
      <c r="BE11" s="393"/>
    </row>
    <row r="12" spans="1:62" ht="20.100000000000001" customHeight="1">
      <c r="A12" s="393"/>
      <c r="C12" s="597" t="s">
        <v>165</v>
      </c>
      <c r="D12" s="399"/>
      <c r="G12" s="803"/>
      <c r="H12" s="803"/>
      <c r="I12" s="594" t="s">
        <v>219</v>
      </c>
      <c r="J12" s="842"/>
      <c r="K12" s="843"/>
      <c r="M12" s="594" t="s">
        <v>166</v>
      </c>
      <c r="N12" s="844"/>
      <c r="O12" s="844"/>
      <c r="P12" s="393"/>
      <c r="Q12" s="594" t="s">
        <v>167</v>
      </c>
      <c r="R12" s="845"/>
      <c r="S12" s="845"/>
      <c r="AO12" s="393"/>
      <c r="AP12" s="393"/>
      <c r="AR12" s="398" t="s">
        <v>165</v>
      </c>
      <c r="AS12" s="399"/>
      <c r="AV12" s="399"/>
      <c r="AW12" s="401"/>
      <c r="AX12" s="400" t="s">
        <v>219</v>
      </c>
      <c r="AY12" s="399"/>
      <c r="BB12" s="400" t="s">
        <v>166</v>
      </c>
      <c r="BC12" s="402"/>
      <c r="BE12" s="393"/>
      <c r="BF12" s="400" t="s">
        <v>167</v>
      </c>
    </row>
    <row r="13" spans="1:62" ht="20.100000000000001" customHeight="1">
      <c r="A13" s="393"/>
      <c r="B13" s="800" t="s">
        <v>168</v>
      </c>
      <c r="C13" s="800"/>
      <c r="D13" s="803"/>
      <c r="E13" s="803"/>
      <c r="F13" s="803"/>
      <c r="H13" s="594" t="s">
        <v>169</v>
      </c>
      <c r="I13" s="804"/>
      <c r="J13" s="804"/>
      <c r="K13" s="804"/>
      <c r="L13" s="804"/>
      <c r="M13" s="804"/>
      <c r="N13" s="804"/>
      <c r="O13" s="804"/>
      <c r="P13" s="399"/>
      <c r="Q13" s="616" t="s">
        <v>172</v>
      </c>
      <c r="R13" s="621"/>
      <c r="AO13" s="393"/>
      <c r="AP13" s="393"/>
      <c r="AQ13" s="800" t="s">
        <v>168</v>
      </c>
      <c r="AR13" s="800"/>
      <c r="AS13" s="801" t="s">
        <v>488</v>
      </c>
      <c r="AT13" s="801"/>
      <c r="AU13" s="801"/>
      <c r="AW13" s="400" t="s">
        <v>169</v>
      </c>
      <c r="AX13" s="802" t="s">
        <v>489</v>
      </c>
      <c r="AY13" s="802"/>
      <c r="AZ13" s="802"/>
      <c r="BA13" s="802"/>
      <c r="BB13" s="802"/>
      <c r="BC13" s="802"/>
      <c r="BD13" s="800" t="s">
        <v>172</v>
      </c>
      <c r="BE13" s="800"/>
    </row>
    <row r="14" spans="1:62" ht="20.100000000000001" customHeight="1">
      <c r="A14" s="393"/>
      <c r="C14" s="596" t="s">
        <v>170</v>
      </c>
      <c r="E14" s="803">
        <f>R13*2</f>
        <v>0</v>
      </c>
      <c r="F14" s="803"/>
      <c r="G14" s="597" t="s">
        <v>171</v>
      </c>
      <c r="I14" s="399"/>
      <c r="J14" s="399"/>
      <c r="K14" s="399"/>
      <c r="L14" s="594"/>
      <c r="N14" s="402"/>
      <c r="O14" s="402"/>
      <c r="P14" s="594" t="s">
        <v>220</v>
      </c>
      <c r="Q14" s="620">
        <f>R13*40</f>
        <v>0</v>
      </c>
      <c r="R14" s="399" t="s">
        <v>221</v>
      </c>
      <c r="S14" s="399"/>
      <c r="T14" s="399"/>
      <c r="U14" s="399"/>
      <c r="AO14" s="393"/>
      <c r="AP14" s="393"/>
      <c r="AR14" s="398" t="s">
        <v>170</v>
      </c>
      <c r="AT14" s="399"/>
      <c r="AU14" s="403"/>
      <c r="AV14" s="398" t="s">
        <v>171</v>
      </c>
      <c r="AX14" s="399"/>
      <c r="AY14" s="399"/>
      <c r="AZ14" s="399"/>
      <c r="BA14" s="400"/>
      <c r="BC14" s="402"/>
      <c r="BD14" s="402"/>
      <c r="BE14" s="400" t="s">
        <v>220</v>
      </c>
      <c r="BF14" s="399"/>
      <c r="BG14" s="399" t="s">
        <v>221</v>
      </c>
      <c r="BH14" s="399"/>
      <c r="BI14" s="399"/>
    </row>
    <row r="15" spans="1:62" ht="6" customHeight="1">
      <c r="A15" s="393"/>
      <c r="B15" s="786"/>
      <c r="C15" s="786"/>
      <c r="D15" s="786"/>
      <c r="E15" s="786"/>
      <c r="F15" s="786"/>
      <c r="G15" s="786"/>
      <c r="H15" s="786"/>
      <c r="I15" s="786"/>
      <c r="J15" s="786"/>
      <c r="K15" s="786"/>
      <c r="L15" s="786"/>
      <c r="M15" s="786"/>
      <c r="N15" s="786"/>
      <c r="O15" s="786"/>
      <c r="P15" s="393"/>
      <c r="AO15" s="393"/>
      <c r="AP15" s="393"/>
      <c r="AQ15" s="786"/>
      <c r="AR15" s="786"/>
      <c r="AS15" s="786"/>
      <c r="AT15" s="786"/>
      <c r="AU15" s="786"/>
      <c r="AV15" s="786"/>
      <c r="AW15" s="786"/>
      <c r="AX15" s="786"/>
      <c r="AY15" s="786"/>
      <c r="AZ15" s="786"/>
      <c r="BA15" s="786"/>
      <c r="BB15" s="786"/>
      <c r="BC15" s="786"/>
      <c r="BD15" s="786"/>
      <c r="BE15" s="393"/>
    </row>
    <row r="16" spans="1:62" ht="21" customHeight="1">
      <c r="A16" s="393"/>
      <c r="B16" s="595"/>
      <c r="C16" s="595"/>
      <c r="D16" s="595"/>
      <c r="E16" s="595"/>
      <c r="F16" s="595"/>
      <c r="H16" s="595"/>
      <c r="I16" s="595"/>
      <c r="K16" s="595"/>
      <c r="L16" s="595"/>
      <c r="M16" s="404" t="s">
        <v>231</v>
      </c>
      <c r="N16" s="805" t="s">
        <v>495</v>
      </c>
      <c r="O16" s="805"/>
      <c r="P16" s="805"/>
      <c r="AO16" s="393"/>
      <c r="AP16" s="393"/>
      <c r="AQ16" s="395"/>
      <c r="AR16" s="395"/>
      <c r="AS16" s="395"/>
      <c r="AT16" s="395"/>
      <c r="AU16" s="395"/>
      <c r="AW16" s="395"/>
      <c r="AX16" s="395"/>
      <c r="AZ16" s="395"/>
      <c r="BA16" s="395"/>
      <c r="BB16" s="404" t="s">
        <v>231</v>
      </c>
      <c r="BC16" s="395"/>
      <c r="BD16" s="395"/>
      <c r="BE16" s="393"/>
    </row>
    <row r="17" spans="1:69" ht="20.25" customHeight="1">
      <c r="A17" s="393"/>
      <c r="C17" s="595"/>
      <c r="D17" s="595"/>
      <c r="F17" s="595"/>
      <c r="G17" s="405" t="s">
        <v>163</v>
      </c>
      <c r="H17" s="406"/>
      <c r="I17" s="406"/>
      <c r="J17" s="840"/>
      <c r="K17" s="840"/>
      <c r="L17" s="840"/>
      <c r="M17" s="840"/>
      <c r="N17" s="840"/>
      <c r="O17" s="840"/>
      <c r="P17" s="840"/>
      <c r="Q17" s="840"/>
      <c r="R17" s="840"/>
      <c r="S17" s="840"/>
      <c r="AO17" s="393"/>
      <c r="AP17" s="393"/>
      <c r="AR17" s="395"/>
      <c r="AS17" s="395"/>
      <c r="AU17" s="395"/>
      <c r="AV17" s="405" t="s">
        <v>163</v>
      </c>
      <c r="AW17" s="406"/>
      <c r="AX17" s="406"/>
      <c r="AY17" s="406"/>
      <c r="AZ17" s="406"/>
      <c r="BA17" s="406"/>
      <c r="BB17" s="406"/>
      <c r="BC17" s="406"/>
      <c r="BD17" s="406"/>
      <c r="BE17" s="393"/>
    </row>
    <row r="18" spans="1:69" ht="20.100000000000001" customHeight="1">
      <c r="A18" s="393"/>
      <c r="C18" s="407"/>
      <c r="D18" s="407"/>
      <c r="F18" s="407"/>
      <c r="G18" s="405" t="s">
        <v>164</v>
      </c>
      <c r="H18" s="407"/>
      <c r="I18" s="407"/>
      <c r="J18" s="840"/>
      <c r="K18" s="840"/>
      <c r="L18" s="840"/>
      <c r="M18" s="840"/>
      <c r="N18" s="840"/>
      <c r="O18" s="840"/>
      <c r="P18" s="840"/>
      <c r="Q18" s="840"/>
      <c r="R18" s="840"/>
      <c r="S18" s="840"/>
      <c r="T18" s="622"/>
      <c r="U18" s="622"/>
      <c r="V18" s="623"/>
      <c r="W18" s="623"/>
      <c r="X18" s="624"/>
      <c r="Y18" s="623"/>
      <c r="Z18" s="625" t="s">
        <v>164</v>
      </c>
      <c r="AA18" s="623"/>
      <c r="AB18" s="623"/>
      <c r="AC18" s="623"/>
      <c r="AD18" s="623"/>
      <c r="AE18" s="623"/>
      <c r="AF18" s="623"/>
      <c r="AG18" s="623"/>
      <c r="AH18" s="623"/>
      <c r="AI18" s="409"/>
      <c r="AJ18" s="624"/>
      <c r="AK18" s="624"/>
      <c r="AL18" s="624"/>
      <c r="AM18" s="624"/>
      <c r="AN18" s="624"/>
      <c r="AO18" s="624"/>
      <c r="BN18" s="615" t="s">
        <v>519</v>
      </c>
    </row>
    <row r="19" spans="1:69" ht="19.5" customHeight="1">
      <c r="A19" s="393"/>
      <c r="B19" s="408"/>
      <c r="C19" s="407"/>
      <c r="D19" s="407"/>
      <c r="E19" s="407"/>
      <c r="F19" s="407"/>
      <c r="G19" s="407"/>
      <c r="H19" s="407"/>
      <c r="I19" s="407"/>
      <c r="J19" s="840"/>
      <c r="K19" s="840"/>
      <c r="L19" s="840"/>
      <c r="M19" s="840"/>
      <c r="N19" s="840"/>
      <c r="O19" s="840"/>
      <c r="P19" s="840"/>
      <c r="Q19" s="840"/>
      <c r="R19" s="840"/>
      <c r="S19" s="840"/>
      <c r="T19" s="624"/>
      <c r="U19" s="624"/>
      <c r="V19" s="624"/>
      <c r="W19" s="624"/>
      <c r="X19" s="624"/>
      <c r="Y19" s="829"/>
      <c r="Z19" s="830"/>
      <c r="AA19" s="831"/>
      <c r="AB19" s="831"/>
      <c r="AC19" s="831"/>
      <c r="AD19" s="832"/>
      <c r="AE19" s="624"/>
      <c r="AF19" s="624"/>
      <c r="AG19" s="624"/>
      <c r="AH19" s="624"/>
      <c r="AI19" s="624"/>
      <c r="AJ19" s="624"/>
      <c r="AK19" s="624"/>
      <c r="AL19" s="624"/>
      <c r="AM19" s="624"/>
      <c r="AN19" s="624"/>
      <c r="AO19" s="409"/>
      <c r="AP19" s="393"/>
      <c r="AQ19" s="408"/>
      <c r="AR19" s="407"/>
      <c r="AS19" s="407"/>
      <c r="AT19" s="407"/>
      <c r="AU19" s="407"/>
      <c r="AV19" s="407"/>
      <c r="AW19" s="407"/>
      <c r="AX19" s="407"/>
      <c r="AY19" s="407"/>
      <c r="AZ19" s="407"/>
      <c r="BA19" s="407"/>
      <c r="BB19" s="407"/>
      <c r="BC19" s="407"/>
      <c r="BD19" s="407"/>
      <c r="BE19" s="393"/>
    </row>
    <row r="20" spans="1:69" ht="6" customHeight="1" thickBot="1">
      <c r="A20" s="409"/>
      <c r="B20" s="787"/>
      <c r="C20" s="787"/>
      <c r="D20" s="787"/>
      <c r="E20" s="787"/>
      <c r="F20" s="787"/>
      <c r="G20" s="787"/>
      <c r="H20" s="787"/>
      <c r="I20" s="787"/>
      <c r="J20" s="787"/>
      <c r="K20" s="787"/>
      <c r="L20" s="787"/>
      <c r="M20" s="787"/>
      <c r="N20" s="787"/>
      <c r="O20" s="787"/>
      <c r="P20" s="393"/>
      <c r="AO20" s="409"/>
      <c r="AP20" s="409"/>
      <c r="AQ20" s="787"/>
      <c r="AR20" s="787"/>
      <c r="AS20" s="787"/>
      <c r="AT20" s="787"/>
      <c r="AU20" s="787"/>
      <c r="AV20" s="787"/>
      <c r="AW20" s="787"/>
      <c r="AX20" s="787"/>
      <c r="AY20" s="787"/>
      <c r="AZ20" s="787"/>
      <c r="BA20" s="787"/>
      <c r="BB20" s="787"/>
      <c r="BC20" s="787"/>
      <c r="BD20" s="787"/>
      <c r="BE20" s="393"/>
    </row>
    <row r="21" spans="1:69" ht="18" customHeight="1">
      <c r="A21" s="409"/>
      <c r="B21" s="788" t="s">
        <v>13</v>
      </c>
      <c r="C21" s="789"/>
      <c r="D21" s="789"/>
      <c r="E21" s="789"/>
      <c r="F21" s="789"/>
      <c r="G21" s="789"/>
      <c r="H21" s="789"/>
      <c r="I21" s="789"/>
      <c r="J21" s="789"/>
      <c r="K21" s="789"/>
      <c r="L21" s="790"/>
      <c r="M21" s="791" t="s">
        <v>225</v>
      </c>
      <c r="N21" s="789"/>
      <c r="O21" s="789"/>
      <c r="P21" s="790"/>
      <c r="Q21" s="791" t="s">
        <v>226</v>
      </c>
      <c r="R21" s="789"/>
      <c r="S21" s="789"/>
      <c r="T21" s="790"/>
      <c r="AO21" s="409"/>
      <c r="AP21" s="409"/>
      <c r="AQ21" s="788" t="s">
        <v>13</v>
      </c>
      <c r="AR21" s="789"/>
      <c r="AS21" s="789"/>
      <c r="AT21" s="789"/>
      <c r="AU21" s="789"/>
      <c r="AV21" s="789"/>
      <c r="AW21" s="789"/>
      <c r="AX21" s="789"/>
      <c r="AY21" s="789"/>
      <c r="AZ21" s="789"/>
      <c r="BA21" s="790"/>
      <c r="BB21" s="791" t="s">
        <v>225</v>
      </c>
      <c r="BC21" s="789"/>
      <c r="BD21" s="789"/>
      <c r="BE21" s="790"/>
      <c r="BF21" s="791" t="s">
        <v>226</v>
      </c>
      <c r="BG21" s="789"/>
      <c r="BH21" s="789"/>
      <c r="BI21" s="790"/>
    </row>
    <row r="22" spans="1:69" ht="21" customHeight="1">
      <c r="A22" s="409"/>
      <c r="B22" s="795" t="s">
        <v>224</v>
      </c>
      <c r="C22" s="796" t="s">
        <v>222</v>
      </c>
      <c r="D22" s="796"/>
      <c r="E22" s="796"/>
      <c r="F22" s="796"/>
      <c r="G22" s="796"/>
      <c r="H22" s="796"/>
      <c r="I22" s="796"/>
      <c r="J22" s="797" t="s">
        <v>223</v>
      </c>
      <c r="K22" s="797"/>
      <c r="L22" s="798"/>
      <c r="M22" s="792"/>
      <c r="N22" s="793"/>
      <c r="O22" s="793"/>
      <c r="P22" s="794"/>
      <c r="Q22" s="792"/>
      <c r="R22" s="793"/>
      <c r="S22" s="793"/>
      <c r="T22" s="794"/>
      <c r="AO22" s="409"/>
      <c r="AP22" s="409"/>
      <c r="AQ22" s="795" t="s">
        <v>224</v>
      </c>
      <c r="AR22" s="796" t="s">
        <v>222</v>
      </c>
      <c r="AS22" s="796"/>
      <c r="AT22" s="796"/>
      <c r="AU22" s="796"/>
      <c r="AV22" s="796"/>
      <c r="AW22" s="796"/>
      <c r="AX22" s="796"/>
      <c r="AY22" s="797" t="s">
        <v>223</v>
      </c>
      <c r="AZ22" s="797"/>
      <c r="BA22" s="798"/>
      <c r="BB22" s="792"/>
      <c r="BC22" s="793"/>
      <c r="BD22" s="793"/>
      <c r="BE22" s="794"/>
      <c r="BF22" s="792"/>
      <c r="BG22" s="793"/>
      <c r="BH22" s="793"/>
      <c r="BI22" s="794"/>
    </row>
    <row r="23" spans="1:69" ht="37.5" customHeight="1">
      <c r="A23" s="409"/>
      <c r="B23" s="795"/>
      <c r="C23" s="410">
        <v>4</v>
      </c>
      <c r="D23" s="410">
        <v>3.5</v>
      </c>
      <c r="E23" s="410">
        <v>3</v>
      </c>
      <c r="F23" s="410">
        <v>2.5</v>
      </c>
      <c r="G23" s="410">
        <v>2</v>
      </c>
      <c r="H23" s="410">
        <v>1.5</v>
      </c>
      <c r="I23" s="410">
        <v>1</v>
      </c>
      <c r="J23" s="410">
        <v>0</v>
      </c>
      <c r="K23" s="592" t="s">
        <v>11</v>
      </c>
      <c r="L23" s="593" t="s">
        <v>12</v>
      </c>
      <c r="M23" s="413" t="s">
        <v>227</v>
      </c>
      <c r="N23" s="414" t="s">
        <v>228</v>
      </c>
      <c r="O23" s="414" t="s">
        <v>229</v>
      </c>
      <c r="P23" s="415" t="s">
        <v>230</v>
      </c>
      <c r="Q23" s="413" t="s">
        <v>227</v>
      </c>
      <c r="R23" s="414" t="s">
        <v>228</v>
      </c>
      <c r="S23" s="414" t="s">
        <v>229</v>
      </c>
      <c r="T23" s="415" t="s">
        <v>230</v>
      </c>
      <c r="AO23" s="409"/>
      <c r="AP23" s="409"/>
      <c r="AQ23" s="795"/>
      <c r="AR23" s="410">
        <v>4</v>
      </c>
      <c r="AS23" s="410">
        <v>3.5</v>
      </c>
      <c r="AT23" s="410">
        <v>3</v>
      </c>
      <c r="AU23" s="410">
        <v>2.5</v>
      </c>
      <c r="AV23" s="410">
        <v>2</v>
      </c>
      <c r="AW23" s="410">
        <v>1.5</v>
      </c>
      <c r="AX23" s="410">
        <v>1</v>
      </c>
      <c r="AY23" s="410">
        <v>0</v>
      </c>
      <c r="AZ23" s="411" t="s">
        <v>11</v>
      </c>
      <c r="BA23" s="412" t="s">
        <v>12</v>
      </c>
      <c r="BB23" s="413" t="s">
        <v>227</v>
      </c>
      <c r="BC23" s="414" t="s">
        <v>228</v>
      </c>
      <c r="BD23" s="414" t="s">
        <v>229</v>
      </c>
      <c r="BE23" s="415" t="s">
        <v>230</v>
      </c>
      <c r="BF23" s="413" t="s">
        <v>227</v>
      </c>
      <c r="BG23" s="414" t="s">
        <v>228</v>
      </c>
      <c r="BH23" s="414" t="s">
        <v>229</v>
      </c>
      <c r="BI23" s="415" t="s">
        <v>230</v>
      </c>
      <c r="BQ23" s="615" t="s">
        <v>510</v>
      </c>
    </row>
    <row r="24" spans="1:69" ht="28.5" customHeight="1" thickBot="1">
      <c r="A24" s="409"/>
      <c r="B24" s="419">
        <f>SUM(C24:L24)</f>
        <v>1</v>
      </c>
      <c r="C24" s="417" t="str">
        <f>IF(ลับ!GK56=0,"-",ลับ!GK56)</f>
        <v>-</v>
      </c>
      <c r="D24" s="417" t="str">
        <f>IF(ลับ!GL56=0,"-",ลับ!GL56)</f>
        <v>-</v>
      </c>
      <c r="E24" s="417" t="str">
        <f>IF(ลับ!GM56=0,"-",ลับ!GM56)</f>
        <v>-</v>
      </c>
      <c r="F24" s="417" t="str">
        <f>IF(ลับ!GN56=0,"-",ลับ!GN56)</f>
        <v>-</v>
      </c>
      <c r="G24" s="417" t="str">
        <f>IF(ลับ!GO56=0,"-",ลับ!GO56)</f>
        <v>-</v>
      </c>
      <c r="H24" s="417" t="str">
        <f>IF(ลับ!GP56=0,"-",ลับ!GP56)</f>
        <v>-</v>
      </c>
      <c r="I24" s="417" t="str">
        <f>IF(ลับ!GQ56=0,"-",ลับ!GQ56)</f>
        <v>-</v>
      </c>
      <c r="J24" s="417">
        <f>IF(ลับ!GR56=0,"-",ลับ!GR56)</f>
        <v>1</v>
      </c>
      <c r="K24" s="417" t="str">
        <f>IF(ลับ!GS56=0,"-",ลับ!GS56)</f>
        <v>-</v>
      </c>
      <c r="L24" s="418" t="str">
        <f>IF(ลับ!GT56=0,"-",ลับ!GT56)</f>
        <v>-</v>
      </c>
      <c r="M24" s="419">
        <f ca="1">IF(ลับ!GY56=0,"-",ลับ!GY56)</f>
        <v>1</v>
      </c>
      <c r="N24" s="419" t="str">
        <f ca="1">IF(ลับ!GZ56=0,"-",ลับ!GZ56)</f>
        <v>-</v>
      </c>
      <c r="O24" s="419" t="str">
        <f ca="1">IF(ลับ!HA56=0,"-",ลับ!HA56)</f>
        <v>-</v>
      </c>
      <c r="P24" s="419" t="str">
        <f ca="1">IF(ลับ!HB56=0,"-",ลับ!HB56)</f>
        <v>-</v>
      </c>
      <c r="Q24" s="419">
        <f ca="1">IF(ลับ!GU56=0,"-",ลับ!GU56)</f>
        <v>1</v>
      </c>
      <c r="R24" s="419" t="str">
        <f ca="1">IF(ลับ!GV56=0,"-",ลับ!GV56)</f>
        <v>-</v>
      </c>
      <c r="S24" s="419" t="str">
        <f ca="1">IF(ลับ!GW56=0,"-",ลับ!GW56)</f>
        <v>-</v>
      </c>
      <c r="T24" s="614" t="str">
        <f ca="1">IF(ลับ!GX56=0,"-",ลับ!GX56)</f>
        <v>-</v>
      </c>
      <c r="AO24" s="409"/>
      <c r="AP24" s="409"/>
      <c r="AQ24" s="416"/>
      <c r="AR24" s="417" t="str">
        <f>IF(ลับ!HX56=0,"-",ลับ!HX56)</f>
        <v>-</v>
      </c>
      <c r="AS24" s="417" t="str">
        <f>IF(ลับ!HY56=0,"-",ลับ!HY56)</f>
        <v>-</v>
      </c>
      <c r="AT24" s="417" t="str">
        <f>IF(ลับ!HZ56=0,"-",ลับ!HZ56)</f>
        <v>-</v>
      </c>
      <c r="AU24" s="417" t="str">
        <f>IF(ลับ!IA56=0,"-",ลับ!IA56)</f>
        <v>-</v>
      </c>
      <c r="AV24" s="417" t="str">
        <f>IF(ลับ!IB56=0,"-",ลับ!IB56)</f>
        <v>-</v>
      </c>
      <c r="AW24" s="417" t="str">
        <f>IF(ลับ!IC56=0,"-",ลับ!IC56)</f>
        <v>-</v>
      </c>
      <c r="AX24" s="417" t="str">
        <f>IF(ลับ!ID56=0,"-",ลับ!ID56)</f>
        <v>-</v>
      </c>
      <c r="AY24" s="417" t="str">
        <f>IF(ลับ!IE56=0,"-",ลับ!IE56)</f>
        <v>-</v>
      </c>
      <c r="AZ24" s="417" t="str">
        <f>IF(ลับ!IF56=0,"-",ลับ!IF56)</f>
        <v>-</v>
      </c>
      <c r="BA24" s="418" t="str">
        <f>IF(ลับ!IG56=0,"-",ลับ!IG56)</f>
        <v>-</v>
      </c>
      <c r="BB24" s="419" t="str">
        <f>IF(ลับ!IG56=0,"-",ลับ!IG56)</f>
        <v>-</v>
      </c>
      <c r="BC24" s="420"/>
      <c r="BD24" s="420"/>
      <c r="BE24" s="421"/>
      <c r="BF24" s="422"/>
      <c r="BG24" s="423"/>
      <c r="BH24" s="423"/>
      <c r="BI24" s="424"/>
    </row>
    <row r="25" spans="1:69" ht="6.75" customHeight="1" thickBot="1">
      <c r="A25" s="409"/>
      <c r="B25" s="425"/>
      <c r="C25" s="426"/>
      <c r="D25" s="427"/>
      <c r="E25" s="427"/>
      <c r="F25" s="427"/>
      <c r="G25" s="427"/>
      <c r="H25" s="427"/>
      <c r="I25" s="427"/>
      <c r="J25" s="427"/>
      <c r="K25" s="427"/>
      <c r="L25" s="428"/>
      <c r="M25" s="428"/>
      <c r="N25" s="428"/>
      <c r="O25" s="428"/>
      <c r="P25" s="429"/>
      <c r="Q25" s="430"/>
      <c r="R25" s="430"/>
      <c r="S25" s="430"/>
      <c r="T25" s="430"/>
      <c r="AO25" s="409"/>
      <c r="AP25" s="409"/>
      <c r="AQ25" s="425"/>
      <c r="AR25" s="426"/>
      <c r="AS25" s="427"/>
      <c r="AT25" s="427"/>
      <c r="AU25" s="427"/>
      <c r="AV25" s="427"/>
      <c r="AW25" s="427"/>
      <c r="AX25" s="427"/>
      <c r="AY25" s="427"/>
      <c r="AZ25" s="427"/>
      <c r="BA25" s="428"/>
      <c r="BB25" s="428"/>
      <c r="BC25" s="428"/>
      <c r="BD25" s="428"/>
      <c r="BE25" s="429"/>
      <c r="BF25" s="430"/>
      <c r="BG25" s="430"/>
      <c r="BH25" s="430"/>
      <c r="BI25" s="430"/>
    </row>
    <row r="26" spans="1:69" ht="5.25" customHeight="1">
      <c r="A26" s="409"/>
      <c r="B26" s="431"/>
      <c r="C26" s="432"/>
      <c r="D26" s="433"/>
      <c r="E26" s="433"/>
      <c r="F26" s="433"/>
      <c r="G26" s="433"/>
      <c r="H26" s="433"/>
      <c r="I26" s="433"/>
      <c r="J26" s="433"/>
      <c r="K26" s="433"/>
      <c r="L26" s="433"/>
      <c r="M26" s="433"/>
      <c r="N26" s="433"/>
      <c r="O26" s="433"/>
      <c r="P26" s="393"/>
      <c r="Y26" s="818" t="s">
        <v>14</v>
      </c>
      <c r="Z26" s="434" t="s">
        <v>140</v>
      </c>
      <c r="AA26" s="435" t="str">
        <f t="shared" ref="AA26:AI26" si="0">IF(D24=" "," ",IF(D24="-","-",(D24/$B$23)*100))</f>
        <v>-</v>
      </c>
      <c r="AB26" s="435" t="str">
        <f t="shared" si="0"/>
        <v>-</v>
      </c>
      <c r="AC26" s="435" t="str">
        <f t="shared" si="0"/>
        <v>-</v>
      </c>
      <c r="AD26" s="435" t="str">
        <f t="shared" si="0"/>
        <v>-</v>
      </c>
      <c r="AE26" s="435" t="str">
        <f t="shared" si="0"/>
        <v>-</v>
      </c>
      <c r="AF26" s="435" t="str">
        <f t="shared" si="0"/>
        <v>-</v>
      </c>
      <c r="AG26" s="435" t="e">
        <f t="shared" si="0"/>
        <v>#DIV/0!</v>
      </c>
      <c r="AH26" s="435" t="str">
        <f t="shared" si="0"/>
        <v>-</v>
      </c>
      <c r="AI26" s="812" t="str">
        <f t="shared" si="0"/>
        <v>-</v>
      </c>
      <c r="AJ26" s="817"/>
      <c r="AK26" s="812" t="str">
        <f ca="1">IF(N24=" "," ",IF(N24="-","-",(N24/$B$23)*100))</f>
        <v>-</v>
      </c>
      <c r="AL26" s="813"/>
      <c r="AO26" s="409"/>
      <c r="AP26" s="409"/>
      <c r="AQ26" s="431"/>
      <c r="AR26" s="432"/>
      <c r="AS26" s="433"/>
      <c r="AT26" s="433"/>
      <c r="AU26" s="433"/>
      <c r="AV26" s="433"/>
      <c r="AW26" s="433"/>
      <c r="AX26" s="433"/>
      <c r="AY26" s="433"/>
      <c r="AZ26" s="433"/>
      <c r="BA26" s="433"/>
      <c r="BB26" s="433"/>
      <c r="BC26" s="433"/>
      <c r="BD26" s="433"/>
      <c r="BE26" s="393"/>
    </row>
    <row r="27" spans="1:69" ht="23.25" customHeight="1" thickBot="1">
      <c r="A27" s="409"/>
      <c r="B27" s="784" t="s">
        <v>15</v>
      </c>
      <c r="C27" s="784"/>
      <c r="D27" s="784"/>
      <c r="E27" s="784"/>
      <c r="F27" s="784"/>
      <c r="G27" s="784"/>
      <c r="H27" s="784"/>
      <c r="I27" s="784"/>
      <c r="J27" s="784"/>
      <c r="K27" s="784"/>
      <c r="L27" s="784"/>
      <c r="M27" s="784"/>
      <c r="N27" s="784"/>
      <c r="O27" s="784"/>
      <c r="P27" s="784"/>
      <c r="Q27" s="784"/>
      <c r="R27" s="784"/>
      <c r="S27" s="784"/>
      <c r="Y27" s="819"/>
      <c r="Z27" s="436" t="s">
        <v>10</v>
      </c>
      <c r="AA27" s="437"/>
      <c r="AB27" s="417"/>
      <c r="AC27" s="417"/>
      <c r="AD27" s="417"/>
      <c r="AE27" s="417"/>
      <c r="AF27" s="417"/>
      <c r="AG27" s="417"/>
      <c r="AH27" s="417"/>
      <c r="AI27" s="814"/>
      <c r="AJ27" s="815"/>
      <c r="AK27" s="814"/>
      <c r="AL27" s="816"/>
      <c r="AO27" s="409"/>
      <c r="AP27" s="409"/>
      <c r="AQ27" s="784" t="s">
        <v>15</v>
      </c>
      <c r="AR27" s="784"/>
      <c r="AS27" s="784"/>
      <c r="AT27" s="784"/>
      <c r="AU27" s="784"/>
      <c r="AV27" s="784"/>
      <c r="AW27" s="784"/>
      <c r="AX27" s="784"/>
      <c r="AY27" s="784"/>
      <c r="AZ27" s="784"/>
      <c r="BA27" s="784"/>
      <c r="BB27" s="784"/>
      <c r="BC27" s="784"/>
      <c r="BD27" s="784"/>
      <c r="BE27" s="784"/>
      <c r="BF27" s="784"/>
      <c r="BG27" s="784"/>
      <c r="BH27" s="784"/>
    </row>
    <row r="28" spans="1:69" ht="6" customHeight="1">
      <c r="A28" s="409"/>
      <c r="B28" s="438"/>
      <c r="C28" s="438"/>
      <c r="D28" s="438"/>
      <c r="E28" s="438"/>
      <c r="F28" s="438"/>
      <c r="G28" s="438"/>
      <c r="H28" s="438"/>
      <c r="I28" s="438"/>
      <c r="J28" s="438"/>
      <c r="K28" s="438"/>
      <c r="L28" s="438"/>
      <c r="M28" s="438"/>
      <c r="N28" s="438"/>
      <c r="O28" s="438"/>
      <c r="P28" s="393"/>
      <c r="AO28" s="409"/>
      <c r="AP28" s="409"/>
      <c r="AQ28" s="438"/>
      <c r="AR28" s="438"/>
      <c r="AS28" s="438"/>
      <c r="AT28" s="438"/>
      <c r="AU28" s="438"/>
      <c r="AV28" s="438"/>
      <c r="AW28" s="438"/>
      <c r="AX28" s="438"/>
      <c r="AY28" s="438"/>
      <c r="AZ28" s="438"/>
      <c r="BA28" s="438"/>
      <c r="BB28" s="438"/>
      <c r="BC28" s="438"/>
      <c r="BD28" s="438"/>
      <c r="BE28" s="393"/>
    </row>
    <row r="29" spans="1:69" ht="24.95" customHeight="1">
      <c r="A29" s="439"/>
      <c r="B29" s="440"/>
      <c r="C29" s="440"/>
      <c r="D29" s="440"/>
      <c r="E29" s="440" t="s">
        <v>238</v>
      </c>
      <c r="F29" s="440"/>
      <c r="G29" s="826"/>
      <c r="H29" s="826"/>
      <c r="I29" s="826"/>
      <c r="J29" s="826"/>
      <c r="K29" s="826"/>
      <c r="L29" s="826"/>
      <c r="M29" s="826"/>
      <c r="N29" s="826"/>
      <c r="O29" s="826"/>
      <c r="P29" s="441" t="s">
        <v>163</v>
      </c>
      <c r="Q29" s="442"/>
      <c r="R29" s="442"/>
      <c r="S29" s="442"/>
      <c r="AO29" s="439"/>
      <c r="AP29" s="439"/>
      <c r="AQ29" s="440"/>
      <c r="AR29" s="440"/>
      <c r="AS29" s="440"/>
      <c r="AT29" s="440" t="s">
        <v>238</v>
      </c>
      <c r="AU29" s="440"/>
      <c r="AV29" s="440"/>
      <c r="AW29" s="440"/>
      <c r="AX29" s="440"/>
      <c r="AY29" s="440"/>
      <c r="AZ29" s="440"/>
      <c r="BA29" s="440"/>
      <c r="BB29" s="440"/>
      <c r="BC29" s="440"/>
      <c r="BD29" s="440"/>
      <c r="BE29" s="441" t="s">
        <v>163</v>
      </c>
      <c r="BF29" s="442"/>
      <c r="BG29" s="442"/>
      <c r="BH29" s="442"/>
    </row>
    <row r="30" spans="1:69" ht="24.95" customHeight="1">
      <c r="A30" s="439"/>
      <c r="B30" s="440"/>
      <c r="C30" s="440"/>
      <c r="D30" s="440"/>
      <c r="E30" s="440" t="s">
        <v>238</v>
      </c>
      <c r="F30" s="440"/>
      <c r="G30" s="826"/>
      <c r="H30" s="826"/>
      <c r="I30" s="826"/>
      <c r="J30" s="826"/>
      <c r="K30" s="826"/>
      <c r="L30" s="826"/>
      <c r="M30" s="826"/>
      <c r="N30" s="826"/>
      <c r="O30" s="826"/>
      <c r="P30" s="440" t="s">
        <v>239</v>
      </c>
      <c r="Q30" s="442"/>
      <c r="R30" s="442"/>
      <c r="S30" s="442"/>
      <c r="AO30" s="439"/>
      <c r="AP30" s="439"/>
      <c r="AQ30" s="440"/>
      <c r="AR30" s="440"/>
      <c r="AS30" s="440"/>
      <c r="AT30" s="440" t="s">
        <v>238</v>
      </c>
      <c r="AU30" s="440"/>
      <c r="AV30" s="440"/>
      <c r="AW30" s="440"/>
      <c r="AX30" s="440"/>
      <c r="AY30" s="440"/>
      <c r="AZ30" s="440"/>
      <c r="BA30" s="440"/>
      <c r="BB30" s="440"/>
      <c r="BC30" s="440"/>
      <c r="BD30" s="440"/>
      <c r="BE30" s="440" t="s">
        <v>239</v>
      </c>
      <c r="BF30" s="442"/>
      <c r="BG30" s="442"/>
      <c r="BH30" s="442"/>
    </row>
    <row r="31" spans="1:69" ht="24.95" customHeight="1" thickBot="1">
      <c r="A31" s="439"/>
      <c r="B31" s="440"/>
      <c r="C31" s="440"/>
      <c r="D31" s="440"/>
      <c r="E31" s="440" t="s">
        <v>238</v>
      </c>
      <c r="F31" s="440"/>
      <c r="G31" s="826"/>
      <c r="H31" s="826"/>
      <c r="I31" s="826"/>
      <c r="J31" s="826"/>
      <c r="K31" s="826"/>
      <c r="L31" s="826"/>
      <c r="M31" s="826"/>
      <c r="N31" s="826"/>
      <c r="O31" s="826"/>
      <c r="P31" s="440" t="s">
        <v>240</v>
      </c>
      <c r="Q31" s="442"/>
      <c r="R31" s="442"/>
      <c r="S31" s="442"/>
      <c r="AO31" s="439"/>
      <c r="AP31" s="439"/>
      <c r="AQ31" s="440"/>
      <c r="AR31" s="440"/>
      <c r="AS31" s="440"/>
      <c r="AT31" s="440" t="s">
        <v>238</v>
      </c>
      <c r="AU31" s="440"/>
      <c r="AV31" s="440"/>
      <c r="AW31" s="440"/>
      <c r="AX31" s="440"/>
      <c r="AY31" s="440"/>
      <c r="AZ31" s="440"/>
      <c r="BA31" s="440"/>
      <c r="BB31" s="440"/>
      <c r="BC31" s="440"/>
      <c r="BD31" s="440"/>
      <c r="BE31" s="440" t="s">
        <v>240</v>
      </c>
      <c r="BF31" s="442"/>
      <c r="BG31" s="442"/>
      <c r="BH31" s="442"/>
    </row>
    <row r="32" spans="1:69" ht="7.5" customHeight="1">
      <c r="A32" s="439"/>
      <c r="B32" s="443"/>
      <c r="C32" s="443"/>
      <c r="D32" s="443"/>
      <c r="E32" s="443"/>
      <c r="F32" s="443"/>
      <c r="G32" s="443"/>
      <c r="H32" s="443"/>
      <c r="I32" s="443"/>
      <c r="J32" s="443"/>
      <c r="K32" s="443"/>
      <c r="L32" s="443"/>
      <c r="M32" s="443"/>
      <c r="N32" s="443"/>
      <c r="O32" s="443"/>
      <c r="P32" s="444"/>
      <c r="Q32" s="442"/>
      <c r="R32" s="442"/>
      <c r="S32" s="442"/>
      <c r="Y32" s="820" t="s">
        <v>26</v>
      </c>
      <c r="Z32" s="821"/>
      <c r="AA32" s="821"/>
      <c r="AB32" s="821"/>
      <c r="AC32" s="821"/>
      <c r="AD32" s="822"/>
      <c r="AE32" s="810" t="s">
        <v>24</v>
      </c>
      <c r="AF32" s="810"/>
      <c r="AG32" s="810"/>
      <c r="AH32" s="810"/>
      <c r="AI32" s="810"/>
      <c r="AJ32" s="810"/>
      <c r="AK32" s="810"/>
      <c r="AL32" s="811"/>
      <c r="AO32" s="439"/>
      <c r="AP32" s="439"/>
      <c r="AQ32" s="443"/>
      <c r="AR32" s="443"/>
      <c r="AS32" s="443"/>
      <c r="AT32" s="443"/>
      <c r="AU32" s="443"/>
      <c r="AV32" s="443"/>
      <c r="AW32" s="443"/>
      <c r="AX32" s="443"/>
      <c r="AY32" s="443"/>
      <c r="AZ32" s="443"/>
      <c r="BA32" s="443"/>
      <c r="BB32" s="443"/>
      <c r="BC32" s="443"/>
      <c r="BD32" s="443"/>
      <c r="BE32" s="444"/>
      <c r="BF32" s="442"/>
      <c r="BG32" s="442"/>
      <c r="BH32" s="442"/>
    </row>
    <row r="33" spans="1:60" ht="22.5" customHeight="1">
      <c r="A33" s="439"/>
      <c r="B33" s="785" t="s">
        <v>232</v>
      </c>
      <c r="C33" s="785"/>
      <c r="D33" s="785"/>
      <c r="E33" s="785"/>
      <c r="F33" s="785"/>
      <c r="G33" s="785"/>
      <c r="H33" s="785"/>
      <c r="I33" s="785"/>
      <c r="J33" s="785"/>
      <c r="K33" s="785"/>
      <c r="L33" s="785"/>
      <c r="M33" s="785"/>
      <c r="N33" s="785"/>
      <c r="O33" s="785"/>
      <c r="P33" s="785"/>
      <c r="Q33" s="785"/>
      <c r="R33" s="785"/>
      <c r="S33" s="785"/>
      <c r="Y33" s="823"/>
      <c r="Z33" s="824"/>
      <c r="AA33" s="824"/>
      <c r="AB33" s="824"/>
      <c r="AC33" s="824"/>
      <c r="AD33" s="825"/>
      <c r="AE33" s="806" t="s">
        <v>23</v>
      </c>
      <c r="AF33" s="806"/>
      <c r="AG33" s="806"/>
      <c r="AH33" s="806"/>
      <c r="AI33" s="806"/>
      <c r="AJ33" s="807"/>
      <c r="AK33" s="808" t="s">
        <v>22</v>
      </c>
      <c r="AL33" s="809"/>
      <c r="AO33" s="439"/>
      <c r="AP33" s="439"/>
      <c r="AQ33" s="785" t="s">
        <v>232</v>
      </c>
      <c r="AR33" s="785"/>
      <c r="AS33" s="785"/>
      <c r="AT33" s="785"/>
      <c r="AU33" s="785"/>
      <c r="AV33" s="785"/>
      <c r="AW33" s="785"/>
      <c r="AX33" s="785"/>
      <c r="AY33" s="785"/>
      <c r="AZ33" s="785"/>
      <c r="BA33" s="785"/>
      <c r="BB33" s="785"/>
      <c r="BC33" s="785"/>
      <c r="BD33" s="785"/>
      <c r="BE33" s="785"/>
      <c r="BF33" s="785"/>
      <c r="BG33" s="785"/>
      <c r="BH33" s="785"/>
    </row>
    <row r="34" spans="1:60" ht="15" customHeight="1" thickBot="1">
      <c r="A34" s="439"/>
      <c r="B34" s="445"/>
      <c r="C34" s="445"/>
      <c r="D34" s="445"/>
      <c r="E34" s="445"/>
      <c r="F34" s="445"/>
      <c r="G34" s="445"/>
      <c r="H34" s="445"/>
      <c r="I34" s="445"/>
      <c r="J34" s="445"/>
      <c r="K34" s="445"/>
      <c r="L34" s="445"/>
      <c r="M34" s="445"/>
      <c r="N34" s="445"/>
      <c r="O34" s="445"/>
      <c r="P34" s="444"/>
      <c r="Q34" s="442"/>
      <c r="R34" s="442"/>
      <c r="S34" s="442"/>
      <c r="Y34" s="836" t="s">
        <v>25</v>
      </c>
      <c r="Z34" s="837"/>
      <c r="AA34" s="837"/>
      <c r="AB34" s="837"/>
      <c r="AC34" s="837"/>
      <c r="AD34" s="838"/>
      <c r="AE34" s="437">
        <v>3</v>
      </c>
      <c r="AF34" s="446" t="s">
        <v>5</v>
      </c>
      <c r="AG34" s="417">
        <v>2</v>
      </c>
      <c r="AH34" s="446" t="s">
        <v>5</v>
      </c>
      <c r="AI34" s="417">
        <v>1</v>
      </c>
      <c r="AJ34" s="446" t="s">
        <v>5</v>
      </c>
      <c r="AK34" s="417">
        <v>0</v>
      </c>
      <c r="AL34" s="447" t="s">
        <v>5</v>
      </c>
      <c r="AO34" s="439"/>
      <c r="AP34" s="439"/>
      <c r="AQ34" s="445"/>
      <c r="AR34" s="445"/>
      <c r="AS34" s="445"/>
      <c r="AT34" s="445"/>
      <c r="AU34" s="445"/>
      <c r="AV34" s="445"/>
      <c r="AW34" s="445"/>
      <c r="AX34" s="445"/>
      <c r="AY34" s="445"/>
      <c r="AZ34" s="445"/>
      <c r="BA34" s="445"/>
      <c r="BB34" s="445"/>
      <c r="BC34" s="445"/>
      <c r="BD34" s="445"/>
      <c r="BE34" s="444"/>
      <c r="BF34" s="442"/>
      <c r="BG34" s="442"/>
      <c r="BH34" s="442"/>
    </row>
    <row r="35" spans="1:60" ht="24.95" customHeight="1">
      <c r="A35" s="439"/>
      <c r="B35" s="440"/>
      <c r="C35" s="440"/>
      <c r="D35" s="440"/>
      <c r="E35" s="440" t="s">
        <v>238</v>
      </c>
      <c r="F35" s="440"/>
      <c r="G35" s="826"/>
      <c r="H35" s="826"/>
      <c r="I35" s="826"/>
      <c r="J35" s="826"/>
      <c r="K35" s="826"/>
      <c r="L35" s="826"/>
      <c r="M35" s="826"/>
      <c r="N35" s="826"/>
      <c r="O35" s="826"/>
      <c r="P35" s="440" t="s">
        <v>241</v>
      </c>
      <c r="Q35" s="442"/>
      <c r="R35" s="442"/>
      <c r="S35" s="442"/>
      <c r="Y35" s="833" t="s">
        <v>27</v>
      </c>
      <c r="Z35" s="834"/>
      <c r="AA35" s="834"/>
      <c r="AB35" s="834"/>
      <c r="AC35" s="834"/>
      <c r="AD35" s="448" t="s">
        <v>140</v>
      </c>
      <c r="AE35" s="449">
        <f ca="1">IF(ลับ!GU56=0,"-",ลับ!GU56)</f>
        <v>1</v>
      </c>
      <c r="AF35" s="435" t="e">
        <f ca="1">IF(AE35=" "," ",IF(AE35="-","-",(AE35/$B$23)*100))</f>
        <v>#DIV/0!</v>
      </c>
      <c r="AG35" s="449" t="str">
        <f ca="1">IF(ลับ!GV56=0,"-",ลับ!GV56)</f>
        <v>-</v>
      </c>
      <c r="AH35" s="435" t="str">
        <f ca="1">IF(AG35=" "," ",IF(AG35="-","-",(AG35/$B$23)*100))</f>
        <v>-</v>
      </c>
      <c r="AI35" s="449" t="str">
        <f ca="1">IF(ลับ!GW56=0,"-",ลับ!GW56)</f>
        <v>-</v>
      </c>
      <c r="AJ35" s="435" t="str">
        <f ca="1">IF(AI35=" "," ",IF(AI35="-","-",(AI35/$B$23)*100))</f>
        <v>-</v>
      </c>
      <c r="AK35" s="449" t="str">
        <f ca="1">IF(ลับ!GX56=0,"-",ลับ!GX56)</f>
        <v>-</v>
      </c>
      <c r="AL35" s="450" t="str">
        <f ca="1">IF(AK35=" "," ",IF(AK35="-","-",(AK35/$B$23)*100))</f>
        <v>-</v>
      </c>
      <c r="AO35" s="439"/>
      <c r="AP35" s="439"/>
      <c r="AQ35" s="440"/>
      <c r="AR35" s="440"/>
      <c r="AS35" s="440"/>
      <c r="AT35" s="440" t="s">
        <v>238</v>
      </c>
      <c r="AU35" s="440"/>
      <c r="AV35" s="440"/>
      <c r="AW35" s="440"/>
      <c r="AX35" s="440"/>
      <c r="AY35" s="440"/>
      <c r="AZ35" s="440"/>
      <c r="BA35" s="440"/>
      <c r="BB35" s="440"/>
      <c r="BC35" s="440"/>
      <c r="BD35" s="440"/>
      <c r="BE35" s="440" t="s">
        <v>241</v>
      </c>
      <c r="BF35" s="442"/>
      <c r="BG35" s="442"/>
      <c r="BH35" s="442"/>
    </row>
    <row r="36" spans="1:60" ht="15" customHeight="1" thickBot="1">
      <c r="A36" s="439"/>
      <c r="B36" s="440"/>
      <c r="C36" s="440"/>
      <c r="D36" s="440"/>
      <c r="E36" s="440"/>
      <c r="F36" s="440"/>
      <c r="G36" s="440"/>
      <c r="H36" s="440"/>
      <c r="I36" s="440"/>
      <c r="J36" s="440"/>
      <c r="K36" s="440"/>
      <c r="L36" s="440"/>
      <c r="M36" s="440"/>
      <c r="N36" s="440"/>
      <c r="O36" s="440"/>
      <c r="P36" s="444"/>
      <c r="Q36" s="442"/>
      <c r="R36" s="442"/>
      <c r="S36" s="442"/>
      <c r="Y36" s="819"/>
      <c r="Z36" s="835"/>
      <c r="AA36" s="835"/>
      <c r="AB36" s="835"/>
      <c r="AC36" s="835"/>
      <c r="AD36" s="436" t="s">
        <v>10</v>
      </c>
      <c r="AE36" s="437"/>
      <c r="AF36" s="417"/>
      <c r="AG36" s="417"/>
      <c r="AH36" s="417"/>
      <c r="AI36" s="417"/>
      <c r="AJ36" s="417"/>
      <c r="AK36" s="417"/>
      <c r="AL36" s="418"/>
      <c r="AO36" s="439"/>
      <c r="AP36" s="439"/>
      <c r="AQ36" s="440"/>
      <c r="AR36" s="440"/>
      <c r="AS36" s="440"/>
      <c r="AT36" s="440"/>
      <c r="AU36" s="440"/>
      <c r="AV36" s="440"/>
      <c r="AW36" s="440"/>
      <c r="AX36" s="440"/>
      <c r="AY36" s="440"/>
      <c r="AZ36" s="440"/>
      <c r="BA36" s="440"/>
      <c r="BB36" s="440"/>
      <c r="BC36" s="440"/>
      <c r="BD36" s="440"/>
      <c r="BE36" s="444"/>
      <c r="BF36" s="442"/>
      <c r="BG36" s="442"/>
      <c r="BH36" s="442"/>
    </row>
    <row r="37" spans="1:60" ht="18.75" customHeight="1">
      <c r="A37" s="439"/>
      <c r="B37" s="440" t="s">
        <v>234</v>
      </c>
      <c r="C37" s="440"/>
      <c r="D37" s="440"/>
      <c r="E37" s="440"/>
      <c r="F37" s="440"/>
      <c r="G37" s="440"/>
      <c r="H37" s="451" t="s">
        <v>235</v>
      </c>
      <c r="I37" s="440" t="s">
        <v>236</v>
      </c>
      <c r="J37" s="440"/>
      <c r="K37" s="440"/>
      <c r="L37" s="451" t="s">
        <v>235</v>
      </c>
      <c r="M37" s="440" t="s">
        <v>237</v>
      </c>
      <c r="N37" s="440"/>
      <c r="O37" s="440"/>
      <c r="P37" s="444"/>
      <c r="Q37" s="442"/>
      <c r="R37" s="442"/>
      <c r="S37" s="442"/>
      <c r="Y37" s="833" t="s">
        <v>28</v>
      </c>
      <c r="Z37" s="834"/>
      <c r="AA37" s="834"/>
      <c r="AB37" s="834"/>
      <c r="AC37" s="834"/>
      <c r="AD37" s="448" t="s">
        <v>140</v>
      </c>
      <c r="AE37" s="449">
        <f ca="1">IF(ลับ!GY56=0,"-",ลับ!GY56)</f>
        <v>1</v>
      </c>
      <c r="AF37" s="435" t="e">
        <f ca="1">IF(AE37=" "," ",IF(AE37="-","-",(AE37/$B$23)*100))</f>
        <v>#DIV/0!</v>
      </c>
      <c r="AG37" s="449" t="str">
        <f ca="1">IF(ลับ!GZ56=0,"-",ลับ!GZ56)</f>
        <v>-</v>
      </c>
      <c r="AH37" s="435" t="str">
        <f ca="1">IF(AG37=" "," ",IF(AG37="-","-",(AG37/$B$23)*100))</f>
        <v>-</v>
      </c>
      <c r="AI37" s="449" t="str">
        <f ca="1">IF(ลับ!HA56=0,"-",ลับ!HA56)</f>
        <v>-</v>
      </c>
      <c r="AJ37" s="435" t="str">
        <f ca="1">IF(AI37=" "," ",IF(AI37="-","-",(AI37/$B$23)*100))</f>
        <v>-</v>
      </c>
      <c r="AK37" s="449" t="str">
        <f ca="1">IF(ลับ!HB56=0,"-",ลับ!HB56)</f>
        <v>-</v>
      </c>
      <c r="AL37" s="450" t="str">
        <f ca="1">IF(AK37=" "," ",IF(AK37="-","-",(AK37/$B$23)*100))</f>
        <v>-</v>
      </c>
      <c r="AO37" s="439"/>
      <c r="AP37" s="439"/>
      <c r="AQ37" s="440" t="s">
        <v>234</v>
      </c>
      <c r="AR37" s="440"/>
      <c r="AS37" s="440"/>
      <c r="AT37" s="440"/>
      <c r="AU37" s="440"/>
      <c r="AV37" s="440"/>
      <c r="AW37" s="451" t="s">
        <v>235</v>
      </c>
      <c r="AX37" s="440" t="s">
        <v>236</v>
      </c>
      <c r="AY37" s="440"/>
      <c r="AZ37" s="440"/>
      <c r="BA37" s="451" t="s">
        <v>235</v>
      </c>
      <c r="BB37" s="440" t="s">
        <v>237</v>
      </c>
      <c r="BC37" s="440"/>
      <c r="BD37" s="440"/>
      <c r="BE37" s="444"/>
      <c r="BF37" s="442"/>
      <c r="BG37" s="442"/>
      <c r="BH37" s="442"/>
    </row>
    <row r="38" spans="1:60" ht="6" customHeight="1" thickBot="1">
      <c r="A38" s="439"/>
      <c r="B38" s="440"/>
      <c r="C38" s="440"/>
      <c r="D38" s="440"/>
      <c r="E38" s="440"/>
      <c r="F38" s="440"/>
      <c r="G38" s="440"/>
      <c r="H38" s="440"/>
      <c r="I38" s="440"/>
      <c r="J38" s="440"/>
      <c r="K38" s="440"/>
      <c r="L38" s="440"/>
      <c r="M38" s="440"/>
      <c r="N38" s="440"/>
      <c r="O38" s="440"/>
      <c r="P38" s="444"/>
      <c r="Q38" s="442"/>
      <c r="R38" s="442"/>
      <c r="S38" s="442"/>
      <c r="Y38" s="819"/>
      <c r="Z38" s="835"/>
      <c r="AA38" s="835"/>
      <c r="AB38" s="835"/>
      <c r="AC38" s="835"/>
      <c r="AD38" s="436" t="s">
        <v>10</v>
      </c>
      <c r="AE38" s="437"/>
      <c r="AF38" s="417"/>
      <c r="AG38" s="417"/>
      <c r="AH38" s="417"/>
      <c r="AI38" s="417"/>
      <c r="AJ38" s="417"/>
      <c r="AK38" s="417"/>
      <c r="AL38" s="418"/>
      <c r="AO38" s="439"/>
      <c r="AP38" s="439"/>
      <c r="AQ38" s="440"/>
      <c r="AR38" s="440"/>
      <c r="AS38" s="440"/>
      <c r="AT38" s="440"/>
      <c r="AU38" s="440"/>
      <c r="AV38" s="440"/>
      <c r="AW38" s="440"/>
      <c r="AX38" s="440"/>
      <c r="AY38" s="440"/>
      <c r="AZ38" s="440"/>
      <c r="BA38" s="440"/>
      <c r="BB38" s="440"/>
      <c r="BC38" s="440"/>
      <c r="BD38" s="440"/>
      <c r="BE38" s="444"/>
      <c r="BF38" s="442"/>
      <c r="BG38" s="442"/>
      <c r="BH38" s="442"/>
    </row>
    <row r="39" spans="1:60" ht="24.95" customHeight="1">
      <c r="A39" s="439"/>
      <c r="B39" s="440"/>
      <c r="C39" s="440"/>
      <c r="D39" s="440"/>
      <c r="E39" s="440" t="s">
        <v>238</v>
      </c>
      <c r="F39" s="440"/>
      <c r="G39" s="826"/>
      <c r="H39" s="826"/>
      <c r="I39" s="826"/>
      <c r="J39" s="826"/>
      <c r="K39" s="826"/>
      <c r="L39" s="826"/>
      <c r="M39" s="826"/>
      <c r="N39" s="826"/>
      <c r="O39" s="826"/>
      <c r="P39" s="440" t="s">
        <v>233</v>
      </c>
      <c r="Q39" s="442"/>
      <c r="R39" s="442"/>
      <c r="S39" s="442"/>
      <c r="Y39" s="833" t="s">
        <v>196</v>
      </c>
      <c r="Z39" s="834"/>
      <c r="AA39" s="834"/>
      <c r="AB39" s="834"/>
      <c r="AC39" s="834"/>
      <c r="AD39" s="448" t="s">
        <v>140</v>
      </c>
      <c r="AE39" s="449" t="str">
        <f>IF(ลับ!HC56=0,"-",ลับ!HC56)</f>
        <v>-</v>
      </c>
      <c r="AF39" s="435" t="str">
        <f>IF(AE39=" "," ",IF(AE39="-","-",(AE39/$B$23)*100))</f>
        <v>-</v>
      </c>
      <c r="AG39" s="449" t="str">
        <f>IF(ลับ!HD56=0,"-",ลับ!HD56)</f>
        <v>-</v>
      </c>
      <c r="AH39" s="435" t="str">
        <f>IF(AG39=" "," ",IF(AG39="-","-",(AG39/$B$23)*100))</f>
        <v>-</v>
      </c>
      <c r="AI39" s="449" t="str">
        <f>IF(ลับ!HE56=0,"-",ลับ!HE56)</f>
        <v>-</v>
      </c>
      <c r="AJ39" s="435" t="str">
        <f>IF(AI39=" "," ",IF(AI39="-","-",(AI39/$B$23)*100))</f>
        <v>-</v>
      </c>
      <c r="AK39" s="449">
        <f>IF(ลับ!HF56=0,"-",ลับ!HF56)</f>
        <v>50</v>
      </c>
      <c r="AL39" s="450" t="e">
        <f>IF(AK39=" "," ",IF(AK39="-","-",(AK39/$B$23)*100))</f>
        <v>#DIV/0!</v>
      </c>
      <c r="AO39" s="439"/>
      <c r="AP39" s="439"/>
      <c r="AQ39" s="440"/>
      <c r="AR39" s="440"/>
      <c r="AS39" s="440"/>
      <c r="AT39" s="440" t="s">
        <v>238</v>
      </c>
      <c r="AU39" s="440"/>
      <c r="AV39" s="440"/>
      <c r="AW39" s="440"/>
      <c r="AX39" s="440"/>
      <c r="AY39" s="440"/>
      <c r="AZ39" s="440"/>
      <c r="BA39" s="440"/>
      <c r="BB39" s="440"/>
      <c r="BC39" s="440"/>
      <c r="BD39" s="440"/>
      <c r="BE39" s="440" t="s">
        <v>233</v>
      </c>
      <c r="BF39" s="442"/>
      <c r="BG39" s="442"/>
      <c r="BH39" s="442"/>
    </row>
    <row r="40" spans="1:60" ht="6" customHeight="1" thickBot="1">
      <c r="A40" s="439"/>
      <c r="B40" s="452"/>
      <c r="C40" s="452"/>
      <c r="D40" s="452"/>
      <c r="E40" s="452"/>
      <c r="F40" s="452"/>
      <c r="G40" s="452"/>
      <c r="H40" s="452"/>
      <c r="I40" s="452"/>
      <c r="J40" s="452"/>
      <c r="K40" s="452"/>
      <c r="L40" s="452"/>
      <c r="M40" s="452"/>
      <c r="N40" s="452"/>
      <c r="O40" s="452"/>
      <c r="P40" s="453"/>
      <c r="Q40" s="442"/>
      <c r="R40" s="442"/>
      <c r="S40" s="442"/>
      <c r="Y40" s="819"/>
      <c r="Z40" s="835"/>
      <c r="AA40" s="835"/>
      <c r="AB40" s="835"/>
      <c r="AC40" s="835"/>
      <c r="AD40" s="436" t="s">
        <v>10</v>
      </c>
      <c r="AE40" s="437"/>
      <c r="AF40" s="417"/>
      <c r="AG40" s="417"/>
      <c r="AH40" s="417"/>
      <c r="AI40" s="417"/>
      <c r="AJ40" s="417"/>
      <c r="AK40" s="417"/>
      <c r="AL40" s="418"/>
      <c r="AO40" s="439"/>
      <c r="AP40" s="439"/>
      <c r="AQ40" s="452"/>
      <c r="AR40" s="452"/>
      <c r="AS40" s="452"/>
      <c r="AT40" s="452"/>
      <c r="AU40" s="452"/>
      <c r="AV40" s="452"/>
      <c r="AW40" s="452"/>
      <c r="AX40" s="452"/>
      <c r="AY40" s="452"/>
      <c r="AZ40" s="452"/>
      <c r="BA40" s="452"/>
      <c r="BB40" s="452"/>
      <c r="BC40" s="452"/>
      <c r="BD40" s="452"/>
      <c r="BE40" s="453"/>
      <c r="BF40" s="442"/>
      <c r="BG40" s="442"/>
      <c r="BH40" s="442"/>
    </row>
    <row r="41" spans="1:60" ht="24.95" customHeight="1">
      <c r="A41" s="439"/>
      <c r="B41" s="452"/>
      <c r="C41" s="452"/>
      <c r="D41" s="452"/>
      <c r="E41" s="452"/>
      <c r="F41" s="452"/>
      <c r="G41" s="827" t="s">
        <v>242</v>
      </c>
      <c r="H41" s="827"/>
      <c r="I41" s="827"/>
      <c r="J41" s="827"/>
      <c r="K41" s="827"/>
      <c r="L41" s="827"/>
      <c r="M41" s="827"/>
      <c r="N41" s="827"/>
      <c r="O41" s="827"/>
      <c r="P41" s="442"/>
      <c r="Q41" s="442"/>
      <c r="R41" s="442"/>
      <c r="S41" s="442"/>
      <c r="AO41" s="439"/>
      <c r="AP41" s="439"/>
      <c r="AQ41" s="452"/>
      <c r="AR41" s="452"/>
      <c r="AS41" s="452"/>
      <c r="AT41" s="452"/>
      <c r="AU41" s="452"/>
      <c r="AV41" s="452" t="s">
        <v>242</v>
      </c>
      <c r="AW41" s="452"/>
      <c r="AX41" s="452"/>
      <c r="AY41" s="452"/>
      <c r="AZ41" s="452"/>
      <c r="BA41" s="452"/>
      <c r="BB41" s="452"/>
      <c r="BC41" s="452"/>
      <c r="BD41" s="452"/>
      <c r="BE41" s="442"/>
      <c r="BF41" s="442"/>
      <c r="BG41" s="442"/>
      <c r="BH41" s="442"/>
    </row>
    <row r="42" spans="1:60" ht="13.5" customHeight="1">
      <c r="A42" s="439"/>
      <c r="B42" s="442"/>
      <c r="C42" s="442"/>
      <c r="D42" s="442"/>
      <c r="E42" s="442"/>
      <c r="F42" s="442"/>
      <c r="G42" s="442"/>
      <c r="H42" s="442"/>
      <c r="I42" s="442"/>
      <c r="J42" s="442"/>
      <c r="K42" s="442"/>
      <c r="L42" s="442"/>
      <c r="M42" s="442"/>
      <c r="N42" s="442"/>
      <c r="O42" s="442"/>
      <c r="P42" s="442"/>
      <c r="Q42" s="442"/>
      <c r="R42" s="442"/>
      <c r="S42" s="442"/>
      <c r="AO42" s="439"/>
      <c r="AP42" s="439"/>
      <c r="AQ42" s="442"/>
      <c r="AR42" s="442"/>
      <c r="AS42" s="442"/>
      <c r="AT42" s="442"/>
      <c r="AU42" s="442"/>
      <c r="AV42" s="442"/>
      <c r="AW42" s="442"/>
      <c r="AX42" s="442"/>
      <c r="AY42" s="442"/>
      <c r="AZ42" s="442"/>
      <c r="BA42" s="442"/>
      <c r="BB42" s="442"/>
      <c r="BC42" s="442"/>
      <c r="BD42" s="442"/>
      <c r="BE42" s="442"/>
      <c r="BF42" s="442"/>
      <c r="BG42" s="442"/>
      <c r="BH42" s="442"/>
    </row>
    <row r="43" spans="1:60" ht="21" customHeight="1">
      <c r="A43" s="439"/>
      <c r="B43" s="442"/>
      <c r="C43" s="442"/>
      <c r="D43" s="442"/>
      <c r="E43" s="442"/>
      <c r="G43" s="839"/>
      <c r="H43" s="839"/>
      <c r="I43" s="839"/>
      <c r="J43" s="839"/>
      <c r="K43" s="839"/>
      <c r="L43" s="839"/>
      <c r="M43" s="839"/>
      <c r="N43" s="839"/>
      <c r="O43" s="839"/>
      <c r="P43" s="453" t="s">
        <v>244</v>
      </c>
      <c r="Q43" s="442"/>
      <c r="R43" s="442"/>
      <c r="S43" s="442"/>
      <c r="AO43" s="439"/>
      <c r="AP43" s="439"/>
      <c r="AQ43" s="442"/>
      <c r="AR43" s="442"/>
      <c r="AS43" s="442"/>
      <c r="AT43" s="442"/>
      <c r="AV43" s="442"/>
      <c r="AW43" s="442"/>
      <c r="AX43" s="442"/>
      <c r="AY43" s="442"/>
      <c r="AZ43" s="442"/>
      <c r="BA43" s="442"/>
      <c r="BB43" s="442"/>
      <c r="BC43" s="442"/>
      <c r="BD43" s="442"/>
      <c r="BE43" s="453" t="s">
        <v>244</v>
      </c>
      <c r="BF43" s="442"/>
      <c r="BG43" s="442"/>
      <c r="BH43" s="442"/>
    </row>
    <row r="44" spans="1:60" ht="22.5" customHeight="1">
      <c r="A44" s="439"/>
      <c r="C44" s="452"/>
      <c r="D44" s="452"/>
      <c r="E44" s="452"/>
      <c r="F44" s="452"/>
      <c r="G44" s="826"/>
      <c r="H44" s="826"/>
      <c r="I44" s="826"/>
      <c r="J44" s="826"/>
      <c r="K44" s="826"/>
      <c r="L44" s="826"/>
      <c r="M44" s="826"/>
      <c r="N44" s="826"/>
      <c r="O44" s="826"/>
      <c r="P44" s="453" t="s">
        <v>243</v>
      </c>
      <c r="Q44" s="442"/>
      <c r="R44" s="442"/>
      <c r="S44" s="442"/>
      <c r="V44" s="452"/>
      <c r="W44" s="452"/>
      <c r="X44" s="452"/>
      <c r="Y44" s="452"/>
      <c r="Z44" s="452"/>
      <c r="AA44" s="452"/>
      <c r="AB44" s="452"/>
      <c r="AC44" s="452"/>
      <c r="AD44" s="452"/>
      <c r="AE44" s="452"/>
      <c r="AF44" s="452"/>
      <c r="AG44" s="452"/>
      <c r="AH44" s="452"/>
      <c r="AI44" s="452"/>
      <c r="AO44" s="439"/>
      <c r="AP44" s="439"/>
      <c r="AR44" s="452"/>
      <c r="AS44" s="452"/>
      <c r="AT44" s="452"/>
      <c r="AU44" s="452"/>
      <c r="AV44" s="452"/>
      <c r="AW44" s="452"/>
      <c r="AX44" s="452"/>
      <c r="AY44" s="452"/>
      <c r="AZ44" s="452"/>
      <c r="BA44" s="452"/>
      <c r="BB44" s="452"/>
      <c r="BC44" s="452"/>
      <c r="BD44" s="452"/>
      <c r="BE44" s="453" t="s">
        <v>243</v>
      </c>
      <c r="BF44" s="442"/>
      <c r="BG44" s="442"/>
      <c r="BH44" s="442"/>
    </row>
    <row r="45" spans="1:60" ht="20.100000000000001" customHeight="1">
      <c r="A45" s="409"/>
      <c r="AO45" s="409"/>
      <c r="AP45" s="409"/>
    </row>
    <row r="46" spans="1:60" ht="6" customHeight="1">
      <c r="A46" s="409"/>
      <c r="AO46" s="409"/>
      <c r="AP46" s="409"/>
    </row>
    <row r="47" spans="1:60" ht="20.100000000000001" customHeight="1">
      <c r="A47" s="409"/>
      <c r="U47" s="828"/>
      <c r="V47" s="828"/>
      <c r="W47" s="828"/>
      <c r="X47" s="828"/>
      <c r="Y47" s="828"/>
      <c r="Z47" s="828"/>
      <c r="AA47" s="828"/>
      <c r="AB47" s="828"/>
      <c r="AC47" s="828"/>
      <c r="AD47" s="828"/>
      <c r="AE47" s="828"/>
      <c r="AF47" s="828"/>
      <c r="AG47" s="828"/>
      <c r="AH47" s="828"/>
      <c r="AO47" s="409"/>
      <c r="AP47" s="409"/>
    </row>
    <row r="48" spans="1:60" ht="6" customHeight="1">
      <c r="A48" s="409"/>
      <c r="AO48" s="409"/>
      <c r="AP48" s="409"/>
    </row>
    <row r="49" spans="1:1" ht="20.100000000000001" customHeight="1">
      <c r="A49" s="409"/>
    </row>
    <row r="50" spans="1:1" ht="9" customHeight="1">
      <c r="A50" s="393"/>
    </row>
    <row r="51" spans="1:1" ht="20.100000000000001" customHeight="1">
      <c r="A51" s="454"/>
    </row>
    <row r="52" spans="1:1" ht="9" customHeight="1">
      <c r="A52" s="454"/>
    </row>
    <row r="53" spans="1:1" ht="20.100000000000001" customHeight="1"/>
    <row r="54" spans="1:1" ht="20.100000000000001" customHeight="1"/>
    <row r="55" spans="1:1" ht="19.5" customHeight="1"/>
  </sheetData>
  <mergeCells count="70">
    <mergeCell ref="J18:S18"/>
    <mergeCell ref="J19:S19"/>
    <mergeCell ref="G35:O35"/>
    <mergeCell ref="G39:O39"/>
    <mergeCell ref="Q1:R1"/>
    <mergeCell ref="G12:H12"/>
    <mergeCell ref="J12:K12"/>
    <mergeCell ref="N12:O12"/>
    <mergeCell ref="R12:S12"/>
    <mergeCell ref="B7:S7"/>
    <mergeCell ref="B8:S8"/>
    <mergeCell ref="B9:S9"/>
    <mergeCell ref="I10:Q10"/>
    <mergeCell ref="J17:S17"/>
    <mergeCell ref="G31:O31"/>
    <mergeCell ref="B21:L21"/>
    <mergeCell ref="B20:O20"/>
    <mergeCell ref="B15:O15"/>
    <mergeCell ref="G41:O41"/>
    <mergeCell ref="U47:AH47"/>
    <mergeCell ref="Y19:Z19"/>
    <mergeCell ref="AA19:AB19"/>
    <mergeCell ref="AC19:AD19"/>
    <mergeCell ref="Y39:AC40"/>
    <mergeCell ref="Y35:AC36"/>
    <mergeCell ref="Y37:AC38"/>
    <mergeCell ref="Y34:AD34"/>
    <mergeCell ref="G43:O43"/>
    <mergeCell ref="G44:O44"/>
    <mergeCell ref="B27:S27"/>
    <mergeCell ref="B33:S33"/>
    <mergeCell ref="B22:B23"/>
    <mergeCell ref="J22:L22"/>
    <mergeCell ref="C22:I22"/>
    <mergeCell ref="AE33:AJ33"/>
    <mergeCell ref="AK33:AL33"/>
    <mergeCell ref="AE32:AL32"/>
    <mergeCell ref="AK26:AL26"/>
    <mergeCell ref="AI27:AJ27"/>
    <mergeCell ref="AK27:AL27"/>
    <mergeCell ref="AI26:AJ26"/>
    <mergeCell ref="Y26:Y27"/>
    <mergeCell ref="Y32:AD33"/>
    <mergeCell ref="M21:P22"/>
    <mergeCell ref="Q21:T22"/>
    <mergeCell ref="G29:O29"/>
    <mergeCell ref="G30:O30"/>
    <mergeCell ref="B13:C13"/>
    <mergeCell ref="D13:F13"/>
    <mergeCell ref="I13:O13"/>
    <mergeCell ref="N16:P16"/>
    <mergeCell ref="E14:F14"/>
    <mergeCell ref="AQ7:BH7"/>
    <mergeCell ref="AQ8:BH8"/>
    <mergeCell ref="AQ9:BH9"/>
    <mergeCell ref="AQ10:BD10"/>
    <mergeCell ref="AQ13:AR13"/>
    <mergeCell ref="AS13:AU13"/>
    <mergeCell ref="AX13:BC13"/>
    <mergeCell ref="BD13:BE13"/>
    <mergeCell ref="AQ27:BH27"/>
    <mergeCell ref="AQ33:BH33"/>
    <mergeCell ref="AQ15:BD15"/>
    <mergeCell ref="AQ20:BD20"/>
    <mergeCell ref="AQ21:BA21"/>
    <mergeCell ref="BB21:BE22"/>
    <mergeCell ref="BF21:BI22"/>
    <mergeCell ref="AQ22:AQ23"/>
    <mergeCell ref="AR22:AX22"/>
    <mergeCell ref="AY22:BA22"/>
  </mergeCells>
  <phoneticPr fontId="3" type="noConversion"/>
  <pageMargins left="0.39370078740157483" right="0.39370078740157483" top="0.3" bottom="0.19685039370078741" header="0.35" footer="0.23"/>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view="pageLayout" zoomScaleNormal="100" workbookViewId="0">
      <selection activeCell="B7" sqref="B7"/>
    </sheetView>
  </sheetViews>
  <sheetFormatPr defaultRowHeight="12.75"/>
  <cols>
    <col min="1" max="1" width="4.7109375" customWidth="1"/>
    <col min="2" max="2" width="6.5703125" customWidth="1"/>
    <col min="3" max="3" width="6.28515625" customWidth="1"/>
    <col min="4" max="4" width="12.7109375" customWidth="1"/>
    <col min="5" max="6" width="6.7109375" customWidth="1"/>
    <col min="7" max="7" width="2" customWidth="1"/>
    <col min="8" max="8" width="3" customWidth="1"/>
    <col min="9" max="9" width="2.7109375" customWidth="1"/>
  </cols>
  <sheetData>
    <row r="1" spans="1:10" ht="18" customHeight="1">
      <c r="A1" s="847" t="s">
        <v>0</v>
      </c>
      <c r="B1" s="851" t="s">
        <v>16</v>
      </c>
      <c r="C1" s="854" t="s">
        <v>1</v>
      </c>
      <c r="D1" s="855"/>
      <c r="E1" s="855"/>
      <c r="F1" s="856"/>
    </row>
    <row r="2" spans="1:10" ht="14.25" customHeight="1">
      <c r="A2" s="848"/>
      <c r="B2" s="852"/>
      <c r="C2" s="857"/>
      <c r="D2" s="858"/>
      <c r="E2" s="858"/>
      <c r="F2" s="859"/>
    </row>
    <row r="3" spans="1:10" ht="12.75" customHeight="1">
      <c r="A3" s="848"/>
      <c r="B3" s="852"/>
      <c r="C3" s="857"/>
      <c r="D3" s="858"/>
      <c r="E3" s="858"/>
      <c r="F3" s="859"/>
    </row>
    <row r="4" spans="1:10" ht="12.75" customHeight="1">
      <c r="A4" s="849"/>
      <c r="B4" s="852"/>
      <c r="C4" s="857"/>
      <c r="D4" s="858"/>
      <c r="E4" s="858"/>
      <c r="F4" s="859"/>
    </row>
    <row r="5" spans="1:10" ht="12" customHeight="1" thickBot="1">
      <c r="A5" s="850"/>
      <c r="B5" s="853"/>
      <c r="C5" s="860"/>
      <c r="D5" s="861"/>
      <c r="E5" s="861"/>
      <c r="F5" s="862"/>
      <c r="I5" s="312" t="s">
        <v>245</v>
      </c>
    </row>
    <row r="6" spans="1:10" ht="15.2" customHeight="1">
      <c r="A6" s="465">
        <v>1</v>
      </c>
      <c r="B6" s="465">
        <v>10001</v>
      </c>
      <c r="C6" s="466" t="s">
        <v>520</v>
      </c>
      <c r="D6" s="467" t="s">
        <v>521</v>
      </c>
      <c r="E6" s="468" t="s">
        <v>522</v>
      </c>
      <c r="F6" s="462"/>
      <c r="I6" s="312"/>
    </row>
    <row r="7" spans="1:10" ht="15.2" customHeight="1">
      <c r="A7" s="469">
        <v>2</v>
      </c>
      <c r="B7" s="469"/>
      <c r="C7" s="470"/>
      <c r="D7" s="471"/>
      <c r="E7" s="472"/>
      <c r="F7" s="463"/>
      <c r="H7" s="307"/>
      <c r="I7" s="313" t="s">
        <v>259</v>
      </c>
    </row>
    <row r="8" spans="1:10" ht="15.2" customHeight="1">
      <c r="A8" s="469">
        <v>3</v>
      </c>
      <c r="B8" s="469"/>
      <c r="C8" s="470"/>
      <c r="D8" s="471"/>
      <c r="E8" s="472"/>
      <c r="F8" s="463"/>
      <c r="H8" s="307"/>
      <c r="I8" s="313" t="s">
        <v>260</v>
      </c>
    </row>
    <row r="9" spans="1:10" ht="15.2" customHeight="1">
      <c r="A9" s="469">
        <v>4</v>
      </c>
      <c r="B9" s="469"/>
      <c r="C9" s="470"/>
      <c r="D9" s="471"/>
      <c r="E9" s="472"/>
      <c r="F9" s="463"/>
      <c r="H9" s="310" t="s">
        <v>247</v>
      </c>
      <c r="I9" s="310" t="s">
        <v>250</v>
      </c>
      <c r="J9" s="305"/>
    </row>
    <row r="10" spans="1:10" ht="15.2" customHeight="1" thickBot="1">
      <c r="A10" s="473">
        <v>5</v>
      </c>
      <c r="B10" s="473"/>
      <c r="C10" s="474"/>
      <c r="D10" s="475"/>
      <c r="E10" s="476"/>
      <c r="F10" s="464"/>
      <c r="H10" s="310"/>
      <c r="I10" s="310" t="s">
        <v>249</v>
      </c>
      <c r="J10" s="305"/>
    </row>
    <row r="11" spans="1:10" ht="15.2" customHeight="1">
      <c r="A11" s="465">
        <v>6</v>
      </c>
      <c r="B11" s="465"/>
      <c r="C11" s="466"/>
      <c r="D11" s="467"/>
      <c r="E11" s="468"/>
      <c r="F11" s="462"/>
      <c r="H11" s="310" t="s">
        <v>248</v>
      </c>
      <c r="I11" s="310" t="s">
        <v>251</v>
      </c>
      <c r="J11" s="305"/>
    </row>
    <row r="12" spans="1:10" ht="15.2" customHeight="1">
      <c r="A12" s="469">
        <v>7</v>
      </c>
      <c r="B12" s="469"/>
      <c r="C12" s="470"/>
      <c r="D12" s="471"/>
      <c r="E12" s="472"/>
      <c r="F12" s="463"/>
      <c r="H12" s="310"/>
      <c r="I12" s="310" t="s">
        <v>252</v>
      </c>
      <c r="J12" s="305"/>
    </row>
    <row r="13" spans="1:10" ht="15.2" customHeight="1">
      <c r="A13" s="469">
        <v>8</v>
      </c>
      <c r="B13" s="469"/>
      <c r="C13" s="470"/>
      <c r="D13" s="471"/>
      <c r="E13" s="472"/>
      <c r="F13" s="463"/>
      <c r="H13" s="311" t="s">
        <v>253</v>
      </c>
      <c r="I13" s="310" t="s">
        <v>254</v>
      </c>
      <c r="J13" s="305"/>
    </row>
    <row r="14" spans="1:10" ht="15.2" customHeight="1">
      <c r="A14" s="469">
        <v>9</v>
      </c>
      <c r="B14" s="469"/>
      <c r="C14" s="470"/>
      <c r="D14" s="471"/>
      <c r="E14" s="472"/>
      <c r="F14" s="463"/>
      <c r="H14" s="310"/>
      <c r="I14" s="310" t="s">
        <v>255</v>
      </c>
      <c r="J14" s="305"/>
    </row>
    <row r="15" spans="1:10" ht="15.2" customHeight="1" thickBot="1">
      <c r="A15" s="473">
        <v>10</v>
      </c>
      <c r="B15" s="473"/>
      <c r="C15" s="474"/>
      <c r="D15" s="475"/>
      <c r="E15" s="476"/>
      <c r="F15" s="464"/>
      <c r="H15" s="311" t="s">
        <v>256</v>
      </c>
      <c r="I15" s="310" t="s">
        <v>257</v>
      </c>
      <c r="J15" s="305"/>
    </row>
    <row r="16" spans="1:10" ht="15.2" customHeight="1">
      <c r="A16" s="465">
        <v>11</v>
      </c>
      <c r="B16" s="465"/>
      <c r="C16" s="466"/>
      <c r="D16" s="467"/>
      <c r="E16" s="468"/>
      <c r="F16" s="462"/>
      <c r="H16" s="310"/>
      <c r="I16" s="310" t="s">
        <v>258</v>
      </c>
      <c r="J16" s="305"/>
    </row>
    <row r="17" spans="1:10" ht="15.2" customHeight="1">
      <c r="A17" s="469">
        <v>12</v>
      </c>
      <c r="B17" s="469"/>
      <c r="C17" s="470"/>
      <c r="D17" s="471"/>
      <c r="E17" s="472"/>
      <c r="F17" s="463"/>
      <c r="H17" s="311" t="s">
        <v>261</v>
      </c>
      <c r="I17" s="310" t="s">
        <v>262</v>
      </c>
      <c r="J17" s="305"/>
    </row>
    <row r="18" spans="1:10" ht="15.2" customHeight="1">
      <c r="A18" s="469">
        <v>13</v>
      </c>
      <c r="B18" s="469"/>
      <c r="C18" s="470"/>
      <c r="D18" s="471"/>
      <c r="E18" s="472"/>
      <c r="F18" s="463"/>
      <c r="H18" s="310"/>
      <c r="I18" s="310" t="s">
        <v>263</v>
      </c>
      <c r="J18" s="305"/>
    </row>
    <row r="19" spans="1:10" ht="15.2" customHeight="1">
      <c r="A19" s="469">
        <v>14</v>
      </c>
      <c r="B19" s="469"/>
      <c r="C19" s="470"/>
      <c r="D19" s="471"/>
      <c r="E19" s="472"/>
      <c r="F19" s="463"/>
      <c r="H19" s="311" t="s">
        <v>264</v>
      </c>
      <c r="I19" s="310" t="s">
        <v>265</v>
      </c>
      <c r="J19" s="305"/>
    </row>
    <row r="20" spans="1:10" ht="15.2" customHeight="1" thickBot="1">
      <c r="A20" s="473">
        <v>15</v>
      </c>
      <c r="B20" s="473"/>
      <c r="C20" s="474"/>
      <c r="D20" s="475"/>
      <c r="E20" s="476"/>
      <c r="F20" s="464"/>
      <c r="H20" s="310"/>
      <c r="I20" s="310" t="s">
        <v>266</v>
      </c>
      <c r="J20" s="305"/>
    </row>
    <row r="21" spans="1:10" ht="15.2" customHeight="1">
      <c r="A21" s="465">
        <v>16</v>
      </c>
      <c r="B21" s="465"/>
      <c r="C21" s="466"/>
      <c r="D21" s="467"/>
      <c r="E21" s="468"/>
      <c r="F21" s="462"/>
      <c r="H21" s="311" t="s">
        <v>267</v>
      </c>
      <c r="I21" s="310" t="s">
        <v>268</v>
      </c>
      <c r="J21" s="305"/>
    </row>
    <row r="22" spans="1:10" ht="15.2" customHeight="1">
      <c r="A22" s="469">
        <v>17</v>
      </c>
      <c r="B22" s="469"/>
      <c r="C22" s="470"/>
      <c r="D22" s="471"/>
      <c r="E22" s="472"/>
      <c r="F22" s="463"/>
      <c r="H22" s="310"/>
      <c r="I22" s="310" t="s">
        <v>269</v>
      </c>
      <c r="J22" s="305"/>
    </row>
    <row r="23" spans="1:10" ht="15.2" customHeight="1">
      <c r="A23" s="469">
        <v>18</v>
      </c>
      <c r="B23" s="469"/>
      <c r="C23" s="470"/>
      <c r="D23" s="471"/>
      <c r="E23" s="472"/>
      <c r="F23" s="463"/>
      <c r="H23" s="311" t="s">
        <v>270</v>
      </c>
      <c r="I23" s="310" t="s">
        <v>271</v>
      </c>
      <c r="J23" s="305"/>
    </row>
    <row r="24" spans="1:10" ht="15.2" customHeight="1">
      <c r="A24" s="469">
        <v>19</v>
      </c>
      <c r="B24" s="469"/>
      <c r="C24" s="470"/>
      <c r="D24" s="471"/>
      <c r="E24" s="472"/>
      <c r="F24" s="463"/>
      <c r="H24" s="310"/>
      <c r="I24" s="310" t="s">
        <v>272</v>
      </c>
    </row>
    <row r="25" spans="1:10" ht="15.2" customHeight="1" thickBot="1">
      <c r="A25" s="473">
        <v>20</v>
      </c>
      <c r="B25" s="473"/>
      <c r="C25" s="474"/>
      <c r="D25" s="475"/>
      <c r="E25" s="476"/>
      <c r="F25" s="464"/>
      <c r="H25" s="311" t="s">
        <v>273</v>
      </c>
      <c r="I25" s="310" t="s">
        <v>274</v>
      </c>
    </row>
    <row r="26" spans="1:10" ht="15.2" customHeight="1">
      <c r="A26" s="465">
        <v>21</v>
      </c>
      <c r="B26" s="465"/>
      <c r="C26" s="466"/>
      <c r="D26" s="467"/>
      <c r="E26" s="468"/>
      <c r="F26" s="462"/>
      <c r="H26" s="310"/>
      <c r="I26" s="310" t="s">
        <v>275</v>
      </c>
    </row>
    <row r="27" spans="1:10" ht="15.2" customHeight="1">
      <c r="A27" s="469">
        <v>22</v>
      </c>
      <c r="B27" s="469"/>
      <c r="C27" s="470"/>
      <c r="D27" s="471"/>
      <c r="E27" s="472"/>
      <c r="F27" s="463"/>
      <c r="H27" s="310"/>
    </row>
    <row r="28" spans="1:10" ht="15.2" customHeight="1">
      <c r="A28" s="469">
        <v>23</v>
      </c>
      <c r="B28" s="469"/>
      <c r="C28" s="470"/>
      <c r="D28" s="471"/>
      <c r="E28" s="472"/>
      <c r="F28" s="463"/>
      <c r="H28" s="310"/>
      <c r="I28" s="128"/>
    </row>
    <row r="29" spans="1:10" ht="15.2" customHeight="1">
      <c r="A29" s="469">
        <v>24</v>
      </c>
      <c r="B29" s="469"/>
      <c r="C29" s="470"/>
      <c r="D29" s="471"/>
      <c r="E29" s="472"/>
      <c r="F29" s="463"/>
      <c r="H29" s="310"/>
      <c r="I29" s="128"/>
    </row>
    <row r="30" spans="1:10" ht="15.2" customHeight="1" thickBot="1">
      <c r="A30" s="473">
        <v>25</v>
      </c>
      <c r="B30" s="473"/>
      <c r="C30" s="474"/>
      <c r="D30" s="475"/>
      <c r="E30" s="476"/>
      <c r="F30" s="464"/>
      <c r="I30" s="314" t="s">
        <v>276</v>
      </c>
    </row>
    <row r="31" spans="1:10" ht="15.2" customHeight="1">
      <c r="A31" s="465">
        <v>26</v>
      </c>
      <c r="B31" s="465"/>
      <c r="C31" s="466"/>
      <c r="D31" s="467"/>
      <c r="E31" s="468"/>
      <c r="F31" s="462"/>
      <c r="I31" s="314" t="s">
        <v>246</v>
      </c>
    </row>
    <row r="32" spans="1:10" ht="15.2" customHeight="1">
      <c r="A32" s="469">
        <v>27</v>
      </c>
      <c r="B32" s="469"/>
      <c r="C32" s="470"/>
      <c r="D32" s="471"/>
      <c r="E32" s="472"/>
      <c r="F32" s="463"/>
      <c r="H32" s="310"/>
      <c r="I32" s="128"/>
      <c r="J32" s="309"/>
    </row>
    <row r="33" spans="1:10" ht="15.2" customHeight="1">
      <c r="A33" s="469">
        <v>28</v>
      </c>
      <c r="B33" s="469"/>
      <c r="C33" s="470"/>
      <c r="D33" s="471"/>
      <c r="E33" s="472"/>
      <c r="F33" s="463"/>
      <c r="H33" s="311"/>
      <c r="I33" s="315" t="s">
        <v>247</v>
      </c>
      <c r="J33" s="301" t="s">
        <v>277</v>
      </c>
    </row>
    <row r="34" spans="1:10" ht="15.2" customHeight="1">
      <c r="A34" s="469">
        <v>29</v>
      </c>
      <c r="B34" s="469"/>
      <c r="C34" s="470"/>
      <c r="D34" s="471"/>
      <c r="E34" s="472"/>
      <c r="F34" s="463"/>
      <c r="H34" s="310"/>
      <c r="I34" s="315" t="s">
        <v>248</v>
      </c>
      <c r="J34" s="301" t="s">
        <v>278</v>
      </c>
    </row>
    <row r="35" spans="1:10" ht="15.2" customHeight="1" thickBot="1">
      <c r="A35" s="473">
        <v>30</v>
      </c>
      <c r="B35" s="473"/>
      <c r="C35" s="474"/>
      <c r="D35" s="475"/>
      <c r="E35" s="476"/>
      <c r="F35" s="464"/>
      <c r="H35" s="310"/>
      <c r="I35" s="315" t="s">
        <v>253</v>
      </c>
      <c r="J35" s="301" t="s">
        <v>279</v>
      </c>
    </row>
    <row r="36" spans="1:10" ht="15.2" customHeight="1">
      <c r="A36" s="465">
        <v>31</v>
      </c>
      <c r="B36" s="465"/>
      <c r="C36" s="466"/>
      <c r="D36" s="467"/>
      <c r="E36" s="468"/>
      <c r="F36" s="462"/>
      <c r="H36" s="310"/>
      <c r="I36" s="315" t="s">
        <v>256</v>
      </c>
      <c r="J36" s="301" t="s">
        <v>280</v>
      </c>
    </row>
    <row r="37" spans="1:10" ht="15.2" customHeight="1">
      <c r="A37" s="469">
        <v>32</v>
      </c>
      <c r="B37" s="469"/>
      <c r="C37" s="470"/>
      <c r="D37" s="471"/>
      <c r="E37" s="472"/>
      <c r="F37" s="463"/>
      <c r="H37" s="310"/>
      <c r="I37" s="315" t="s">
        <v>261</v>
      </c>
      <c r="J37" s="301" t="s">
        <v>281</v>
      </c>
    </row>
    <row r="38" spans="1:10" ht="15.2" customHeight="1">
      <c r="A38" s="469">
        <v>33</v>
      </c>
      <c r="B38" s="469"/>
      <c r="C38" s="470"/>
      <c r="D38" s="471"/>
      <c r="E38" s="472"/>
      <c r="F38" s="463"/>
      <c r="H38" s="310"/>
      <c r="I38" s="315" t="s">
        <v>264</v>
      </c>
      <c r="J38" s="301" t="s">
        <v>282</v>
      </c>
    </row>
    <row r="39" spans="1:10" ht="15.2" customHeight="1">
      <c r="A39" s="469">
        <v>34</v>
      </c>
      <c r="B39" s="469"/>
      <c r="C39" s="470"/>
      <c r="D39" s="471"/>
      <c r="E39" s="472"/>
      <c r="F39" s="463"/>
      <c r="H39" s="310"/>
      <c r="I39" s="315" t="s">
        <v>267</v>
      </c>
      <c r="J39" s="301" t="s">
        <v>283</v>
      </c>
    </row>
    <row r="40" spans="1:10" ht="15.2" customHeight="1" thickBot="1">
      <c r="A40" s="473">
        <v>35</v>
      </c>
      <c r="B40" s="473"/>
      <c r="C40" s="474"/>
      <c r="D40" s="475"/>
      <c r="E40" s="476"/>
      <c r="F40" s="464"/>
      <c r="H40" s="310"/>
      <c r="I40" s="128"/>
      <c r="J40" s="301" t="s">
        <v>284</v>
      </c>
    </row>
    <row r="41" spans="1:10" ht="15.2" customHeight="1">
      <c r="A41" s="465">
        <v>36</v>
      </c>
      <c r="B41" s="465"/>
      <c r="C41" s="466"/>
      <c r="D41" s="467"/>
      <c r="E41" s="468"/>
      <c r="F41" s="462"/>
      <c r="H41" s="310"/>
      <c r="I41" s="315" t="s">
        <v>270</v>
      </c>
      <c r="J41" s="301" t="s">
        <v>285</v>
      </c>
    </row>
    <row r="42" spans="1:10" ht="15.2" customHeight="1">
      <c r="A42" s="469">
        <v>37</v>
      </c>
      <c r="B42" s="469"/>
      <c r="C42" s="470"/>
      <c r="D42" s="471"/>
      <c r="E42" s="472"/>
      <c r="F42" s="463"/>
      <c r="H42" s="310"/>
      <c r="I42" s="315" t="s">
        <v>273</v>
      </c>
      <c r="J42" s="301" t="s">
        <v>286</v>
      </c>
    </row>
    <row r="43" spans="1:10" ht="15.2" customHeight="1">
      <c r="A43" s="469">
        <v>38</v>
      </c>
      <c r="B43" s="469"/>
      <c r="C43" s="470"/>
      <c r="D43" s="471"/>
      <c r="E43" s="472"/>
      <c r="F43" s="463"/>
      <c r="H43" s="310"/>
      <c r="I43" s="315" t="s">
        <v>287</v>
      </c>
      <c r="J43" s="301" t="s">
        <v>288</v>
      </c>
    </row>
    <row r="44" spans="1:10" ht="15.2" customHeight="1">
      <c r="A44" s="469">
        <v>39</v>
      </c>
      <c r="B44" s="469"/>
      <c r="C44" s="470"/>
      <c r="D44" s="471"/>
      <c r="E44" s="472"/>
      <c r="F44" s="463"/>
      <c r="H44" s="310"/>
      <c r="I44" s="315" t="s">
        <v>289</v>
      </c>
      <c r="J44" s="301" t="s">
        <v>291</v>
      </c>
    </row>
    <row r="45" spans="1:10" ht="15.2" customHeight="1" thickBot="1">
      <c r="A45" s="473">
        <v>40</v>
      </c>
      <c r="B45" s="473"/>
      <c r="C45" s="474"/>
      <c r="D45" s="475"/>
      <c r="E45" s="476"/>
      <c r="F45" s="464"/>
      <c r="H45" s="77"/>
      <c r="I45" s="315" t="s">
        <v>290</v>
      </c>
      <c r="J45" s="301" t="s">
        <v>292</v>
      </c>
    </row>
    <row r="46" spans="1:10" ht="15.2" customHeight="1">
      <c r="A46" s="465">
        <v>41</v>
      </c>
      <c r="B46" s="465"/>
      <c r="C46" s="466"/>
      <c r="D46" s="467"/>
      <c r="E46" s="468"/>
      <c r="F46" s="462"/>
      <c r="H46" s="77"/>
    </row>
    <row r="47" spans="1:10" ht="15.2" customHeight="1">
      <c r="A47" s="469">
        <v>42</v>
      </c>
      <c r="B47" s="469"/>
      <c r="C47" s="470"/>
      <c r="D47" s="471"/>
      <c r="E47" s="472"/>
      <c r="F47" s="463"/>
      <c r="H47" s="77"/>
    </row>
    <row r="48" spans="1:10" ht="15.2" customHeight="1">
      <c r="A48" s="469">
        <v>43</v>
      </c>
      <c r="B48" s="469"/>
      <c r="C48" s="470"/>
      <c r="D48" s="471"/>
      <c r="E48" s="472"/>
      <c r="F48" s="463"/>
      <c r="H48" s="77"/>
    </row>
    <row r="49" spans="1:8" ht="15.2" customHeight="1">
      <c r="A49" s="469">
        <v>44</v>
      </c>
      <c r="B49" s="469"/>
      <c r="C49" s="470"/>
      <c r="D49" s="471"/>
      <c r="E49" s="472"/>
      <c r="F49" s="463"/>
      <c r="H49" s="77"/>
    </row>
    <row r="50" spans="1:8" ht="15.2" customHeight="1" thickBot="1">
      <c r="A50" s="473">
        <v>45</v>
      </c>
      <c r="B50" s="473"/>
      <c r="C50" s="474"/>
      <c r="D50" s="475"/>
      <c r="E50" s="476"/>
      <c r="F50" s="464"/>
      <c r="H50" s="77"/>
    </row>
    <row r="51" spans="1:8" ht="15.2" customHeight="1">
      <c r="A51" s="465">
        <v>46</v>
      </c>
      <c r="B51" s="465"/>
      <c r="C51" s="466"/>
      <c r="D51" s="467"/>
      <c r="E51" s="468"/>
      <c r="F51" s="462"/>
      <c r="H51" s="77"/>
    </row>
    <row r="52" spans="1:8" ht="15.2" customHeight="1">
      <c r="A52" s="469">
        <v>47</v>
      </c>
      <c r="B52" s="469"/>
      <c r="C52" s="470"/>
      <c r="D52" s="471"/>
      <c r="E52" s="472"/>
      <c r="F52" s="463"/>
      <c r="H52" s="77"/>
    </row>
    <row r="53" spans="1:8" ht="15.2" customHeight="1">
      <c r="A53" s="469">
        <v>48</v>
      </c>
      <c r="B53" s="469"/>
      <c r="C53" s="470"/>
      <c r="D53" s="471"/>
      <c r="E53" s="472"/>
      <c r="F53" s="463"/>
      <c r="H53" s="77"/>
    </row>
    <row r="54" spans="1:8" ht="15.2" customHeight="1">
      <c r="A54" s="469">
        <v>49</v>
      </c>
      <c r="B54" s="469"/>
      <c r="C54" s="470"/>
      <c r="D54" s="471"/>
      <c r="E54" s="472"/>
      <c r="F54" s="463"/>
      <c r="H54" s="77"/>
    </row>
    <row r="55" spans="1:8" ht="15.2" customHeight="1" thickBot="1">
      <c r="A55" s="473">
        <v>50</v>
      </c>
      <c r="B55" s="473"/>
      <c r="C55" s="474"/>
      <c r="D55" s="475"/>
      <c r="E55" s="476"/>
      <c r="F55" s="464"/>
      <c r="H55" s="77"/>
    </row>
    <row r="56" spans="1:8" ht="18">
      <c r="A56" s="1"/>
      <c r="B56" s="1"/>
      <c r="C56" s="1"/>
      <c r="D56" s="1"/>
      <c r="E56" s="1"/>
      <c r="F56" s="1"/>
    </row>
    <row r="57" spans="1:8" ht="18">
      <c r="A57" s="1"/>
      <c r="B57" s="1"/>
      <c r="C57" s="1"/>
      <c r="D57" s="1"/>
      <c r="E57" s="1"/>
      <c r="F57" s="1"/>
    </row>
    <row r="58" spans="1:8" ht="18">
      <c r="A58" s="1"/>
      <c r="B58" s="1"/>
      <c r="C58" s="1"/>
      <c r="D58" s="1"/>
      <c r="E58" s="1"/>
      <c r="F58" s="1"/>
    </row>
    <row r="59" spans="1:8" ht="18">
      <c r="A59" s="1"/>
      <c r="B59" s="1"/>
      <c r="C59" s="1"/>
      <c r="D59" s="1"/>
      <c r="E59" s="1"/>
      <c r="F59" s="1"/>
    </row>
    <row r="60" spans="1:8" ht="18">
      <c r="A60" s="1"/>
      <c r="B60" s="1"/>
      <c r="C60" s="1"/>
      <c r="D60" s="1"/>
      <c r="E60" s="1"/>
      <c r="F60" s="1"/>
    </row>
    <row r="61" spans="1:8" ht="18">
      <c r="A61" s="1"/>
      <c r="B61" s="1"/>
      <c r="C61" s="1"/>
      <c r="D61" s="1"/>
      <c r="E61" s="1"/>
      <c r="F61" s="1"/>
    </row>
    <row r="62" spans="1:8" ht="18">
      <c r="A62" s="1"/>
      <c r="B62" s="1"/>
      <c r="C62" s="1"/>
      <c r="D62" s="1"/>
      <c r="E62" s="1"/>
      <c r="F62" s="1"/>
    </row>
    <row r="63" spans="1:8" ht="18">
      <c r="A63" s="1"/>
      <c r="B63" s="1"/>
      <c r="C63" s="1"/>
      <c r="D63" s="1"/>
      <c r="E63" s="1"/>
      <c r="F63" s="1"/>
    </row>
    <row r="64" spans="1:8" ht="18">
      <c r="A64" s="1"/>
      <c r="B64" s="1"/>
      <c r="C64" s="1"/>
      <c r="D64" s="1"/>
      <c r="E64" s="1"/>
      <c r="F64" s="1"/>
    </row>
    <row r="65" spans="1:6" ht="18">
      <c r="A65" s="1"/>
      <c r="B65" s="1"/>
      <c r="C65" s="1"/>
      <c r="D65" s="1"/>
      <c r="E65" s="1"/>
      <c r="F65" s="1"/>
    </row>
    <row r="66" spans="1:6" ht="18">
      <c r="A66" s="1"/>
      <c r="B66" s="1"/>
      <c r="C66" s="1"/>
      <c r="D66" s="1"/>
      <c r="E66" s="1"/>
      <c r="F66" s="1"/>
    </row>
  </sheetData>
  <protectedRanges>
    <protectedRange sqref="B6:F55" name="ช่วง1"/>
  </protectedRanges>
  <mergeCells count="3">
    <mergeCell ref="A1:A5"/>
    <mergeCell ref="B1:B5"/>
    <mergeCell ref="C1:F5"/>
  </mergeCells>
  <pageMargins left="0.19685039370078741" right="0.19685039370078741" top="0.19685039370078741" bottom="0.19685039370078741" header="0.51181102362204722" footer="0.51181102362204722"/>
  <pageSetup paperSize="9"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Normal="100" workbookViewId="0">
      <selection activeCell="O7" sqref="O7"/>
    </sheetView>
  </sheetViews>
  <sheetFormatPr defaultRowHeight="21.75" customHeight="1"/>
  <cols>
    <col min="1" max="1" width="7.85546875" customWidth="1"/>
    <col min="3" max="3" width="2.42578125" customWidth="1"/>
    <col min="4" max="4" width="7" customWidth="1"/>
  </cols>
  <sheetData>
    <row r="1" spans="1:17" ht="21.75" customHeight="1">
      <c r="A1" s="306"/>
      <c r="B1" s="306"/>
      <c r="C1" s="306"/>
      <c r="D1" s="306"/>
      <c r="E1" s="306"/>
      <c r="F1" s="306"/>
      <c r="G1" s="306"/>
      <c r="H1" s="306"/>
      <c r="I1" s="306"/>
      <c r="J1" s="306"/>
      <c r="K1" s="306"/>
    </row>
    <row r="2" spans="1:17" ht="21.75" customHeight="1">
      <c r="A2" s="304" t="s">
        <v>168</v>
      </c>
      <c r="B2" s="864" t="str">
        <f>IF(ปก!D13=""," ",ปก!D13)</f>
        <v xml:space="preserve"> </v>
      </c>
      <c r="C2" s="864"/>
      <c r="D2" s="303" t="s">
        <v>336</v>
      </c>
      <c r="E2" s="865" t="str">
        <f>IF(ปก!I13=""," ",ปก!I13)</f>
        <v xml:space="preserve"> </v>
      </c>
      <c r="F2" s="865"/>
      <c r="G2" s="865"/>
      <c r="H2" s="865"/>
      <c r="I2" s="306" t="s">
        <v>186</v>
      </c>
      <c r="J2" s="477">
        <f>IF(ปก!E14=""," ",ปก!E14)</f>
        <v>0</v>
      </c>
      <c r="K2" s="306" t="s">
        <v>171</v>
      </c>
    </row>
    <row r="3" spans="1:17" ht="5.25" customHeight="1">
      <c r="A3" s="306"/>
      <c r="B3" s="306"/>
      <c r="C3" s="306"/>
      <c r="D3" s="306"/>
      <c r="E3" s="306"/>
      <c r="F3" s="306"/>
      <c r="G3" s="306"/>
      <c r="H3" s="306"/>
      <c r="I3" s="306"/>
      <c r="J3" s="306"/>
      <c r="K3" s="306"/>
    </row>
    <row r="4" spans="1:17" ht="21.75" customHeight="1">
      <c r="A4" s="306" t="s">
        <v>337</v>
      </c>
      <c r="B4" s="306"/>
      <c r="C4" s="306"/>
      <c r="D4" s="306"/>
      <c r="E4" s="306"/>
      <c r="F4" s="306"/>
      <c r="G4" s="306"/>
      <c r="H4" s="306"/>
      <c r="I4" s="306"/>
      <c r="J4" s="306"/>
      <c r="K4" s="306"/>
    </row>
    <row r="5" spans="1:17" ht="11.25" customHeight="1">
      <c r="A5" s="306"/>
      <c r="B5" s="306"/>
      <c r="C5" s="306"/>
      <c r="D5" s="306"/>
      <c r="E5" s="306"/>
      <c r="F5" s="306"/>
      <c r="G5" s="306"/>
      <c r="H5" s="306"/>
      <c r="I5" s="306"/>
      <c r="J5" s="306"/>
      <c r="K5" s="306"/>
    </row>
    <row r="6" spans="1:17" ht="21.75" customHeight="1">
      <c r="A6" s="863" t="s">
        <v>542</v>
      </c>
      <c r="B6" s="863"/>
      <c r="C6" s="863"/>
      <c r="D6" s="863"/>
      <c r="E6" s="863"/>
      <c r="F6" s="863"/>
      <c r="G6" s="863"/>
      <c r="H6" s="863"/>
      <c r="I6" s="863"/>
      <c r="J6" s="863"/>
      <c r="K6" s="863"/>
      <c r="L6" s="863"/>
    </row>
    <row r="7" spans="1:17" ht="21.75" customHeight="1">
      <c r="A7" s="863"/>
      <c r="B7" s="863"/>
      <c r="C7" s="863"/>
      <c r="D7" s="863"/>
      <c r="E7" s="863"/>
      <c r="F7" s="863"/>
      <c r="G7" s="863"/>
      <c r="H7" s="863"/>
      <c r="I7" s="863"/>
      <c r="J7" s="863"/>
      <c r="K7" s="863"/>
      <c r="L7" s="863"/>
    </row>
    <row r="8" spans="1:17" ht="21.75" customHeight="1">
      <c r="A8" s="863"/>
      <c r="B8" s="863"/>
      <c r="C8" s="863"/>
      <c r="D8" s="863"/>
      <c r="E8" s="863"/>
      <c r="F8" s="863"/>
      <c r="G8" s="863"/>
      <c r="H8" s="863"/>
      <c r="I8" s="863"/>
      <c r="J8" s="863"/>
      <c r="K8" s="863"/>
      <c r="L8" s="863"/>
    </row>
    <row r="9" spans="1:17" ht="21.75" customHeight="1">
      <c r="A9" s="863"/>
      <c r="B9" s="863"/>
      <c r="C9" s="863"/>
      <c r="D9" s="863"/>
      <c r="E9" s="863"/>
      <c r="F9" s="863"/>
      <c r="G9" s="863"/>
      <c r="H9" s="863"/>
      <c r="I9" s="863"/>
      <c r="J9" s="863"/>
      <c r="K9" s="863"/>
      <c r="L9" s="863"/>
    </row>
    <row r="10" spans="1:17" ht="21.75" customHeight="1">
      <c r="A10" s="863"/>
      <c r="B10" s="863"/>
      <c r="C10" s="863"/>
      <c r="D10" s="863"/>
      <c r="E10" s="863"/>
      <c r="F10" s="863"/>
      <c r="G10" s="863"/>
      <c r="H10" s="863"/>
      <c r="I10" s="863"/>
      <c r="J10" s="863"/>
      <c r="K10" s="863"/>
      <c r="L10" s="863"/>
    </row>
    <row r="11" spans="1:17" ht="21.75" customHeight="1">
      <c r="A11" s="863"/>
      <c r="B11" s="863"/>
      <c r="C11" s="863"/>
      <c r="D11" s="863"/>
      <c r="E11" s="863"/>
      <c r="F11" s="863"/>
      <c r="G11" s="863"/>
      <c r="H11" s="863"/>
      <c r="I11" s="863"/>
      <c r="J11" s="863"/>
      <c r="K11" s="863"/>
      <c r="L11" s="863"/>
    </row>
    <row r="12" spans="1:17" ht="21.75" customHeight="1">
      <c r="A12" s="863"/>
      <c r="B12" s="863"/>
      <c r="C12" s="863"/>
      <c r="D12" s="863"/>
      <c r="E12" s="863"/>
      <c r="F12" s="863"/>
      <c r="G12" s="863"/>
      <c r="H12" s="863"/>
      <c r="I12" s="863"/>
      <c r="J12" s="863"/>
      <c r="K12" s="863"/>
      <c r="L12" s="863"/>
    </row>
    <row r="13" spans="1:17" ht="21.75" customHeight="1">
      <c r="A13" s="863"/>
      <c r="B13" s="863"/>
      <c r="C13" s="863"/>
      <c r="D13" s="863"/>
      <c r="E13" s="863"/>
      <c r="F13" s="863"/>
      <c r="G13" s="863"/>
      <c r="H13" s="863"/>
      <c r="I13" s="863"/>
      <c r="J13" s="863"/>
      <c r="K13" s="863"/>
      <c r="L13" s="863"/>
    </row>
    <row r="14" spans="1:17" ht="21.75" customHeight="1">
      <c r="A14" s="863"/>
      <c r="B14" s="863"/>
      <c r="C14" s="863"/>
      <c r="D14" s="863"/>
      <c r="E14" s="863"/>
      <c r="F14" s="863"/>
      <c r="G14" s="863"/>
      <c r="H14" s="863"/>
      <c r="I14" s="863"/>
      <c r="J14" s="863"/>
      <c r="K14" s="863"/>
      <c r="L14" s="863"/>
      <c r="Q14" s="776" t="s">
        <v>548</v>
      </c>
    </row>
    <row r="15" spans="1:17" ht="21.75" customHeight="1">
      <c r="A15" s="863"/>
      <c r="B15" s="863"/>
      <c r="C15" s="863"/>
      <c r="D15" s="863"/>
      <c r="E15" s="863"/>
      <c r="F15" s="863"/>
      <c r="G15" s="863"/>
      <c r="H15" s="863"/>
      <c r="I15" s="863"/>
      <c r="J15" s="863"/>
      <c r="K15" s="863"/>
      <c r="L15" s="863"/>
    </row>
    <row r="16" spans="1:17" ht="21.75" customHeight="1">
      <c r="A16" s="863"/>
      <c r="B16" s="863"/>
      <c r="C16" s="863"/>
      <c r="D16" s="863"/>
      <c r="E16" s="863"/>
      <c r="F16" s="863"/>
      <c r="G16" s="863"/>
      <c r="H16" s="863"/>
      <c r="I16" s="863"/>
      <c r="J16" s="863"/>
      <c r="K16" s="863"/>
      <c r="L16" s="863"/>
    </row>
    <row r="17" spans="1:12" ht="21.75" customHeight="1">
      <c r="A17" s="863"/>
      <c r="B17" s="863"/>
      <c r="C17" s="863"/>
      <c r="D17" s="863"/>
      <c r="E17" s="863"/>
      <c r="F17" s="863"/>
      <c r="G17" s="863"/>
      <c r="H17" s="863"/>
      <c r="I17" s="863"/>
      <c r="J17" s="863"/>
      <c r="K17" s="863"/>
      <c r="L17" s="863"/>
    </row>
    <row r="18" spans="1:12" ht="21.75" customHeight="1">
      <c r="A18" s="863"/>
      <c r="B18" s="863"/>
      <c r="C18" s="863"/>
      <c r="D18" s="863"/>
      <c r="E18" s="863"/>
      <c r="F18" s="863"/>
      <c r="G18" s="863"/>
      <c r="H18" s="863"/>
      <c r="I18" s="863"/>
      <c r="J18" s="863"/>
      <c r="K18" s="863"/>
      <c r="L18" s="863"/>
    </row>
    <row r="19" spans="1:12" ht="21.75" customHeight="1">
      <c r="A19" s="863"/>
      <c r="B19" s="863"/>
      <c r="C19" s="863"/>
      <c r="D19" s="863"/>
      <c r="E19" s="863"/>
      <c r="F19" s="863"/>
      <c r="G19" s="863"/>
      <c r="H19" s="863"/>
      <c r="I19" s="863"/>
      <c r="J19" s="863"/>
      <c r="K19" s="863"/>
      <c r="L19" s="863"/>
    </row>
    <row r="20" spans="1:12" ht="21.75" customHeight="1">
      <c r="A20" s="863"/>
      <c r="B20" s="863"/>
      <c r="C20" s="863"/>
      <c r="D20" s="863"/>
      <c r="E20" s="863"/>
      <c r="F20" s="863"/>
      <c r="G20" s="863"/>
      <c r="H20" s="863"/>
      <c r="I20" s="863"/>
      <c r="J20" s="863"/>
      <c r="K20" s="863"/>
      <c r="L20" s="863"/>
    </row>
    <row r="21" spans="1:12" ht="21.75" customHeight="1">
      <c r="A21" s="863"/>
      <c r="B21" s="863"/>
      <c r="C21" s="863"/>
      <c r="D21" s="863"/>
      <c r="E21" s="863"/>
      <c r="F21" s="863"/>
      <c r="G21" s="863"/>
      <c r="H21" s="863"/>
      <c r="I21" s="863"/>
      <c r="J21" s="863"/>
      <c r="K21" s="863"/>
      <c r="L21" s="863"/>
    </row>
    <row r="22" spans="1:12" ht="21.75" customHeight="1">
      <c r="A22" s="863"/>
      <c r="B22" s="863"/>
      <c r="C22" s="863"/>
      <c r="D22" s="863"/>
      <c r="E22" s="863"/>
      <c r="F22" s="863"/>
      <c r="G22" s="863"/>
      <c r="H22" s="863"/>
      <c r="I22" s="863"/>
      <c r="J22" s="863"/>
      <c r="K22" s="863"/>
      <c r="L22" s="863"/>
    </row>
    <row r="23" spans="1:12" ht="21.75" customHeight="1">
      <c r="A23" s="863"/>
      <c r="B23" s="863"/>
      <c r="C23" s="863"/>
      <c r="D23" s="863"/>
      <c r="E23" s="863"/>
      <c r="F23" s="863"/>
      <c r="G23" s="863"/>
      <c r="H23" s="863"/>
      <c r="I23" s="863"/>
      <c r="J23" s="863"/>
      <c r="K23" s="863"/>
      <c r="L23" s="863"/>
    </row>
    <row r="24" spans="1:12" ht="21.75" customHeight="1">
      <c r="A24" s="863"/>
      <c r="B24" s="863"/>
      <c r="C24" s="863"/>
      <c r="D24" s="863"/>
      <c r="E24" s="863"/>
      <c r="F24" s="863"/>
      <c r="G24" s="863"/>
      <c r="H24" s="863"/>
      <c r="I24" s="863"/>
      <c r="J24" s="863"/>
      <c r="K24" s="863"/>
      <c r="L24" s="863"/>
    </row>
    <row r="25" spans="1:12" ht="21.75" customHeight="1">
      <c r="A25" s="863"/>
      <c r="B25" s="863"/>
      <c r="C25" s="863"/>
      <c r="D25" s="863"/>
      <c r="E25" s="863"/>
      <c r="F25" s="863"/>
      <c r="G25" s="863"/>
      <c r="H25" s="863"/>
      <c r="I25" s="863"/>
      <c r="J25" s="863"/>
      <c r="K25" s="863"/>
      <c r="L25" s="863"/>
    </row>
    <row r="26" spans="1:12" ht="21.75" customHeight="1">
      <c r="A26" s="863"/>
      <c r="B26" s="863"/>
      <c r="C26" s="863"/>
      <c r="D26" s="863"/>
      <c r="E26" s="863"/>
      <c r="F26" s="863"/>
      <c r="G26" s="863"/>
      <c r="H26" s="863"/>
      <c r="I26" s="863"/>
      <c r="J26" s="863"/>
      <c r="K26" s="863"/>
      <c r="L26" s="863"/>
    </row>
    <row r="27" spans="1:12" ht="21.75" customHeight="1">
      <c r="A27" s="863"/>
      <c r="B27" s="863"/>
      <c r="C27" s="863"/>
      <c r="D27" s="863"/>
      <c r="E27" s="863"/>
      <c r="F27" s="863"/>
      <c r="G27" s="863"/>
      <c r="H27" s="863"/>
      <c r="I27" s="863"/>
      <c r="J27" s="863"/>
      <c r="K27" s="863"/>
      <c r="L27" s="863"/>
    </row>
    <row r="28" spans="1:12" ht="21.75" customHeight="1">
      <c r="A28" s="863"/>
      <c r="B28" s="863"/>
      <c r="C28" s="863"/>
      <c r="D28" s="863"/>
      <c r="E28" s="863"/>
      <c r="F28" s="863"/>
      <c r="G28" s="863"/>
      <c r="H28" s="863"/>
      <c r="I28" s="863"/>
      <c r="J28" s="863"/>
      <c r="K28" s="863"/>
      <c r="L28" s="863"/>
    </row>
    <row r="29" spans="1:12" ht="21.75" customHeight="1">
      <c r="A29" s="863"/>
      <c r="B29" s="863"/>
      <c r="C29" s="863"/>
      <c r="D29" s="863"/>
      <c r="E29" s="863"/>
      <c r="F29" s="863"/>
      <c r="G29" s="863"/>
      <c r="H29" s="863"/>
      <c r="I29" s="863"/>
      <c r="J29" s="863"/>
      <c r="K29" s="863"/>
      <c r="L29" s="863"/>
    </row>
    <row r="30" spans="1:12" ht="21.75" customHeight="1">
      <c r="A30" s="863"/>
      <c r="B30" s="863"/>
      <c r="C30" s="863"/>
      <c r="D30" s="863"/>
      <c r="E30" s="863"/>
      <c r="F30" s="863"/>
      <c r="G30" s="863"/>
      <c r="H30" s="863"/>
      <c r="I30" s="863"/>
      <c r="J30" s="863"/>
      <c r="K30" s="863"/>
      <c r="L30" s="863"/>
    </row>
    <row r="31" spans="1:12" ht="21.75" customHeight="1">
      <c r="A31" s="863"/>
      <c r="B31" s="863"/>
      <c r="C31" s="863"/>
      <c r="D31" s="863"/>
      <c r="E31" s="863"/>
      <c r="F31" s="863"/>
      <c r="G31" s="863"/>
      <c r="H31" s="863"/>
      <c r="I31" s="863"/>
      <c r="J31" s="863"/>
      <c r="K31" s="863"/>
      <c r="L31" s="863"/>
    </row>
    <row r="32" spans="1:12" ht="21.75" customHeight="1">
      <c r="A32" s="863"/>
      <c r="B32" s="863"/>
      <c r="C32" s="863"/>
      <c r="D32" s="863"/>
      <c r="E32" s="863"/>
      <c r="F32" s="863"/>
      <c r="G32" s="863"/>
      <c r="H32" s="863"/>
      <c r="I32" s="863"/>
      <c r="J32" s="863"/>
      <c r="K32" s="863"/>
      <c r="L32" s="863"/>
    </row>
    <row r="33" spans="1:12" ht="21.75" customHeight="1">
      <c r="A33" s="863"/>
      <c r="B33" s="863"/>
      <c r="C33" s="863"/>
      <c r="D33" s="863"/>
      <c r="E33" s="863"/>
      <c r="F33" s="863"/>
      <c r="G33" s="863"/>
      <c r="H33" s="863"/>
      <c r="I33" s="863"/>
      <c r="J33" s="863"/>
      <c r="K33" s="863"/>
      <c r="L33" s="863"/>
    </row>
    <row r="34" spans="1:12" ht="21.75" customHeight="1">
      <c r="A34" s="863"/>
      <c r="B34" s="863"/>
      <c r="C34" s="863"/>
      <c r="D34" s="863"/>
      <c r="E34" s="863"/>
      <c r="F34" s="863"/>
      <c r="G34" s="863"/>
      <c r="H34" s="863"/>
      <c r="I34" s="863"/>
      <c r="J34" s="863"/>
      <c r="K34" s="863"/>
      <c r="L34" s="863"/>
    </row>
    <row r="35" spans="1:12" ht="21.75" customHeight="1">
      <c r="A35" s="863"/>
      <c r="B35" s="863"/>
      <c r="C35" s="863"/>
      <c r="D35" s="863"/>
      <c r="E35" s="863"/>
      <c r="F35" s="863"/>
      <c r="G35" s="863"/>
      <c r="H35" s="863"/>
      <c r="I35" s="863"/>
      <c r="J35" s="863"/>
      <c r="K35" s="863"/>
      <c r="L35" s="863"/>
    </row>
    <row r="36" spans="1:12" ht="21.75" customHeight="1">
      <c r="A36" s="863"/>
      <c r="B36" s="863"/>
      <c r="C36" s="863"/>
      <c r="D36" s="863"/>
      <c r="E36" s="863"/>
      <c r="F36" s="863"/>
      <c r="G36" s="863"/>
      <c r="H36" s="863"/>
      <c r="I36" s="863"/>
      <c r="J36" s="863"/>
      <c r="K36" s="863"/>
      <c r="L36" s="863"/>
    </row>
    <row r="37" spans="1:12" ht="21.75" customHeight="1">
      <c r="A37" s="863"/>
      <c r="B37" s="863"/>
      <c r="C37" s="863"/>
      <c r="D37" s="863"/>
      <c r="E37" s="863"/>
      <c r="F37" s="863"/>
      <c r="G37" s="863"/>
      <c r="H37" s="863"/>
      <c r="I37" s="863"/>
      <c r="J37" s="863"/>
      <c r="K37" s="863"/>
      <c r="L37" s="863"/>
    </row>
    <row r="38" spans="1:12" ht="21.75" customHeight="1">
      <c r="A38" s="863"/>
      <c r="B38" s="863"/>
      <c r="C38" s="863"/>
      <c r="D38" s="863"/>
      <c r="E38" s="863"/>
      <c r="F38" s="863"/>
      <c r="G38" s="863"/>
      <c r="H38" s="863"/>
      <c r="I38" s="863"/>
      <c r="J38" s="863"/>
      <c r="K38" s="863"/>
      <c r="L38" s="863"/>
    </row>
    <row r="39" spans="1:12" ht="21.75" customHeight="1">
      <c r="A39" s="478"/>
      <c r="B39" s="478"/>
      <c r="C39" s="478"/>
      <c r="D39" s="478"/>
      <c r="E39" s="478"/>
      <c r="F39" s="478"/>
      <c r="G39" s="478"/>
      <c r="H39" s="478"/>
      <c r="I39" s="478"/>
      <c r="J39" s="478"/>
      <c r="K39" s="478"/>
      <c r="L39" s="478"/>
    </row>
  </sheetData>
  <mergeCells count="3">
    <mergeCell ref="A6:L38"/>
    <mergeCell ref="B2:C2"/>
    <mergeCell ref="E2:H2"/>
  </mergeCells>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9"/>
  <sheetViews>
    <sheetView topLeftCell="C15" zoomScaleNormal="100" workbookViewId="0">
      <selection activeCell="D32" sqref="D32"/>
    </sheetView>
  </sheetViews>
  <sheetFormatPr defaultRowHeight="12.75"/>
  <cols>
    <col min="1" max="1" width="7.5703125" style="77" customWidth="1"/>
    <col min="2" max="2" width="25" customWidth="1"/>
    <col min="3" max="3" width="39.5703125" customWidth="1"/>
    <col min="4" max="4" width="7.42578125" style="77" customWidth="1"/>
    <col min="5" max="5" width="22" customWidth="1"/>
    <col min="6" max="6" width="7.5703125" customWidth="1"/>
    <col min="7" max="7" width="25" customWidth="1"/>
    <col min="8" max="8" width="39.5703125" customWidth="1"/>
    <col min="9" max="9" width="7.85546875" customWidth="1"/>
    <col min="10" max="10" width="22" customWidth="1"/>
  </cols>
  <sheetData>
    <row r="1" spans="1:10" ht="24.75" customHeight="1">
      <c r="A1" s="866" t="s">
        <v>339</v>
      </c>
      <c r="B1" s="866"/>
      <c r="C1" s="866"/>
      <c r="D1" s="866"/>
      <c r="E1" s="866"/>
      <c r="F1" s="866" t="s">
        <v>497</v>
      </c>
      <c r="G1" s="866"/>
      <c r="H1" s="866"/>
      <c r="I1" s="866"/>
      <c r="J1" s="866"/>
    </row>
    <row r="2" spans="1:10" ht="7.5" customHeight="1"/>
    <row r="3" spans="1:10" ht="63.75" customHeight="1">
      <c r="A3" s="338" t="s">
        <v>340</v>
      </c>
      <c r="B3" s="3" t="s">
        <v>341</v>
      </c>
      <c r="C3" s="3" t="s">
        <v>342</v>
      </c>
      <c r="D3" s="338" t="s">
        <v>343</v>
      </c>
      <c r="E3" s="3" t="s">
        <v>344</v>
      </c>
      <c r="F3" s="338" t="s">
        <v>340</v>
      </c>
      <c r="G3" s="3" t="s">
        <v>341</v>
      </c>
      <c r="H3" s="3" t="s">
        <v>342</v>
      </c>
      <c r="I3" s="338" t="s">
        <v>343</v>
      </c>
      <c r="J3" s="3" t="s">
        <v>344</v>
      </c>
    </row>
    <row r="4" spans="1:10" ht="21" customHeight="1">
      <c r="A4" s="479">
        <v>1</v>
      </c>
      <c r="B4" s="480" t="s">
        <v>523</v>
      </c>
      <c r="C4" s="480" t="s">
        <v>524</v>
      </c>
      <c r="D4" s="479">
        <v>3</v>
      </c>
      <c r="E4" s="480" t="s">
        <v>530</v>
      </c>
      <c r="F4" s="480"/>
      <c r="G4" s="480"/>
      <c r="H4" s="480"/>
      <c r="I4" s="480"/>
      <c r="J4" s="480"/>
    </row>
    <row r="5" spans="1:10" ht="21" customHeight="1">
      <c r="A5" s="479"/>
      <c r="B5" s="480"/>
      <c r="C5" s="480"/>
      <c r="D5" s="479"/>
      <c r="E5" s="480"/>
      <c r="F5" s="480"/>
      <c r="G5" s="480"/>
      <c r="H5" s="480"/>
      <c r="I5" s="480"/>
      <c r="J5" s="480"/>
    </row>
    <row r="6" spans="1:10" ht="21" customHeight="1">
      <c r="A6" s="479"/>
      <c r="B6" s="480"/>
      <c r="C6" s="480"/>
      <c r="D6" s="479"/>
      <c r="E6" s="480"/>
      <c r="F6" s="480"/>
      <c r="G6" s="480"/>
      <c r="H6" s="480"/>
      <c r="I6" s="480"/>
      <c r="J6" s="480"/>
    </row>
    <row r="7" spans="1:10" ht="21" customHeight="1">
      <c r="A7" s="479"/>
      <c r="B7" s="480"/>
      <c r="C7" s="480"/>
      <c r="D7" s="479"/>
      <c r="E7" s="641"/>
      <c r="F7" s="480"/>
      <c r="G7" s="480"/>
      <c r="H7" s="480"/>
      <c r="I7" s="480"/>
      <c r="J7" s="480"/>
    </row>
    <row r="8" spans="1:10" ht="21" customHeight="1">
      <c r="A8" s="479"/>
      <c r="B8" s="480"/>
      <c r="C8" s="480"/>
      <c r="D8" s="479"/>
      <c r="E8" s="480"/>
      <c r="F8" s="480"/>
      <c r="G8" s="480"/>
      <c r="H8" s="480"/>
      <c r="I8" s="480"/>
      <c r="J8" s="480"/>
    </row>
    <row r="9" spans="1:10" ht="21" customHeight="1">
      <c r="A9" s="479"/>
      <c r="B9" s="480"/>
      <c r="C9" s="481"/>
      <c r="D9" s="479"/>
      <c r="E9" s="480"/>
      <c r="F9" s="480"/>
      <c r="G9" s="480"/>
      <c r="H9" s="480"/>
      <c r="I9" s="480"/>
      <c r="J9" s="480"/>
    </row>
    <row r="10" spans="1:10" ht="21" customHeight="1">
      <c r="A10" s="479"/>
      <c r="B10" s="480"/>
      <c r="C10" s="480"/>
      <c r="D10" s="479"/>
      <c r="E10" s="480"/>
      <c r="F10" s="480"/>
      <c r="G10" s="480"/>
      <c r="H10" s="480"/>
      <c r="I10" s="480"/>
      <c r="J10" s="480"/>
    </row>
    <row r="11" spans="1:10" ht="21" customHeight="1">
      <c r="A11" s="479"/>
      <c r="B11" s="480"/>
      <c r="C11" s="480"/>
      <c r="D11" s="479"/>
      <c r="E11" s="480"/>
      <c r="F11" s="480"/>
      <c r="G11" s="480"/>
      <c r="H11" s="480"/>
      <c r="I11" s="480"/>
      <c r="J11" s="480"/>
    </row>
    <row r="12" spans="1:10" ht="21" customHeight="1">
      <c r="A12" s="479"/>
      <c r="B12" s="480"/>
      <c r="C12" s="480"/>
      <c r="D12" s="479"/>
      <c r="E12" s="480"/>
      <c r="F12" s="480"/>
      <c r="G12" s="480"/>
      <c r="H12" s="480"/>
      <c r="I12" s="480"/>
      <c r="J12" s="480"/>
    </row>
    <row r="13" spans="1:10" ht="21" customHeight="1">
      <c r="A13" s="479"/>
      <c r="B13" s="480"/>
      <c r="C13" s="480"/>
      <c r="D13" s="479"/>
      <c r="E13" s="480"/>
      <c r="F13" s="480"/>
      <c r="G13" s="480"/>
      <c r="H13" s="480"/>
      <c r="I13" s="480"/>
      <c r="J13" s="480"/>
    </row>
    <row r="14" spans="1:10" ht="21" customHeight="1">
      <c r="A14" s="479"/>
      <c r="B14" s="480"/>
      <c r="C14" s="480"/>
      <c r="D14" s="479"/>
      <c r="E14" s="480"/>
      <c r="F14" s="480"/>
      <c r="G14" s="480"/>
      <c r="H14" s="480"/>
      <c r="I14" s="480"/>
      <c r="J14" s="480"/>
    </row>
    <row r="15" spans="1:10" ht="21" customHeight="1">
      <c r="A15" s="479"/>
      <c r="B15" s="480"/>
      <c r="C15" s="480"/>
      <c r="D15" s="479"/>
      <c r="E15" s="480"/>
      <c r="F15" s="480"/>
      <c r="G15" s="480"/>
      <c r="H15" s="480"/>
      <c r="I15" s="480"/>
      <c r="J15" s="480"/>
    </row>
    <row r="16" spans="1:10" ht="21" customHeight="1">
      <c r="A16" s="479"/>
      <c r="B16" s="480"/>
      <c r="C16" s="480"/>
      <c r="D16" s="479"/>
      <c r="E16" s="480"/>
      <c r="F16" s="480"/>
      <c r="G16" s="480"/>
      <c r="H16" s="480"/>
      <c r="I16" s="480"/>
      <c r="J16" s="480"/>
    </row>
    <row r="17" spans="1:10" ht="21" customHeight="1">
      <c r="A17" s="479"/>
      <c r="B17" s="480"/>
      <c r="C17" s="480"/>
      <c r="D17" s="479"/>
      <c r="E17" s="480"/>
      <c r="F17" s="480"/>
      <c r="G17" s="480"/>
      <c r="H17" s="480"/>
      <c r="I17" s="480"/>
      <c r="J17" s="480"/>
    </row>
    <row r="18" spans="1:10" ht="21" customHeight="1">
      <c r="A18" s="479"/>
      <c r="B18" s="480"/>
      <c r="C18" s="480"/>
      <c r="D18" s="479"/>
      <c r="E18" s="480"/>
      <c r="F18" s="480"/>
      <c r="G18" s="480"/>
      <c r="H18" s="480"/>
      <c r="I18" s="480"/>
      <c r="J18" s="480"/>
    </row>
    <row r="19" spans="1:10" ht="21" customHeight="1">
      <c r="A19" s="479"/>
      <c r="B19" s="480"/>
      <c r="C19" s="480"/>
      <c r="D19" s="479"/>
      <c r="E19" s="480"/>
      <c r="F19" s="480"/>
      <c r="G19" s="480"/>
      <c r="H19" s="480"/>
      <c r="I19" s="480"/>
      <c r="J19" s="480"/>
    </row>
    <row r="20" spans="1:10" ht="21" customHeight="1">
      <c r="A20" s="479"/>
      <c r="B20" s="480"/>
      <c r="C20" s="480"/>
      <c r="D20" s="479"/>
      <c r="E20" s="480"/>
      <c r="F20" s="480"/>
      <c r="G20" s="480"/>
      <c r="H20" s="480"/>
      <c r="I20" s="480"/>
      <c r="J20" s="480"/>
    </row>
    <row r="21" spans="1:10" ht="21" customHeight="1">
      <c r="A21" s="479"/>
      <c r="B21" s="480"/>
      <c r="C21" s="480"/>
      <c r="D21" s="479"/>
      <c r="E21" s="480"/>
      <c r="F21" s="480"/>
      <c r="G21" s="480"/>
      <c r="H21" s="480"/>
      <c r="I21" s="480"/>
      <c r="J21" s="480"/>
    </row>
    <row r="22" spans="1:10" ht="21" customHeight="1">
      <c r="A22" s="479"/>
      <c r="B22" s="480"/>
      <c r="C22" s="480"/>
      <c r="D22" s="479"/>
      <c r="E22" s="480"/>
      <c r="F22" s="480"/>
      <c r="G22" s="480"/>
      <c r="H22" s="480"/>
      <c r="I22" s="480"/>
      <c r="J22" s="480"/>
    </row>
    <row r="23" spans="1:10" ht="21" customHeight="1">
      <c r="A23" s="479"/>
      <c r="B23" s="480"/>
      <c r="C23" s="480"/>
      <c r="D23" s="479"/>
      <c r="E23" s="480"/>
      <c r="F23" s="480"/>
      <c r="G23" s="480"/>
      <c r="H23" s="480"/>
      <c r="I23" s="480"/>
      <c r="J23" s="480"/>
    </row>
    <row r="24" spans="1:10" ht="21" customHeight="1">
      <c r="A24" s="479"/>
      <c r="B24" s="480"/>
      <c r="C24" s="480"/>
      <c r="D24" s="479"/>
      <c r="E24" s="480"/>
      <c r="F24" s="480"/>
      <c r="G24" s="480"/>
      <c r="H24" s="480"/>
      <c r="I24" s="480"/>
      <c r="J24" s="480"/>
    </row>
    <row r="25" spans="1:10" ht="21" customHeight="1">
      <c r="A25" s="479"/>
      <c r="B25" s="480"/>
      <c r="C25" s="480"/>
      <c r="D25" s="479"/>
      <c r="E25" s="480"/>
      <c r="F25" s="480"/>
      <c r="G25" s="480"/>
      <c r="H25" s="480"/>
      <c r="I25" s="480"/>
      <c r="J25" s="480"/>
    </row>
    <row r="26" spans="1:10" ht="21" customHeight="1">
      <c r="A26" s="479"/>
      <c r="B26" s="480"/>
      <c r="C26" s="480"/>
      <c r="D26" s="479"/>
      <c r="E26" s="480"/>
      <c r="F26" s="480"/>
      <c r="G26" s="480"/>
      <c r="H26" s="480"/>
      <c r="I26" s="480"/>
      <c r="J26" s="480"/>
    </row>
    <row r="27" spans="1:10" ht="21" customHeight="1">
      <c r="A27" s="479"/>
      <c r="B27" s="480"/>
      <c r="C27" s="480"/>
      <c r="D27" s="479"/>
      <c r="E27" s="480"/>
      <c r="F27" s="480"/>
      <c r="G27" s="480"/>
      <c r="H27" s="480"/>
      <c r="I27" s="480"/>
      <c r="J27" s="480"/>
    </row>
    <row r="28" spans="1:10" ht="21" customHeight="1">
      <c r="A28" s="479"/>
      <c r="B28" s="480"/>
      <c r="C28" s="480"/>
      <c r="D28" s="479"/>
      <c r="E28" s="480"/>
      <c r="F28" s="480"/>
      <c r="G28" s="480"/>
      <c r="H28" s="480"/>
      <c r="I28" s="480"/>
      <c r="J28" s="480"/>
    </row>
    <row r="29" spans="1:10" ht="21" customHeight="1">
      <c r="A29" s="479"/>
      <c r="B29" s="480"/>
      <c r="C29" s="480"/>
      <c r="D29" s="479"/>
      <c r="E29" s="480"/>
      <c r="F29" s="480"/>
      <c r="G29" s="480"/>
      <c r="H29" s="480"/>
      <c r="I29" s="480"/>
      <c r="J29" s="480"/>
    </row>
    <row r="30" spans="1:10" ht="21" customHeight="1">
      <c r="A30" s="479"/>
      <c r="B30" s="480"/>
      <c r="C30" s="480"/>
      <c r="D30" s="479"/>
      <c r="E30" s="480"/>
      <c r="F30" s="480"/>
      <c r="G30" s="480"/>
      <c r="H30" s="480"/>
      <c r="I30" s="480"/>
      <c r="J30" s="480"/>
    </row>
    <row r="31" spans="1:10" ht="21" customHeight="1">
      <c r="A31" s="479"/>
      <c r="B31" s="480"/>
      <c r="C31" s="480"/>
      <c r="D31" s="479"/>
      <c r="E31" s="480"/>
      <c r="F31" s="480"/>
      <c r="G31" s="480"/>
      <c r="H31" s="480"/>
      <c r="I31" s="480"/>
      <c r="J31" s="480"/>
    </row>
    <row r="32" spans="1:10" ht="21" customHeight="1">
      <c r="A32" s="479"/>
      <c r="B32" s="480"/>
      <c r="C32" s="480"/>
      <c r="D32" s="479"/>
      <c r="E32" s="480"/>
      <c r="F32" s="480"/>
      <c r="G32" s="480"/>
      <c r="H32" s="480"/>
      <c r="I32" s="480"/>
      <c r="J32" s="480"/>
    </row>
    <row r="33" spans="1:10" ht="21" customHeight="1">
      <c r="A33" s="479"/>
      <c r="B33" s="480"/>
      <c r="C33" s="480"/>
      <c r="D33" s="479"/>
      <c r="E33" s="480"/>
      <c r="F33" s="480"/>
      <c r="G33" s="480"/>
      <c r="H33" s="480"/>
      <c r="I33" s="480"/>
      <c r="J33" s="480"/>
    </row>
    <row r="34" spans="1:10" ht="21" customHeight="1">
      <c r="A34" s="479"/>
      <c r="B34" s="480"/>
      <c r="C34" s="480"/>
      <c r="D34" s="479"/>
      <c r="E34" s="480"/>
      <c r="F34" s="480"/>
      <c r="G34" s="480"/>
      <c r="H34" s="480"/>
      <c r="I34" s="480"/>
      <c r="J34" s="480"/>
    </row>
    <row r="35" spans="1:10" ht="21" customHeight="1">
      <c r="A35" s="479"/>
      <c r="B35" s="480"/>
      <c r="C35" s="480"/>
      <c r="D35" s="479"/>
      <c r="E35" s="480"/>
      <c r="F35" s="480"/>
      <c r="G35" s="480"/>
      <c r="H35" s="480"/>
      <c r="I35" s="480"/>
      <c r="J35" s="480"/>
    </row>
    <row r="36" spans="1:10" ht="21" customHeight="1">
      <c r="A36" s="479"/>
      <c r="B36" s="480"/>
      <c r="C36" s="480"/>
      <c r="D36" s="479"/>
      <c r="E36" s="480"/>
      <c r="F36" s="480"/>
      <c r="G36" s="480"/>
      <c r="H36" s="480"/>
      <c r="I36" s="480"/>
      <c r="J36" s="480"/>
    </row>
    <row r="37" spans="1:10" ht="21" customHeight="1">
      <c r="A37" s="479"/>
      <c r="B37" s="480"/>
      <c r="C37" s="480"/>
      <c r="D37" s="479"/>
      <c r="E37" s="480"/>
      <c r="F37" s="480"/>
      <c r="G37" s="480"/>
      <c r="H37" s="480"/>
      <c r="I37" s="480"/>
      <c r="J37" s="480"/>
    </row>
    <row r="38" spans="1:10" ht="21" customHeight="1">
      <c r="A38" s="479"/>
      <c r="B38" s="480"/>
      <c r="C38" s="480"/>
      <c r="D38" s="479"/>
      <c r="E38" s="480"/>
      <c r="F38" s="480"/>
      <c r="G38" s="480"/>
      <c r="H38" s="480"/>
      <c r="I38" s="480"/>
      <c r="J38" s="480"/>
    </row>
    <row r="39" spans="1:10" ht="18.75" customHeight="1"/>
    <row r="40" spans="1:10" ht="18.75" customHeight="1"/>
    <row r="41" spans="1:10" ht="18.75" customHeight="1"/>
    <row r="42" spans="1:10" ht="18.75" customHeight="1"/>
    <row r="43" spans="1:10" ht="18.75" customHeight="1"/>
    <row r="44" spans="1:10" ht="18.75" customHeight="1"/>
    <row r="45" spans="1:10" ht="18.75" customHeight="1"/>
    <row r="46" spans="1:10" ht="18.75" customHeight="1"/>
    <row r="47" spans="1:10" ht="18.75" customHeight="1"/>
    <row r="48" spans="1:1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sheetData>
  <protectedRanges>
    <protectedRange sqref="B39:F51 B16:E38 G6:J38" name="ช่วง1"/>
    <protectedRange sqref="B6:E15" name="ช่วง1_1"/>
  </protectedRanges>
  <mergeCells count="2">
    <mergeCell ref="A1:E1"/>
    <mergeCell ref="F1:J1"/>
  </mergeCells>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zoomScaleNormal="100" workbookViewId="0">
      <selection activeCell="E36" sqref="E36"/>
    </sheetView>
  </sheetViews>
  <sheetFormatPr defaultRowHeight="12.75"/>
  <cols>
    <col min="1" max="1" width="5.28515625" customWidth="1"/>
    <col min="2" max="3" width="5" customWidth="1"/>
    <col min="4" max="4" width="4.140625" customWidth="1"/>
    <col min="5" max="5" width="29.85546875" customWidth="1"/>
    <col min="6" max="6" width="4.140625" customWidth="1"/>
    <col min="7" max="7" width="5.42578125" customWidth="1"/>
    <col min="8" max="9" width="4.5703125" customWidth="1"/>
    <col min="10" max="10" width="3.7109375" customWidth="1"/>
    <col min="11" max="11" width="12.140625" customWidth="1"/>
    <col min="12" max="12" width="8.42578125" customWidth="1"/>
    <col min="13" max="13" width="10.140625" customWidth="1"/>
  </cols>
  <sheetData>
    <row r="1" spans="1:17" s="305" customFormat="1" ht="20.25" customHeight="1">
      <c r="A1" s="316" t="s">
        <v>293</v>
      </c>
      <c r="B1" s="316"/>
      <c r="C1" s="627"/>
      <c r="D1" s="316"/>
      <c r="E1" s="316"/>
      <c r="F1" s="888"/>
      <c r="G1" s="888"/>
      <c r="H1" s="888"/>
      <c r="I1" s="888"/>
      <c r="J1" s="317"/>
      <c r="K1" s="318"/>
      <c r="L1" s="318"/>
      <c r="M1" s="318"/>
    </row>
    <row r="2" spans="1:17" s="305" customFormat="1" ht="19.5" customHeight="1">
      <c r="A2" s="889" t="s">
        <v>294</v>
      </c>
      <c r="B2" s="889"/>
      <c r="C2" s="889"/>
      <c r="D2" s="889"/>
      <c r="E2" s="889"/>
      <c r="F2" s="889"/>
      <c r="G2" s="889"/>
      <c r="H2" s="889"/>
      <c r="I2" s="889"/>
      <c r="J2" s="889"/>
      <c r="K2" s="318"/>
      <c r="L2" s="318"/>
      <c r="M2" s="318"/>
    </row>
    <row r="3" spans="1:17" s="318" customFormat="1" ht="3" customHeight="1"/>
    <row r="4" spans="1:17" s="305" customFormat="1" ht="20.25" customHeight="1">
      <c r="A4" s="890" t="s">
        <v>295</v>
      </c>
      <c r="B4" s="891"/>
      <c r="C4" s="891"/>
      <c r="D4" s="891"/>
      <c r="E4" s="892"/>
      <c r="F4" s="626"/>
      <c r="G4" s="890" t="s">
        <v>296</v>
      </c>
      <c r="H4" s="891"/>
      <c r="I4" s="891"/>
      <c r="J4" s="891"/>
      <c r="K4" s="891"/>
      <c r="L4" s="891"/>
      <c r="M4" s="892"/>
    </row>
    <row r="5" spans="1:17" s="305" customFormat="1" ht="20.25" customHeight="1">
      <c r="A5" s="893" t="s">
        <v>297</v>
      </c>
      <c r="B5" s="884"/>
      <c r="C5" s="884"/>
      <c r="D5" s="884"/>
      <c r="E5" s="894"/>
      <c r="F5" s="626"/>
      <c r="G5" s="893" t="s">
        <v>298</v>
      </c>
      <c r="H5" s="884"/>
      <c r="I5" s="884"/>
      <c r="J5" s="884"/>
      <c r="K5" s="884"/>
      <c r="L5" s="319"/>
      <c r="M5" s="320"/>
    </row>
    <row r="6" spans="1:17" s="305" customFormat="1" ht="20.25" customHeight="1">
      <c r="A6" s="895" t="s">
        <v>525</v>
      </c>
      <c r="B6" s="867"/>
      <c r="C6" s="867"/>
      <c r="D6" s="867"/>
      <c r="E6" s="896"/>
      <c r="F6" s="626"/>
      <c r="G6" s="895" t="s">
        <v>526</v>
      </c>
      <c r="H6" s="867"/>
      <c r="I6" s="867"/>
      <c r="J6" s="867"/>
      <c r="K6" s="867"/>
      <c r="L6" s="867"/>
      <c r="M6" s="896"/>
    </row>
    <row r="7" spans="1:17" s="323" customFormat="1" ht="20.25" customHeight="1">
      <c r="A7" s="321"/>
      <c r="B7" s="455" t="s">
        <v>496</v>
      </c>
      <c r="C7" s="874" t="s">
        <v>299</v>
      </c>
      <c r="D7" s="874"/>
      <c r="E7" s="886"/>
      <c r="F7" s="322"/>
      <c r="G7" s="321"/>
      <c r="H7" s="455" t="s">
        <v>496</v>
      </c>
      <c r="I7" s="874" t="s">
        <v>299</v>
      </c>
      <c r="J7" s="874"/>
      <c r="K7" s="874"/>
      <c r="L7" s="874"/>
      <c r="M7" s="629"/>
    </row>
    <row r="8" spans="1:17" s="323" customFormat="1" ht="20.25" customHeight="1">
      <c r="A8" s="321"/>
      <c r="B8" s="628"/>
      <c r="C8" s="334" t="s">
        <v>333</v>
      </c>
      <c r="D8" s="874" t="s">
        <v>300</v>
      </c>
      <c r="E8" s="886"/>
      <c r="F8" s="322"/>
      <c r="G8" s="321"/>
      <c r="H8" s="628"/>
      <c r="I8" s="334" t="s">
        <v>333</v>
      </c>
      <c r="J8" s="874" t="s">
        <v>300</v>
      </c>
      <c r="K8" s="874"/>
      <c r="L8" s="874"/>
      <c r="M8" s="629"/>
    </row>
    <row r="9" spans="1:17" s="323" customFormat="1" ht="20.25" customHeight="1">
      <c r="A9" s="321"/>
      <c r="B9" s="628"/>
      <c r="C9" s="334" t="s">
        <v>333</v>
      </c>
      <c r="D9" s="874" t="s">
        <v>301</v>
      </c>
      <c r="E9" s="886"/>
      <c r="F9" s="322"/>
      <c r="G9" s="321"/>
      <c r="H9" s="628"/>
      <c r="I9" s="455" t="s">
        <v>496</v>
      </c>
      <c r="J9" s="874" t="s">
        <v>301</v>
      </c>
      <c r="K9" s="874"/>
      <c r="L9" s="874"/>
      <c r="M9" s="629"/>
      <c r="Q9" s="455" t="s">
        <v>496</v>
      </c>
    </row>
    <row r="10" spans="1:17" s="323" customFormat="1" ht="20.25" customHeight="1">
      <c r="A10" s="321"/>
      <c r="B10" s="628"/>
      <c r="C10" s="455" t="s">
        <v>496</v>
      </c>
      <c r="D10" s="874" t="s">
        <v>302</v>
      </c>
      <c r="E10" s="886"/>
      <c r="F10" s="322"/>
      <c r="G10" s="321"/>
      <c r="H10" s="628"/>
      <c r="I10" s="334" t="s">
        <v>333</v>
      </c>
      <c r="J10" s="874" t="s">
        <v>302</v>
      </c>
      <c r="K10" s="874"/>
      <c r="L10" s="874"/>
      <c r="M10" s="629"/>
    </row>
    <row r="11" spans="1:17" s="323" customFormat="1" ht="20.25" customHeight="1">
      <c r="A11" s="321"/>
      <c r="B11" s="628"/>
      <c r="C11" s="455" t="s">
        <v>496</v>
      </c>
      <c r="D11" s="874" t="s">
        <v>303</v>
      </c>
      <c r="E11" s="886"/>
      <c r="F11" s="322"/>
      <c r="G11" s="321"/>
      <c r="H11" s="628"/>
      <c r="I11" s="334" t="s">
        <v>333</v>
      </c>
      <c r="J11" s="874" t="s">
        <v>303</v>
      </c>
      <c r="K11" s="874"/>
      <c r="L11" s="874"/>
      <c r="M11" s="629"/>
    </row>
    <row r="12" spans="1:17" s="323" customFormat="1" ht="20.25" customHeight="1">
      <c r="A12" s="321"/>
      <c r="B12" s="628"/>
      <c r="C12" s="334" t="s">
        <v>333</v>
      </c>
      <c r="D12" s="874" t="s">
        <v>304</v>
      </c>
      <c r="E12" s="886"/>
      <c r="F12" s="322"/>
      <c r="G12" s="321"/>
      <c r="H12" s="628"/>
      <c r="I12" s="334" t="s">
        <v>333</v>
      </c>
      <c r="J12" s="874" t="s">
        <v>304</v>
      </c>
      <c r="K12" s="874"/>
      <c r="L12" s="874"/>
      <c r="M12" s="629"/>
    </row>
    <row r="13" spans="1:17" s="323" customFormat="1" ht="20.25" customHeight="1">
      <c r="A13" s="321"/>
      <c r="B13" s="628"/>
      <c r="C13" s="455" t="s">
        <v>496</v>
      </c>
      <c r="D13" s="874" t="s">
        <v>305</v>
      </c>
      <c r="E13" s="886"/>
      <c r="F13" s="322"/>
      <c r="G13" s="321"/>
      <c r="H13" s="628"/>
      <c r="I13" s="334" t="s">
        <v>333</v>
      </c>
      <c r="J13" s="874" t="s">
        <v>305</v>
      </c>
      <c r="K13" s="874"/>
      <c r="L13" s="874"/>
      <c r="M13" s="629"/>
    </row>
    <row r="14" spans="1:17" s="323" customFormat="1" ht="20.25" customHeight="1">
      <c r="A14" s="321"/>
      <c r="B14" s="628"/>
      <c r="C14" s="455" t="s">
        <v>496</v>
      </c>
      <c r="D14" s="874" t="s">
        <v>306</v>
      </c>
      <c r="E14" s="886"/>
      <c r="F14" s="322"/>
      <c r="G14" s="321"/>
      <c r="H14" s="628"/>
      <c r="I14" s="455" t="s">
        <v>496</v>
      </c>
      <c r="J14" s="874" t="s">
        <v>306</v>
      </c>
      <c r="K14" s="874"/>
      <c r="L14" s="874"/>
      <c r="M14" s="629"/>
    </row>
    <row r="15" spans="1:17" s="323" customFormat="1" ht="20.25" customHeight="1">
      <c r="A15" s="321"/>
      <c r="B15" s="628"/>
      <c r="C15" s="628"/>
      <c r="D15" s="334" t="s">
        <v>333</v>
      </c>
      <c r="E15" s="629" t="s">
        <v>307</v>
      </c>
      <c r="F15" s="322"/>
      <c r="G15" s="321"/>
      <c r="H15" s="628"/>
      <c r="I15" s="628"/>
      <c r="J15" s="334" t="s">
        <v>333</v>
      </c>
      <c r="K15" s="628" t="s">
        <v>307</v>
      </c>
      <c r="L15" s="628"/>
      <c r="M15" s="629"/>
    </row>
    <row r="16" spans="1:17" s="323" customFormat="1" ht="20.25" customHeight="1">
      <c r="A16" s="321"/>
      <c r="B16" s="628"/>
      <c r="C16" s="628"/>
      <c r="D16" s="455" t="s">
        <v>496</v>
      </c>
      <c r="E16" s="629" t="s">
        <v>308</v>
      </c>
      <c r="F16" s="322"/>
      <c r="G16" s="321"/>
      <c r="H16" s="628"/>
      <c r="I16" s="628"/>
      <c r="J16" s="455" t="s">
        <v>496</v>
      </c>
      <c r="K16" s="628" t="s">
        <v>308</v>
      </c>
      <c r="L16" s="628"/>
      <c r="M16" s="629"/>
    </row>
    <row r="17" spans="1:13" s="323" customFormat="1" ht="20.25" customHeight="1">
      <c r="A17" s="321"/>
      <c r="B17" s="455" t="s">
        <v>496</v>
      </c>
      <c r="C17" s="874" t="s">
        <v>309</v>
      </c>
      <c r="D17" s="874"/>
      <c r="E17" s="886"/>
      <c r="F17" s="322"/>
      <c r="G17" s="321"/>
      <c r="H17" s="334" t="s">
        <v>333</v>
      </c>
      <c r="I17" s="874" t="s">
        <v>309</v>
      </c>
      <c r="J17" s="874"/>
      <c r="K17" s="874"/>
      <c r="L17" s="874"/>
      <c r="M17" s="629"/>
    </row>
    <row r="18" spans="1:13" s="323" customFormat="1" ht="20.25" customHeight="1">
      <c r="A18" s="321"/>
      <c r="B18" s="455" t="s">
        <v>496</v>
      </c>
      <c r="C18" s="874" t="s">
        <v>310</v>
      </c>
      <c r="D18" s="874"/>
      <c r="E18" s="886"/>
      <c r="F18" s="322"/>
      <c r="G18" s="321"/>
      <c r="H18" s="455" t="s">
        <v>496</v>
      </c>
      <c r="I18" s="874" t="s">
        <v>310</v>
      </c>
      <c r="J18" s="874"/>
      <c r="K18" s="874"/>
      <c r="L18" s="874"/>
      <c r="M18" s="629"/>
    </row>
    <row r="19" spans="1:13" s="323" customFormat="1" ht="20.25" customHeight="1">
      <c r="A19" s="324"/>
      <c r="B19" s="600" t="s">
        <v>333</v>
      </c>
      <c r="C19" s="878" t="s">
        <v>311</v>
      </c>
      <c r="D19" s="878"/>
      <c r="E19" s="325"/>
      <c r="F19" s="322"/>
      <c r="G19" s="324"/>
      <c r="H19" s="600" t="s">
        <v>333</v>
      </c>
      <c r="I19" s="878" t="s">
        <v>311</v>
      </c>
      <c r="J19" s="878"/>
      <c r="K19" s="633"/>
      <c r="L19" s="633"/>
      <c r="M19" s="325"/>
    </row>
    <row r="20" spans="1:13" s="318" customFormat="1" ht="3.75" customHeight="1"/>
    <row r="21" spans="1:13" s="305" customFormat="1" ht="20.25" customHeight="1">
      <c r="A21" s="879" t="s">
        <v>312</v>
      </c>
      <c r="B21" s="880"/>
      <c r="C21" s="880"/>
      <c r="D21" s="880"/>
      <c r="E21" s="881"/>
      <c r="F21" s="626"/>
      <c r="G21" s="879" t="s">
        <v>334</v>
      </c>
      <c r="H21" s="880"/>
      <c r="I21" s="880"/>
      <c r="J21" s="880"/>
      <c r="K21" s="880"/>
      <c r="L21" s="880"/>
      <c r="M21" s="881"/>
    </row>
    <row r="22" spans="1:13" s="305" customFormat="1" ht="20.25" customHeight="1">
      <c r="A22" s="883" t="s">
        <v>313</v>
      </c>
      <c r="B22" s="884"/>
      <c r="C22" s="884"/>
      <c r="D22" s="884"/>
      <c r="E22" s="885"/>
      <c r="F22" s="626"/>
      <c r="G22" s="634"/>
      <c r="H22" s="455" t="s">
        <v>496</v>
      </c>
      <c r="I22" s="874" t="s">
        <v>314</v>
      </c>
      <c r="J22" s="874"/>
      <c r="K22" s="874"/>
      <c r="L22" s="874"/>
      <c r="M22" s="631"/>
    </row>
    <row r="23" spans="1:13" s="323" customFormat="1" ht="20.25" customHeight="1">
      <c r="A23" s="882" t="s">
        <v>527</v>
      </c>
      <c r="B23" s="874"/>
      <c r="C23" s="874"/>
      <c r="D23" s="874"/>
      <c r="E23" s="875"/>
      <c r="F23" s="322"/>
      <c r="G23" s="634"/>
      <c r="H23" s="628"/>
      <c r="I23" s="334" t="s">
        <v>333</v>
      </c>
      <c r="J23" s="874" t="s">
        <v>315</v>
      </c>
      <c r="K23" s="874"/>
      <c r="L23" s="874"/>
      <c r="M23" s="631"/>
    </row>
    <row r="24" spans="1:13" s="323" customFormat="1" ht="20.25" customHeight="1">
      <c r="A24" s="634"/>
      <c r="B24" s="455" t="s">
        <v>496</v>
      </c>
      <c r="C24" s="874" t="s">
        <v>299</v>
      </c>
      <c r="D24" s="874"/>
      <c r="E24" s="875"/>
      <c r="F24" s="322"/>
      <c r="G24" s="634"/>
      <c r="H24" s="628"/>
      <c r="I24" s="455" t="s">
        <v>496</v>
      </c>
      <c r="J24" s="874" t="s">
        <v>528</v>
      </c>
      <c r="K24" s="874"/>
      <c r="L24" s="874"/>
      <c r="M24" s="631"/>
    </row>
    <row r="25" spans="1:13" s="323" customFormat="1" ht="20.25" customHeight="1">
      <c r="A25" s="634"/>
      <c r="B25" s="628"/>
      <c r="C25" s="334" t="s">
        <v>333</v>
      </c>
      <c r="D25" s="874" t="s">
        <v>300</v>
      </c>
      <c r="E25" s="875"/>
      <c r="F25" s="322"/>
      <c r="G25" s="634"/>
      <c r="H25" s="334" t="s">
        <v>333</v>
      </c>
      <c r="I25" s="874" t="s">
        <v>529</v>
      </c>
      <c r="J25" s="874"/>
      <c r="K25" s="874"/>
      <c r="L25" s="874"/>
      <c r="M25" s="875"/>
    </row>
    <row r="26" spans="1:13" s="323" customFormat="1" ht="20.25" customHeight="1">
      <c r="A26" s="634"/>
      <c r="B26" s="628"/>
      <c r="C26" s="334" t="s">
        <v>333</v>
      </c>
      <c r="D26" s="874" t="s">
        <v>301</v>
      </c>
      <c r="E26" s="875"/>
      <c r="F26" s="322"/>
      <c r="G26" s="634"/>
      <c r="H26" s="628"/>
      <c r="I26" s="334" t="s">
        <v>333</v>
      </c>
      <c r="J26" s="310"/>
      <c r="K26" s="310"/>
      <c r="L26" s="310" t="s">
        <v>335</v>
      </c>
      <c r="M26" s="335"/>
    </row>
    <row r="27" spans="1:13" s="323" customFormat="1" ht="20.25" customHeight="1">
      <c r="A27" s="634"/>
      <c r="B27" s="628"/>
      <c r="C27" s="455" t="s">
        <v>496</v>
      </c>
      <c r="D27" s="874" t="s">
        <v>302</v>
      </c>
      <c r="E27" s="875"/>
      <c r="F27" s="322"/>
      <c r="G27" s="326"/>
      <c r="H27" s="632"/>
      <c r="I27" s="600" t="s">
        <v>333</v>
      </c>
      <c r="J27" s="336"/>
      <c r="K27" s="336"/>
      <c r="L27" s="336" t="s">
        <v>8</v>
      </c>
      <c r="M27" s="337"/>
    </row>
    <row r="28" spans="1:13" s="323" customFormat="1" ht="18.75" customHeight="1">
      <c r="A28" s="634"/>
      <c r="B28" s="628"/>
      <c r="C28" s="455" t="s">
        <v>496</v>
      </c>
      <c r="D28" s="874" t="s">
        <v>303</v>
      </c>
      <c r="E28" s="875"/>
      <c r="F28" s="322"/>
      <c r="G28" s="322"/>
      <c r="H28" s="322"/>
      <c r="I28" s="322"/>
      <c r="J28" s="322"/>
      <c r="K28" s="322"/>
      <c r="L28" s="322"/>
      <c r="M28" s="322"/>
    </row>
    <row r="29" spans="1:13" s="323" customFormat="1" ht="19.5" customHeight="1">
      <c r="A29" s="634"/>
      <c r="B29" s="628"/>
      <c r="C29" s="334" t="s">
        <v>333</v>
      </c>
      <c r="D29" s="874" t="s">
        <v>304</v>
      </c>
      <c r="E29" s="875"/>
      <c r="F29" s="322"/>
      <c r="G29" s="322"/>
      <c r="H29" s="876" t="s">
        <v>316</v>
      </c>
      <c r="I29" s="876"/>
      <c r="J29" s="876"/>
      <c r="K29" s="876"/>
      <c r="L29" s="876"/>
      <c r="M29" s="322"/>
    </row>
    <row r="30" spans="1:13" s="323" customFormat="1" ht="20.25" customHeight="1">
      <c r="A30" s="634"/>
      <c r="B30" s="628"/>
      <c r="C30" s="334" t="s">
        <v>333</v>
      </c>
      <c r="D30" s="874" t="s">
        <v>305</v>
      </c>
      <c r="E30" s="875"/>
      <c r="F30" s="322"/>
      <c r="G30" s="327"/>
      <c r="H30" s="601" t="s">
        <v>496</v>
      </c>
      <c r="I30" s="877" t="s">
        <v>317</v>
      </c>
      <c r="J30" s="877"/>
      <c r="K30" s="877"/>
      <c r="L30" s="877"/>
      <c r="M30" s="328"/>
    </row>
    <row r="31" spans="1:13" s="323" customFormat="1" ht="20.25" customHeight="1">
      <c r="A31" s="634"/>
      <c r="B31" s="628"/>
      <c r="C31" s="455" t="s">
        <v>496</v>
      </c>
      <c r="D31" s="874" t="s">
        <v>306</v>
      </c>
      <c r="E31" s="875"/>
      <c r="F31" s="322"/>
      <c r="G31" s="634"/>
      <c r="H31" s="455" t="s">
        <v>496</v>
      </c>
      <c r="I31" s="874" t="s">
        <v>318</v>
      </c>
      <c r="J31" s="874"/>
      <c r="K31" s="874"/>
      <c r="L31" s="874"/>
      <c r="M31" s="631"/>
    </row>
    <row r="32" spans="1:13" s="323" customFormat="1" ht="20.25" customHeight="1">
      <c r="A32" s="634"/>
      <c r="B32" s="628"/>
      <c r="C32" s="628"/>
      <c r="D32" s="334" t="s">
        <v>333</v>
      </c>
      <c r="E32" s="631" t="s">
        <v>307</v>
      </c>
      <c r="F32" s="322"/>
      <c r="G32" s="634"/>
      <c r="H32" s="455" t="s">
        <v>496</v>
      </c>
      <c r="I32" s="874" t="s">
        <v>319</v>
      </c>
      <c r="J32" s="874"/>
      <c r="K32" s="874"/>
      <c r="L32" s="874"/>
      <c r="M32" s="631"/>
    </row>
    <row r="33" spans="1:13" s="323" customFormat="1" ht="20.25" customHeight="1">
      <c r="A33" s="634"/>
      <c r="B33" s="628"/>
      <c r="C33" s="628"/>
      <c r="D33" s="455" t="s">
        <v>496</v>
      </c>
      <c r="E33" s="631" t="s">
        <v>308</v>
      </c>
      <c r="F33" s="322"/>
      <c r="G33" s="634"/>
      <c r="H33" s="455" t="s">
        <v>496</v>
      </c>
      <c r="I33" s="874" t="s">
        <v>320</v>
      </c>
      <c r="J33" s="874"/>
      <c r="K33" s="874"/>
      <c r="L33" s="874"/>
      <c r="M33" s="631"/>
    </row>
    <row r="34" spans="1:13" s="323" customFormat="1" ht="20.25" customHeight="1">
      <c r="A34" s="634"/>
      <c r="B34" s="455" t="s">
        <v>496</v>
      </c>
      <c r="C34" s="874" t="s">
        <v>309</v>
      </c>
      <c r="D34" s="874"/>
      <c r="E34" s="875"/>
      <c r="F34" s="322"/>
      <c r="G34" s="634"/>
      <c r="H34" s="334" t="s">
        <v>333</v>
      </c>
      <c r="I34" s="874" t="s">
        <v>321</v>
      </c>
      <c r="J34" s="874"/>
      <c r="K34" s="874"/>
      <c r="L34" s="874"/>
      <c r="M34" s="631"/>
    </row>
    <row r="35" spans="1:13" s="323" customFormat="1" ht="20.25" customHeight="1">
      <c r="A35" s="634"/>
      <c r="B35" s="455" t="s">
        <v>496</v>
      </c>
      <c r="C35" s="874" t="s">
        <v>310</v>
      </c>
      <c r="D35" s="874"/>
      <c r="E35" s="875"/>
      <c r="F35" s="322"/>
      <c r="G35" s="326"/>
      <c r="H35" s="632"/>
      <c r="I35" s="632"/>
      <c r="J35" s="632"/>
      <c r="K35" s="632"/>
      <c r="L35" s="632"/>
      <c r="M35" s="329"/>
    </row>
    <row r="36" spans="1:13" s="323" customFormat="1" ht="20.25" customHeight="1">
      <c r="A36" s="326"/>
      <c r="B36" s="600" t="s">
        <v>333</v>
      </c>
      <c r="C36" s="887" t="s">
        <v>311</v>
      </c>
      <c r="D36" s="887"/>
      <c r="E36" s="329"/>
      <c r="F36" s="322"/>
      <c r="G36" s="869"/>
      <c r="H36" s="869"/>
      <c r="I36" s="869"/>
      <c r="J36" s="869"/>
      <c r="K36" s="869"/>
      <c r="L36" s="869"/>
      <c r="M36" s="869"/>
    </row>
    <row r="37" spans="1:13" s="318" customFormat="1" ht="7.5" customHeight="1"/>
    <row r="38" spans="1:13" s="305" customFormat="1" ht="23.25" customHeight="1">
      <c r="A38" s="870" t="s">
        <v>322</v>
      </c>
      <c r="B38" s="871"/>
      <c r="C38" s="871"/>
      <c r="D38" s="871"/>
      <c r="E38" s="872"/>
      <c r="F38" s="626"/>
      <c r="G38" s="870" t="s">
        <v>323</v>
      </c>
      <c r="H38" s="871"/>
      <c r="I38" s="871"/>
      <c r="J38" s="871"/>
      <c r="K38" s="871"/>
      <c r="L38" s="871"/>
      <c r="M38" s="872"/>
    </row>
    <row r="39" spans="1:13" s="305" customFormat="1" ht="21.2" customHeight="1">
      <c r="A39" s="873" t="s">
        <v>324</v>
      </c>
      <c r="B39" s="867"/>
      <c r="C39" s="867"/>
      <c r="D39" s="867"/>
      <c r="E39" s="868"/>
      <c r="F39" s="626"/>
      <c r="G39" s="635"/>
      <c r="H39" s="867" t="s">
        <v>325</v>
      </c>
      <c r="I39" s="867"/>
      <c r="J39" s="867"/>
      <c r="K39" s="867"/>
      <c r="L39" s="867"/>
      <c r="M39" s="868"/>
    </row>
    <row r="40" spans="1:13" s="305" customFormat="1" ht="19.7" customHeight="1">
      <c r="A40" s="873" t="s">
        <v>326</v>
      </c>
      <c r="B40" s="867"/>
      <c r="C40" s="867"/>
      <c r="D40" s="867"/>
      <c r="E40" s="868"/>
      <c r="F40" s="626"/>
      <c r="G40" s="635"/>
      <c r="H40" s="867" t="s">
        <v>327</v>
      </c>
      <c r="I40" s="867"/>
      <c r="J40" s="867"/>
      <c r="K40" s="867"/>
      <c r="L40" s="867"/>
      <c r="M40" s="868"/>
    </row>
    <row r="41" spans="1:13" s="305" customFormat="1" ht="19.5" customHeight="1">
      <c r="A41" s="873" t="s">
        <v>328</v>
      </c>
      <c r="B41" s="867"/>
      <c r="C41" s="867"/>
      <c r="D41" s="867"/>
      <c r="E41" s="868"/>
      <c r="F41" s="626"/>
      <c r="G41" s="635"/>
      <c r="H41" s="867" t="s">
        <v>329</v>
      </c>
      <c r="I41" s="867"/>
      <c r="J41" s="867"/>
      <c r="K41" s="867"/>
      <c r="L41" s="867"/>
      <c r="M41" s="868"/>
    </row>
    <row r="42" spans="1:13" s="305" customFormat="1" ht="20.100000000000001" customHeight="1">
      <c r="A42" s="873" t="s">
        <v>330</v>
      </c>
      <c r="B42" s="867"/>
      <c r="C42" s="867"/>
      <c r="D42" s="867"/>
      <c r="E42" s="868"/>
      <c r="F42" s="626"/>
      <c r="G42" s="635"/>
      <c r="H42" s="867" t="s">
        <v>331</v>
      </c>
      <c r="I42" s="867"/>
      <c r="J42" s="867"/>
      <c r="K42" s="867"/>
      <c r="L42" s="867"/>
      <c r="M42" s="868"/>
    </row>
    <row r="43" spans="1:13" s="305" customFormat="1" ht="18.75" customHeight="1">
      <c r="A43" s="635"/>
      <c r="B43" s="630"/>
      <c r="C43" s="630"/>
      <c r="D43" s="630"/>
      <c r="E43" s="330"/>
      <c r="F43" s="626"/>
      <c r="G43" s="635"/>
      <c r="H43" s="867" t="s">
        <v>332</v>
      </c>
      <c r="I43" s="867"/>
      <c r="J43" s="867"/>
      <c r="K43" s="867"/>
      <c r="L43" s="867"/>
      <c r="M43" s="868"/>
    </row>
    <row r="44" spans="1:13" s="305" customFormat="1" ht="16.5" customHeight="1">
      <c r="A44" s="331"/>
      <c r="B44" s="331"/>
      <c r="C44" s="331"/>
      <c r="D44" s="331"/>
      <c r="E44" s="332"/>
      <c r="F44" s="599"/>
      <c r="G44" s="331"/>
      <c r="H44" s="333"/>
      <c r="I44" s="333"/>
      <c r="J44" s="333"/>
      <c r="K44" s="332"/>
      <c r="L44" s="332"/>
      <c r="M44" s="332"/>
    </row>
  </sheetData>
  <protectedRanges>
    <protectedRange sqref="B44:F55" name="ช่วง1_1"/>
    <protectedRange sqref="I8 J15 H17 B6:F6 I23 H25 I26:I27 H34 B8:F9 C7:F7 B12:F12 B10:B11 D10:F11 B15:F15 B13:B14 D13:F14 B19:F23 B16:C16 E16:F16 C17:F18 I10:I13 H19 B25:F26 C24:F24 B29:F30 B27:B28 D27:F28 B32:F32 B31 D31:F31 B36:F43 B33:C33 E33:F33 C34:F35" name="ช่วง1_1_2"/>
  </protectedRanges>
  <mergeCells count="67">
    <mergeCell ref="F1:I1"/>
    <mergeCell ref="A2:J2"/>
    <mergeCell ref="A4:E4"/>
    <mergeCell ref="C7:E7"/>
    <mergeCell ref="I7:L7"/>
    <mergeCell ref="G4:M4"/>
    <mergeCell ref="A5:E5"/>
    <mergeCell ref="G5:K5"/>
    <mergeCell ref="A6:E6"/>
    <mergeCell ref="G6:M6"/>
    <mergeCell ref="C35:E35"/>
    <mergeCell ref="C36:D36"/>
    <mergeCell ref="D26:E26"/>
    <mergeCell ref="D30:E30"/>
    <mergeCell ref="C34:E34"/>
    <mergeCell ref="C17:E17"/>
    <mergeCell ref="I17:L17"/>
    <mergeCell ref="J8:L8"/>
    <mergeCell ref="D9:E9"/>
    <mergeCell ref="J9:L9"/>
    <mergeCell ref="D10:E10"/>
    <mergeCell ref="J10:L10"/>
    <mergeCell ref="D8:E8"/>
    <mergeCell ref="D12:E12"/>
    <mergeCell ref="D11:E11"/>
    <mergeCell ref="J11:L11"/>
    <mergeCell ref="J12:L12"/>
    <mergeCell ref="D13:E13"/>
    <mergeCell ref="J13:L13"/>
    <mergeCell ref="D14:E14"/>
    <mergeCell ref="J14:L14"/>
    <mergeCell ref="D25:E25"/>
    <mergeCell ref="I25:M25"/>
    <mergeCell ref="I18:L18"/>
    <mergeCell ref="C19:D19"/>
    <mergeCell ref="I19:J19"/>
    <mergeCell ref="A21:E21"/>
    <mergeCell ref="G21:M21"/>
    <mergeCell ref="I22:L22"/>
    <mergeCell ref="A23:E23"/>
    <mergeCell ref="J23:L23"/>
    <mergeCell ref="C24:E24"/>
    <mergeCell ref="J24:L24"/>
    <mergeCell ref="A22:E22"/>
    <mergeCell ref="C18:E18"/>
    <mergeCell ref="I34:L34"/>
    <mergeCell ref="D27:E27"/>
    <mergeCell ref="D28:E28"/>
    <mergeCell ref="D29:E29"/>
    <mergeCell ref="H29:L29"/>
    <mergeCell ref="I30:L30"/>
    <mergeCell ref="D31:E31"/>
    <mergeCell ref="I31:L31"/>
    <mergeCell ref="I32:L32"/>
    <mergeCell ref="I33:L33"/>
    <mergeCell ref="H43:M43"/>
    <mergeCell ref="G36:M36"/>
    <mergeCell ref="A38:E38"/>
    <mergeCell ref="G38:M38"/>
    <mergeCell ref="A39:E39"/>
    <mergeCell ref="H39:M39"/>
    <mergeCell ref="H40:M40"/>
    <mergeCell ref="A41:E41"/>
    <mergeCell ref="H41:M41"/>
    <mergeCell ref="A42:E42"/>
    <mergeCell ref="H42:M42"/>
    <mergeCell ref="A40:E40"/>
  </mergeCells>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73"/>
  <sheetViews>
    <sheetView workbookViewId="0">
      <pane xSplit="6" ySplit="2" topLeftCell="G3" activePane="bottomRight" state="frozen"/>
      <selection pane="topRight" activeCell="G1" sqref="G1"/>
      <selection pane="bottomLeft" activeCell="A3" sqref="A3"/>
      <selection pane="bottomRight" activeCell="E6" sqref="E6:F6"/>
    </sheetView>
  </sheetViews>
  <sheetFormatPr defaultRowHeight="12.75"/>
  <cols>
    <col min="1" max="1" width="4.7109375" customWidth="1"/>
    <col min="2" max="2" width="6.7109375" customWidth="1"/>
    <col min="3" max="3" width="6.28515625" customWidth="1"/>
    <col min="4" max="4" width="12.7109375" customWidth="1"/>
    <col min="5" max="6" width="6.7109375" customWidth="1"/>
    <col min="7" max="31" width="2.140625" customWidth="1"/>
    <col min="32" max="32" width="2.7109375" customWidth="1"/>
    <col min="33" max="33" width="2.5703125" customWidth="1"/>
    <col min="34" max="78" width="2.140625" customWidth="1"/>
    <col min="79" max="79" width="4.7109375" customWidth="1"/>
    <col min="80" max="109" width="2.140625" customWidth="1"/>
    <col min="110" max="111" width="8.7109375" hidden="1" customWidth="1"/>
    <col min="112" max="112" width="10.7109375" hidden="1" customWidth="1"/>
    <col min="113" max="118" width="3.7109375" customWidth="1"/>
  </cols>
  <sheetData>
    <row r="1" spans="1:118" ht="18" customHeight="1">
      <c r="A1" s="847" t="s">
        <v>0</v>
      </c>
      <c r="B1" s="851" t="s">
        <v>16</v>
      </c>
      <c r="C1" s="854" t="s">
        <v>1</v>
      </c>
      <c r="D1" s="855"/>
      <c r="E1" s="911"/>
      <c r="F1" s="17" t="s">
        <v>2</v>
      </c>
      <c r="G1" s="903">
        <v>1</v>
      </c>
      <c r="H1" s="904"/>
      <c r="I1" s="904"/>
      <c r="J1" s="904"/>
      <c r="K1" s="905"/>
      <c r="L1" s="904">
        <v>2</v>
      </c>
      <c r="M1" s="904"/>
      <c r="N1" s="904"/>
      <c r="O1" s="904"/>
      <c r="P1" s="904"/>
      <c r="Q1" s="903">
        <v>3</v>
      </c>
      <c r="R1" s="904"/>
      <c r="S1" s="904"/>
      <c r="T1" s="904"/>
      <c r="U1" s="905"/>
      <c r="V1" s="904">
        <v>4</v>
      </c>
      <c r="W1" s="904"/>
      <c r="X1" s="904"/>
      <c r="Y1" s="904"/>
      <c r="Z1" s="904"/>
      <c r="AA1" s="903">
        <v>5</v>
      </c>
      <c r="AB1" s="904"/>
      <c r="AC1" s="904"/>
      <c r="AD1" s="904"/>
      <c r="AE1" s="905"/>
      <c r="AF1" s="12"/>
      <c r="AG1" s="12"/>
      <c r="AH1" s="903">
        <v>6</v>
      </c>
      <c r="AI1" s="904"/>
      <c r="AJ1" s="904"/>
      <c r="AK1" s="904"/>
      <c r="AL1" s="905"/>
      <c r="AM1" s="903">
        <v>7</v>
      </c>
      <c r="AN1" s="904"/>
      <c r="AO1" s="904"/>
      <c r="AP1" s="904"/>
      <c r="AQ1" s="905"/>
      <c r="AR1" s="914">
        <v>8</v>
      </c>
      <c r="AS1" s="915"/>
      <c r="AT1" s="915"/>
      <c r="AU1" s="915"/>
      <c r="AV1" s="916"/>
      <c r="AW1" s="917">
        <v>9</v>
      </c>
      <c r="AX1" s="915"/>
      <c r="AY1" s="915"/>
      <c r="AZ1" s="915"/>
      <c r="BA1" s="918"/>
      <c r="BB1" s="904">
        <v>10</v>
      </c>
      <c r="BC1" s="904"/>
      <c r="BD1" s="904"/>
      <c r="BE1" s="904"/>
      <c r="BF1" s="904"/>
      <c r="BG1" s="903">
        <v>11</v>
      </c>
      <c r="BH1" s="904"/>
      <c r="BI1" s="904"/>
      <c r="BJ1" s="904"/>
      <c r="BK1" s="905"/>
      <c r="BL1" s="904">
        <v>12</v>
      </c>
      <c r="BM1" s="904"/>
      <c r="BN1" s="904"/>
      <c r="BO1" s="904"/>
      <c r="BP1" s="904"/>
      <c r="BQ1" s="903">
        <v>13</v>
      </c>
      <c r="BR1" s="904"/>
      <c r="BS1" s="904"/>
      <c r="BT1" s="904"/>
      <c r="BU1" s="904"/>
      <c r="BV1" s="903">
        <v>14</v>
      </c>
      <c r="BW1" s="904"/>
      <c r="BX1" s="904"/>
      <c r="BY1" s="904"/>
      <c r="BZ1" s="905"/>
      <c r="CA1" s="847" t="s">
        <v>0</v>
      </c>
      <c r="CB1" s="904">
        <v>15</v>
      </c>
      <c r="CC1" s="904"/>
      <c r="CD1" s="904"/>
      <c r="CE1" s="904"/>
      <c r="CF1" s="904"/>
      <c r="CG1" s="903">
        <v>16</v>
      </c>
      <c r="CH1" s="904"/>
      <c r="CI1" s="904"/>
      <c r="CJ1" s="904"/>
      <c r="CK1" s="905"/>
      <c r="CL1" s="904">
        <v>17</v>
      </c>
      <c r="CM1" s="904"/>
      <c r="CN1" s="904"/>
      <c r="CO1" s="904"/>
      <c r="CP1" s="904"/>
      <c r="CQ1" s="903">
        <v>18</v>
      </c>
      <c r="CR1" s="904"/>
      <c r="CS1" s="904"/>
      <c r="CT1" s="904"/>
      <c r="CU1" s="905"/>
      <c r="CV1" s="904">
        <v>19</v>
      </c>
      <c r="CW1" s="904"/>
      <c r="CX1" s="904"/>
      <c r="CY1" s="904"/>
      <c r="CZ1" s="904"/>
      <c r="DA1" s="903">
        <v>20</v>
      </c>
      <c r="DB1" s="904"/>
      <c r="DC1" s="904"/>
      <c r="DD1" s="904"/>
      <c r="DE1" s="905"/>
      <c r="DF1" s="931" t="s">
        <v>4</v>
      </c>
      <c r="DG1" s="931"/>
      <c r="DH1" s="922" t="s">
        <v>6</v>
      </c>
      <c r="DI1" s="936" t="s">
        <v>437</v>
      </c>
      <c r="DJ1" s="937"/>
      <c r="DK1" s="937"/>
      <c r="DL1" s="938"/>
      <c r="DM1" s="919" t="s">
        <v>438</v>
      </c>
      <c r="DN1" s="919" t="s">
        <v>439</v>
      </c>
    </row>
    <row r="2" spans="1:118" ht="14.25" customHeight="1">
      <c r="A2" s="848"/>
      <c r="B2" s="852"/>
      <c r="C2" s="857"/>
      <c r="D2" s="858"/>
      <c r="E2" s="912"/>
      <c r="F2" s="18" t="s">
        <v>338</v>
      </c>
      <c r="G2" s="906" t="s">
        <v>513</v>
      </c>
      <c r="H2" s="907"/>
      <c r="I2" s="907"/>
      <c r="J2" s="907"/>
      <c r="K2" s="908"/>
      <c r="L2" s="906" t="s">
        <v>514</v>
      </c>
      <c r="M2" s="907"/>
      <c r="N2" s="907"/>
      <c r="O2" s="907"/>
      <c r="P2" s="908"/>
      <c r="Q2" s="906" t="s">
        <v>514</v>
      </c>
      <c r="R2" s="907"/>
      <c r="S2" s="907"/>
      <c r="T2" s="907"/>
      <c r="U2" s="908"/>
      <c r="V2" s="906" t="s">
        <v>514</v>
      </c>
      <c r="W2" s="907"/>
      <c r="X2" s="907"/>
      <c r="Y2" s="907"/>
      <c r="Z2" s="908"/>
      <c r="AA2" s="906" t="s">
        <v>514</v>
      </c>
      <c r="AB2" s="907"/>
      <c r="AC2" s="907"/>
      <c r="AD2" s="907"/>
      <c r="AE2" s="908"/>
      <c r="AF2" s="20"/>
      <c r="AG2" s="20"/>
      <c r="AH2" s="906" t="s">
        <v>515</v>
      </c>
      <c r="AI2" s="907"/>
      <c r="AJ2" s="907"/>
      <c r="AK2" s="907"/>
      <c r="AL2" s="908"/>
      <c r="AM2" s="906" t="s">
        <v>515</v>
      </c>
      <c r="AN2" s="907"/>
      <c r="AO2" s="907"/>
      <c r="AP2" s="907"/>
      <c r="AQ2" s="908"/>
      <c r="AR2" s="906" t="s">
        <v>515</v>
      </c>
      <c r="AS2" s="907"/>
      <c r="AT2" s="907"/>
      <c r="AU2" s="907"/>
      <c r="AV2" s="908"/>
      <c r="AW2" s="906" t="s">
        <v>515</v>
      </c>
      <c r="AX2" s="907"/>
      <c r="AY2" s="907"/>
      <c r="AZ2" s="907"/>
      <c r="BA2" s="908"/>
      <c r="BB2" s="906" t="s">
        <v>515</v>
      </c>
      <c r="BC2" s="907"/>
      <c r="BD2" s="907"/>
      <c r="BE2" s="907"/>
      <c r="BF2" s="908"/>
      <c r="BG2" s="906" t="s">
        <v>516</v>
      </c>
      <c r="BH2" s="907"/>
      <c r="BI2" s="907"/>
      <c r="BJ2" s="907"/>
      <c r="BK2" s="908"/>
      <c r="BL2" s="906" t="s">
        <v>516</v>
      </c>
      <c r="BM2" s="907"/>
      <c r="BN2" s="907"/>
      <c r="BO2" s="907"/>
      <c r="BP2" s="908"/>
      <c r="BQ2" s="906" t="s">
        <v>516</v>
      </c>
      <c r="BR2" s="907"/>
      <c r="BS2" s="907"/>
      <c r="BT2" s="907"/>
      <c r="BU2" s="908"/>
      <c r="BV2" s="906" t="s">
        <v>516</v>
      </c>
      <c r="BW2" s="907"/>
      <c r="BX2" s="907"/>
      <c r="BY2" s="907"/>
      <c r="BZ2" s="908"/>
      <c r="CA2" s="848"/>
      <c r="CB2" s="906" t="s">
        <v>517</v>
      </c>
      <c r="CC2" s="907"/>
      <c r="CD2" s="907"/>
      <c r="CE2" s="907"/>
      <c r="CF2" s="908"/>
      <c r="CG2" s="906" t="s">
        <v>517</v>
      </c>
      <c r="CH2" s="907"/>
      <c r="CI2" s="907"/>
      <c r="CJ2" s="907"/>
      <c r="CK2" s="908"/>
      <c r="CL2" s="906" t="s">
        <v>517</v>
      </c>
      <c r="CM2" s="907"/>
      <c r="CN2" s="907"/>
      <c r="CO2" s="907"/>
      <c r="CP2" s="908"/>
      <c r="CQ2" s="906" t="s">
        <v>517</v>
      </c>
      <c r="CR2" s="907"/>
      <c r="CS2" s="907"/>
      <c r="CT2" s="907"/>
      <c r="CU2" s="908"/>
      <c r="CV2" s="924" t="s">
        <v>518</v>
      </c>
      <c r="CW2" s="924"/>
      <c r="CX2" s="924"/>
      <c r="CY2" s="924"/>
      <c r="CZ2" s="924"/>
      <c r="DA2" s="925"/>
      <c r="DB2" s="924"/>
      <c r="DC2" s="924"/>
      <c r="DD2" s="924"/>
      <c r="DE2" s="926"/>
      <c r="DF2" s="932" t="s">
        <v>7</v>
      </c>
      <c r="DG2" s="929" t="s">
        <v>5</v>
      </c>
      <c r="DH2" s="923"/>
      <c r="DI2" s="939"/>
      <c r="DJ2" s="940"/>
      <c r="DK2" s="940"/>
      <c r="DL2" s="941"/>
      <c r="DM2" s="920"/>
      <c r="DN2" s="920"/>
    </row>
    <row r="3" spans="1:118" ht="12.75" customHeight="1">
      <c r="A3" s="848"/>
      <c r="B3" s="852"/>
      <c r="C3" s="857"/>
      <c r="D3" s="858"/>
      <c r="E3" s="912"/>
      <c r="F3" s="18" t="s">
        <v>3</v>
      </c>
      <c r="G3" s="602"/>
      <c r="H3" s="638"/>
      <c r="I3" s="638"/>
      <c r="J3" s="638">
        <v>27</v>
      </c>
      <c r="K3" s="639"/>
      <c r="L3" s="640"/>
      <c r="M3" s="638"/>
      <c r="N3" s="638"/>
      <c r="O3" s="638">
        <v>3</v>
      </c>
      <c r="P3" s="636"/>
      <c r="Q3" s="637"/>
      <c r="R3" s="638"/>
      <c r="S3" s="638"/>
      <c r="T3" s="638">
        <v>10</v>
      </c>
      <c r="U3" s="639"/>
      <c r="V3" s="640"/>
      <c r="W3" s="638"/>
      <c r="X3" s="638"/>
      <c r="Y3" s="638">
        <v>17</v>
      </c>
      <c r="Z3" s="636"/>
      <c r="AA3" s="637"/>
      <c r="AB3" s="638"/>
      <c r="AC3" s="638"/>
      <c r="AD3" s="638">
        <v>24</v>
      </c>
      <c r="AE3" s="639"/>
      <c r="AF3" s="24"/>
      <c r="AG3" s="24"/>
      <c r="AH3" s="637"/>
      <c r="AI3" s="638"/>
      <c r="AJ3" s="638"/>
      <c r="AK3" s="638">
        <v>1</v>
      </c>
      <c r="AL3" s="639"/>
      <c r="AM3" s="637"/>
      <c r="AN3" s="638"/>
      <c r="AO3" s="638"/>
      <c r="AP3" s="638">
        <v>8</v>
      </c>
      <c r="AQ3" s="639"/>
      <c r="AR3" s="640"/>
      <c r="AS3" s="638"/>
      <c r="AT3" s="638"/>
      <c r="AU3" s="638">
        <v>15</v>
      </c>
      <c r="AV3" s="636"/>
      <c r="AW3" s="637"/>
      <c r="AX3" s="638"/>
      <c r="AY3" s="638"/>
      <c r="AZ3" s="638">
        <v>22</v>
      </c>
      <c r="BA3" s="639"/>
      <c r="BB3" s="640"/>
      <c r="BC3" s="638"/>
      <c r="BD3" s="638"/>
      <c r="BE3" s="638">
        <v>29</v>
      </c>
      <c r="BF3" s="636"/>
      <c r="BG3" s="637"/>
      <c r="BH3" s="638"/>
      <c r="BI3" s="638"/>
      <c r="BJ3" s="638">
        <v>5</v>
      </c>
      <c r="BK3" s="639"/>
      <c r="BL3" s="640"/>
      <c r="BM3" s="638"/>
      <c r="BN3" s="638"/>
      <c r="BO3" s="638">
        <v>12</v>
      </c>
      <c r="BP3" s="636"/>
      <c r="BQ3" s="637"/>
      <c r="BR3" s="638"/>
      <c r="BS3" s="638"/>
      <c r="BT3" s="638">
        <v>19</v>
      </c>
      <c r="BU3" s="636"/>
      <c r="BV3" s="637"/>
      <c r="BW3" s="638"/>
      <c r="BX3" s="638"/>
      <c r="BY3" s="638">
        <v>26</v>
      </c>
      <c r="BZ3" s="639"/>
      <c r="CA3" s="848"/>
      <c r="CB3" s="640"/>
      <c r="CC3" s="638"/>
      <c r="CD3" s="638"/>
      <c r="CE3" s="638">
        <v>2</v>
      </c>
      <c r="CF3" s="636"/>
      <c r="CG3" s="637"/>
      <c r="CH3" s="638"/>
      <c r="CI3" s="638"/>
      <c r="CJ3" s="638">
        <v>9</v>
      </c>
      <c r="CK3" s="639"/>
      <c r="CL3" s="640"/>
      <c r="CM3" s="638"/>
      <c r="CN3" s="638"/>
      <c r="CO3" s="638">
        <v>16</v>
      </c>
      <c r="CP3" s="636"/>
      <c r="CQ3" s="637"/>
      <c r="CR3" s="638"/>
      <c r="CS3" s="638"/>
      <c r="CT3" s="638">
        <v>23</v>
      </c>
      <c r="CU3" s="639"/>
      <c r="CV3" s="485"/>
      <c r="CW3" s="483"/>
      <c r="CX3" s="483"/>
      <c r="CY3" s="483">
        <v>2</v>
      </c>
      <c r="CZ3" s="486"/>
      <c r="DA3" s="487"/>
      <c r="DB3" s="483"/>
      <c r="DC3" s="483"/>
      <c r="DD3" s="483"/>
      <c r="DE3" s="484">
        <v>9</v>
      </c>
      <c r="DF3" s="933"/>
      <c r="DG3" s="930"/>
      <c r="DH3" s="923"/>
      <c r="DI3" s="939"/>
      <c r="DJ3" s="940"/>
      <c r="DK3" s="940"/>
      <c r="DL3" s="941"/>
      <c r="DM3" s="920"/>
      <c r="DN3" s="920"/>
    </row>
    <row r="4" spans="1:118" ht="12.75" customHeight="1">
      <c r="A4" s="849"/>
      <c r="B4" s="852"/>
      <c r="C4" s="857"/>
      <c r="D4" s="858"/>
      <c r="E4" s="912"/>
      <c r="F4" s="909" t="s">
        <v>138</v>
      </c>
      <c r="G4" s="602"/>
      <c r="H4" s="5"/>
      <c r="I4" s="5"/>
      <c r="J4" s="5">
        <v>1</v>
      </c>
      <c r="K4" s="9"/>
      <c r="L4" s="602"/>
      <c r="M4" s="5"/>
      <c r="N4" s="5"/>
      <c r="O4" s="5">
        <v>2</v>
      </c>
      <c r="P4" s="9"/>
      <c r="Q4" s="602"/>
      <c r="R4" s="5"/>
      <c r="S4" s="5"/>
      <c r="T4" s="5">
        <v>3</v>
      </c>
      <c r="U4" s="9"/>
      <c r="V4" s="602"/>
      <c r="W4" s="5"/>
      <c r="X4" s="5"/>
      <c r="Y4" s="5">
        <v>4</v>
      </c>
      <c r="Z4" s="9"/>
      <c r="AA4" s="602"/>
      <c r="AB4" s="5"/>
      <c r="AC4" s="5"/>
      <c r="AD4" s="5">
        <v>5</v>
      </c>
      <c r="AE4" s="9"/>
      <c r="AF4" s="24"/>
      <c r="AG4" s="24"/>
      <c r="AH4" s="602"/>
      <c r="AI4" s="5"/>
      <c r="AJ4" s="5"/>
      <c r="AK4" s="5">
        <v>6</v>
      </c>
      <c r="AL4" s="9"/>
      <c r="AM4" s="602"/>
      <c r="AN4" s="5"/>
      <c r="AO4" s="5"/>
      <c r="AP4" s="5">
        <v>7</v>
      </c>
      <c r="AQ4" s="9"/>
      <c r="AR4" s="602"/>
      <c r="AS4" s="5"/>
      <c r="AT4" s="5"/>
      <c r="AU4" s="5">
        <v>8</v>
      </c>
      <c r="AV4" s="9"/>
      <c r="AW4" s="602"/>
      <c r="AX4" s="5"/>
      <c r="AY4" s="5"/>
      <c r="AZ4" s="5">
        <v>9</v>
      </c>
      <c r="BA4" s="9"/>
      <c r="BB4" s="602"/>
      <c r="BC4" s="5"/>
      <c r="BD4" s="5"/>
      <c r="BE4" s="5">
        <v>10</v>
      </c>
      <c r="BF4" s="9"/>
      <c r="BG4" s="602"/>
      <c r="BH4" s="5"/>
      <c r="BI4" s="5"/>
      <c r="BJ4" s="5">
        <v>11</v>
      </c>
      <c r="BK4" s="9"/>
      <c r="BL4" s="602"/>
      <c r="BM4" s="5"/>
      <c r="BN4" s="5"/>
      <c r="BO4" s="5">
        <v>12</v>
      </c>
      <c r="BP4" s="9"/>
      <c r="BQ4" s="602"/>
      <c r="BR4" s="5"/>
      <c r="BS4" s="5"/>
      <c r="BT4" s="5">
        <v>13</v>
      </c>
      <c r="BU4" s="9"/>
      <c r="BV4" s="602"/>
      <c r="BW4" s="5"/>
      <c r="BX4" s="5"/>
      <c r="BY4" s="5">
        <v>14</v>
      </c>
      <c r="BZ4" s="9"/>
      <c r="CA4" s="849"/>
      <c r="CB4" s="602"/>
      <c r="CC4" s="5"/>
      <c r="CD4" s="5"/>
      <c r="CE4" s="5">
        <v>15</v>
      </c>
      <c r="CF4" s="9"/>
      <c r="CG4" s="602"/>
      <c r="CH4" s="5"/>
      <c r="CI4" s="5"/>
      <c r="CJ4" s="5">
        <v>16</v>
      </c>
      <c r="CK4" s="9"/>
      <c r="CL4" s="602"/>
      <c r="CM4" s="5"/>
      <c r="CN4" s="5"/>
      <c r="CO4" s="5">
        <v>17</v>
      </c>
      <c r="CP4" s="9"/>
      <c r="CQ4" s="602"/>
      <c r="CR4" s="5"/>
      <c r="CS4" s="5"/>
      <c r="CT4" s="5">
        <v>18</v>
      </c>
      <c r="CU4" s="9"/>
      <c r="CV4" s="482"/>
      <c r="CW4" s="488"/>
      <c r="CX4" s="488"/>
      <c r="CY4" s="488">
        <v>19</v>
      </c>
      <c r="CZ4" s="489"/>
      <c r="DA4" s="482"/>
      <c r="DB4" s="488"/>
      <c r="DC4" s="488"/>
      <c r="DD4" s="488"/>
      <c r="DE4" s="489">
        <v>20</v>
      </c>
      <c r="DF4" s="934">
        <f>IF(ลับ!CX4=0," ",ลับ!CX4)</f>
        <v>20</v>
      </c>
      <c r="DG4" s="927">
        <v>100</v>
      </c>
      <c r="DH4" s="923"/>
      <c r="DI4" s="383" t="s">
        <v>440</v>
      </c>
      <c r="DJ4" s="382" t="s">
        <v>441</v>
      </c>
      <c r="DK4" s="382" t="s">
        <v>442</v>
      </c>
      <c r="DL4" s="386" t="s">
        <v>443</v>
      </c>
      <c r="DM4" s="921"/>
      <c r="DN4" s="921"/>
    </row>
    <row r="5" spans="1:118" ht="12" customHeight="1" thickBot="1">
      <c r="A5" s="850"/>
      <c r="B5" s="853"/>
      <c r="C5" s="860"/>
      <c r="D5" s="861"/>
      <c r="E5" s="913"/>
      <c r="F5" s="910"/>
      <c r="G5" s="603"/>
      <c r="H5" s="50"/>
      <c r="I5" s="50"/>
      <c r="J5" s="50"/>
      <c r="K5" s="604"/>
      <c r="L5" s="603"/>
      <c r="M5" s="50"/>
      <c r="N5" s="50"/>
      <c r="O5" s="50"/>
      <c r="P5" s="604"/>
      <c r="Q5" s="603"/>
      <c r="R5" s="50"/>
      <c r="S5" s="50"/>
      <c r="T5" s="50"/>
      <c r="U5" s="604"/>
      <c r="V5" s="603"/>
      <c r="W5" s="50"/>
      <c r="X5" s="50"/>
      <c r="Y5" s="50"/>
      <c r="Z5" s="604"/>
      <c r="AA5" s="603"/>
      <c r="AB5" s="50"/>
      <c r="AC5" s="50"/>
      <c r="AD5" s="50"/>
      <c r="AE5" s="604"/>
      <c r="AF5" s="24"/>
      <c r="AG5" s="24"/>
      <c r="AH5" s="603"/>
      <c r="AI5" s="50"/>
      <c r="AJ5" s="50"/>
      <c r="AK5" s="50"/>
      <c r="AL5" s="604"/>
      <c r="AM5" s="603"/>
      <c r="AN5" s="50"/>
      <c r="AO5" s="50"/>
      <c r="AP5" s="50"/>
      <c r="AQ5" s="604"/>
      <c r="AR5" s="603"/>
      <c r="AS5" s="50"/>
      <c r="AT5" s="50"/>
      <c r="AU5" s="50"/>
      <c r="AV5" s="604"/>
      <c r="AW5" s="603"/>
      <c r="AX5" s="50"/>
      <c r="AY5" s="50"/>
      <c r="AZ5" s="50"/>
      <c r="BA5" s="604"/>
      <c r="BB5" s="603"/>
      <c r="BC5" s="50"/>
      <c r="BD5" s="50"/>
      <c r="BE5" s="50"/>
      <c r="BF5" s="604"/>
      <c r="BG5" s="603"/>
      <c r="BH5" s="50"/>
      <c r="BI5" s="50"/>
      <c r="BJ5" s="50"/>
      <c r="BK5" s="604"/>
      <c r="BL5" s="603"/>
      <c r="BM5" s="50"/>
      <c r="BN5" s="50"/>
      <c r="BO5" s="50"/>
      <c r="BP5" s="604"/>
      <c r="BQ5" s="603"/>
      <c r="BR5" s="50"/>
      <c r="BS5" s="50"/>
      <c r="BT5" s="50"/>
      <c r="BU5" s="604"/>
      <c r="BV5" s="603"/>
      <c r="BW5" s="50"/>
      <c r="BX5" s="50"/>
      <c r="BY5" s="50"/>
      <c r="BZ5" s="604"/>
      <c r="CA5" s="850"/>
      <c r="CB5" s="603"/>
      <c r="CC5" s="50"/>
      <c r="CD5" s="50"/>
      <c r="CE5" s="50"/>
      <c r="CF5" s="604"/>
      <c r="CG5" s="603"/>
      <c r="CH5" s="50"/>
      <c r="CI5" s="50"/>
      <c r="CJ5" s="50"/>
      <c r="CK5" s="604"/>
      <c r="CL5" s="603"/>
      <c r="CM5" s="50"/>
      <c r="CN5" s="50"/>
      <c r="CO5" s="50"/>
      <c r="CP5" s="604"/>
      <c r="CQ5" s="603"/>
      <c r="CR5" s="50"/>
      <c r="CS5" s="50"/>
      <c r="CT5" s="50"/>
      <c r="CU5" s="604"/>
      <c r="CV5" s="490"/>
      <c r="CW5" s="491"/>
      <c r="CX5" s="491"/>
      <c r="CY5" s="491"/>
      <c r="CZ5" s="492"/>
      <c r="DA5" s="490"/>
      <c r="DB5" s="491"/>
      <c r="DC5" s="491"/>
      <c r="DD5" s="491"/>
      <c r="DE5" s="492"/>
      <c r="DF5" s="935"/>
      <c r="DG5" s="928"/>
      <c r="DH5" s="923"/>
      <c r="DI5" s="384"/>
      <c r="DJ5" s="385"/>
      <c r="DK5" s="385"/>
      <c r="DL5" s="387"/>
      <c r="DM5" s="388"/>
      <c r="DN5" s="617">
        <f>ลับ!CX4</f>
        <v>20</v>
      </c>
    </row>
    <row r="6" spans="1:118" ht="15.2" customHeight="1">
      <c r="A6" s="526">
        <f>IF('ชื่อ-มาตรฐาน7'!A6="","",'ชื่อ-มาตรฐาน7'!A6)</f>
        <v>1</v>
      </c>
      <c r="B6" s="526">
        <f>IF('ชื่อ-มาตรฐาน7'!B6="","",'ชื่อ-มาตรฐาน7'!B6)</f>
        <v>10001</v>
      </c>
      <c r="C6" s="527" t="str">
        <f>IF('ชื่อ-มาตรฐาน7'!C6="","",'ชื่อ-มาตรฐาน7'!C6)</f>
        <v>ช</v>
      </c>
      <c r="D6" s="528" t="str">
        <f>IF('ชื่อ-มาตรฐาน7'!D6="","",'ชื่อ-มาตรฐาน7'!D6)</f>
        <v>ธนกร</v>
      </c>
      <c r="E6" s="899" t="str">
        <f>IF('ชื่อ-มาตรฐาน7'!E6="","",'ชื่อ-มาตรฐาน7'!E6)</f>
        <v>คงทรัพย์</v>
      </c>
      <c r="F6" s="900"/>
      <c r="G6" s="606"/>
      <c r="H6" s="605"/>
      <c r="I6" s="605"/>
      <c r="J6" s="605"/>
      <c r="K6" s="607"/>
      <c r="L6" s="606"/>
      <c r="M6" s="605"/>
      <c r="N6" s="605"/>
      <c r="O6" s="605"/>
      <c r="P6" s="607"/>
      <c r="Q6" s="606"/>
      <c r="R6" s="605"/>
      <c r="S6" s="605"/>
      <c r="T6" s="605"/>
      <c r="U6" s="607"/>
      <c r="V6" s="606"/>
      <c r="W6" s="605"/>
      <c r="X6" s="605"/>
      <c r="Y6" s="605"/>
      <c r="Z6" s="607"/>
      <c r="AA6" s="606"/>
      <c r="AB6" s="605"/>
      <c r="AC6" s="605"/>
      <c r="AD6" s="605"/>
      <c r="AE6" s="607"/>
      <c r="AF6" s="2"/>
      <c r="AG6" s="2"/>
      <c r="AH6" s="606"/>
      <c r="AI6" s="605"/>
      <c r="AJ6" s="605"/>
      <c r="AK6" s="605"/>
      <c r="AL6" s="607"/>
      <c r="AM6" s="606"/>
      <c r="AN6" s="605"/>
      <c r="AO6" s="605"/>
      <c r="AP6" s="605"/>
      <c r="AQ6" s="607"/>
      <c r="AR6" s="606"/>
      <c r="AS6" s="605"/>
      <c r="AT6" s="605"/>
      <c r="AU6" s="605"/>
      <c r="AV6" s="607"/>
      <c r="AW6" s="606"/>
      <c r="AX6" s="605"/>
      <c r="AY6" s="605"/>
      <c r="AZ6" s="605"/>
      <c r="BA6" s="607"/>
      <c r="BB6" s="606"/>
      <c r="BC6" s="605"/>
      <c r="BD6" s="605"/>
      <c r="BE6" s="605"/>
      <c r="BF6" s="607"/>
      <c r="BG6" s="606"/>
      <c r="BH6" s="605"/>
      <c r="BI6" s="605"/>
      <c r="BJ6" s="605"/>
      <c r="BK6" s="607"/>
      <c r="BL6" s="606"/>
      <c r="BM6" s="605"/>
      <c r="BN6" s="605"/>
      <c r="BO6" s="605"/>
      <c r="BP6" s="607"/>
      <c r="BQ6" s="606"/>
      <c r="BR6" s="605"/>
      <c r="BS6" s="605"/>
      <c r="BT6" s="605"/>
      <c r="BU6" s="607"/>
      <c r="BV6" s="606"/>
      <c r="BW6" s="605"/>
      <c r="BX6" s="605"/>
      <c r="BY6" s="605"/>
      <c r="BZ6" s="607"/>
      <c r="CA6" s="26">
        <f>IF(A6=""," ",A6)</f>
        <v>1</v>
      </c>
      <c r="CB6" s="606"/>
      <c r="CC6" s="605"/>
      <c r="CD6" s="605"/>
      <c r="CE6" s="605"/>
      <c r="CF6" s="607"/>
      <c r="CG6" s="606"/>
      <c r="CH6" s="605"/>
      <c r="CI6" s="605"/>
      <c r="CJ6" s="605"/>
      <c r="CK6" s="607"/>
      <c r="CL6" s="606"/>
      <c r="CM6" s="605"/>
      <c r="CN6" s="605"/>
      <c r="CO6" s="605"/>
      <c r="CP6" s="607"/>
      <c r="CQ6" s="606"/>
      <c r="CR6" s="605"/>
      <c r="CS6" s="605"/>
      <c r="CT6" s="605"/>
      <c r="CU6" s="607"/>
      <c r="CV6" s="493"/>
      <c r="CW6" s="493"/>
      <c r="CX6" s="505"/>
      <c r="CY6" s="505"/>
      <c r="CZ6" s="506"/>
      <c r="DA6" s="496"/>
      <c r="DB6" s="505"/>
      <c r="DC6" s="505"/>
      <c r="DD6" s="505"/>
      <c r="DE6" s="507"/>
      <c r="DF6" s="258">
        <f>IF(C6=""," ",ลับ!CX6)</f>
        <v>0</v>
      </c>
      <c r="DG6" s="297">
        <f>IF(DF6=" "," ",(DF6/$DF$4)*100)</f>
        <v>0</v>
      </c>
      <c r="DH6" s="74"/>
      <c r="DI6" s="514" t="str">
        <f>IF(B$6="","-",IF(ลับ!$CX58=0,"-",ลับ!$CX58))</f>
        <v>-</v>
      </c>
      <c r="DJ6" s="515" t="str">
        <f>IF(B$6="","-",IF(ลับ!$CX109=0,"-",ลับ!$CX109))</f>
        <v>-</v>
      </c>
      <c r="DK6" s="515" t="str">
        <f>IF(B$6="","-",IF(ลับ!CX160=0,"-",ลับ!$CX160))</f>
        <v>-</v>
      </c>
      <c r="DL6" s="516" t="str">
        <f>IF(B$6="","-",IF(ลับ!$CX212=0,"-",ลับ!$CX212))</f>
        <v>-</v>
      </c>
      <c r="DM6" s="517" t="str">
        <f>IF(SUM(DI6:DL6)=0,"-",SUM(DI6:DL6))</f>
        <v>-</v>
      </c>
      <c r="DN6" s="517">
        <f>IF(DM6="-",ลับ!$CX$4,ลับ!$CX$4-DM6)</f>
        <v>20</v>
      </c>
    </row>
    <row r="7" spans="1:118" ht="15.2" customHeight="1">
      <c r="A7" s="529">
        <f>IF('ชื่อ-มาตรฐาน7'!A7="","",'ชื่อ-มาตรฐาน7'!A7)</f>
        <v>2</v>
      </c>
      <c r="B7" s="529" t="str">
        <f>IF('ชื่อ-มาตรฐาน7'!B7="","",'ชื่อ-มาตรฐาน7'!B7)</f>
        <v/>
      </c>
      <c r="C7" s="530" t="str">
        <f>IF('ชื่อ-มาตรฐาน7'!C7="","",'ชื่อ-มาตรฐาน7'!C7)</f>
        <v/>
      </c>
      <c r="D7" s="531" t="str">
        <f>IF('ชื่อ-มาตรฐาน7'!D7="","",'ชื่อ-มาตรฐาน7'!D7)</f>
        <v/>
      </c>
      <c r="E7" s="901" t="str">
        <f>IF('ชื่อ-มาตรฐาน7'!E7="","",'ชื่อ-มาตรฐาน7'!E7)</f>
        <v/>
      </c>
      <c r="F7" s="902"/>
      <c r="G7" s="608"/>
      <c r="H7" s="609"/>
      <c r="I7" s="609"/>
      <c r="J7" s="609"/>
      <c r="K7" s="610"/>
      <c r="L7" s="608"/>
      <c r="M7" s="609"/>
      <c r="N7" s="609"/>
      <c r="O7" s="609"/>
      <c r="P7" s="610"/>
      <c r="Q7" s="608"/>
      <c r="R7" s="609"/>
      <c r="S7" s="609"/>
      <c r="T7" s="609"/>
      <c r="U7" s="610"/>
      <c r="V7" s="608"/>
      <c r="W7" s="609"/>
      <c r="X7" s="609"/>
      <c r="Y7" s="609"/>
      <c r="Z7" s="610"/>
      <c r="AA7" s="608"/>
      <c r="AB7" s="609"/>
      <c r="AC7" s="609"/>
      <c r="AD7" s="609"/>
      <c r="AE7" s="610"/>
      <c r="AF7" s="2"/>
      <c r="AG7" s="2"/>
      <c r="AH7" s="608"/>
      <c r="AI7" s="609"/>
      <c r="AJ7" s="609"/>
      <c r="AK7" s="609"/>
      <c r="AL7" s="610"/>
      <c r="AM7" s="608"/>
      <c r="AN7" s="609"/>
      <c r="AO7" s="609"/>
      <c r="AP7" s="609"/>
      <c r="AQ7" s="610"/>
      <c r="AR7" s="608"/>
      <c r="AS7" s="609"/>
      <c r="AT7" s="609"/>
      <c r="AU7" s="609"/>
      <c r="AV7" s="610"/>
      <c r="AW7" s="608"/>
      <c r="AX7" s="609"/>
      <c r="AY7" s="609"/>
      <c r="AZ7" s="609"/>
      <c r="BA7" s="610"/>
      <c r="BB7" s="608"/>
      <c r="BC7" s="609"/>
      <c r="BD7" s="609"/>
      <c r="BE7" s="609"/>
      <c r="BF7" s="610"/>
      <c r="BG7" s="608"/>
      <c r="BH7" s="609"/>
      <c r="BI7" s="609"/>
      <c r="BJ7" s="609"/>
      <c r="BK7" s="610"/>
      <c r="BL7" s="608"/>
      <c r="BM7" s="609"/>
      <c r="BN7" s="609"/>
      <c r="BO7" s="609"/>
      <c r="BP7" s="610"/>
      <c r="BQ7" s="608"/>
      <c r="BR7" s="609"/>
      <c r="BS7" s="609"/>
      <c r="BT7" s="609"/>
      <c r="BU7" s="610"/>
      <c r="BV7" s="608"/>
      <c r="BW7" s="609"/>
      <c r="BX7" s="609"/>
      <c r="BY7" s="609"/>
      <c r="BZ7" s="610"/>
      <c r="CA7" s="27">
        <f t="shared" ref="CA7:CA44" si="0">IF(A7=""," ",A7)</f>
        <v>2</v>
      </c>
      <c r="CB7" s="608"/>
      <c r="CC7" s="609"/>
      <c r="CD7" s="609"/>
      <c r="CE7" s="609"/>
      <c r="CF7" s="610"/>
      <c r="CG7" s="608"/>
      <c r="CH7" s="609"/>
      <c r="CI7" s="609"/>
      <c r="CJ7" s="609"/>
      <c r="CK7" s="610"/>
      <c r="CL7" s="608"/>
      <c r="CM7" s="609"/>
      <c r="CN7" s="609"/>
      <c r="CO7" s="609"/>
      <c r="CP7" s="610"/>
      <c r="CQ7" s="608"/>
      <c r="CR7" s="609"/>
      <c r="CS7" s="609"/>
      <c r="CT7" s="609"/>
      <c r="CU7" s="610"/>
      <c r="CV7" s="498"/>
      <c r="CW7" s="498"/>
      <c r="CX7" s="508"/>
      <c r="CY7" s="508"/>
      <c r="CZ7" s="509"/>
      <c r="DA7" s="497"/>
      <c r="DB7" s="508"/>
      <c r="DC7" s="508"/>
      <c r="DD7" s="508"/>
      <c r="DE7" s="510"/>
      <c r="DF7" s="263">
        <f>IF(C7=0," ",ลับ!CX7)</f>
        <v>0</v>
      </c>
      <c r="DG7" s="298">
        <f t="shared" ref="DG7:DG55" si="1">IF(DF7=" "," ",(DF7/$DF$4)*100)</f>
        <v>0</v>
      </c>
      <c r="DH7" s="75"/>
      <c r="DI7" s="518" t="str">
        <f>IF(B$6="","-",IF(ลับ!$CX59=0,"-",ลับ!$CX59))</f>
        <v>-</v>
      </c>
      <c r="DJ7" s="519" t="str">
        <f>IF(B$6="","-",IF(ลับ!$CX110=0,"-",ลับ!$CX110))</f>
        <v>-</v>
      </c>
      <c r="DK7" s="519" t="str">
        <f>IF(B$6="","-",IF(ลับ!CX161=0,"-",ลับ!$CX161))</f>
        <v>-</v>
      </c>
      <c r="DL7" s="520" t="str">
        <f>IF(B$6="","-",IF(ลับ!$CX213=0,"-",ลับ!$CX213))</f>
        <v>-</v>
      </c>
      <c r="DM7" s="521" t="str">
        <f t="shared" ref="DM7:DM55" si="2">IF(SUM(DI7:DL7)=0,"-",SUM(DI7:DL7))</f>
        <v>-</v>
      </c>
      <c r="DN7" s="521">
        <f>IF(DM7="-",ลับ!$CX$4,ลับ!$CX$4-DM7)</f>
        <v>20</v>
      </c>
    </row>
    <row r="8" spans="1:118" ht="15.2" customHeight="1">
      <c r="A8" s="529">
        <f>IF('ชื่อ-มาตรฐาน7'!A8="","",'ชื่อ-มาตรฐาน7'!A8)</f>
        <v>3</v>
      </c>
      <c r="B8" s="529" t="str">
        <f>IF('ชื่อ-มาตรฐาน7'!B8="","",'ชื่อ-มาตรฐาน7'!B8)</f>
        <v/>
      </c>
      <c r="C8" s="530" t="str">
        <f>IF('ชื่อ-มาตรฐาน7'!C8="","",'ชื่อ-มาตรฐาน7'!C8)</f>
        <v/>
      </c>
      <c r="D8" s="531" t="str">
        <f>IF('ชื่อ-มาตรฐาน7'!D8="","",'ชื่อ-มาตรฐาน7'!D8)</f>
        <v/>
      </c>
      <c r="E8" s="901" t="str">
        <f>IF('ชื่อ-มาตรฐาน7'!E8="","",'ชื่อ-มาตรฐาน7'!E8)</f>
        <v/>
      </c>
      <c r="F8" s="902"/>
      <c r="G8" s="608"/>
      <c r="H8" s="609"/>
      <c r="I8" s="609"/>
      <c r="J8" s="609"/>
      <c r="K8" s="610"/>
      <c r="L8" s="608"/>
      <c r="M8" s="609"/>
      <c r="N8" s="609"/>
      <c r="O8" s="609"/>
      <c r="P8" s="610"/>
      <c r="Q8" s="608"/>
      <c r="R8" s="609"/>
      <c r="S8" s="609"/>
      <c r="T8" s="609"/>
      <c r="U8" s="610"/>
      <c r="V8" s="608"/>
      <c r="W8" s="609"/>
      <c r="X8" s="609"/>
      <c r="Y8" s="609"/>
      <c r="Z8" s="610"/>
      <c r="AA8" s="608"/>
      <c r="AB8" s="609"/>
      <c r="AC8" s="609"/>
      <c r="AD8" s="609"/>
      <c r="AE8" s="610"/>
      <c r="AF8" s="2"/>
      <c r="AG8" s="2"/>
      <c r="AH8" s="608"/>
      <c r="AI8" s="609"/>
      <c r="AJ8" s="609"/>
      <c r="AK8" s="609"/>
      <c r="AL8" s="610"/>
      <c r="AM8" s="608"/>
      <c r="AN8" s="609"/>
      <c r="AO8" s="609"/>
      <c r="AP8" s="609"/>
      <c r="AQ8" s="610"/>
      <c r="AR8" s="608"/>
      <c r="AS8" s="609"/>
      <c r="AT8" s="609"/>
      <c r="AU8" s="609"/>
      <c r="AV8" s="610"/>
      <c r="AW8" s="608"/>
      <c r="AX8" s="609"/>
      <c r="AY8" s="609"/>
      <c r="AZ8" s="609"/>
      <c r="BA8" s="610"/>
      <c r="BB8" s="608"/>
      <c r="BC8" s="609"/>
      <c r="BD8" s="609"/>
      <c r="BE8" s="609"/>
      <c r="BF8" s="610"/>
      <c r="BG8" s="608"/>
      <c r="BH8" s="609"/>
      <c r="BI8" s="609"/>
      <c r="BJ8" s="609"/>
      <c r="BK8" s="610"/>
      <c r="BL8" s="608"/>
      <c r="BM8" s="609"/>
      <c r="BN8" s="609"/>
      <c r="BO8" s="609"/>
      <c r="BP8" s="610"/>
      <c r="BQ8" s="608"/>
      <c r="BR8" s="609"/>
      <c r="BS8" s="609"/>
      <c r="BT8" s="609"/>
      <c r="BU8" s="610"/>
      <c r="BV8" s="608"/>
      <c r="BW8" s="609"/>
      <c r="BX8" s="609"/>
      <c r="BY8" s="609"/>
      <c r="BZ8" s="610"/>
      <c r="CA8" s="27">
        <f t="shared" si="0"/>
        <v>3</v>
      </c>
      <c r="CB8" s="608"/>
      <c r="CC8" s="609"/>
      <c r="CD8" s="609"/>
      <c r="CE8" s="609"/>
      <c r="CF8" s="610"/>
      <c r="CG8" s="608"/>
      <c r="CH8" s="609"/>
      <c r="CI8" s="609"/>
      <c r="CJ8" s="609"/>
      <c r="CK8" s="610"/>
      <c r="CL8" s="608"/>
      <c r="CM8" s="609"/>
      <c r="CN8" s="609"/>
      <c r="CO8" s="609"/>
      <c r="CP8" s="610"/>
      <c r="CQ8" s="608"/>
      <c r="CR8" s="609"/>
      <c r="CS8" s="609"/>
      <c r="CT8" s="609"/>
      <c r="CU8" s="610"/>
      <c r="CV8" s="498"/>
      <c r="CW8" s="498"/>
      <c r="CX8" s="508"/>
      <c r="CY8" s="508"/>
      <c r="CZ8" s="509"/>
      <c r="DA8" s="497"/>
      <c r="DB8" s="508"/>
      <c r="DC8" s="508"/>
      <c r="DD8" s="508"/>
      <c r="DE8" s="510"/>
      <c r="DF8" s="263">
        <f>IF(C8=0," ",ลับ!CX8)</f>
        <v>0</v>
      </c>
      <c r="DG8" s="298">
        <f t="shared" si="1"/>
        <v>0</v>
      </c>
      <c r="DH8" s="75"/>
      <c r="DI8" s="518" t="str">
        <f>IF(B$6="","-",IF(ลับ!$CX60=0,"-",ลับ!$CX60))</f>
        <v>-</v>
      </c>
      <c r="DJ8" s="519" t="str">
        <f>IF(B$6="","-",IF(ลับ!$CX111=0,"-",ลับ!$CX111))</f>
        <v>-</v>
      </c>
      <c r="DK8" s="519" t="str">
        <f>IF(B$6="","-",IF(ลับ!CX162=0,"-",ลับ!$CX162))</f>
        <v>-</v>
      </c>
      <c r="DL8" s="520" t="str">
        <f>IF(B$6="","-",IF(ลับ!$CX214=0,"-",ลับ!$CX214))</f>
        <v>-</v>
      </c>
      <c r="DM8" s="521" t="str">
        <f t="shared" si="2"/>
        <v>-</v>
      </c>
      <c r="DN8" s="521">
        <f>IF(DM8="-",ลับ!$CX$4,ลับ!$CX$4-DM8)</f>
        <v>20</v>
      </c>
    </row>
    <row r="9" spans="1:118" ht="15.2" customHeight="1">
      <c r="A9" s="529">
        <f>IF('ชื่อ-มาตรฐาน7'!A9="","",'ชื่อ-มาตรฐาน7'!A9)</f>
        <v>4</v>
      </c>
      <c r="B9" s="529" t="str">
        <f>IF('ชื่อ-มาตรฐาน7'!B9="","",'ชื่อ-มาตรฐาน7'!B9)</f>
        <v/>
      </c>
      <c r="C9" s="530" t="str">
        <f>IF('ชื่อ-มาตรฐาน7'!C9="","",'ชื่อ-มาตรฐาน7'!C9)</f>
        <v/>
      </c>
      <c r="D9" s="531" t="str">
        <f>IF('ชื่อ-มาตรฐาน7'!D9="","",'ชื่อ-มาตรฐาน7'!D9)</f>
        <v/>
      </c>
      <c r="E9" s="901" t="str">
        <f>IF('ชื่อ-มาตรฐาน7'!E9="","",'ชื่อ-มาตรฐาน7'!E9)</f>
        <v/>
      </c>
      <c r="F9" s="902"/>
      <c r="G9" s="608"/>
      <c r="H9" s="609"/>
      <c r="I9" s="609"/>
      <c r="J9" s="609"/>
      <c r="K9" s="610"/>
      <c r="L9" s="608"/>
      <c r="M9" s="609"/>
      <c r="N9" s="609"/>
      <c r="O9" s="609"/>
      <c r="P9" s="610"/>
      <c r="Q9" s="608"/>
      <c r="R9" s="609"/>
      <c r="S9" s="609"/>
      <c r="T9" s="609"/>
      <c r="U9" s="610"/>
      <c r="V9" s="608"/>
      <c r="W9" s="609"/>
      <c r="X9" s="609"/>
      <c r="Y9" s="609"/>
      <c r="Z9" s="610"/>
      <c r="AA9" s="608"/>
      <c r="AB9" s="609"/>
      <c r="AC9" s="609"/>
      <c r="AD9" s="609"/>
      <c r="AE9" s="610"/>
      <c r="AF9" s="2"/>
      <c r="AG9" s="2"/>
      <c r="AH9" s="608"/>
      <c r="AI9" s="609"/>
      <c r="AJ9" s="609"/>
      <c r="AK9" s="609"/>
      <c r="AL9" s="610"/>
      <c r="AM9" s="608"/>
      <c r="AN9" s="609"/>
      <c r="AO9" s="609"/>
      <c r="AP9" s="609"/>
      <c r="AQ9" s="610"/>
      <c r="AR9" s="608"/>
      <c r="AS9" s="609"/>
      <c r="AT9" s="609"/>
      <c r="AU9" s="609"/>
      <c r="AV9" s="610"/>
      <c r="AW9" s="608"/>
      <c r="AX9" s="609"/>
      <c r="AY9" s="609"/>
      <c r="AZ9" s="609"/>
      <c r="BA9" s="610"/>
      <c r="BB9" s="608"/>
      <c r="BC9" s="609"/>
      <c r="BD9" s="609"/>
      <c r="BE9" s="609"/>
      <c r="BF9" s="610"/>
      <c r="BG9" s="608"/>
      <c r="BH9" s="609"/>
      <c r="BI9" s="609"/>
      <c r="BJ9" s="609"/>
      <c r="BK9" s="610"/>
      <c r="BL9" s="608"/>
      <c r="BM9" s="609"/>
      <c r="BN9" s="609"/>
      <c r="BO9" s="609"/>
      <c r="BP9" s="610"/>
      <c r="BQ9" s="608"/>
      <c r="BR9" s="609"/>
      <c r="BS9" s="609"/>
      <c r="BT9" s="609"/>
      <c r="BU9" s="610"/>
      <c r="BV9" s="608"/>
      <c r="BW9" s="609"/>
      <c r="BX9" s="609"/>
      <c r="BY9" s="609"/>
      <c r="BZ9" s="610"/>
      <c r="CA9" s="27">
        <f t="shared" si="0"/>
        <v>4</v>
      </c>
      <c r="CB9" s="608"/>
      <c r="CC9" s="609"/>
      <c r="CD9" s="609"/>
      <c r="CE9" s="609"/>
      <c r="CF9" s="610"/>
      <c r="CG9" s="608"/>
      <c r="CH9" s="609"/>
      <c r="CI9" s="609"/>
      <c r="CJ9" s="609"/>
      <c r="CK9" s="610"/>
      <c r="CL9" s="608"/>
      <c r="CM9" s="609"/>
      <c r="CN9" s="609"/>
      <c r="CO9" s="609"/>
      <c r="CP9" s="610"/>
      <c r="CQ9" s="608"/>
      <c r="CR9" s="609"/>
      <c r="CS9" s="609"/>
      <c r="CT9" s="609"/>
      <c r="CU9" s="610"/>
      <c r="CV9" s="498"/>
      <c r="CW9" s="498"/>
      <c r="CX9" s="508"/>
      <c r="CY9" s="508"/>
      <c r="CZ9" s="509"/>
      <c r="DA9" s="497"/>
      <c r="DB9" s="508"/>
      <c r="DC9" s="508"/>
      <c r="DD9" s="508"/>
      <c r="DE9" s="510"/>
      <c r="DF9" s="263">
        <f>IF(C9=0," ",ลับ!CX9)</f>
        <v>0</v>
      </c>
      <c r="DG9" s="298">
        <f t="shared" si="1"/>
        <v>0</v>
      </c>
      <c r="DH9" s="75"/>
      <c r="DI9" s="518" t="str">
        <f>IF(B$6="","-",IF(ลับ!$CX61=0,"-",ลับ!$CX61))</f>
        <v>-</v>
      </c>
      <c r="DJ9" s="519" t="str">
        <f>IF(B$6="","-",IF(ลับ!$CX112=0,"-",ลับ!$CX112))</f>
        <v>-</v>
      </c>
      <c r="DK9" s="519" t="str">
        <f>IF(B$6="","-",IF(ลับ!CX163=0,"-",ลับ!$CX163))</f>
        <v>-</v>
      </c>
      <c r="DL9" s="520" t="str">
        <f>IF(B$6="","-",IF(ลับ!$CX215=0,"-",ลับ!$CX215))</f>
        <v>-</v>
      </c>
      <c r="DM9" s="521" t="str">
        <f t="shared" si="2"/>
        <v>-</v>
      </c>
      <c r="DN9" s="521">
        <f>IF(DM9="-",ลับ!$CX$4,ลับ!$CX$4-DM9)</f>
        <v>20</v>
      </c>
    </row>
    <row r="10" spans="1:118" ht="15.2" customHeight="1" thickBot="1">
      <c r="A10" s="532">
        <f>IF('ชื่อ-มาตรฐาน7'!A10="","",'ชื่อ-มาตรฐาน7'!A10)</f>
        <v>5</v>
      </c>
      <c r="B10" s="532" t="str">
        <f>IF('ชื่อ-มาตรฐาน7'!B10="","",'ชื่อ-มาตรฐาน7'!B10)</f>
        <v/>
      </c>
      <c r="C10" s="533" t="str">
        <f>IF('ชื่อ-มาตรฐาน7'!C10="","",'ชื่อ-มาตรฐาน7'!C10)</f>
        <v/>
      </c>
      <c r="D10" s="534" t="str">
        <f>IF('ชื่อ-มาตรฐาน7'!D10="","",'ชื่อ-มาตรฐาน7'!D10)</f>
        <v/>
      </c>
      <c r="E10" s="897" t="str">
        <f>IF('ชื่อ-มาตรฐาน7'!E10="","",'ชื่อ-มาตรฐาน7'!E10)</f>
        <v/>
      </c>
      <c r="F10" s="898"/>
      <c r="G10" s="611"/>
      <c r="H10" s="612"/>
      <c r="I10" s="612"/>
      <c r="J10" s="612"/>
      <c r="K10" s="613"/>
      <c r="L10" s="611"/>
      <c r="M10" s="612"/>
      <c r="N10" s="612"/>
      <c r="O10" s="612"/>
      <c r="P10" s="613"/>
      <c r="Q10" s="611"/>
      <c r="R10" s="612"/>
      <c r="S10" s="612"/>
      <c r="T10" s="612"/>
      <c r="U10" s="613"/>
      <c r="V10" s="611"/>
      <c r="W10" s="612"/>
      <c r="X10" s="612"/>
      <c r="Y10" s="612"/>
      <c r="Z10" s="613"/>
      <c r="AA10" s="611"/>
      <c r="AB10" s="612"/>
      <c r="AC10" s="612"/>
      <c r="AD10" s="612"/>
      <c r="AE10" s="613"/>
      <c r="AF10" s="2"/>
      <c r="AG10" s="2"/>
      <c r="AH10" s="611"/>
      <c r="AI10" s="612"/>
      <c r="AJ10" s="612"/>
      <c r="AK10" s="612"/>
      <c r="AL10" s="613"/>
      <c r="AM10" s="611"/>
      <c r="AN10" s="612"/>
      <c r="AO10" s="612"/>
      <c r="AP10" s="612"/>
      <c r="AQ10" s="613"/>
      <c r="AR10" s="611"/>
      <c r="AS10" s="612"/>
      <c r="AT10" s="612"/>
      <c r="AU10" s="612"/>
      <c r="AV10" s="613"/>
      <c r="AW10" s="611"/>
      <c r="AX10" s="612"/>
      <c r="AY10" s="612"/>
      <c r="AZ10" s="612"/>
      <c r="BA10" s="613"/>
      <c r="BB10" s="611"/>
      <c r="BC10" s="612"/>
      <c r="BD10" s="612"/>
      <c r="BE10" s="612"/>
      <c r="BF10" s="613"/>
      <c r="BG10" s="611"/>
      <c r="BH10" s="612"/>
      <c r="BI10" s="612"/>
      <c r="BJ10" s="612"/>
      <c r="BK10" s="613"/>
      <c r="BL10" s="611"/>
      <c r="BM10" s="612"/>
      <c r="BN10" s="612"/>
      <c r="BO10" s="612"/>
      <c r="BP10" s="613"/>
      <c r="BQ10" s="611"/>
      <c r="BR10" s="612"/>
      <c r="BS10" s="612"/>
      <c r="BT10" s="612"/>
      <c r="BU10" s="613"/>
      <c r="BV10" s="611"/>
      <c r="BW10" s="612"/>
      <c r="BX10" s="612"/>
      <c r="BY10" s="612"/>
      <c r="BZ10" s="613"/>
      <c r="CA10" s="28">
        <f t="shared" si="0"/>
        <v>5</v>
      </c>
      <c r="CB10" s="611"/>
      <c r="CC10" s="612"/>
      <c r="CD10" s="612"/>
      <c r="CE10" s="612"/>
      <c r="CF10" s="613"/>
      <c r="CG10" s="611"/>
      <c r="CH10" s="612"/>
      <c r="CI10" s="612"/>
      <c r="CJ10" s="612"/>
      <c r="CK10" s="613"/>
      <c r="CL10" s="611"/>
      <c r="CM10" s="612"/>
      <c r="CN10" s="612"/>
      <c r="CO10" s="612"/>
      <c r="CP10" s="613"/>
      <c r="CQ10" s="611"/>
      <c r="CR10" s="612"/>
      <c r="CS10" s="612"/>
      <c r="CT10" s="612"/>
      <c r="CU10" s="613"/>
      <c r="CV10" s="502"/>
      <c r="CW10" s="502"/>
      <c r="CX10" s="511"/>
      <c r="CY10" s="511"/>
      <c r="CZ10" s="512"/>
      <c r="DA10" s="501"/>
      <c r="DB10" s="511"/>
      <c r="DC10" s="511"/>
      <c r="DD10" s="511"/>
      <c r="DE10" s="513"/>
      <c r="DF10" s="273">
        <f>IF(C10=0," ",ลับ!CX10)</f>
        <v>0</v>
      </c>
      <c r="DG10" s="299">
        <f t="shared" si="1"/>
        <v>0</v>
      </c>
      <c r="DH10" s="76"/>
      <c r="DI10" s="522" t="str">
        <f>IF(B$6="","-",IF(ลับ!$CX62=0,"-",ลับ!$CX62))</f>
        <v>-</v>
      </c>
      <c r="DJ10" s="523" t="str">
        <f>IF(B$6="","-",IF(ลับ!$CX113=0,"-",ลับ!$CX113))</f>
        <v>-</v>
      </c>
      <c r="DK10" s="523" t="str">
        <f>IF(B$6="","-",IF(ลับ!CX164=0,"-",ลับ!$CX164))</f>
        <v>-</v>
      </c>
      <c r="DL10" s="524" t="str">
        <f>IF(B$6="","-",IF(ลับ!$CX216=0,"-",ลับ!$CX216))</f>
        <v>-</v>
      </c>
      <c r="DM10" s="525" t="str">
        <f t="shared" si="2"/>
        <v>-</v>
      </c>
      <c r="DN10" s="525">
        <f>IF(DM10="-",ลับ!$CX$4,ลับ!$CX$4-DM10)</f>
        <v>20</v>
      </c>
    </row>
    <row r="11" spans="1:118" ht="15.2" customHeight="1">
      <c r="A11" s="526">
        <f>IF('ชื่อ-มาตรฐาน7'!A11="","",'ชื่อ-มาตรฐาน7'!A11)</f>
        <v>6</v>
      </c>
      <c r="B11" s="526" t="str">
        <f>IF('ชื่อ-มาตรฐาน7'!B11="","",'ชื่อ-มาตรฐาน7'!B11)</f>
        <v/>
      </c>
      <c r="C11" s="527" t="str">
        <f>IF('ชื่อ-มาตรฐาน7'!C11="","",'ชื่อ-มาตรฐาน7'!C11)</f>
        <v/>
      </c>
      <c r="D11" s="528" t="str">
        <f>IF('ชื่อ-มาตรฐาน7'!D11="","",'ชื่อ-มาตรฐาน7'!D11)</f>
        <v/>
      </c>
      <c r="E11" s="899" t="str">
        <f>IF('ชื่อ-มาตรฐาน7'!E11="","",'ชื่อ-มาตรฐาน7'!E11)</f>
        <v/>
      </c>
      <c r="F11" s="900"/>
      <c r="G11" s="606"/>
      <c r="H11" s="605"/>
      <c r="I11" s="605"/>
      <c r="J11" s="605"/>
      <c r="K11" s="607"/>
      <c r="L11" s="606"/>
      <c r="M11" s="605"/>
      <c r="N11" s="605"/>
      <c r="O11" s="605"/>
      <c r="P11" s="607"/>
      <c r="Q11" s="606"/>
      <c r="R11" s="605"/>
      <c r="S11" s="605"/>
      <c r="T11" s="605"/>
      <c r="U11" s="607"/>
      <c r="V11" s="606"/>
      <c r="W11" s="605"/>
      <c r="X11" s="605"/>
      <c r="Y11" s="605"/>
      <c r="Z11" s="607"/>
      <c r="AA11" s="606"/>
      <c r="AB11" s="605"/>
      <c r="AC11" s="605"/>
      <c r="AD11" s="605"/>
      <c r="AE11" s="607"/>
      <c r="AF11" s="2"/>
      <c r="AG11" s="2"/>
      <c r="AH11" s="606"/>
      <c r="AI11" s="605"/>
      <c r="AJ11" s="605"/>
      <c r="AK11" s="605"/>
      <c r="AL11" s="607"/>
      <c r="AM11" s="606"/>
      <c r="AN11" s="605"/>
      <c r="AO11" s="605"/>
      <c r="AP11" s="605"/>
      <c r="AQ11" s="607"/>
      <c r="AR11" s="606"/>
      <c r="AS11" s="605"/>
      <c r="AT11" s="605"/>
      <c r="AU11" s="605"/>
      <c r="AV11" s="607"/>
      <c r="AW11" s="606"/>
      <c r="AX11" s="605"/>
      <c r="AY11" s="605"/>
      <c r="AZ11" s="605"/>
      <c r="BA11" s="607"/>
      <c r="BB11" s="606"/>
      <c r="BC11" s="605"/>
      <c r="BD11" s="605"/>
      <c r="BE11" s="605"/>
      <c r="BF11" s="607"/>
      <c r="BG11" s="606"/>
      <c r="BH11" s="605"/>
      <c r="BI11" s="605"/>
      <c r="BJ11" s="605"/>
      <c r="BK11" s="607"/>
      <c r="BL11" s="606"/>
      <c r="BM11" s="605"/>
      <c r="BN11" s="605"/>
      <c r="BO11" s="605"/>
      <c r="BP11" s="607"/>
      <c r="BQ11" s="606"/>
      <c r="BR11" s="605"/>
      <c r="BS11" s="605"/>
      <c r="BT11" s="605"/>
      <c r="BU11" s="607"/>
      <c r="BV11" s="606"/>
      <c r="BW11" s="605"/>
      <c r="BX11" s="605"/>
      <c r="BY11" s="605"/>
      <c r="BZ11" s="607"/>
      <c r="CA11" s="26">
        <f t="shared" si="0"/>
        <v>6</v>
      </c>
      <c r="CB11" s="606"/>
      <c r="CC11" s="605"/>
      <c r="CD11" s="605"/>
      <c r="CE11" s="605"/>
      <c r="CF11" s="607"/>
      <c r="CG11" s="606"/>
      <c r="CH11" s="605"/>
      <c r="CI11" s="605"/>
      <c r="CJ11" s="605"/>
      <c r="CK11" s="607"/>
      <c r="CL11" s="606"/>
      <c r="CM11" s="605"/>
      <c r="CN11" s="605"/>
      <c r="CO11" s="605"/>
      <c r="CP11" s="607"/>
      <c r="CQ11" s="606"/>
      <c r="CR11" s="605"/>
      <c r="CS11" s="605"/>
      <c r="CT11" s="605"/>
      <c r="CU11" s="607"/>
      <c r="CV11" s="493"/>
      <c r="CW11" s="493"/>
      <c r="CX11" s="505"/>
      <c r="CY11" s="505"/>
      <c r="CZ11" s="506"/>
      <c r="DA11" s="496"/>
      <c r="DB11" s="505"/>
      <c r="DC11" s="505"/>
      <c r="DD11" s="505"/>
      <c r="DE11" s="507"/>
      <c r="DF11" s="258">
        <f>IF(C11=0," ",ลับ!CX11)</f>
        <v>0</v>
      </c>
      <c r="DG11" s="297">
        <f t="shared" si="1"/>
        <v>0</v>
      </c>
      <c r="DH11" s="72"/>
      <c r="DI11" s="514" t="str">
        <f>IF(B$6="","-",IF(ลับ!$CX63=0,"-",ลับ!$CX63))</f>
        <v>-</v>
      </c>
      <c r="DJ11" s="515" t="str">
        <f>IF(B$6="","-",IF(ลับ!$CX114=0,"-",ลับ!$CX114))</f>
        <v>-</v>
      </c>
      <c r="DK11" s="515" t="str">
        <f>IF(B$6="","-",IF(ลับ!CX165=0,"-",ลับ!$CX165))</f>
        <v>-</v>
      </c>
      <c r="DL11" s="516" t="str">
        <f>IF(B$6="","-",IF(ลับ!$CX217=0,"-",ลับ!$CX217))</f>
        <v>-</v>
      </c>
      <c r="DM11" s="517" t="str">
        <f t="shared" si="2"/>
        <v>-</v>
      </c>
      <c r="DN11" s="517">
        <f>IF(DM11="-",ลับ!$CX$4,ลับ!$CX$4-DM11)</f>
        <v>20</v>
      </c>
    </row>
    <row r="12" spans="1:118" ht="15.2" customHeight="1">
      <c r="A12" s="529">
        <f>IF('ชื่อ-มาตรฐาน7'!A12="","",'ชื่อ-มาตรฐาน7'!A12)</f>
        <v>7</v>
      </c>
      <c r="B12" s="529" t="str">
        <f>IF('ชื่อ-มาตรฐาน7'!B12="","",'ชื่อ-มาตรฐาน7'!B12)</f>
        <v/>
      </c>
      <c r="C12" s="530" t="str">
        <f>IF('ชื่อ-มาตรฐาน7'!C12="","",'ชื่อ-มาตรฐาน7'!C12)</f>
        <v/>
      </c>
      <c r="D12" s="531" t="str">
        <f>IF('ชื่อ-มาตรฐาน7'!D12="","",'ชื่อ-มาตรฐาน7'!D12)</f>
        <v/>
      </c>
      <c r="E12" s="901" t="str">
        <f>IF('ชื่อ-มาตรฐาน7'!E12="","",'ชื่อ-มาตรฐาน7'!E12)</f>
        <v/>
      </c>
      <c r="F12" s="902"/>
      <c r="G12" s="608"/>
      <c r="H12" s="609"/>
      <c r="I12" s="609"/>
      <c r="J12" s="609"/>
      <c r="K12" s="610"/>
      <c r="L12" s="608"/>
      <c r="M12" s="609"/>
      <c r="N12" s="609"/>
      <c r="O12" s="609"/>
      <c r="P12" s="610"/>
      <c r="Q12" s="608"/>
      <c r="R12" s="609"/>
      <c r="S12" s="609"/>
      <c r="T12" s="609"/>
      <c r="U12" s="610"/>
      <c r="V12" s="608"/>
      <c r="W12" s="609"/>
      <c r="X12" s="609"/>
      <c r="Y12" s="609"/>
      <c r="Z12" s="610"/>
      <c r="AA12" s="608"/>
      <c r="AB12" s="609"/>
      <c r="AC12" s="609"/>
      <c r="AD12" s="609"/>
      <c r="AE12" s="610"/>
      <c r="AF12" s="2"/>
      <c r="AG12" s="2"/>
      <c r="AH12" s="608"/>
      <c r="AI12" s="609"/>
      <c r="AJ12" s="609"/>
      <c r="AK12" s="609"/>
      <c r="AL12" s="610"/>
      <c r="AM12" s="608"/>
      <c r="AN12" s="609"/>
      <c r="AO12" s="609"/>
      <c r="AP12" s="609"/>
      <c r="AQ12" s="610"/>
      <c r="AR12" s="608"/>
      <c r="AS12" s="609"/>
      <c r="AT12" s="609"/>
      <c r="AU12" s="609"/>
      <c r="AV12" s="610"/>
      <c r="AW12" s="608"/>
      <c r="AX12" s="609"/>
      <c r="AY12" s="609"/>
      <c r="AZ12" s="609"/>
      <c r="BA12" s="610"/>
      <c r="BB12" s="608"/>
      <c r="BC12" s="609"/>
      <c r="BD12" s="609"/>
      <c r="BE12" s="609"/>
      <c r="BF12" s="610"/>
      <c r="BG12" s="608"/>
      <c r="BH12" s="609"/>
      <c r="BI12" s="609"/>
      <c r="BJ12" s="609"/>
      <c r="BK12" s="610"/>
      <c r="BL12" s="608"/>
      <c r="BM12" s="609"/>
      <c r="BN12" s="609"/>
      <c r="BO12" s="609"/>
      <c r="BP12" s="610"/>
      <c r="BQ12" s="608"/>
      <c r="BR12" s="609"/>
      <c r="BS12" s="609"/>
      <c r="BT12" s="609"/>
      <c r="BU12" s="610"/>
      <c r="BV12" s="608"/>
      <c r="BW12" s="609"/>
      <c r="BX12" s="609"/>
      <c r="BY12" s="609"/>
      <c r="BZ12" s="610"/>
      <c r="CA12" s="27">
        <f t="shared" si="0"/>
        <v>7</v>
      </c>
      <c r="CB12" s="608"/>
      <c r="CC12" s="609"/>
      <c r="CD12" s="609"/>
      <c r="CE12" s="609"/>
      <c r="CF12" s="610"/>
      <c r="CG12" s="608"/>
      <c r="CH12" s="609"/>
      <c r="CI12" s="609"/>
      <c r="CJ12" s="609"/>
      <c r="CK12" s="610"/>
      <c r="CL12" s="608"/>
      <c r="CM12" s="609"/>
      <c r="CN12" s="609"/>
      <c r="CO12" s="609"/>
      <c r="CP12" s="610"/>
      <c r="CQ12" s="608"/>
      <c r="CR12" s="609"/>
      <c r="CS12" s="609"/>
      <c r="CT12" s="609"/>
      <c r="CU12" s="610"/>
      <c r="CV12" s="498"/>
      <c r="CW12" s="498"/>
      <c r="CX12" s="508"/>
      <c r="CY12" s="508"/>
      <c r="CZ12" s="509"/>
      <c r="DA12" s="497"/>
      <c r="DB12" s="508"/>
      <c r="DC12" s="508"/>
      <c r="DD12" s="508"/>
      <c r="DE12" s="510"/>
      <c r="DF12" s="263">
        <f>IF(C12=0," ",ลับ!CX12)</f>
        <v>0</v>
      </c>
      <c r="DG12" s="298">
        <f t="shared" si="1"/>
        <v>0</v>
      </c>
      <c r="DH12" s="70"/>
      <c r="DI12" s="518" t="str">
        <f>IF(B$6="","-",IF(ลับ!$CX64=0,"-",ลับ!$CX64))</f>
        <v>-</v>
      </c>
      <c r="DJ12" s="519" t="str">
        <f>IF(B$6="","-",IF(ลับ!$CX115=0,"-",ลับ!$CX115))</f>
        <v>-</v>
      </c>
      <c r="DK12" s="519" t="str">
        <f>IF(B$6="","-",IF(ลับ!CX166=0,"-",ลับ!$CX166))</f>
        <v>-</v>
      </c>
      <c r="DL12" s="520" t="str">
        <f>IF(B$6="","-",IF(ลับ!$CX218=0,"-",ลับ!$CX218))</f>
        <v>-</v>
      </c>
      <c r="DM12" s="521" t="str">
        <f t="shared" si="2"/>
        <v>-</v>
      </c>
      <c r="DN12" s="521">
        <f>IF(DM12="-",ลับ!$CX$4,ลับ!$CX$4-DM12)</f>
        <v>20</v>
      </c>
    </row>
    <row r="13" spans="1:118" ht="15.2" customHeight="1">
      <c r="A13" s="529">
        <f>IF('ชื่อ-มาตรฐาน7'!A13="","",'ชื่อ-มาตรฐาน7'!A13)</f>
        <v>8</v>
      </c>
      <c r="B13" s="529" t="str">
        <f>IF('ชื่อ-มาตรฐาน7'!B13="","",'ชื่อ-มาตรฐาน7'!B13)</f>
        <v/>
      </c>
      <c r="C13" s="530" t="str">
        <f>IF('ชื่อ-มาตรฐาน7'!C13="","",'ชื่อ-มาตรฐาน7'!C13)</f>
        <v/>
      </c>
      <c r="D13" s="531" t="str">
        <f>IF('ชื่อ-มาตรฐาน7'!D13="","",'ชื่อ-มาตรฐาน7'!D13)</f>
        <v/>
      </c>
      <c r="E13" s="901" t="str">
        <f>IF('ชื่อ-มาตรฐาน7'!E13="","",'ชื่อ-มาตรฐาน7'!E13)</f>
        <v/>
      </c>
      <c r="F13" s="902"/>
      <c r="G13" s="608"/>
      <c r="H13" s="609"/>
      <c r="I13" s="609"/>
      <c r="J13" s="609"/>
      <c r="K13" s="610"/>
      <c r="L13" s="608"/>
      <c r="M13" s="609"/>
      <c r="N13" s="609"/>
      <c r="O13" s="609"/>
      <c r="P13" s="610"/>
      <c r="Q13" s="608"/>
      <c r="R13" s="609"/>
      <c r="S13" s="609"/>
      <c r="T13" s="609"/>
      <c r="U13" s="610"/>
      <c r="V13" s="608"/>
      <c r="W13" s="609"/>
      <c r="X13" s="609"/>
      <c r="Y13" s="609"/>
      <c r="Z13" s="610"/>
      <c r="AA13" s="608"/>
      <c r="AB13" s="609"/>
      <c r="AC13" s="609"/>
      <c r="AD13" s="609"/>
      <c r="AE13" s="610"/>
      <c r="AF13" s="2"/>
      <c r="AG13" s="2"/>
      <c r="AH13" s="608"/>
      <c r="AI13" s="609"/>
      <c r="AJ13" s="609"/>
      <c r="AK13" s="609"/>
      <c r="AL13" s="610"/>
      <c r="AM13" s="608"/>
      <c r="AN13" s="609"/>
      <c r="AO13" s="609"/>
      <c r="AP13" s="609"/>
      <c r="AQ13" s="610"/>
      <c r="AR13" s="608"/>
      <c r="AS13" s="609"/>
      <c r="AT13" s="609"/>
      <c r="AU13" s="609"/>
      <c r="AV13" s="610"/>
      <c r="AW13" s="608"/>
      <c r="AX13" s="609"/>
      <c r="AY13" s="609"/>
      <c r="AZ13" s="609"/>
      <c r="BA13" s="610"/>
      <c r="BB13" s="608"/>
      <c r="BC13" s="609"/>
      <c r="BD13" s="609"/>
      <c r="BE13" s="609"/>
      <c r="BF13" s="610"/>
      <c r="BG13" s="608"/>
      <c r="BH13" s="609"/>
      <c r="BI13" s="609"/>
      <c r="BJ13" s="609"/>
      <c r="BK13" s="610"/>
      <c r="BL13" s="608"/>
      <c r="BM13" s="609"/>
      <c r="BN13" s="609"/>
      <c r="BO13" s="609"/>
      <c r="BP13" s="610"/>
      <c r="BQ13" s="608"/>
      <c r="BR13" s="609"/>
      <c r="BS13" s="609"/>
      <c r="BT13" s="609"/>
      <c r="BU13" s="610"/>
      <c r="BV13" s="608"/>
      <c r="BW13" s="609"/>
      <c r="BX13" s="609"/>
      <c r="BY13" s="609"/>
      <c r="BZ13" s="610"/>
      <c r="CA13" s="27">
        <f t="shared" si="0"/>
        <v>8</v>
      </c>
      <c r="CB13" s="608"/>
      <c r="CC13" s="609"/>
      <c r="CD13" s="609"/>
      <c r="CE13" s="609"/>
      <c r="CF13" s="610"/>
      <c r="CG13" s="608"/>
      <c r="CH13" s="609"/>
      <c r="CI13" s="609"/>
      <c r="CJ13" s="609"/>
      <c r="CK13" s="610"/>
      <c r="CL13" s="608"/>
      <c r="CM13" s="609"/>
      <c r="CN13" s="609"/>
      <c r="CO13" s="609"/>
      <c r="CP13" s="610"/>
      <c r="CQ13" s="608"/>
      <c r="CR13" s="609"/>
      <c r="CS13" s="609"/>
      <c r="CT13" s="609"/>
      <c r="CU13" s="610"/>
      <c r="CV13" s="498"/>
      <c r="CW13" s="498"/>
      <c r="CX13" s="508"/>
      <c r="CY13" s="508"/>
      <c r="CZ13" s="509"/>
      <c r="DA13" s="497"/>
      <c r="DB13" s="508"/>
      <c r="DC13" s="508"/>
      <c r="DD13" s="508"/>
      <c r="DE13" s="510"/>
      <c r="DF13" s="263">
        <f>IF(C13=0," ",ลับ!CX13)</f>
        <v>0</v>
      </c>
      <c r="DG13" s="298">
        <f t="shared" si="1"/>
        <v>0</v>
      </c>
      <c r="DH13" s="70"/>
      <c r="DI13" s="518" t="str">
        <f>IF(B$6="","-",IF(ลับ!$CX65=0,"-",ลับ!$CX65))</f>
        <v>-</v>
      </c>
      <c r="DJ13" s="519" t="str">
        <f>IF(B$6="","-",IF(ลับ!$CX116=0,"-",ลับ!$CX116))</f>
        <v>-</v>
      </c>
      <c r="DK13" s="519" t="str">
        <f>IF(B$6="","-",IF(ลับ!CX167=0,"-",ลับ!$CX167))</f>
        <v>-</v>
      </c>
      <c r="DL13" s="520" t="str">
        <f>IF(B$6="","-",IF(ลับ!$CX219=0,"-",ลับ!$CX219))</f>
        <v>-</v>
      </c>
      <c r="DM13" s="521" t="str">
        <f t="shared" si="2"/>
        <v>-</v>
      </c>
      <c r="DN13" s="521">
        <f>IF(DM13="-",ลับ!$CX$4,ลับ!$CX$4-DM13)</f>
        <v>20</v>
      </c>
    </row>
    <row r="14" spans="1:118" ht="15.2" customHeight="1">
      <c r="A14" s="529">
        <f>IF('ชื่อ-มาตรฐาน7'!A14="","",'ชื่อ-มาตรฐาน7'!A14)</f>
        <v>9</v>
      </c>
      <c r="B14" s="529" t="str">
        <f>IF('ชื่อ-มาตรฐาน7'!B14="","",'ชื่อ-มาตรฐาน7'!B14)</f>
        <v/>
      </c>
      <c r="C14" s="530" t="str">
        <f>IF('ชื่อ-มาตรฐาน7'!C14="","",'ชื่อ-มาตรฐาน7'!C14)</f>
        <v/>
      </c>
      <c r="D14" s="531" t="str">
        <f>IF('ชื่อ-มาตรฐาน7'!D14="","",'ชื่อ-มาตรฐาน7'!D14)</f>
        <v/>
      </c>
      <c r="E14" s="901" t="str">
        <f>IF('ชื่อ-มาตรฐาน7'!E14="","",'ชื่อ-มาตรฐาน7'!E14)</f>
        <v/>
      </c>
      <c r="F14" s="902"/>
      <c r="G14" s="608"/>
      <c r="H14" s="609"/>
      <c r="I14" s="609"/>
      <c r="J14" s="609"/>
      <c r="K14" s="610"/>
      <c r="L14" s="608"/>
      <c r="M14" s="609"/>
      <c r="N14" s="609"/>
      <c r="O14" s="609"/>
      <c r="P14" s="610"/>
      <c r="Q14" s="608"/>
      <c r="R14" s="609"/>
      <c r="S14" s="609"/>
      <c r="T14" s="609"/>
      <c r="U14" s="610"/>
      <c r="V14" s="608"/>
      <c r="W14" s="609"/>
      <c r="X14" s="609"/>
      <c r="Y14" s="609"/>
      <c r="Z14" s="610"/>
      <c r="AA14" s="608"/>
      <c r="AB14" s="609"/>
      <c r="AC14" s="609"/>
      <c r="AD14" s="609"/>
      <c r="AE14" s="610"/>
      <c r="AF14" s="2"/>
      <c r="AG14" s="2"/>
      <c r="AH14" s="608"/>
      <c r="AI14" s="609"/>
      <c r="AJ14" s="609"/>
      <c r="AK14" s="609"/>
      <c r="AL14" s="610"/>
      <c r="AM14" s="608"/>
      <c r="AN14" s="609"/>
      <c r="AO14" s="609"/>
      <c r="AP14" s="609"/>
      <c r="AQ14" s="610"/>
      <c r="AR14" s="608"/>
      <c r="AS14" s="609"/>
      <c r="AT14" s="609"/>
      <c r="AU14" s="609"/>
      <c r="AV14" s="610"/>
      <c r="AW14" s="608"/>
      <c r="AX14" s="609"/>
      <c r="AY14" s="609"/>
      <c r="AZ14" s="609"/>
      <c r="BA14" s="610"/>
      <c r="BB14" s="608"/>
      <c r="BC14" s="609"/>
      <c r="BD14" s="609"/>
      <c r="BE14" s="609"/>
      <c r="BF14" s="610"/>
      <c r="BG14" s="608"/>
      <c r="BH14" s="609"/>
      <c r="BI14" s="609"/>
      <c r="BJ14" s="609"/>
      <c r="BK14" s="610"/>
      <c r="BL14" s="608"/>
      <c r="BM14" s="609"/>
      <c r="BN14" s="609"/>
      <c r="BO14" s="609"/>
      <c r="BP14" s="610"/>
      <c r="BQ14" s="608"/>
      <c r="BR14" s="609"/>
      <c r="BS14" s="609"/>
      <c r="BT14" s="609"/>
      <c r="BU14" s="610"/>
      <c r="BV14" s="608"/>
      <c r="BW14" s="609"/>
      <c r="BX14" s="609"/>
      <c r="BY14" s="609"/>
      <c r="BZ14" s="610"/>
      <c r="CA14" s="27">
        <f t="shared" si="0"/>
        <v>9</v>
      </c>
      <c r="CB14" s="608"/>
      <c r="CC14" s="609"/>
      <c r="CD14" s="609"/>
      <c r="CE14" s="609"/>
      <c r="CF14" s="610"/>
      <c r="CG14" s="608"/>
      <c r="CH14" s="609"/>
      <c r="CI14" s="609"/>
      <c r="CJ14" s="609"/>
      <c r="CK14" s="610"/>
      <c r="CL14" s="608"/>
      <c r="CM14" s="609"/>
      <c r="CN14" s="609"/>
      <c r="CO14" s="609"/>
      <c r="CP14" s="610"/>
      <c r="CQ14" s="608"/>
      <c r="CR14" s="609"/>
      <c r="CS14" s="609"/>
      <c r="CT14" s="609"/>
      <c r="CU14" s="610"/>
      <c r="CV14" s="498"/>
      <c r="CW14" s="498"/>
      <c r="CX14" s="508"/>
      <c r="CY14" s="508"/>
      <c r="CZ14" s="509"/>
      <c r="DA14" s="497"/>
      <c r="DB14" s="508"/>
      <c r="DC14" s="508"/>
      <c r="DD14" s="508"/>
      <c r="DE14" s="510"/>
      <c r="DF14" s="263">
        <f>IF(C14=0," ",ลับ!CX14)</f>
        <v>0</v>
      </c>
      <c r="DG14" s="298">
        <f t="shared" si="1"/>
        <v>0</v>
      </c>
      <c r="DH14" s="70"/>
      <c r="DI14" s="518" t="str">
        <f>IF(B$6="","-",IF(ลับ!$CX66=0,"-",ลับ!$CX66))</f>
        <v>-</v>
      </c>
      <c r="DJ14" s="519" t="str">
        <f>IF(B$6="","-",IF(ลับ!$CX117=0,"-",ลับ!$CX117))</f>
        <v>-</v>
      </c>
      <c r="DK14" s="519" t="str">
        <f>IF(B$6="","-",IF(ลับ!CX168=0,"-",ลับ!$CX168))</f>
        <v>-</v>
      </c>
      <c r="DL14" s="520" t="str">
        <f>IF(B$6="","-",IF(ลับ!$CX220=0,"-",ลับ!$CX220))</f>
        <v>-</v>
      </c>
      <c r="DM14" s="521" t="str">
        <f t="shared" si="2"/>
        <v>-</v>
      </c>
      <c r="DN14" s="521">
        <f>IF(DM14="-",ลับ!$CX$4,ลับ!$CX$4-DM14)</f>
        <v>20</v>
      </c>
    </row>
    <row r="15" spans="1:118" ht="15.2" customHeight="1" thickBot="1">
      <c r="A15" s="532">
        <f>IF('ชื่อ-มาตรฐาน7'!A15="","",'ชื่อ-มาตรฐาน7'!A15)</f>
        <v>10</v>
      </c>
      <c r="B15" s="532" t="str">
        <f>IF('ชื่อ-มาตรฐาน7'!B15="","",'ชื่อ-มาตรฐาน7'!B15)</f>
        <v/>
      </c>
      <c r="C15" s="533" t="str">
        <f>IF('ชื่อ-มาตรฐาน7'!C15="","",'ชื่อ-มาตรฐาน7'!C15)</f>
        <v/>
      </c>
      <c r="D15" s="534" t="str">
        <f>IF('ชื่อ-มาตรฐาน7'!D15="","",'ชื่อ-มาตรฐาน7'!D15)</f>
        <v/>
      </c>
      <c r="E15" s="897" t="str">
        <f>IF('ชื่อ-มาตรฐาน7'!E15="","",'ชื่อ-มาตรฐาน7'!E15)</f>
        <v/>
      </c>
      <c r="F15" s="898"/>
      <c r="G15" s="611"/>
      <c r="H15" s="612"/>
      <c r="I15" s="612"/>
      <c r="J15" s="612"/>
      <c r="K15" s="613"/>
      <c r="L15" s="611"/>
      <c r="M15" s="612"/>
      <c r="N15" s="612"/>
      <c r="O15" s="612"/>
      <c r="P15" s="613"/>
      <c r="Q15" s="611"/>
      <c r="R15" s="612"/>
      <c r="S15" s="612"/>
      <c r="T15" s="612"/>
      <c r="U15" s="613"/>
      <c r="V15" s="611"/>
      <c r="W15" s="612"/>
      <c r="X15" s="612"/>
      <c r="Y15" s="612"/>
      <c r="Z15" s="613"/>
      <c r="AA15" s="611"/>
      <c r="AB15" s="612"/>
      <c r="AC15" s="612"/>
      <c r="AD15" s="612"/>
      <c r="AE15" s="613"/>
      <c r="AF15" s="2"/>
      <c r="AG15" s="2"/>
      <c r="AH15" s="611"/>
      <c r="AI15" s="612"/>
      <c r="AJ15" s="612"/>
      <c r="AK15" s="612"/>
      <c r="AL15" s="613"/>
      <c r="AM15" s="611"/>
      <c r="AN15" s="612"/>
      <c r="AO15" s="612"/>
      <c r="AP15" s="612"/>
      <c r="AQ15" s="613"/>
      <c r="AR15" s="611"/>
      <c r="AS15" s="612"/>
      <c r="AT15" s="612"/>
      <c r="AU15" s="612"/>
      <c r="AV15" s="613"/>
      <c r="AW15" s="611"/>
      <c r="AX15" s="612"/>
      <c r="AY15" s="612"/>
      <c r="AZ15" s="612"/>
      <c r="BA15" s="613"/>
      <c r="BB15" s="611"/>
      <c r="BC15" s="612"/>
      <c r="BD15" s="612"/>
      <c r="BE15" s="612"/>
      <c r="BF15" s="613"/>
      <c r="BG15" s="611"/>
      <c r="BH15" s="612"/>
      <c r="BI15" s="612"/>
      <c r="BJ15" s="612"/>
      <c r="BK15" s="613"/>
      <c r="BL15" s="611"/>
      <c r="BM15" s="612"/>
      <c r="BN15" s="612"/>
      <c r="BO15" s="612"/>
      <c r="BP15" s="613"/>
      <c r="BQ15" s="611"/>
      <c r="BR15" s="612"/>
      <c r="BS15" s="612"/>
      <c r="BT15" s="612"/>
      <c r="BU15" s="613"/>
      <c r="BV15" s="611"/>
      <c r="BW15" s="612"/>
      <c r="BX15" s="612"/>
      <c r="BY15" s="612"/>
      <c r="BZ15" s="613"/>
      <c r="CA15" s="28">
        <f t="shared" si="0"/>
        <v>10</v>
      </c>
      <c r="CB15" s="611"/>
      <c r="CC15" s="612"/>
      <c r="CD15" s="612"/>
      <c r="CE15" s="612"/>
      <c r="CF15" s="613"/>
      <c r="CG15" s="611"/>
      <c r="CH15" s="612"/>
      <c r="CI15" s="612"/>
      <c r="CJ15" s="612"/>
      <c r="CK15" s="613"/>
      <c r="CL15" s="611"/>
      <c r="CM15" s="612"/>
      <c r="CN15" s="612"/>
      <c r="CO15" s="612"/>
      <c r="CP15" s="613"/>
      <c r="CQ15" s="611"/>
      <c r="CR15" s="612"/>
      <c r="CS15" s="612"/>
      <c r="CT15" s="612"/>
      <c r="CU15" s="613"/>
      <c r="CV15" s="502"/>
      <c r="CW15" s="502"/>
      <c r="CX15" s="511"/>
      <c r="CY15" s="511"/>
      <c r="CZ15" s="512"/>
      <c r="DA15" s="501"/>
      <c r="DB15" s="511"/>
      <c r="DC15" s="511"/>
      <c r="DD15" s="511"/>
      <c r="DE15" s="513"/>
      <c r="DF15" s="273">
        <f>IF(C15=0," ",ลับ!CX15)</f>
        <v>0</v>
      </c>
      <c r="DG15" s="299">
        <f t="shared" si="1"/>
        <v>0</v>
      </c>
      <c r="DH15" s="73"/>
      <c r="DI15" s="522" t="str">
        <f>IF(B$6="","-",IF(ลับ!$CX67=0,"-",ลับ!$CX67))</f>
        <v>-</v>
      </c>
      <c r="DJ15" s="523" t="str">
        <f>IF(B$6="","-",IF(ลับ!$CX118=0,"-",ลับ!$CX118))</f>
        <v>-</v>
      </c>
      <c r="DK15" s="523" t="str">
        <f>IF(B$6="","-",IF(ลับ!CX169=0,"-",ลับ!$CX169))</f>
        <v>-</v>
      </c>
      <c r="DL15" s="524" t="str">
        <f>IF(B$6="","-",IF(ลับ!$CX221=0,"-",ลับ!$CX221))</f>
        <v>-</v>
      </c>
      <c r="DM15" s="525" t="str">
        <f t="shared" si="2"/>
        <v>-</v>
      </c>
      <c r="DN15" s="525">
        <f>IF(DM15="-",ลับ!$CX$4,ลับ!$CX$4-DM15)</f>
        <v>20</v>
      </c>
    </row>
    <row r="16" spans="1:118" ht="15.2" customHeight="1">
      <c r="A16" s="526">
        <f>IF('ชื่อ-มาตรฐาน7'!A16="","",'ชื่อ-มาตรฐาน7'!A16)</f>
        <v>11</v>
      </c>
      <c r="B16" s="526" t="str">
        <f>IF('ชื่อ-มาตรฐาน7'!B16="","",'ชื่อ-มาตรฐาน7'!B16)</f>
        <v/>
      </c>
      <c r="C16" s="527" t="str">
        <f>IF('ชื่อ-มาตรฐาน7'!C16="","",'ชื่อ-มาตรฐาน7'!C16)</f>
        <v/>
      </c>
      <c r="D16" s="528" t="str">
        <f>IF('ชื่อ-มาตรฐาน7'!D16="","",'ชื่อ-มาตรฐาน7'!D16)</f>
        <v/>
      </c>
      <c r="E16" s="899" t="str">
        <f>IF('ชื่อ-มาตรฐาน7'!E16="","",'ชื่อ-มาตรฐาน7'!E16)</f>
        <v/>
      </c>
      <c r="F16" s="900"/>
      <c r="G16" s="606"/>
      <c r="H16" s="605"/>
      <c r="I16" s="605"/>
      <c r="J16" s="605"/>
      <c r="K16" s="607"/>
      <c r="L16" s="606"/>
      <c r="M16" s="605"/>
      <c r="N16" s="605"/>
      <c r="O16" s="605"/>
      <c r="P16" s="607"/>
      <c r="Q16" s="606"/>
      <c r="R16" s="605"/>
      <c r="S16" s="605"/>
      <c r="T16" s="605"/>
      <c r="U16" s="607"/>
      <c r="V16" s="606"/>
      <c r="W16" s="605"/>
      <c r="X16" s="605"/>
      <c r="Y16" s="605"/>
      <c r="Z16" s="607"/>
      <c r="AA16" s="606"/>
      <c r="AB16" s="605"/>
      <c r="AC16" s="605"/>
      <c r="AD16" s="605"/>
      <c r="AE16" s="607"/>
      <c r="AF16" s="2"/>
      <c r="AG16" s="2"/>
      <c r="AH16" s="606"/>
      <c r="AI16" s="605"/>
      <c r="AJ16" s="605"/>
      <c r="AK16" s="605"/>
      <c r="AL16" s="607"/>
      <c r="AM16" s="606"/>
      <c r="AN16" s="605"/>
      <c r="AO16" s="605"/>
      <c r="AP16" s="605"/>
      <c r="AQ16" s="607"/>
      <c r="AR16" s="606"/>
      <c r="AS16" s="605"/>
      <c r="AT16" s="605"/>
      <c r="AU16" s="605"/>
      <c r="AV16" s="607"/>
      <c r="AW16" s="606"/>
      <c r="AX16" s="605"/>
      <c r="AY16" s="605"/>
      <c r="AZ16" s="605"/>
      <c r="BA16" s="607"/>
      <c r="BB16" s="606"/>
      <c r="BC16" s="605"/>
      <c r="BD16" s="605"/>
      <c r="BE16" s="605"/>
      <c r="BF16" s="607"/>
      <c r="BG16" s="606"/>
      <c r="BH16" s="605"/>
      <c r="BI16" s="605"/>
      <c r="BJ16" s="605"/>
      <c r="BK16" s="607"/>
      <c r="BL16" s="606"/>
      <c r="BM16" s="605"/>
      <c r="BN16" s="605"/>
      <c r="BO16" s="605"/>
      <c r="BP16" s="607"/>
      <c r="BQ16" s="606"/>
      <c r="BR16" s="605"/>
      <c r="BS16" s="605"/>
      <c r="BT16" s="605"/>
      <c r="BU16" s="607"/>
      <c r="BV16" s="606"/>
      <c r="BW16" s="605"/>
      <c r="BX16" s="605"/>
      <c r="BY16" s="605"/>
      <c r="BZ16" s="607"/>
      <c r="CA16" s="26">
        <f t="shared" si="0"/>
        <v>11</v>
      </c>
      <c r="CB16" s="606"/>
      <c r="CC16" s="605"/>
      <c r="CD16" s="605"/>
      <c r="CE16" s="605"/>
      <c r="CF16" s="607"/>
      <c r="CG16" s="606"/>
      <c r="CH16" s="605"/>
      <c r="CI16" s="605"/>
      <c r="CJ16" s="605"/>
      <c r="CK16" s="607"/>
      <c r="CL16" s="606"/>
      <c r="CM16" s="605"/>
      <c r="CN16" s="605"/>
      <c r="CO16" s="605"/>
      <c r="CP16" s="607"/>
      <c r="CQ16" s="606"/>
      <c r="CR16" s="605"/>
      <c r="CS16" s="605"/>
      <c r="CT16" s="605"/>
      <c r="CU16" s="607"/>
      <c r="CV16" s="493"/>
      <c r="CW16" s="493"/>
      <c r="CX16" s="505"/>
      <c r="CY16" s="505"/>
      <c r="CZ16" s="506"/>
      <c r="DA16" s="496"/>
      <c r="DB16" s="505"/>
      <c r="DC16" s="505"/>
      <c r="DD16" s="505"/>
      <c r="DE16" s="507"/>
      <c r="DF16" s="258">
        <f>IF(C16=0," ",ลับ!CX16)</f>
        <v>0</v>
      </c>
      <c r="DG16" s="297">
        <f t="shared" si="1"/>
        <v>0</v>
      </c>
      <c r="DH16" s="69"/>
      <c r="DI16" s="514" t="str">
        <f>IF(B$6="","-",IF(ลับ!$CX68=0,"-",ลับ!$CX68))</f>
        <v>-</v>
      </c>
      <c r="DJ16" s="515" t="str">
        <f>IF(B$6="","-",IF(ลับ!$CX119=0,"-",ลับ!$CX119))</f>
        <v>-</v>
      </c>
      <c r="DK16" s="515" t="str">
        <f>IF(B$6="","-",IF(ลับ!CX170=0,"-",ลับ!$CX170))</f>
        <v>-</v>
      </c>
      <c r="DL16" s="516" t="str">
        <f>IF(B$6="","-",IF(ลับ!$CX222=0,"-",ลับ!$CX222))</f>
        <v>-</v>
      </c>
      <c r="DM16" s="517" t="str">
        <f t="shared" si="2"/>
        <v>-</v>
      </c>
      <c r="DN16" s="517">
        <f>IF(DM16="-",ลับ!$CX$4,ลับ!$CX$4-DM16)</f>
        <v>20</v>
      </c>
    </row>
    <row r="17" spans="1:118" ht="15.2" customHeight="1">
      <c r="A17" s="529">
        <f>IF('ชื่อ-มาตรฐาน7'!A17="","",'ชื่อ-มาตรฐาน7'!A17)</f>
        <v>12</v>
      </c>
      <c r="B17" s="529" t="str">
        <f>IF('ชื่อ-มาตรฐาน7'!B17="","",'ชื่อ-มาตรฐาน7'!B17)</f>
        <v/>
      </c>
      <c r="C17" s="530" t="str">
        <f>IF('ชื่อ-มาตรฐาน7'!C17="","",'ชื่อ-มาตรฐาน7'!C17)</f>
        <v/>
      </c>
      <c r="D17" s="531" t="str">
        <f>IF('ชื่อ-มาตรฐาน7'!D17="","",'ชื่อ-มาตรฐาน7'!D17)</f>
        <v/>
      </c>
      <c r="E17" s="901" t="str">
        <f>IF('ชื่อ-มาตรฐาน7'!E17="","",'ชื่อ-มาตรฐาน7'!E17)</f>
        <v/>
      </c>
      <c r="F17" s="902"/>
      <c r="G17" s="608"/>
      <c r="H17" s="609"/>
      <c r="I17" s="609"/>
      <c r="J17" s="609"/>
      <c r="K17" s="610"/>
      <c r="L17" s="608"/>
      <c r="M17" s="609"/>
      <c r="N17" s="609"/>
      <c r="O17" s="609"/>
      <c r="P17" s="610"/>
      <c r="Q17" s="608"/>
      <c r="R17" s="609"/>
      <c r="S17" s="609"/>
      <c r="T17" s="609"/>
      <c r="U17" s="610"/>
      <c r="V17" s="608"/>
      <c r="W17" s="609"/>
      <c r="X17" s="609"/>
      <c r="Y17" s="609"/>
      <c r="Z17" s="610"/>
      <c r="AA17" s="608"/>
      <c r="AB17" s="609"/>
      <c r="AC17" s="609"/>
      <c r="AD17" s="609"/>
      <c r="AE17" s="610"/>
      <c r="AF17" s="2"/>
      <c r="AG17" s="2"/>
      <c r="AH17" s="608"/>
      <c r="AI17" s="609"/>
      <c r="AJ17" s="609"/>
      <c r="AK17" s="609"/>
      <c r="AL17" s="610"/>
      <c r="AM17" s="608"/>
      <c r="AN17" s="609"/>
      <c r="AO17" s="609"/>
      <c r="AP17" s="609"/>
      <c r="AQ17" s="610"/>
      <c r="AR17" s="608"/>
      <c r="AS17" s="609"/>
      <c r="AT17" s="609"/>
      <c r="AU17" s="609"/>
      <c r="AV17" s="610"/>
      <c r="AW17" s="608"/>
      <c r="AX17" s="609"/>
      <c r="AY17" s="609"/>
      <c r="AZ17" s="609"/>
      <c r="BA17" s="610"/>
      <c r="BB17" s="608"/>
      <c r="BC17" s="609"/>
      <c r="BD17" s="609"/>
      <c r="BE17" s="609"/>
      <c r="BF17" s="610"/>
      <c r="BG17" s="608"/>
      <c r="BH17" s="609"/>
      <c r="BI17" s="609"/>
      <c r="BJ17" s="609"/>
      <c r="BK17" s="610"/>
      <c r="BL17" s="608"/>
      <c r="BM17" s="609"/>
      <c r="BN17" s="609"/>
      <c r="BO17" s="609"/>
      <c r="BP17" s="610"/>
      <c r="BQ17" s="608"/>
      <c r="BR17" s="609"/>
      <c r="BS17" s="609"/>
      <c r="BT17" s="609"/>
      <c r="BU17" s="610"/>
      <c r="BV17" s="608"/>
      <c r="BW17" s="609"/>
      <c r="BX17" s="609"/>
      <c r="BY17" s="609"/>
      <c r="BZ17" s="610"/>
      <c r="CA17" s="27">
        <f t="shared" si="0"/>
        <v>12</v>
      </c>
      <c r="CB17" s="608"/>
      <c r="CC17" s="609"/>
      <c r="CD17" s="609"/>
      <c r="CE17" s="609"/>
      <c r="CF17" s="610"/>
      <c r="CG17" s="608"/>
      <c r="CH17" s="609"/>
      <c r="CI17" s="609"/>
      <c r="CJ17" s="609"/>
      <c r="CK17" s="610"/>
      <c r="CL17" s="608"/>
      <c r="CM17" s="609"/>
      <c r="CN17" s="609"/>
      <c r="CO17" s="609"/>
      <c r="CP17" s="610"/>
      <c r="CQ17" s="608"/>
      <c r="CR17" s="609"/>
      <c r="CS17" s="609"/>
      <c r="CT17" s="609"/>
      <c r="CU17" s="610"/>
      <c r="CV17" s="498"/>
      <c r="CW17" s="498"/>
      <c r="CX17" s="508"/>
      <c r="CY17" s="508"/>
      <c r="CZ17" s="509"/>
      <c r="DA17" s="497"/>
      <c r="DB17" s="508"/>
      <c r="DC17" s="508"/>
      <c r="DD17" s="508"/>
      <c r="DE17" s="510"/>
      <c r="DF17" s="263">
        <f>IF(C17=0," ",ลับ!CX17)</f>
        <v>0</v>
      </c>
      <c r="DG17" s="298">
        <f t="shared" si="1"/>
        <v>0</v>
      </c>
      <c r="DH17" s="70"/>
      <c r="DI17" s="518" t="str">
        <f>IF(B$6="","-",IF(ลับ!$CX69=0,"-",ลับ!$CX69))</f>
        <v>-</v>
      </c>
      <c r="DJ17" s="519" t="str">
        <f>IF(B$6="","-",IF(ลับ!$CX120=0,"-",ลับ!$CX120))</f>
        <v>-</v>
      </c>
      <c r="DK17" s="519" t="str">
        <f>IF(B$6="","-",IF(ลับ!CX171=0,"-",ลับ!$CX171))</f>
        <v>-</v>
      </c>
      <c r="DL17" s="520" t="str">
        <f>IF(B$6="","-",IF(ลับ!$CX223=0,"-",ลับ!$CX223))</f>
        <v>-</v>
      </c>
      <c r="DM17" s="521" t="str">
        <f t="shared" si="2"/>
        <v>-</v>
      </c>
      <c r="DN17" s="521">
        <f>IF(DM17="-",ลับ!$CX$4,ลับ!$CX$4-DM17)</f>
        <v>20</v>
      </c>
    </row>
    <row r="18" spans="1:118" ht="15.2" customHeight="1">
      <c r="A18" s="529">
        <f>IF('ชื่อ-มาตรฐาน7'!A18="","",'ชื่อ-มาตรฐาน7'!A18)</f>
        <v>13</v>
      </c>
      <c r="B18" s="529" t="str">
        <f>IF('ชื่อ-มาตรฐาน7'!B18="","",'ชื่อ-มาตรฐาน7'!B18)</f>
        <v/>
      </c>
      <c r="C18" s="530" t="str">
        <f>IF('ชื่อ-มาตรฐาน7'!C18="","",'ชื่อ-มาตรฐาน7'!C18)</f>
        <v/>
      </c>
      <c r="D18" s="531" t="str">
        <f>IF('ชื่อ-มาตรฐาน7'!D18="","",'ชื่อ-มาตรฐาน7'!D18)</f>
        <v/>
      </c>
      <c r="E18" s="901" t="str">
        <f>IF('ชื่อ-มาตรฐาน7'!E18="","",'ชื่อ-มาตรฐาน7'!E18)</f>
        <v/>
      </c>
      <c r="F18" s="902"/>
      <c r="G18" s="608"/>
      <c r="H18" s="609"/>
      <c r="I18" s="609"/>
      <c r="J18" s="609"/>
      <c r="K18" s="610"/>
      <c r="L18" s="608"/>
      <c r="M18" s="609"/>
      <c r="N18" s="609"/>
      <c r="O18" s="609"/>
      <c r="P18" s="610"/>
      <c r="Q18" s="608"/>
      <c r="R18" s="609"/>
      <c r="S18" s="609"/>
      <c r="T18" s="609"/>
      <c r="U18" s="610"/>
      <c r="V18" s="608"/>
      <c r="W18" s="609"/>
      <c r="X18" s="609"/>
      <c r="Y18" s="609"/>
      <c r="Z18" s="610"/>
      <c r="AA18" s="608"/>
      <c r="AB18" s="609"/>
      <c r="AC18" s="609"/>
      <c r="AD18" s="609"/>
      <c r="AE18" s="610"/>
      <c r="AF18" s="2"/>
      <c r="AG18" s="2"/>
      <c r="AH18" s="608"/>
      <c r="AI18" s="609"/>
      <c r="AJ18" s="609"/>
      <c r="AK18" s="609"/>
      <c r="AL18" s="610"/>
      <c r="AM18" s="608"/>
      <c r="AN18" s="609"/>
      <c r="AO18" s="609"/>
      <c r="AP18" s="609"/>
      <c r="AQ18" s="610"/>
      <c r="AR18" s="608"/>
      <c r="AS18" s="609"/>
      <c r="AT18" s="609"/>
      <c r="AU18" s="609"/>
      <c r="AV18" s="610"/>
      <c r="AW18" s="608"/>
      <c r="AX18" s="609"/>
      <c r="AY18" s="609"/>
      <c r="AZ18" s="609"/>
      <c r="BA18" s="610"/>
      <c r="BB18" s="608"/>
      <c r="BC18" s="609"/>
      <c r="BD18" s="609"/>
      <c r="BE18" s="609"/>
      <c r="BF18" s="610"/>
      <c r="BG18" s="608"/>
      <c r="BH18" s="609"/>
      <c r="BI18" s="609"/>
      <c r="BJ18" s="609"/>
      <c r="BK18" s="610"/>
      <c r="BL18" s="608"/>
      <c r="BM18" s="609"/>
      <c r="BN18" s="609"/>
      <c r="BO18" s="609"/>
      <c r="BP18" s="610"/>
      <c r="BQ18" s="608"/>
      <c r="BR18" s="609"/>
      <c r="BS18" s="609"/>
      <c r="BT18" s="609"/>
      <c r="BU18" s="610"/>
      <c r="BV18" s="608"/>
      <c r="BW18" s="609"/>
      <c r="BX18" s="609"/>
      <c r="BY18" s="609"/>
      <c r="BZ18" s="610"/>
      <c r="CA18" s="27">
        <f t="shared" si="0"/>
        <v>13</v>
      </c>
      <c r="CB18" s="608"/>
      <c r="CC18" s="609"/>
      <c r="CD18" s="609"/>
      <c r="CE18" s="609"/>
      <c r="CF18" s="610"/>
      <c r="CG18" s="608"/>
      <c r="CH18" s="609"/>
      <c r="CI18" s="609"/>
      <c r="CJ18" s="609"/>
      <c r="CK18" s="610"/>
      <c r="CL18" s="608"/>
      <c r="CM18" s="609"/>
      <c r="CN18" s="609"/>
      <c r="CO18" s="609"/>
      <c r="CP18" s="610"/>
      <c r="CQ18" s="608"/>
      <c r="CR18" s="609"/>
      <c r="CS18" s="609"/>
      <c r="CT18" s="609"/>
      <c r="CU18" s="610"/>
      <c r="CV18" s="498"/>
      <c r="CW18" s="498"/>
      <c r="CX18" s="508"/>
      <c r="CY18" s="508"/>
      <c r="CZ18" s="509"/>
      <c r="DA18" s="497"/>
      <c r="DB18" s="508"/>
      <c r="DC18" s="508"/>
      <c r="DD18" s="508"/>
      <c r="DE18" s="510"/>
      <c r="DF18" s="263">
        <f>IF(C18=0," ",ลับ!CX18)</f>
        <v>0</v>
      </c>
      <c r="DG18" s="298">
        <f t="shared" si="1"/>
        <v>0</v>
      </c>
      <c r="DH18" s="70"/>
      <c r="DI18" s="518" t="str">
        <f>IF(B$6="","-",IF(ลับ!$CX70=0,"-",ลับ!$CX70))</f>
        <v>-</v>
      </c>
      <c r="DJ18" s="519" t="str">
        <f>IF(B$6="","-",IF(ลับ!$CX121=0,"-",ลับ!$CX121))</f>
        <v>-</v>
      </c>
      <c r="DK18" s="519" t="str">
        <f>IF(B$6="","-",IF(ลับ!CX172=0,"-",ลับ!$CX172))</f>
        <v>-</v>
      </c>
      <c r="DL18" s="520" t="str">
        <f>IF(B$6="","-",IF(ลับ!$CX224=0,"-",ลับ!$CX224))</f>
        <v>-</v>
      </c>
      <c r="DM18" s="521" t="str">
        <f t="shared" si="2"/>
        <v>-</v>
      </c>
      <c r="DN18" s="521">
        <f>IF(DM18="-",ลับ!$CX$4,ลับ!$CX$4-DM18)</f>
        <v>20</v>
      </c>
    </row>
    <row r="19" spans="1:118" ht="15.2" customHeight="1">
      <c r="A19" s="529">
        <f>IF('ชื่อ-มาตรฐาน7'!A19="","",'ชื่อ-มาตรฐาน7'!A19)</f>
        <v>14</v>
      </c>
      <c r="B19" s="529" t="str">
        <f>IF('ชื่อ-มาตรฐาน7'!B19="","",'ชื่อ-มาตรฐาน7'!B19)</f>
        <v/>
      </c>
      <c r="C19" s="530" t="str">
        <f>IF('ชื่อ-มาตรฐาน7'!C19="","",'ชื่อ-มาตรฐาน7'!C19)</f>
        <v/>
      </c>
      <c r="D19" s="531" t="str">
        <f>IF('ชื่อ-มาตรฐาน7'!D19="","",'ชื่อ-มาตรฐาน7'!D19)</f>
        <v/>
      </c>
      <c r="E19" s="901" t="str">
        <f>IF('ชื่อ-มาตรฐาน7'!E19="","",'ชื่อ-มาตรฐาน7'!E19)</f>
        <v/>
      </c>
      <c r="F19" s="902"/>
      <c r="G19" s="608"/>
      <c r="H19" s="609"/>
      <c r="I19" s="609"/>
      <c r="J19" s="609"/>
      <c r="K19" s="610"/>
      <c r="L19" s="608"/>
      <c r="M19" s="609"/>
      <c r="N19" s="609"/>
      <c r="O19" s="609"/>
      <c r="P19" s="610"/>
      <c r="Q19" s="608"/>
      <c r="R19" s="609"/>
      <c r="S19" s="609"/>
      <c r="T19" s="609"/>
      <c r="U19" s="610"/>
      <c r="V19" s="608"/>
      <c r="W19" s="609"/>
      <c r="X19" s="609"/>
      <c r="Y19" s="609"/>
      <c r="Z19" s="610"/>
      <c r="AA19" s="608"/>
      <c r="AB19" s="609"/>
      <c r="AC19" s="609"/>
      <c r="AD19" s="609"/>
      <c r="AE19" s="610"/>
      <c r="AF19" s="2"/>
      <c r="AG19" s="2"/>
      <c r="AH19" s="608"/>
      <c r="AI19" s="609"/>
      <c r="AJ19" s="609"/>
      <c r="AK19" s="609"/>
      <c r="AL19" s="610"/>
      <c r="AM19" s="608"/>
      <c r="AN19" s="609"/>
      <c r="AO19" s="609"/>
      <c r="AP19" s="609"/>
      <c r="AQ19" s="610"/>
      <c r="AR19" s="608"/>
      <c r="AS19" s="609"/>
      <c r="AT19" s="609"/>
      <c r="AU19" s="609"/>
      <c r="AV19" s="610"/>
      <c r="AW19" s="608"/>
      <c r="AX19" s="609"/>
      <c r="AY19" s="609"/>
      <c r="AZ19" s="609"/>
      <c r="BA19" s="610"/>
      <c r="BB19" s="608"/>
      <c r="BC19" s="609"/>
      <c r="BD19" s="609"/>
      <c r="BE19" s="609"/>
      <c r="BF19" s="610"/>
      <c r="BG19" s="608"/>
      <c r="BH19" s="609"/>
      <c r="BI19" s="609"/>
      <c r="BJ19" s="609"/>
      <c r="BK19" s="610"/>
      <c r="BL19" s="608"/>
      <c r="BM19" s="609"/>
      <c r="BN19" s="609"/>
      <c r="BO19" s="609"/>
      <c r="BP19" s="610"/>
      <c r="BQ19" s="608"/>
      <c r="BR19" s="609"/>
      <c r="BS19" s="609"/>
      <c r="BT19" s="609"/>
      <c r="BU19" s="610"/>
      <c r="BV19" s="608"/>
      <c r="BW19" s="609"/>
      <c r="BX19" s="609"/>
      <c r="BY19" s="609"/>
      <c r="BZ19" s="610"/>
      <c r="CA19" s="27">
        <f t="shared" si="0"/>
        <v>14</v>
      </c>
      <c r="CB19" s="608"/>
      <c r="CC19" s="609"/>
      <c r="CD19" s="609"/>
      <c r="CE19" s="609"/>
      <c r="CF19" s="610"/>
      <c r="CG19" s="608"/>
      <c r="CH19" s="609"/>
      <c r="CI19" s="609"/>
      <c r="CJ19" s="609"/>
      <c r="CK19" s="610"/>
      <c r="CL19" s="608"/>
      <c r="CM19" s="609"/>
      <c r="CN19" s="609"/>
      <c r="CO19" s="609"/>
      <c r="CP19" s="610"/>
      <c r="CQ19" s="608"/>
      <c r="CR19" s="609"/>
      <c r="CS19" s="609"/>
      <c r="CT19" s="609"/>
      <c r="CU19" s="610"/>
      <c r="CV19" s="498"/>
      <c r="CW19" s="498"/>
      <c r="CX19" s="508"/>
      <c r="CY19" s="508"/>
      <c r="CZ19" s="509"/>
      <c r="DA19" s="497"/>
      <c r="DB19" s="508"/>
      <c r="DC19" s="508"/>
      <c r="DD19" s="508"/>
      <c r="DE19" s="510"/>
      <c r="DF19" s="263">
        <f>IF(C19=0," ",ลับ!CX19)</f>
        <v>0</v>
      </c>
      <c r="DG19" s="298">
        <f t="shared" si="1"/>
        <v>0</v>
      </c>
      <c r="DH19" s="70"/>
      <c r="DI19" s="518" t="str">
        <f>IF(B$6="","-",IF(ลับ!$CX71=0,"-",ลับ!$CX71))</f>
        <v>-</v>
      </c>
      <c r="DJ19" s="519" t="str">
        <f>IF(B$6="","-",IF(ลับ!$CX122=0,"-",ลับ!$CX122))</f>
        <v>-</v>
      </c>
      <c r="DK19" s="519" t="str">
        <f>IF(B$6="","-",IF(ลับ!CX173=0,"-",ลับ!$CX173))</f>
        <v>-</v>
      </c>
      <c r="DL19" s="520" t="str">
        <f>IF(B$6="","-",IF(ลับ!$CX225=0,"-",ลับ!$CX225))</f>
        <v>-</v>
      </c>
      <c r="DM19" s="521" t="str">
        <f t="shared" si="2"/>
        <v>-</v>
      </c>
      <c r="DN19" s="521">
        <f>IF(DM19="-",ลับ!$CX$4,ลับ!$CX$4-DM19)</f>
        <v>20</v>
      </c>
    </row>
    <row r="20" spans="1:118" ht="15.2" customHeight="1" thickBot="1">
      <c r="A20" s="532">
        <f>IF('ชื่อ-มาตรฐาน7'!A20="","",'ชื่อ-มาตรฐาน7'!A20)</f>
        <v>15</v>
      </c>
      <c r="B20" s="532" t="str">
        <f>IF('ชื่อ-มาตรฐาน7'!B20="","",'ชื่อ-มาตรฐาน7'!B20)</f>
        <v/>
      </c>
      <c r="C20" s="533" t="str">
        <f>IF('ชื่อ-มาตรฐาน7'!C20="","",'ชื่อ-มาตรฐาน7'!C20)</f>
        <v/>
      </c>
      <c r="D20" s="534" t="str">
        <f>IF('ชื่อ-มาตรฐาน7'!D20="","",'ชื่อ-มาตรฐาน7'!D20)</f>
        <v/>
      </c>
      <c r="E20" s="897" t="str">
        <f>IF('ชื่อ-มาตรฐาน7'!E20="","",'ชื่อ-มาตรฐาน7'!E20)</f>
        <v/>
      </c>
      <c r="F20" s="898"/>
      <c r="G20" s="611"/>
      <c r="H20" s="612"/>
      <c r="I20" s="612"/>
      <c r="J20" s="612"/>
      <c r="K20" s="613"/>
      <c r="L20" s="611"/>
      <c r="M20" s="612"/>
      <c r="N20" s="612"/>
      <c r="O20" s="612"/>
      <c r="P20" s="613"/>
      <c r="Q20" s="611"/>
      <c r="R20" s="612"/>
      <c r="S20" s="612"/>
      <c r="T20" s="612"/>
      <c r="U20" s="613"/>
      <c r="V20" s="611"/>
      <c r="W20" s="612"/>
      <c r="X20" s="612"/>
      <c r="Y20" s="612"/>
      <c r="Z20" s="613"/>
      <c r="AA20" s="611"/>
      <c r="AB20" s="612"/>
      <c r="AC20" s="612"/>
      <c r="AD20" s="612"/>
      <c r="AE20" s="613"/>
      <c r="AF20" s="2"/>
      <c r="AG20" s="2"/>
      <c r="AH20" s="611"/>
      <c r="AI20" s="612"/>
      <c r="AJ20" s="612"/>
      <c r="AK20" s="612"/>
      <c r="AL20" s="613"/>
      <c r="AM20" s="611"/>
      <c r="AN20" s="612"/>
      <c r="AO20" s="612"/>
      <c r="AP20" s="612"/>
      <c r="AQ20" s="613"/>
      <c r="AR20" s="611"/>
      <c r="AS20" s="612"/>
      <c r="AT20" s="612"/>
      <c r="AU20" s="612"/>
      <c r="AV20" s="613"/>
      <c r="AW20" s="611"/>
      <c r="AX20" s="612"/>
      <c r="AY20" s="612"/>
      <c r="AZ20" s="612"/>
      <c r="BA20" s="613"/>
      <c r="BB20" s="611"/>
      <c r="BC20" s="612"/>
      <c r="BD20" s="612"/>
      <c r="BE20" s="612"/>
      <c r="BF20" s="613"/>
      <c r="BG20" s="611"/>
      <c r="BH20" s="612"/>
      <c r="BI20" s="612"/>
      <c r="BJ20" s="612"/>
      <c r="BK20" s="613"/>
      <c r="BL20" s="611"/>
      <c r="BM20" s="612"/>
      <c r="BN20" s="612"/>
      <c r="BO20" s="612"/>
      <c r="BP20" s="613"/>
      <c r="BQ20" s="611"/>
      <c r="BR20" s="612"/>
      <c r="BS20" s="612"/>
      <c r="BT20" s="612"/>
      <c r="BU20" s="613"/>
      <c r="BV20" s="611"/>
      <c r="BW20" s="612"/>
      <c r="BX20" s="612"/>
      <c r="BY20" s="612"/>
      <c r="BZ20" s="613"/>
      <c r="CA20" s="28">
        <f t="shared" si="0"/>
        <v>15</v>
      </c>
      <c r="CB20" s="611"/>
      <c r="CC20" s="612"/>
      <c r="CD20" s="612"/>
      <c r="CE20" s="612"/>
      <c r="CF20" s="613"/>
      <c r="CG20" s="611"/>
      <c r="CH20" s="612"/>
      <c r="CI20" s="612"/>
      <c r="CJ20" s="612"/>
      <c r="CK20" s="613"/>
      <c r="CL20" s="611"/>
      <c r="CM20" s="612"/>
      <c r="CN20" s="612"/>
      <c r="CO20" s="612"/>
      <c r="CP20" s="613"/>
      <c r="CQ20" s="611"/>
      <c r="CR20" s="612"/>
      <c r="CS20" s="612"/>
      <c r="CT20" s="612"/>
      <c r="CU20" s="613"/>
      <c r="CV20" s="502"/>
      <c r="CW20" s="502"/>
      <c r="CX20" s="511"/>
      <c r="CY20" s="511"/>
      <c r="CZ20" s="512"/>
      <c r="DA20" s="501"/>
      <c r="DB20" s="511"/>
      <c r="DC20" s="511"/>
      <c r="DD20" s="511"/>
      <c r="DE20" s="513"/>
      <c r="DF20" s="273">
        <f>IF(C20=0," ",ลับ!CX20)</f>
        <v>0</v>
      </c>
      <c r="DG20" s="299">
        <f t="shared" si="1"/>
        <v>0</v>
      </c>
      <c r="DH20" s="71"/>
      <c r="DI20" s="522" t="str">
        <f>IF(B$6="","-",IF(ลับ!$CX72=0,"-",ลับ!$CX72))</f>
        <v>-</v>
      </c>
      <c r="DJ20" s="523" t="str">
        <f>IF(B$6="","-",IF(ลับ!$CX123=0,"-",ลับ!$CX123))</f>
        <v>-</v>
      </c>
      <c r="DK20" s="523" t="str">
        <f>IF(B$6="","-",IF(ลับ!CX174=0,"-",ลับ!$CX174))</f>
        <v>-</v>
      </c>
      <c r="DL20" s="524" t="str">
        <f>IF(B$6="","-",IF(ลับ!$CX226=0,"-",ลับ!$CX226))</f>
        <v>-</v>
      </c>
      <c r="DM20" s="525" t="str">
        <f t="shared" si="2"/>
        <v>-</v>
      </c>
      <c r="DN20" s="525">
        <f>IF(DM20="-",ลับ!$CX$4,ลับ!$CX$4-DM20)</f>
        <v>20</v>
      </c>
    </row>
    <row r="21" spans="1:118" ht="15.2" customHeight="1">
      <c r="A21" s="526">
        <f>IF('ชื่อ-มาตรฐาน7'!A21="","",'ชื่อ-มาตรฐาน7'!A21)</f>
        <v>16</v>
      </c>
      <c r="B21" s="526" t="str">
        <f>IF('ชื่อ-มาตรฐาน7'!B21="","",'ชื่อ-มาตรฐาน7'!B21)</f>
        <v/>
      </c>
      <c r="C21" s="527" t="str">
        <f>IF('ชื่อ-มาตรฐาน7'!C21="","",'ชื่อ-มาตรฐาน7'!C21)</f>
        <v/>
      </c>
      <c r="D21" s="528" t="str">
        <f>IF('ชื่อ-มาตรฐาน7'!D21="","",'ชื่อ-มาตรฐาน7'!D21)</f>
        <v/>
      </c>
      <c r="E21" s="899" t="str">
        <f>IF('ชื่อ-มาตรฐาน7'!E21="","",'ชื่อ-มาตรฐาน7'!E21)</f>
        <v/>
      </c>
      <c r="F21" s="900"/>
      <c r="G21" s="606"/>
      <c r="H21" s="605"/>
      <c r="I21" s="605"/>
      <c r="J21" s="605"/>
      <c r="K21" s="607"/>
      <c r="L21" s="606"/>
      <c r="M21" s="605"/>
      <c r="N21" s="605"/>
      <c r="O21" s="605"/>
      <c r="P21" s="607"/>
      <c r="Q21" s="606"/>
      <c r="R21" s="605"/>
      <c r="S21" s="605"/>
      <c r="T21" s="605"/>
      <c r="U21" s="607"/>
      <c r="V21" s="606"/>
      <c r="W21" s="605"/>
      <c r="X21" s="605"/>
      <c r="Y21" s="605"/>
      <c r="Z21" s="607"/>
      <c r="AA21" s="606"/>
      <c r="AB21" s="605"/>
      <c r="AC21" s="605"/>
      <c r="AD21" s="605"/>
      <c r="AE21" s="607"/>
      <c r="AF21" s="2"/>
      <c r="AG21" s="2"/>
      <c r="AH21" s="606"/>
      <c r="AI21" s="605"/>
      <c r="AJ21" s="605"/>
      <c r="AK21" s="605"/>
      <c r="AL21" s="607"/>
      <c r="AM21" s="606"/>
      <c r="AN21" s="605"/>
      <c r="AO21" s="605"/>
      <c r="AP21" s="605"/>
      <c r="AQ21" s="607"/>
      <c r="AR21" s="606"/>
      <c r="AS21" s="605"/>
      <c r="AT21" s="605"/>
      <c r="AU21" s="605"/>
      <c r="AV21" s="607"/>
      <c r="AW21" s="606"/>
      <c r="AX21" s="605"/>
      <c r="AY21" s="605"/>
      <c r="AZ21" s="605"/>
      <c r="BA21" s="607"/>
      <c r="BB21" s="606"/>
      <c r="BC21" s="605"/>
      <c r="BD21" s="605"/>
      <c r="BE21" s="605"/>
      <c r="BF21" s="607"/>
      <c r="BG21" s="606"/>
      <c r="BH21" s="605"/>
      <c r="BI21" s="605"/>
      <c r="BJ21" s="605"/>
      <c r="BK21" s="607"/>
      <c r="BL21" s="606"/>
      <c r="BM21" s="605"/>
      <c r="BN21" s="605"/>
      <c r="BO21" s="605"/>
      <c r="BP21" s="607"/>
      <c r="BQ21" s="606"/>
      <c r="BR21" s="605"/>
      <c r="BS21" s="605"/>
      <c r="BT21" s="605"/>
      <c r="BU21" s="607"/>
      <c r="BV21" s="606"/>
      <c r="BW21" s="605"/>
      <c r="BX21" s="605"/>
      <c r="BY21" s="605"/>
      <c r="BZ21" s="607"/>
      <c r="CA21" s="26">
        <f t="shared" si="0"/>
        <v>16</v>
      </c>
      <c r="CB21" s="606"/>
      <c r="CC21" s="605"/>
      <c r="CD21" s="605"/>
      <c r="CE21" s="605"/>
      <c r="CF21" s="607"/>
      <c r="CG21" s="606"/>
      <c r="CH21" s="605"/>
      <c r="CI21" s="605"/>
      <c r="CJ21" s="605"/>
      <c r="CK21" s="607"/>
      <c r="CL21" s="606"/>
      <c r="CM21" s="605"/>
      <c r="CN21" s="605"/>
      <c r="CO21" s="605"/>
      <c r="CP21" s="607"/>
      <c r="CQ21" s="606"/>
      <c r="CR21" s="605"/>
      <c r="CS21" s="605"/>
      <c r="CT21" s="605"/>
      <c r="CU21" s="607"/>
      <c r="CV21" s="493"/>
      <c r="CW21" s="493"/>
      <c r="CX21" s="505"/>
      <c r="CY21" s="505"/>
      <c r="CZ21" s="506"/>
      <c r="DA21" s="496"/>
      <c r="DB21" s="505"/>
      <c r="DC21" s="505"/>
      <c r="DD21" s="505"/>
      <c r="DE21" s="507"/>
      <c r="DF21" s="258">
        <f>IF(C21=0," ",ลับ!CX21)</f>
        <v>0</v>
      </c>
      <c r="DG21" s="297">
        <f t="shared" si="1"/>
        <v>0</v>
      </c>
      <c r="DH21" s="72"/>
      <c r="DI21" s="514" t="str">
        <f>IF(B$6="","-",IF(ลับ!$CX73=0,"-",ลับ!$CX73))</f>
        <v>-</v>
      </c>
      <c r="DJ21" s="515" t="str">
        <f>IF(B$6="","-",IF(ลับ!$CX124=0,"-",ลับ!$CX124))</f>
        <v>-</v>
      </c>
      <c r="DK21" s="515" t="str">
        <f>IF(B$6="","-",IF(ลับ!CX175=0,"-",ลับ!$CX175))</f>
        <v>-</v>
      </c>
      <c r="DL21" s="516" t="str">
        <f>IF(B$6="","-",IF(ลับ!$CX227=0,"-",ลับ!$CX227))</f>
        <v>-</v>
      </c>
      <c r="DM21" s="517" t="str">
        <f t="shared" si="2"/>
        <v>-</v>
      </c>
      <c r="DN21" s="517">
        <f>IF(DM21="-",ลับ!$CX$4,ลับ!$CX$4-DM21)</f>
        <v>20</v>
      </c>
    </row>
    <row r="22" spans="1:118" ht="15.2" customHeight="1">
      <c r="A22" s="529">
        <f>IF('ชื่อ-มาตรฐาน7'!A22="","",'ชื่อ-มาตรฐาน7'!A22)</f>
        <v>17</v>
      </c>
      <c r="B22" s="529" t="str">
        <f>IF('ชื่อ-มาตรฐาน7'!B22="","",'ชื่อ-มาตรฐาน7'!B22)</f>
        <v/>
      </c>
      <c r="C22" s="530" t="str">
        <f>IF('ชื่อ-มาตรฐาน7'!C22="","",'ชื่อ-มาตรฐาน7'!C22)</f>
        <v/>
      </c>
      <c r="D22" s="531" t="str">
        <f>IF('ชื่อ-มาตรฐาน7'!D22="","",'ชื่อ-มาตรฐาน7'!D22)</f>
        <v/>
      </c>
      <c r="E22" s="901" t="str">
        <f>IF('ชื่อ-มาตรฐาน7'!E22="","",'ชื่อ-มาตรฐาน7'!E22)</f>
        <v/>
      </c>
      <c r="F22" s="902"/>
      <c r="G22" s="608"/>
      <c r="H22" s="609"/>
      <c r="I22" s="609"/>
      <c r="J22" s="609"/>
      <c r="K22" s="610"/>
      <c r="L22" s="608"/>
      <c r="M22" s="609"/>
      <c r="N22" s="609"/>
      <c r="O22" s="609"/>
      <c r="P22" s="610"/>
      <c r="Q22" s="608"/>
      <c r="R22" s="609"/>
      <c r="S22" s="609"/>
      <c r="T22" s="609"/>
      <c r="U22" s="610"/>
      <c r="V22" s="608"/>
      <c r="W22" s="609"/>
      <c r="X22" s="609"/>
      <c r="Y22" s="609"/>
      <c r="Z22" s="610"/>
      <c r="AA22" s="608"/>
      <c r="AB22" s="609"/>
      <c r="AC22" s="609"/>
      <c r="AD22" s="609"/>
      <c r="AE22" s="610"/>
      <c r="AF22" s="2"/>
      <c r="AG22" s="2"/>
      <c r="AH22" s="608"/>
      <c r="AI22" s="609"/>
      <c r="AJ22" s="609"/>
      <c r="AK22" s="609"/>
      <c r="AL22" s="610"/>
      <c r="AM22" s="608"/>
      <c r="AN22" s="609"/>
      <c r="AO22" s="609"/>
      <c r="AP22" s="609"/>
      <c r="AQ22" s="610"/>
      <c r="AR22" s="608"/>
      <c r="AS22" s="609"/>
      <c r="AT22" s="609"/>
      <c r="AU22" s="609"/>
      <c r="AV22" s="610"/>
      <c r="AW22" s="608"/>
      <c r="AX22" s="609"/>
      <c r="AY22" s="609"/>
      <c r="AZ22" s="609"/>
      <c r="BA22" s="610"/>
      <c r="BB22" s="608"/>
      <c r="BC22" s="609"/>
      <c r="BD22" s="609"/>
      <c r="BE22" s="609"/>
      <c r="BF22" s="610"/>
      <c r="BG22" s="608"/>
      <c r="BH22" s="609"/>
      <c r="BI22" s="609"/>
      <c r="BJ22" s="609"/>
      <c r="BK22" s="610"/>
      <c r="BL22" s="608"/>
      <c r="BM22" s="609"/>
      <c r="BN22" s="609"/>
      <c r="BO22" s="609"/>
      <c r="BP22" s="610"/>
      <c r="BQ22" s="608"/>
      <c r="BR22" s="609"/>
      <c r="BS22" s="609"/>
      <c r="BT22" s="609"/>
      <c r="BU22" s="610"/>
      <c r="BV22" s="608"/>
      <c r="BW22" s="609"/>
      <c r="BX22" s="609"/>
      <c r="BY22" s="609"/>
      <c r="BZ22" s="610"/>
      <c r="CA22" s="27">
        <f t="shared" si="0"/>
        <v>17</v>
      </c>
      <c r="CB22" s="608"/>
      <c r="CC22" s="609"/>
      <c r="CD22" s="609"/>
      <c r="CE22" s="609"/>
      <c r="CF22" s="610"/>
      <c r="CG22" s="608"/>
      <c r="CH22" s="609"/>
      <c r="CI22" s="609"/>
      <c r="CJ22" s="609"/>
      <c r="CK22" s="610"/>
      <c r="CL22" s="608"/>
      <c r="CM22" s="609"/>
      <c r="CN22" s="609"/>
      <c r="CO22" s="609"/>
      <c r="CP22" s="610"/>
      <c r="CQ22" s="608"/>
      <c r="CR22" s="609"/>
      <c r="CS22" s="609"/>
      <c r="CT22" s="609"/>
      <c r="CU22" s="610"/>
      <c r="CV22" s="498"/>
      <c r="CW22" s="498"/>
      <c r="CX22" s="508"/>
      <c r="CY22" s="508"/>
      <c r="CZ22" s="509"/>
      <c r="DA22" s="497"/>
      <c r="DB22" s="508"/>
      <c r="DC22" s="508"/>
      <c r="DD22" s="508"/>
      <c r="DE22" s="510"/>
      <c r="DF22" s="263">
        <f>IF(C22=0," ",ลับ!CX22)</f>
        <v>0</v>
      </c>
      <c r="DG22" s="298">
        <f t="shared" si="1"/>
        <v>0</v>
      </c>
      <c r="DH22" s="70"/>
      <c r="DI22" s="518" t="str">
        <f>IF(B$6="","-",IF(ลับ!$CX74=0,"-",ลับ!$CX74))</f>
        <v>-</v>
      </c>
      <c r="DJ22" s="519" t="str">
        <f>IF(B$6="","-",IF(ลับ!$CX125=0,"-",ลับ!$CX125))</f>
        <v>-</v>
      </c>
      <c r="DK22" s="519" t="str">
        <f>IF(B$6="","-",IF(ลับ!CX176=0,"-",ลับ!$CX176))</f>
        <v>-</v>
      </c>
      <c r="DL22" s="520" t="str">
        <f>IF(B$6="","-",IF(ลับ!$CX228=0,"-",ลับ!$CX228))</f>
        <v>-</v>
      </c>
      <c r="DM22" s="521" t="str">
        <f t="shared" si="2"/>
        <v>-</v>
      </c>
      <c r="DN22" s="521">
        <f>IF(DM22="-",ลับ!$CX$4,ลับ!$CX$4-DM22)</f>
        <v>20</v>
      </c>
    </row>
    <row r="23" spans="1:118" ht="15.2" customHeight="1">
      <c r="A23" s="529">
        <f>IF('ชื่อ-มาตรฐาน7'!A23="","",'ชื่อ-มาตรฐาน7'!A23)</f>
        <v>18</v>
      </c>
      <c r="B23" s="529" t="str">
        <f>IF('ชื่อ-มาตรฐาน7'!B23="","",'ชื่อ-มาตรฐาน7'!B23)</f>
        <v/>
      </c>
      <c r="C23" s="530" t="str">
        <f>IF('ชื่อ-มาตรฐาน7'!C23="","",'ชื่อ-มาตรฐาน7'!C23)</f>
        <v/>
      </c>
      <c r="D23" s="531" t="str">
        <f>IF('ชื่อ-มาตรฐาน7'!D23="","",'ชื่อ-มาตรฐาน7'!D23)</f>
        <v/>
      </c>
      <c r="E23" s="901" t="str">
        <f>IF('ชื่อ-มาตรฐาน7'!E23="","",'ชื่อ-มาตรฐาน7'!E23)</f>
        <v/>
      </c>
      <c r="F23" s="902"/>
      <c r="G23" s="608"/>
      <c r="H23" s="609"/>
      <c r="I23" s="609"/>
      <c r="J23" s="609"/>
      <c r="K23" s="610"/>
      <c r="L23" s="608"/>
      <c r="M23" s="609"/>
      <c r="N23" s="609"/>
      <c r="O23" s="609"/>
      <c r="P23" s="610"/>
      <c r="Q23" s="608"/>
      <c r="R23" s="609"/>
      <c r="S23" s="609"/>
      <c r="T23" s="609"/>
      <c r="U23" s="610"/>
      <c r="V23" s="608"/>
      <c r="W23" s="609"/>
      <c r="X23" s="609"/>
      <c r="Y23" s="609"/>
      <c r="Z23" s="610"/>
      <c r="AA23" s="608"/>
      <c r="AB23" s="609"/>
      <c r="AC23" s="609"/>
      <c r="AD23" s="609"/>
      <c r="AE23" s="610"/>
      <c r="AF23" s="2"/>
      <c r="AG23" s="2"/>
      <c r="AH23" s="608"/>
      <c r="AI23" s="609"/>
      <c r="AJ23" s="609"/>
      <c r="AK23" s="609"/>
      <c r="AL23" s="610"/>
      <c r="AM23" s="608"/>
      <c r="AN23" s="609"/>
      <c r="AO23" s="609"/>
      <c r="AP23" s="609"/>
      <c r="AQ23" s="610"/>
      <c r="AR23" s="608"/>
      <c r="AS23" s="609"/>
      <c r="AT23" s="609"/>
      <c r="AU23" s="609"/>
      <c r="AV23" s="610"/>
      <c r="AW23" s="608"/>
      <c r="AX23" s="609"/>
      <c r="AY23" s="609"/>
      <c r="AZ23" s="609"/>
      <c r="BA23" s="610"/>
      <c r="BB23" s="608"/>
      <c r="BC23" s="609"/>
      <c r="BD23" s="609"/>
      <c r="BE23" s="609"/>
      <c r="BF23" s="610"/>
      <c r="BG23" s="608"/>
      <c r="BH23" s="609"/>
      <c r="BI23" s="609"/>
      <c r="BJ23" s="609"/>
      <c r="BK23" s="610"/>
      <c r="BL23" s="608"/>
      <c r="BM23" s="609"/>
      <c r="BN23" s="609"/>
      <c r="BO23" s="609"/>
      <c r="BP23" s="610"/>
      <c r="BQ23" s="608"/>
      <c r="BR23" s="609"/>
      <c r="BS23" s="609"/>
      <c r="BT23" s="609"/>
      <c r="BU23" s="610"/>
      <c r="BV23" s="608"/>
      <c r="BW23" s="609"/>
      <c r="BX23" s="609"/>
      <c r="BY23" s="609"/>
      <c r="BZ23" s="610"/>
      <c r="CA23" s="27">
        <f t="shared" si="0"/>
        <v>18</v>
      </c>
      <c r="CB23" s="608"/>
      <c r="CC23" s="609"/>
      <c r="CD23" s="609"/>
      <c r="CE23" s="609"/>
      <c r="CF23" s="610"/>
      <c r="CG23" s="608"/>
      <c r="CH23" s="609"/>
      <c r="CI23" s="609"/>
      <c r="CJ23" s="609"/>
      <c r="CK23" s="610"/>
      <c r="CL23" s="608"/>
      <c r="CM23" s="609"/>
      <c r="CN23" s="609"/>
      <c r="CO23" s="609"/>
      <c r="CP23" s="610"/>
      <c r="CQ23" s="608"/>
      <c r="CR23" s="609"/>
      <c r="CS23" s="609"/>
      <c r="CT23" s="609"/>
      <c r="CU23" s="610"/>
      <c r="CV23" s="498"/>
      <c r="CW23" s="498"/>
      <c r="CX23" s="508"/>
      <c r="CY23" s="508"/>
      <c r="CZ23" s="509"/>
      <c r="DA23" s="497"/>
      <c r="DB23" s="508"/>
      <c r="DC23" s="508"/>
      <c r="DD23" s="508"/>
      <c r="DE23" s="510"/>
      <c r="DF23" s="263">
        <f>IF(C23=0," ",ลับ!CX23)</f>
        <v>0</v>
      </c>
      <c r="DG23" s="298">
        <f t="shared" si="1"/>
        <v>0</v>
      </c>
      <c r="DH23" s="70"/>
      <c r="DI23" s="518" t="str">
        <f>IF(B$6="","-",IF(ลับ!$CX75=0,"-",ลับ!$CX75))</f>
        <v>-</v>
      </c>
      <c r="DJ23" s="519" t="str">
        <f>IF(B$6="","-",IF(ลับ!$CX126=0,"-",ลับ!$CX126))</f>
        <v>-</v>
      </c>
      <c r="DK23" s="519" t="str">
        <f>IF(B$6="","-",IF(ลับ!CX177=0,"-",ลับ!$CX177))</f>
        <v>-</v>
      </c>
      <c r="DL23" s="520" t="str">
        <f>IF(B$6="","-",IF(ลับ!$CX229=0,"-",ลับ!$CX229))</f>
        <v>-</v>
      </c>
      <c r="DM23" s="521" t="str">
        <f t="shared" si="2"/>
        <v>-</v>
      </c>
      <c r="DN23" s="521">
        <f>IF(DM23="-",ลับ!$CX$4,ลับ!$CX$4-DM23)</f>
        <v>20</v>
      </c>
    </row>
    <row r="24" spans="1:118" ht="15.2" customHeight="1">
      <c r="A24" s="529">
        <f>IF('ชื่อ-มาตรฐาน7'!A24="","",'ชื่อ-มาตรฐาน7'!A24)</f>
        <v>19</v>
      </c>
      <c r="B24" s="529" t="str">
        <f>IF('ชื่อ-มาตรฐาน7'!B24="","",'ชื่อ-มาตรฐาน7'!B24)</f>
        <v/>
      </c>
      <c r="C24" s="530" t="str">
        <f>IF('ชื่อ-มาตรฐาน7'!C24="","",'ชื่อ-มาตรฐาน7'!C24)</f>
        <v/>
      </c>
      <c r="D24" s="531" t="str">
        <f>IF('ชื่อ-มาตรฐาน7'!D24="","",'ชื่อ-มาตรฐาน7'!D24)</f>
        <v/>
      </c>
      <c r="E24" s="901" t="str">
        <f>IF('ชื่อ-มาตรฐาน7'!E24="","",'ชื่อ-มาตรฐาน7'!E24)</f>
        <v/>
      </c>
      <c r="F24" s="902"/>
      <c r="G24" s="608"/>
      <c r="H24" s="609"/>
      <c r="I24" s="609"/>
      <c r="J24" s="609"/>
      <c r="K24" s="610"/>
      <c r="L24" s="608"/>
      <c r="M24" s="609"/>
      <c r="N24" s="609"/>
      <c r="O24" s="609"/>
      <c r="P24" s="610"/>
      <c r="Q24" s="608"/>
      <c r="R24" s="609"/>
      <c r="S24" s="609"/>
      <c r="T24" s="609"/>
      <c r="U24" s="610"/>
      <c r="V24" s="608"/>
      <c r="W24" s="609"/>
      <c r="X24" s="609"/>
      <c r="Y24" s="609"/>
      <c r="Z24" s="610"/>
      <c r="AA24" s="608"/>
      <c r="AB24" s="609"/>
      <c r="AC24" s="609"/>
      <c r="AD24" s="609"/>
      <c r="AE24" s="610"/>
      <c r="AF24" s="2"/>
      <c r="AG24" s="2"/>
      <c r="AH24" s="608"/>
      <c r="AI24" s="609"/>
      <c r="AJ24" s="609"/>
      <c r="AK24" s="609"/>
      <c r="AL24" s="610"/>
      <c r="AM24" s="608"/>
      <c r="AN24" s="609"/>
      <c r="AO24" s="609"/>
      <c r="AP24" s="609"/>
      <c r="AQ24" s="610"/>
      <c r="AR24" s="608"/>
      <c r="AS24" s="609"/>
      <c r="AT24" s="609"/>
      <c r="AU24" s="609"/>
      <c r="AV24" s="610"/>
      <c r="AW24" s="608"/>
      <c r="AX24" s="609"/>
      <c r="AY24" s="609"/>
      <c r="AZ24" s="609"/>
      <c r="BA24" s="610"/>
      <c r="BB24" s="608"/>
      <c r="BC24" s="609"/>
      <c r="BD24" s="609"/>
      <c r="BE24" s="609"/>
      <c r="BF24" s="610"/>
      <c r="BG24" s="608"/>
      <c r="BH24" s="609"/>
      <c r="BI24" s="609"/>
      <c r="BJ24" s="609"/>
      <c r="BK24" s="610"/>
      <c r="BL24" s="608"/>
      <c r="BM24" s="609"/>
      <c r="BN24" s="609"/>
      <c r="BO24" s="609"/>
      <c r="BP24" s="610"/>
      <c r="BQ24" s="608"/>
      <c r="BR24" s="609"/>
      <c r="BS24" s="609"/>
      <c r="BT24" s="609"/>
      <c r="BU24" s="610"/>
      <c r="BV24" s="608"/>
      <c r="BW24" s="609"/>
      <c r="BX24" s="609"/>
      <c r="BY24" s="609"/>
      <c r="BZ24" s="610"/>
      <c r="CA24" s="27">
        <f t="shared" si="0"/>
        <v>19</v>
      </c>
      <c r="CB24" s="608"/>
      <c r="CC24" s="609"/>
      <c r="CD24" s="609"/>
      <c r="CE24" s="609"/>
      <c r="CF24" s="610"/>
      <c r="CG24" s="608"/>
      <c r="CH24" s="609"/>
      <c r="CI24" s="609"/>
      <c r="CJ24" s="609"/>
      <c r="CK24" s="610"/>
      <c r="CL24" s="608"/>
      <c r="CM24" s="609"/>
      <c r="CN24" s="609"/>
      <c r="CO24" s="609"/>
      <c r="CP24" s="610"/>
      <c r="CQ24" s="608"/>
      <c r="CR24" s="609"/>
      <c r="CS24" s="609"/>
      <c r="CT24" s="609"/>
      <c r="CU24" s="610"/>
      <c r="CV24" s="498"/>
      <c r="CW24" s="498"/>
      <c r="CX24" s="508"/>
      <c r="CY24" s="508"/>
      <c r="CZ24" s="509"/>
      <c r="DA24" s="497"/>
      <c r="DB24" s="508"/>
      <c r="DC24" s="508"/>
      <c r="DD24" s="508"/>
      <c r="DE24" s="510"/>
      <c r="DF24" s="263">
        <f>IF(C24=0," ",ลับ!CX24)</f>
        <v>0</v>
      </c>
      <c r="DG24" s="298">
        <f t="shared" si="1"/>
        <v>0</v>
      </c>
      <c r="DH24" s="70"/>
      <c r="DI24" s="518" t="str">
        <f>IF(B$6="","-",IF(ลับ!$CX76=0,"-",ลับ!$CX76))</f>
        <v>-</v>
      </c>
      <c r="DJ24" s="519" t="str">
        <f>IF(B$6="","-",IF(ลับ!$CX127=0,"-",ลับ!$CX127))</f>
        <v>-</v>
      </c>
      <c r="DK24" s="519" t="str">
        <f>IF(B$6="","-",IF(ลับ!CX178=0,"-",ลับ!$CX178))</f>
        <v>-</v>
      </c>
      <c r="DL24" s="520" t="str">
        <f>IF(B$6="","-",IF(ลับ!$CX230=0,"-",ลับ!$CX230))</f>
        <v>-</v>
      </c>
      <c r="DM24" s="521" t="str">
        <f t="shared" si="2"/>
        <v>-</v>
      </c>
      <c r="DN24" s="521">
        <f>IF(DM24="-",ลับ!$CX$4,ลับ!$CX$4-DM24)</f>
        <v>20</v>
      </c>
    </row>
    <row r="25" spans="1:118" ht="15.2" customHeight="1" thickBot="1">
      <c r="A25" s="532">
        <f>IF('ชื่อ-มาตรฐาน7'!A25="","",'ชื่อ-มาตรฐาน7'!A25)</f>
        <v>20</v>
      </c>
      <c r="B25" s="532" t="str">
        <f>IF('ชื่อ-มาตรฐาน7'!B25="","",'ชื่อ-มาตรฐาน7'!B25)</f>
        <v/>
      </c>
      <c r="C25" s="533" t="str">
        <f>IF('ชื่อ-มาตรฐาน7'!C25="","",'ชื่อ-มาตรฐาน7'!C25)</f>
        <v/>
      </c>
      <c r="D25" s="534" t="str">
        <f>IF('ชื่อ-มาตรฐาน7'!D25="","",'ชื่อ-มาตรฐาน7'!D25)</f>
        <v/>
      </c>
      <c r="E25" s="897" t="str">
        <f>IF('ชื่อ-มาตรฐาน7'!E25="","",'ชื่อ-มาตรฐาน7'!E25)</f>
        <v/>
      </c>
      <c r="F25" s="898"/>
      <c r="G25" s="611"/>
      <c r="H25" s="612"/>
      <c r="I25" s="612"/>
      <c r="J25" s="612"/>
      <c r="K25" s="613"/>
      <c r="L25" s="611"/>
      <c r="M25" s="612"/>
      <c r="N25" s="612"/>
      <c r="O25" s="612"/>
      <c r="P25" s="613"/>
      <c r="Q25" s="611"/>
      <c r="R25" s="612"/>
      <c r="S25" s="612"/>
      <c r="T25" s="612"/>
      <c r="U25" s="613"/>
      <c r="V25" s="611"/>
      <c r="W25" s="612"/>
      <c r="X25" s="612"/>
      <c r="Y25" s="612"/>
      <c r="Z25" s="613"/>
      <c r="AA25" s="611"/>
      <c r="AB25" s="612"/>
      <c r="AC25" s="612"/>
      <c r="AD25" s="612"/>
      <c r="AE25" s="613"/>
      <c r="AF25" s="2"/>
      <c r="AG25" s="2"/>
      <c r="AH25" s="611"/>
      <c r="AI25" s="612"/>
      <c r="AJ25" s="612"/>
      <c r="AK25" s="612"/>
      <c r="AL25" s="613"/>
      <c r="AM25" s="611"/>
      <c r="AN25" s="612"/>
      <c r="AO25" s="612"/>
      <c r="AP25" s="612"/>
      <c r="AQ25" s="613"/>
      <c r="AR25" s="611"/>
      <c r="AS25" s="612"/>
      <c r="AT25" s="612"/>
      <c r="AU25" s="612"/>
      <c r="AV25" s="613"/>
      <c r="AW25" s="611"/>
      <c r="AX25" s="612"/>
      <c r="AY25" s="612"/>
      <c r="AZ25" s="612"/>
      <c r="BA25" s="613"/>
      <c r="BB25" s="611"/>
      <c r="BC25" s="612"/>
      <c r="BD25" s="612"/>
      <c r="BE25" s="612"/>
      <c r="BF25" s="613"/>
      <c r="BG25" s="611"/>
      <c r="BH25" s="612"/>
      <c r="BI25" s="612"/>
      <c r="BJ25" s="612"/>
      <c r="BK25" s="613"/>
      <c r="BL25" s="611"/>
      <c r="BM25" s="612"/>
      <c r="BN25" s="612"/>
      <c r="BO25" s="612"/>
      <c r="BP25" s="613"/>
      <c r="BQ25" s="611"/>
      <c r="BR25" s="612"/>
      <c r="BS25" s="612"/>
      <c r="BT25" s="612"/>
      <c r="BU25" s="613"/>
      <c r="BV25" s="611"/>
      <c r="BW25" s="612"/>
      <c r="BX25" s="612"/>
      <c r="BY25" s="612"/>
      <c r="BZ25" s="613"/>
      <c r="CA25" s="28">
        <f t="shared" si="0"/>
        <v>20</v>
      </c>
      <c r="CB25" s="611"/>
      <c r="CC25" s="612"/>
      <c r="CD25" s="612"/>
      <c r="CE25" s="612"/>
      <c r="CF25" s="613"/>
      <c r="CG25" s="611"/>
      <c r="CH25" s="612"/>
      <c r="CI25" s="612"/>
      <c r="CJ25" s="612"/>
      <c r="CK25" s="613"/>
      <c r="CL25" s="611"/>
      <c r="CM25" s="612"/>
      <c r="CN25" s="612"/>
      <c r="CO25" s="612"/>
      <c r="CP25" s="613"/>
      <c r="CQ25" s="611"/>
      <c r="CR25" s="612"/>
      <c r="CS25" s="612"/>
      <c r="CT25" s="612"/>
      <c r="CU25" s="613"/>
      <c r="CV25" s="502"/>
      <c r="CW25" s="502"/>
      <c r="CX25" s="511"/>
      <c r="CY25" s="511"/>
      <c r="CZ25" s="512"/>
      <c r="DA25" s="501"/>
      <c r="DB25" s="511"/>
      <c r="DC25" s="511"/>
      <c r="DD25" s="511"/>
      <c r="DE25" s="513"/>
      <c r="DF25" s="273">
        <f>IF(C25=0," ",ลับ!CX25)</f>
        <v>0</v>
      </c>
      <c r="DG25" s="299">
        <f t="shared" si="1"/>
        <v>0</v>
      </c>
      <c r="DH25" s="73"/>
      <c r="DI25" s="522" t="str">
        <f>IF(B$6="","-",IF(ลับ!$CX77=0,"-",ลับ!$CX77))</f>
        <v>-</v>
      </c>
      <c r="DJ25" s="523" t="str">
        <f>IF(B$6="","-",IF(ลับ!$CX128=0,"-",ลับ!$CX128))</f>
        <v>-</v>
      </c>
      <c r="DK25" s="523" t="str">
        <f>IF(B$6="","-",IF(ลับ!CX179=0,"-",ลับ!$CX179))</f>
        <v>-</v>
      </c>
      <c r="DL25" s="524" t="str">
        <f>IF(B$6="","-",IF(ลับ!$CX231=0,"-",ลับ!$CX231))</f>
        <v>-</v>
      </c>
      <c r="DM25" s="525" t="str">
        <f t="shared" si="2"/>
        <v>-</v>
      </c>
      <c r="DN25" s="525">
        <f>IF(DM25="-",ลับ!$CX$4,ลับ!$CX$4-DM25)</f>
        <v>20</v>
      </c>
    </row>
    <row r="26" spans="1:118" ht="15.2" customHeight="1">
      <c r="A26" s="526">
        <f>IF('ชื่อ-มาตรฐาน7'!A26="","",'ชื่อ-มาตรฐาน7'!A26)</f>
        <v>21</v>
      </c>
      <c r="B26" s="526" t="str">
        <f>IF('ชื่อ-มาตรฐาน7'!B26="","",'ชื่อ-มาตรฐาน7'!B26)</f>
        <v/>
      </c>
      <c r="C26" s="527" t="str">
        <f>IF('ชื่อ-มาตรฐาน7'!C26="","",'ชื่อ-มาตรฐาน7'!C26)</f>
        <v/>
      </c>
      <c r="D26" s="528" t="str">
        <f>IF('ชื่อ-มาตรฐาน7'!D26="","",'ชื่อ-มาตรฐาน7'!D26)</f>
        <v/>
      </c>
      <c r="E26" s="899" t="str">
        <f>IF('ชื่อ-มาตรฐาน7'!E26="","",'ชื่อ-มาตรฐาน7'!E26)</f>
        <v/>
      </c>
      <c r="F26" s="900"/>
      <c r="G26" s="606"/>
      <c r="H26" s="605"/>
      <c r="I26" s="605"/>
      <c r="J26" s="605"/>
      <c r="K26" s="607"/>
      <c r="L26" s="606"/>
      <c r="M26" s="605"/>
      <c r="N26" s="605"/>
      <c r="O26" s="605"/>
      <c r="P26" s="607"/>
      <c r="Q26" s="606"/>
      <c r="R26" s="605"/>
      <c r="S26" s="605"/>
      <c r="T26" s="605"/>
      <c r="U26" s="607"/>
      <c r="V26" s="606"/>
      <c r="W26" s="605"/>
      <c r="X26" s="605"/>
      <c r="Y26" s="605"/>
      <c r="Z26" s="607"/>
      <c r="AA26" s="606"/>
      <c r="AB26" s="605"/>
      <c r="AC26" s="605"/>
      <c r="AD26" s="605"/>
      <c r="AE26" s="607"/>
      <c r="AF26" s="2"/>
      <c r="AG26" s="2"/>
      <c r="AH26" s="606"/>
      <c r="AI26" s="605"/>
      <c r="AJ26" s="605"/>
      <c r="AK26" s="605"/>
      <c r="AL26" s="607"/>
      <c r="AM26" s="606"/>
      <c r="AN26" s="605"/>
      <c r="AO26" s="605"/>
      <c r="AP26" s="605"/>
      <c r="AQ26" s="607"/>
      <c r="AR26" s="606"/>
      <c r="AS26" s="605"/>
      <c r="AT26" s="605"/>
      <c r="AU26" s="605"/>
      <c r="AV26" s="607"/>
      <c r="AW26" s="606"/>
      <c r="AX26" s="605"/>
      <c r="AY26" s="605"/>
      <c r="AZ26" s="605"/>
      <c r="BA26" s="607"/>
      <c r="BB26" s="606"/>
      <c r="BC26" s="605"/>
      <c r="BD26" s="605"/>
      <c r="BE26" s="605"/>
      <c r="BF26" s="607"/>
      <c r="BG26" s="606"/>
      <c r="BH26" s="605"/>
      <c r="BI26" s="605"/>
      <c r="BJ26" s="605"/>
      <c r="BK26" s="607"/>
      <c r="BL26" s="606"/>
      <c r="BM26" s="605"/>
      <c r="BN26" s="605"/>
      <c r="BO26" s="605"/>
      <c r="BP26" s="607"/>
      <c r="BQ26" s="606"/>
      <c r="BR26" s="605"/>
      <c r="BS26" s="605"/>
      <c r="BT26" s="605"/>
      <c r="BU26" s="607"/>
      <c r="BV26" s="606"/>
      <c r="BW26" s="605"/>
      <c r="BX26" s="605"/>
      <c r="BY26" s="605"/>
      <c r="BZ26" s="607"/>
      <c r="CA26" s="26">
        <f t="shared" si="0"/>
        <v>21</v>
      </c>
      <c r="CB26" s="606"/>
      <c r="CC26" s="605"/>
      <c r="CD26" s="605"/>
      <c r="CE26" s="605"/>
      <c r="CF26" s="607"/>
      <c r="CG26" s="606"/>
      <c r="CH26" s="605"/>
      <c r="CI26" s="605"/>
      <c r="CJ26" s="605"/>
      <c r="CK26" s="607"/>
      <c r="CL26" s="606"/>
      <c r="CM26" s="605"/>
      <c r="CN26" s="605"/>
      <c r="CO26" s="605"/>
      <c r="CP26" s="607"/>
      <c r="CQ26" s="606"/>
      <c r="CR26" s="605"/>
      <c r="CS26" s="605"/>
      <c r="CT26" s="605"/>
      <c r="CU26" s="607"/>
      <c r="CV26" s="493"/>
      <c r="CW26" s="493"/>
      <c r="CX26" s="505"/>
      <c r="CY26" s="505"/>
      <c r="CZ26" s="506"/>
      <c r="DA26" s="496"/>
      <c r="DB26" s="505"/>
      <c r="DC26" s="505"/>
      <c r="DD26" s="505"/>
      <c r="DE26" s="507"/>
      <c r="DF26" s="258">
        <f>IF(C26=0," ",ลับ!CX26)</f>
        <v>0</v>
      </c>
      <c r="DG26" s="297">
        <f t="shared" si="1"/>
        <v>0</v>
      </c>
      <c r="DH26" s="69"/>
      <c r="DI26" s="514" t="str">
        <f>IF(B$6="","-",IF(ลับ!$CX78=0,"-",ลับ!$CX78))</f>
        <v>-</v>
      </c>
      <c r="DJ26" s="515" t="str">
        <f>IF(B$6="","-",IF(ลับ!$CX129=0,"-",ลับ!$CX129))</f>
        <v>-</v>
      </c>
      <c r="DK26" s="515" t="str">
        <f>IF(B$6="","-",IF(ลับ!CX180=0,"-",ลับ!$CX180))</f>
        <v>-</v>
      </c>
      <c r="DL26" s="516" t="str">
        <f>IF(B$6="","-",IF(ลับ!$CX232=0,"-",ลับ!$CX232))</f>
        <v>-</v>
      </c>
      <c r="DM26" s="517" t="str">
        <f t="shared" si="2"/>
        <v>-</v>
      </c>
      <c r="DN26" s="517">
        <f>IF(DM26="-",ลับ!$CX$4,ลับ!$CX$4-DM26)</f>
        <v>20</v>
      </c>
    </row>
    <row r="27" spans="1:118" ht="15.2" customHeight="1">
      <c r="A27" s="529">
        <f>IF('ชื่อ-มาตรฐาน7'!A27="","",'ชื่อ-มาตรฐาน7'!A27)</f>
        <v>22</v>
      </c>
      <c r="B27" s="529" t="str">
        <f>IF('ชื่อ-มาตรฐาน7'!B27="","",'ชื่อ-มาตรฐาน7'!B27)</f>
        <v/>
      </c>
      <c r="C27" s="530" t="str">
        <f>IF('ชื่อ-มาตรฐาน7'!C27="","",'ชื่อ-มาตรฐาน7'!C27)</f>
        <v/>
      </c>
      <c r="D27" s="531" t="str">
        <f>IF('ชื่อ-มาตรฐาน7'!D27="","",'ชื่อ-มาตรฐาน7'!D27)</f>
        <v/>
      </c>
      <c r="E27" s="901" t="str">
        <f>IF('ชื่อ-มาตรฐาน7'!E27="","",'ชื่อ-มาตรฐาน7'!E27)</f>
        <v/>
      </c>
      <c r="F27" s="902"/>
      <c r="G27" s="608"/>
      <c r="H27" s="609"/>
      <c r="I27" s="609"/>
      <c r="J27" s="609"/>
      <c r="K27" s="610"/>
      <c r="L27" s="608"/>
      <c r="M27" s="609"/>
      <c r="N27" s="609"/>
      <c r="O27" s="609"/>
      <c r="P27" s="610"/>
      <c r="Q27" s="608"/>
      <c r="R27" s="609"/>
      <c r="S27" s="609"/>
      <c r="T27" s="609"/>
      <c r="U27" s="610"/>
      <c r="V27" s="608"/>
      <c r="W27" s="609"/>
      <c r="X27" s="609"/>
      <c r="Y27" s="609"/>
      <c r="Z27" s="610"/>
      <c r="AA27" s="608"/>
      <c r="AB27" s="609"/>
      <c r="AC27" s="609"/>
      <c r="AD27" s="609"/>
      <c r="AE27" s="610"/>
      <c r="AF27" s="2"/>
      <c r="AG27" s="2"/>
      <c r="AH27" s="608"/>
      <c r="AI27" s="609"/>
      <c r="AJ27" s="609"/>
      <c r="AK27" s="609"/>
      <c r="AL27" s="610"/>
      <c r="AM27" s="608"/>
      <c r="AN27" s="609"/>
      <c r="AO27" s="609"/>
      <c r="AP27" s="609"/>
      <c r="AQ27" s="610"/>
      <c r="AR27" s="608"/>
      <c r="AS27" s="609"/>
      <c r="AT27" s="609"/>
      <c r="AU27" s="609"/>
      <c r="AV27" s="610"/>
      <c r="AW27" s="608"/>
      <c r="AX27" s="609"/>
      <c r="AY27" s="609"/>
      <c r="AZ27" s="609"/>
      <c r="BA27" s="610"/>
      <c r="BB27" s="608"/>
      <c r="BC27" s="609"/>
      <c r="BD27" s="609"/>
      <c r="BE27" s="609"/>
      <c r="BF27" s="610"/>
      <c r="BG27" s="608"/>
      <c r="BH27" s="609"/>
      <c r="BI27" s="609"/>
      <c r="BJ27" s="609"/>
      <c r="BK27" s="610"/>
      <c r="BL27" s="608"/>
      <c r="BM27" s="609"/>
      <c r="BN27" s="609"/>
      <c r="BO27" s="609"/>
      <c r="BP27" s="610"/>
      <c r="BQ27" s="608"/>
      <c r="BR27" s="609"/>
      <c r="BS27" s="609"/>
      <c r="BT27" s="609"/>
      <c r="BU27" s="610"/>
      <c r="BV27" s="608"/>
      <c r="BW27" s="609"/>
      <c r="BX27" s="609"/>
      <c r="BY27" s="609"/>
      <c r="BZ27" s="610"/>
      <c r="CA27" s="27">
        <f t="shared" si="0"/>
        <v>22</v>
      </c>
      <c r="CB27" s="608"/>
      <c r="CC27" s="609"/>
      <c r="CD27" s="609"/>
      <c r="CE27" s="609"/>
      <c r="CF27" s="610"/>
      <c r="CG27" s="608"/>
      <c r="CH27" s="609"/>
      <c r="CI27" s="609"/>
      <c r="CJ27" s="609"/>
      <c r="CK27" s="610"/>
      <c r="CL27" s="608"/>
      <c r="CM27" s="609"/>
      <c r="CN27" s="609"/>
      <c r="CO27" s="609"/>
      <c r="CP27" s="610"/>
      <c r="CQ27" s="608"/>
      <c r="CR27" s="609"/>
      <c r="CS27" s="609"/>
      <c r="CT27" s="609"/>
      <c r="CU27" s="610"/>
      <c r="CV27" s="498"/>
      <c r="CW27" s="498"/>
      <c r="CX27" s="508"/>
      <c r="CY27" s="508"/>
      <c r="CZ27" s="509"/>
      <c r="DA27" s="497"/>
      <c r="DB27" s="508"/>
      <c r="DC27" s="508"/>
      <c r="DD27" s="508"/>
      <c r="DE27" s="510"/>
      <c r="DF27" s="263">
        <f>IF(C27=0," ",ลับ!CX27)</f>
        <v>0</v>
      </c>
      <c r="DG27" s="298">
        <f t="shared" si="1"/>
        <v>0</v>
      </c>
      <c r="DH27" s="70"/>
      <c r="DI27" s="518" t="str">
        <f>IF(B$6="","-",IF(ลับ!$CX79=0,"-",ลับ!$CX79))</f>
        <v>-</v>
      </c>
      <c r="DJ27" s="519" t="str">
        <f>IF(B$6="","-",IF(ลับ!$CX130=0,"-",ลับ!$CX130))</f>
        <v>-</v>
      </c>
      <c r="DK27" s="519" t="str">
        <f>IF(B$6="","-",IF(ลับ!CX181=0,"-",ลับ!$CX181))</f>
        <v>-</v>
      </c>
      <c r="DL27" s="520" t="str">
        <f>IF(B$6="","-",IF(ลับ!$CX233=0,"-",ลับ!$CX233))</f>
        <v>-</v>
      </c>
      <c r="DM27" s="521" t="str">
        <f t="shared" si="2"/>
        <v>-</v>
      </c>
      <c r="DN27" s="521">
        <f>IF(DM27="-",ลับ!$CX$4,ลับ!$CX$4-DM27)</f>
        <v>20</v>
      </c>
    </row>
    <row r="28" spans="1:118" ht="15.2" customHeight="1">
      <c r="A28" s="529">
        <f>IF('ชื่อ-มาตรฐาน7'!A28="","",'ชื่อ-มาตรฐาน7'!A28)</f>
        <v>23</v>
      </c>
      <c r="B28" s="529" t="str">
        <f>IF('ชื่อ-มาตรฐาน7'!B28="","",'ชื่อ-มาตรฐาน7'!B28)</f>
        <v/>
      </c>
      <c r="C28" s="530" t="str">
        <f>IF('ชื่อ-มาตรฐาน7'!C28="","",'ชื่อ-มาตรฐาน7'!C28)</f>
        <v/>
      </c>
      <c r="D28" s="531" t="str">
        <f>IF('ชื่อ-มาตรฐาน7'!D28="","",'ชื่อ-มาตรฐาน7'!D28)</f>
        <v/>
      </c>
      <c r="E28" s="901" t="str">
        <f>IF('ชื่อ-มาตรฐาน7'!E28="","",'ชื่อ-มาตรฐาน7'!E28)</f>
        <v/>
      </c>
      <c r="F28" s="902"/>
      <c r="G28" s="608"/>
      <c r="H28" s="609"/>
      <c r="I28" s="609"/>
      <c r="J28" s="609"/>
      <c r="K28" s="610"/>
      <c r="L28" s="608"/>
      <c r="M28" s="609"/>
      <c r="N28" s="609"/>
      <c r="O28" s="609"/>
      <c r="P28" s="610"/>
      <c r="Q28" s="608"/>
      <c r="R28" s="609"/>
      <c r="S28" s="609"/>
      <c r="T28" s="609"/>
      <c r="U28" s="610"/>
      <c r="V28" s="608"/>
      <c r="W28" s="609"/>
      <c r="X28" s="609"/>
      <c r="Y28" s="609"/>
      <c r="Z28" s="610"/>
      <c r="AA28" s="608"/>
      <c r="AB28" s="609"/>
      <c r="AC28" s="609"/>
      <c r="AD28" s="609"/>
      <c r="AE28" s="610"/>
      <c r="AF28" s="2"/>
      <c r="AG28" s="2"/>
      <c r="AH28" s="608"/>
      <c r="AI28" s="609"/>
      <c r="AJ28" s="609"/>
      <c r="AK28" s="609"/>
      <c r="AL28" s="610"/>
      <c r="AM28" s="608"/>
      <c r="AN28" s="609"/>
      <c r="AO28" s="609"/>
      <c r="AP28" s="609"/>
      <c r="AQ28" s="610"/>
      <c r="AR28" s="608"/>
      <c r="AS28" s="609"/>
      <c r="AT28" s="609"/>
      <c r="AU28" s="609"/>
      <c r="AV28" s="610"/>
      <c r="AW28" s="608"/>
      <c r="AX28" s="609"/>
      <c r="AY28" s="609"/>
      <c r="AZ28" s="609"/>
      <c r="BA28" s="610"/>
      <c r="BB28" s="608"/>
      <c r="BC28" s="609"/>
      <c r="BD28" s="609"/>
      <c r="BE28" s="609"/>
      <c r="BF28" s="610"/>
      <c r="BG28" s="608"/>
      <c r="BH28" s="609"/>
      <c r="BI28" s="609"/>
      <c r="BJ28" s="609"/>
      <c r="BK28" s="610"/>
      <c r="BL28" s="608"/>
      <c r="BM28" s="609"/>
      <c r="BN28" s="609"/>
      <c r="BO28" s="609"/>
      <c r="BP28" s="610"/>
      <c r="BQ28" s="608"/>
      <c r="BR28" s="609"/>
      <c r="BS28" s="609"/>
      <c r="BT28" s="609"/>
      <c r="BU28" s="610"/>
      <c r="BV28" s="608"/>
      <c r="BW28" s="609"/>
      <c r="BX28" s="609"/>
      <c r="BY28" s="609"/>
      <c r="BZ28" s="610"/>
      <c r="CA28" s="27">
        <f t="shared" si="0"/>
        <v>23</v>
      </c>
      <c r="CB28" s="608"/>
      <c r="CC28" s="609"/>
      <c r="CD28" s="609"/>
      <c r="CE28" s="609"/>
      <c r="CF28" s="610"/>
      <c r="CG28" s="608"/>
      <c r="CH28" s="609"/>
      <c r="CI28" s="609"/>
      <c r="CJ28" s="609"/>
      <c r="CK28" s="610"/>
      <c r="CL28" s="608"/>
      <c r="CM28" s="609"/>
      <c r="CN28" s="609"/>
      <c r="CO28" s="609"/>
      <c r="CP28" s="610"/>
      <c r="CQ28" s="608"/>
      <c r="CR28" s="609"/>
      <c r="CS28" s="609"/>
      <c r="CT28" s="609"/>
      <c r="CU28" s="610"/>
      <c r="CV28" s="498"/>
      <c r="CW28" s="498"/>
      <c r="CX28" s="508"/>
      <c r="CY28" s="508"/>
      <c r="CZ28" s="509"/>
      <c r="DA28" s="497"/>
      <c r="DB28" s="508"/>
      <c r="DC28" s="508"/>
      <c r="DD28" s="508"/>
      <c r="DE28" s="510"/>
      <c r="DF28" s="263">
        <f>IF(C28=0," ",ลับ!CX28)</f>
        <v>0</v>
      </c>
      <c r="DG28" s="298">
        <f t="shared" si="1"/>
        <v>0</v>
      </c>
      <c r="DH28" s="70"/>
      <c r="DI28" s="518" t="str">
        <f>IF(B$6="","-",IF(ลับ!$CX80=0,"-",ลับ!$CX80))</f>
        <v>-</v>
      </c>
      <c r="DJ28" s="519" t="str">
        <f>IF(B$6="","-",IF(ลับ!$CX131=0,"-",ลับ!$CX131))</f>
        <v>-</v>
      </c>
      <c r="DK28" s="519" t="str">
        <f>IF(B$6="","-",IF(ลับ!CX182=0,"-",ลับ!$CX182))</f>
        <v>-</v>
      </c>
      <c r="DL28" s="520" t="str">
        <f>IF(B$6="","-",IF(ลับ!$CX234=0,"-",ลับ!$CX234))</f>
        <v>-</v>
      </c>
      <c r="DM28" s="521" t="str">
        <f t="shared" si="2"/>
        <v>-</v>
      </c>
      <c r="DN28" s="521">
        <f>IF(DM28="-",ลับ!$CX$4,ลับ!$CX$4-DM28)</f>
        <v>20</v>
      </c>
    </row>
    <row r="29" spans="1:118" ht="15.2" customHeight="1">
      <c r="A29" s="529">
        <f>IF('ชื่อ-มาตรฐาน7'!A29="","",'ชื่อ-มาตรฐาน7'!A29)</f>
        <v>24</v>
      </c>
      <c r="B29" s="529" t="str">
        <f>IF('ชื่อ-มาตรฐาน7'!B29="","",'ชื่อ-มาตรฐาน7'!B29)</f>
        <v/>
      </c>
      <c r="C29" s="530" t="str">
        <f>IF('ชื่อ-มาตรฐาน7'!C29="","",'ชื่อ-มาตรฐาน7'!C29)</f>
        <v/>
      </c>
      <c r="D29" s="531" t="str">
        <f>IF('ชื่อ-มาตรฐาน7'!D29="","",'ชื่อ-มาตรฐาน7'!D29)</f>
        <v/>
      </c>
      <c r="E29" s="901" t="str">
        <f>IF('ชื่อ-มาตรฐาน7'!E29="","",'ชื่อ-มาตรฐาน7'!E29)</f>
        <v/>
      </c>
      <c r="F29" s="902"/>
      <c r="G29" s="608"/>
      <c r="H29" s="609"/>
      <c r="I29" s="609"/>
      <c r="J29" s="609"/>
      <c r="K29" s="610"/>
      <c r="L29" s="608"/>
      <c r="M29" s="609"/>
      <c r="N29" s="609"/>
      <c r="O29" s="609"/>
      <c r="P29" s="610"/>
      <c r="Q29" s="608"/>
      <c r="R29" s="609"/>
      <c r="S29" s="609"/>
      <c r="T29" s="609"/>
      <c r="U29" s="610"/>
      <c r="V29" s="608"/>
      <c r="W29" s="609"/>
      <c r="X29" s="609"/>
      <c r="Y29" s="609"/>
      <c r="Z29" s="610"/>
      <c r="AA29" s="608"/>
      <c r="AB29" s="609"/>
      <c r="AC29" s="609"/>
      <c r="AD29" s="609"/>
      <c r="AE29" s="610"/>
      <c r="AF29" s="2"/>
      <c r="AG29" s="2"/>
      <c r="AH29" s="608"/>
      <c r="AI29" s="609"/>
      <c r="AJ29" s="609"/>
      <c r="AK29" s="609"/>
      <c r="AL29" s="610"/>
      <c r="AM29" s="608"/>
      <c r="AN29" s="609"/>
      <c r="AO29" s="609"/>
      <c r="AP29" s="609"/>
      <c r="AQ29" s="610"/>
      <c r="AR29" s="608"/>
      <c r="AS29" s="609"/>
      <c r="AT29" s="609"/>
      <c r="AU29" s="609"/>
      <c r="AV29" s="610"/>
      <c r="AW29" s="608"/>
      <c r="AX29" s="609"/>
      <c r="AY29" s="609"/>
      <c r="AZ29" s="609"/>
      <c r="BA29" s="610"/>
      <c r="BB29" s="608"/>
      <c r="BC29" s="609"/>
      <c r="BD29" s="609"/>
      <c r="BE29" s="609"/>
      <c r="BF29" s="610"/>
      <c r="BG29" s="608"/>
      <c r="BH29" s="609"/>
      <c r="BI29" s="609"/>
      <c r="BJ29" s="609"/>
      <c r="BK29" s="610"/>
      <c r="BL29" s="608"/>
      <c r="BM29" s="609"/>
      <c r="BN29" s="609"/>
      <c r="BO29" s="609"/>
      <c r="BP29" s="610"/>
      <c r="BQ29" s="608"/>
      <c r="BR29" s="609"/>
      <c r="BS29" s="609"/>
      <c r="BT29" s="609"/>
      <c r="BU29" s="610"/>
      <c r="BV29" s="608"/>
      <c r="BW29" s="609"/>
      <c r="BX29" s="609"/>
      <c r="BY29" s="609"/>
      <c r="BZ29" s="610"/>
      <c r="CA29" s="27">
        <f t="shared" si="0"/>
        <v>24</v>
      </c>
      <c r="CB29" s="608"/>
      <c r="CC29" s="609"/>
      <c r="CD29" s="609"/>
      <c r="CE29" s="609"/>
      <c r="CF29" s="610"/>
      <c r="CG29" s="608"/>
      <c r="CH29" s="609"/>
      <c r="CI29" s="609"/>
      <c r="CJ29" s="609"/>
      <c r="CK29" s="610"/>
      <c r="CL29" s="608"/>
      <c r="CM29" s="609"/>
      <c r="CN29" s="609"/>
      <c r="CO29" s="609"/>
      <c r="CP29" s="610"/>
      <c r="CQ29" s="608"/>
      <c r="CR29" s="609"/>
      <c r="CS29" s="609"/>
      <c r="CT29" s="609"/>
      <c r="CU29" s="610"/>
      <c r="CV29" s="498"/>
      <c r="CW29" s="498"/>
      <c r="CX29" s="508"/>
      <c r="CY29" s="508"/>
      <c r="CZ29" s="509"/>
      <c r="DA29" s="497"/>
      <c r="DB29" s="508"/>
      <c r="DC29" s="508"/>
      <c r="DD29" s="508"/>
      <c r="DE29" s="510"/>
      <c r="DF29" s="263">
        <f>IF(C29=0," ",ลับ!CX29)</f>
        <v>0</v>
      </c>
      <c r="DG29" s="298">
        <f t="shared" si="1"/>
        <v>0</v>
      </c>
      <c r="DH29" s="70"/>
      <c r="DI29" s="518" t="str">
        <f>IF(B$6="","-",IF(ลับ!$CX81=0,"-",ลับ!$CX81))</f>
        <v>-</v>
      </c>
      <c r="DJ29" s="519" t="str">
        <f>IF(B$6="","-",IF(ลับ!$CX132=0,"-",ลับ!$CX132))</f>
        <v>-</v>
      </c>
      <c r="DK29" s="519" t="str">
        <f>IF(B$6="","-",IF(ลับ!CX183=0,"-",ลับ!$CX183))</f>
        <v>-</v>
      </c>
      <c r="DL29" s="520" t="str">
        <f>IF(B$6="","-",IF(ลับ!$CX235=0,"-",ลับ!$CX235))</f>
        <v>-</v>
      </c>
      <c r="DM29" s="521" t="str">
        <f t="shared" si="2"/>
        <v>-</v>
      </c>
      <c r="DN29" s="521">
        <f>IF(DM29="-",ลับ!$CX$4,ลับ!$CX$4-DM29)</f>
        <v>20</v>
      </c>
    </row>
    <row r="30" spans="1:118" ht="15.2" customHeight="1" thickBot="1">
      <c r="A30" s="532">
        <f>IF('ชื่อ-มาตรฐาน7'!A30="","",'ชื่อ-มาตรฐาน7'!A30)</f>
        <v>25</v>
      </c>
      <c r="B30" s="532" t="str">
        <f>IF('ชื่อ-มาตรฐาน7'!B30="","",'ชื่อ-มาตรฐาน7'!B30)</f>
        <v/>
      </c>
      <c r="C30" s="533" t="str">
        <f>IF('ชื่อ-มาตรฐาน7'!C30="","",'ชื่อ-มาตรฐาน7'!C30)</f>
        <v/>
      </c>
      <c r="D30" s="534" t="str">
        <f>IF('ชื่อ-มาตรฐาน7'!D30="","",'ชื่อ-มาตรฐาน7'!D30)</f>
        <v/>
      </c>
      <c r="E30" s="897" t="str">
        <f>IF('ชื่อ-มาตรฐาน7'!E30="","",'ชื่อ-มาตรฐาน7'!E30)</f>
        <v/>
      </c>
      <c r="F30" s="898"/>
      <c r="G30" s="611"/>
      <c r="H30" s="612"/>
      <c r="I30" s="612"/>
      <c r="J30" s="612"/>
      <c r="K30" s="613"/>
      <c r="L30" s="611"/>
      <c r="M30" s="612"/>
      <c r="N30" s="612"/>
      <c r="O30" s="612"/>
      <c r="P30" s="613"/>
      <c r="Q30" s="611"/>
      <c r="R30" s="612"/>
      <c r="S30" s="612"/>
      <c r="T30" s="612"/>
      <c r="U30" s="613"/>
      <c r="V30" s="611"/>
      <c r="W30" s="612"/>
      <c r="X30" s="612"/>
      <c r="Y30" s="612"/>
      <c r="Z30" s="613"/>
      <c r="AA30" s="611"/>
      <c r="AB30" s="612"/>
      <c r="AC30" s="612"/>
      <c r="AD30" s="612"/>
      <c r="AE30" s="613"/>
      <c r="AF30" s="2"/>
      <c r="AG30" s="2"/>
      <c r="AH30" s="611"/>
      <c r="AI30" s="612"/>
      <c r="AJ30" s="612"/>
      <c r="AK30" s="612"/>
      <c r="AL30" s="613"/>
      <c r="AM30" s="611"/>
      <c r="AN30" s="612"/>
      <c r="AO30" s="612"/>
      <c r="AP30" s="612"/>
      <c r="AQ30" s="613"/>
      <c r="AR30" s="611"/>
      <c r="AS30" s="612"/>
      <c r="AT30" s="612"/>
      <c r="AU30" s="612"/>
      <c r="AV30" s="613"/>
      <c r="AW30" s="611"/>
      <c r="AX30" s="612"/>
      <c r="AY30" s="612"/>
      <c r="AZ30" s="612"/>
      <c r="BA30" s="613"/>
      <c r="BB30" s="611"/>
      <c r="BC30" s="612"/>
      <c r="BD30" s="612"/>
      <c r="BE30" s="612"/>
      <c r="BF30" s="613"/>
      <c r="BG30" s="611"/>
      <c r="BH30" s="612"/>
      <c r="BI30" s="612"/>
      <c r="BJ30" s="612"/>
      <c r="BK30" s="613"/>
      <c r="BL30" s="611"/>
      <c r="BM30" s="612"/>
      <c r="BN30" s="612"/>
      <c r="BO30" s="612"/>
      <c r="BP30" s="613"/>
      <c r="BQ30" s="611"/>
      <c r="BR30" s="612"/>
      <c r="BS30" s="612"/>
      <c r="BT30" s="612"/>
      <c r="BU30" s="613"/>
      <c r="BV30" s="611"/>
      <c r="BW30" s="612"/>
      <c r="BX30" s="612"/>
      <c r="BY30" s="612"/>
      <c r="BZ30" s="613"/>
      <c r="CA30" s="28">
        <f t="shared" si="0"/>
        <v>25</v>
      </c>
      <c r="CB30" s="611"/>
      <c r="CC30" s="612"/>
      <c r="CD30" s="612"/>
      <c r="CE30" s="612"/>
      <c r="CF30" s="613"/>
      <c r="CG30" s="611"/>
      <c r="CH30" s="612"/>
      <c r="CI30" s="612"/>
      <c r="CJ30" s="612"/>
      <c r="CK30" s="613"/>
      <c r="CL30" s="611"/>
      <c r="CM30" s="612"/>
      <c r="CN30" s="612"/>
      <c r="CO30" s="612"/>
      <c r="CP30" s="613"/>
      <c r="CQ30" s="611"/>
      <c r="CR30" s="612"/>
      <c r="CS30" s="612"/>
      <c r="CT30" s="612"/>
      <c r="CU30" s="613"/>
      <c r="CV30" s="502"/>
      <c r="CW30" s="502"/>
      <c r="CX30" s="511"/>
      <c r="CY30" s="511"/>
      <c r="CZ30" s="512"/>
      <c r="DA30" s="501"/>
      <c r="DB30" s="511"/>
      <c r="DC30" s="511"/>
      <c r="DD30" s="511"/>
      <c r="DE30" s="513"/>
      <c r="DF30" s="273">
        <f>IF(C30=0," ",ลับ!CX30)</f>
        <v>0</v>
      </c>
      <c r="DG30" s="299">
        <f t="shared" si="1"/>
        <v>0</v>
      </c>
      <c r="DH30" s="71"/>
      <c r="DI30" s="522" t="str">
        <f>IF(B$6="","-",IF(ลับ!$CX82=0,"-",ลับ!$CX82))</f>
        <v>-</v>
      </c>
      <c r="DJ30" s="523" t="str">
        <f>IF(B$6="","-",IF(ลับ!$CX133=0,"-",ลับ!$CX133))</f>
        <v>-</v>
      </c>
      <c r="DK30" s="523" t="str">
        <f>IF(B$6="","-",IF(ลับ!CX184=0,"-",ลับ!$CX184))</f>
        <v>-</v>
      </c>
      <c r="DL30" s="524" t="str">
        <f>IF(B$6="","-",IF(ลับ!$CX236=0,"-",ลับ!$CX236))</f>
        <v>-</v>
      </c>
      <c r="DM30" s="525" t="str">
        <f t="shared" si="2"/>
        <v>-</v>
      </c>
      <c r="DN30" s="525">
        <f>IF(DM30="-",ลับ!$CX$4,ลับ!$CX$4-DM30)</f>
        <v>20</v>
      </c>
    </row>
    <row r="31" spans="1:118" ht="15.2" customHeight="1">
      <c r="A31" s="526">
        <f>IF('ชื่อ-มาตรฐาน7'!A31="","",'ชื่อ-มาตรฐาน7'!A31)</f>
        <v>26</v>
      </c>
      <c r="B31" s="526" t="str">
        <f>IF('ชื่อ-มาตรฐาน7'!B31="","",'ชื่อ-มาตรฐาน7'!B31)</f>
        <v/>
      </c>
      <c r="C31" s="527" t="str">
        <f>IF('ชื่อ-มาตรฐาน7'!C31="","",'ชื่อ-มาตรฐาน7'!C31)</f>
        <v/>
      </c>
      <c r="D31" s="528" t="str">
        <f>IF('ชื่อ-มาตรฐาน7'!D31="","",'ชื่อ-มาตรฐาน7'!D31)</f>
        <v/>
      </c>
      <c r="E31" s="899" t="str">
        <f>IF('ชื่อ-มาตรฐาน7'!E31="","",'ชื่อ-มาตรฐาน7'!E31)</f>
        <v/>
      </c>
      <c r="F31" s="900"/>
      <c r="G31" s="606"/>
      <c r="H31" s="605"/>
      <c r="I31" s="605"/>
      <c r="J31" s="605"/>
      <c r="K31" s="607"/>
      <c r="L31" s="606"/>
      <c r="M31" s="605"/>
      <c r="N31" s="605"/>
      <c r="O31" s="605"/>
      <c r="P31" s="607"/>
      <c r="Q31" s="606"/>
      <c r="R31" s="605"/>
      <c r="S31" s="605"/>
      <c r="T31" s="605"/>
      <c r="U31" s="607"/>
      <c r="V31" s="606"/>
      <c r="W31" s="605"/>
      <c r="X31" s="605"/>
      <c r="Y31" s="605"/>
      <c r="Z31" s="607"/>
      <c r="AA31" s="606"/>
      <c r="AB31" s="605"/>
      <c r="AC31" s="605"/>
      <c r="AD31" s="605"/>
      <c r="AE31" s="607"/>
      <c r="AF31" s="2"/>
      <c r="AG31" s="2"/>
      <c r="AH31" s="606"/>
      <c r="AI31" s="605"/>
      <c r="AJ31" s="605"/>
      <c r="AK31" s="605"/>
      <c r="AL31" s="607"/>
      <c r="AM31" s="606"/>
      <c r="AN31" s="605"/>
      <c r="AO31" s="605"/>
      <c r="AP31" s="605"/>
      <c r="AQ31" s="607"/>
      <c r="AR31" s="606"/>
      <c r="AS31" s="605"/>
      <c r="AT31" s="605"/>
      <c r="AU31" s="605"/>
      <c r="AV31" s="607"/>
      <c r="AW31" s="606"/>
      <c r="AX31" s="605"/>
      <c r="AY31" s="605"/>
      <c r="AZ31" s="605"/>
      <c r="BA31" s="607"/>
      <c r="BB31" s="606"/>
      <c r="BC31" s="605"/>
      <c r="BD31" s="605"/>
      <c r="BE31" s="605"/>
      <c r="BF31" s="607"/>
      <c r="BG31" s="606"/>
      <c r="BH31" s="605"/>
      <c r="BI31" s="605"/>
      <c r="BJ31" s="605"/>
      <c r="BK31" s="607"/>
      <c r="BL31" s="606"/>
      <c r="BM31" s="605"/>
      <c r="BN31" s="605"/>
      <c r="BO31" s="605"/>
      <c r="BP31" s="607"/>
      <c r="BQ31" s="606"/>
      <c r="BR31" s="605"/>
      <c r="BS31" s="605"/>
      <c r="BT31" s="605"/>
      <c r="BU31" s="607"/>
      <c r="BV31" s="606"/>
      <c r="BW31" s="605"/>
      <c r="BX31" s="605"/>
      <c r="BY31" s="605"/>
      <c r="BZ31" s="607"/>
      <c r="CA31" s="26">
        <f t="shared" si="0"/>
        <v>26</v>
      </c>
      <c r="CB31" s="606"/>
      <c r="CC31" s="605"/>
      <c r="CD31" s="605"/>
      <c r="CE31" s="605"/>
      <c r="CF31" s="607"/>
      <c r="CG31" s="606"/>
      <c r="CH31" s="605"/>
      <c r="CI31" s="605"/>
      <c r="CJ31" s="605"/>
      <c r="CK31" s="607"/>
      <c r="CL31" s="606"/>
      <c r="CM31" s="605"/>
      <c r="CN31" s="605"/>
      <c r="CO31" s="605"/>
      <c r="CP31" s="607"/>
      <c r="CQ31" s="606"/>
      <c r="CR31" s="605"/>
      <c r="CS31" s="605"/>
      <c r="CT31" s="605"/>
      <c r="CU31" s="607"/>
      <c r="CV31" s="493"/>
      <c r="CW31" s="493"/>
      <c r="CX31" s="505"/>
      <c r="CY31" s="505"/>
      <c r="CZ31" s="506"/>
      <c r="DA31" s="496"/>
      <c r="DB31" s="505"/>
      <c r="DC31" s="505"/>
      <c r="DD31" s="505"/>
      <c r="DE31" s="507"/>
      <c r="DF31" s="258">
        <f>IF(C31=0," ",ลับ!CX31)</f>
        <v>0</v>
      </c>
      <c r="DG31" s="297">
        <f t="shared" si="1"/>
        <v>0</v>
      </c>
      <c r="DH31" s="72"/>
      <c r="DI31" s="514" t="str">
        <f>IF(B$6="","-",IF(ลับ!$CX83=0,"-",ลับ!$CX83))</f>
        <v>-</v>
      </c>
      <c r="DJ31" s="515" t="str">
        <f>IF(B$6="","-",IF(ลับ!$CX134=0,"-",ลับ!$CX134))</f>
        <v>-</v>
      </c>
      <c r="DK31" s="515" t="str">
        <f>IF(B$6="","-",IF(ลับ!CX185=0,"-",ลับ!$CX185))</f>
        <v>-</v>
      </c>
      <c r="DL31" s="516" t="str">
        <f>IF(B$6="","-",IF(ลับ!$CX237=0,"-",ลับ!$CX237))</f>
        <v>-</v>
      </c>
      <c r="DM31" s="517" t="str">
        <f t="shared" si="2"/>
        <v>-</v>
      </c>
      <c r="DN31" s="517">
        <f>IF(DM31="-",ลับ!$CX$4,ลับ!$CX$4-DM31)</f>
        <v>20</v>
      </c>
    </row>
    <row r="32" spans="1:118" ht="15.2" customHeight="1">
      <c r="A32" s="529">
        <f>IF('ชื่อ-มาตรฐาน7'!A32="","",'ชื่อ-มาตรฐาน7'!A32)</f>
        <v>27</v>
      </c>
      <c r="B32" s="529" t="str">
        <f>IF('ชื่อ-มาตรฐาน7'!B32="","",'ชื่อ-มาตรฐาน7'!B32)</f>
        <v/>
      </c>
      <c r="C32" s="530" t="str">
        <f>IF('ชื่อ-มาตรฐาน7'!C32="","",'ชื่อ-มาตรฐาน7'!C32)</f>
        <v/>
      </c>
      <c r="D32" s="531" t="str">
        <f>IF('ชื่อ-มาตรฐาน7'!D32="","",'ชื่อ-มาตรฐาน7'!D32)</f>
        <v/>
      </c>
      <c r="E32" s="901" t="str">
        <f>IF('ชื่อ-มาตรฐาน7'!E32="","",'ชื่อ-มาตรฐาน7'!E32)</f>
        <v/>
      </c>
      <c r="F32" s="902"/>
      <c r="G32" s="608"/>
      <c r="H32" s="609"/>
      <c r="I32" s="609"/>
      <c r="J32" s="609"/>
      <c r="K32" s="610"/>
      <c r="L32" s="608"/>
      <c r="M32" s="609"/>
      <c r="N32" s="609"/>
      <c r="O32" s="609"/>
      <c r="P32" s="610"/>
      <c r="Q32" s="608"/>
      <c r="R32" s="609"/>
      <c r="S32" s="609"/>
      <c r="T32" s="609"/>
      <c r="U32" s="610"/>
      <c r="V32" s="608"/>
      <c r="W32" s="609"/>
      <c r="X32" s="609"/>
      <c r="Y32" s="609"/>
      <c r="Z32" s="610"/>
      <c r="AA32" s="608"/>
      <c r="AB32" s="609"/>
      <c r="AC32" s="609"/>
      <c r="AD32" s="609"/>
      <c r="AE32" s="610"/>
      <c r="AF32" s="2"/>
      <c r="AG32" s="2"/>
      <c r="AH32" s="608"/>
      <c r="AI32" s="609"/>
      <c r="AJ32" s="609"/>
      <c r="AK32" s="609"/>
      <c r="AL32" s="610"/>
      <c r="AM32" s="608"/>
      <c r="AN32" s="609"/>
      <c r="AO32" s="609"/>
      <c r="AP32" s="609"/>
      <c r="AQ32" s="610"/>
      <c r="AR32" s="608"/>
      <c r="AS32" s="609"/>
      <c r="AT32" s="609"/>
      <c r="AU32" s="609"/>
      <c r="AV32" s="610"/>
      <c r="AW32" s="608"/>
      <c r="AX32" s="609"/>
      <c r="AY32" s="609"/>
      <c r="AZ32" s="609"/>
      <c r="BA32" s="610"/>
      <c r="BB32" s="608"/>
      <c r="BC32" s="609"/>
      <c r="BD32" s="609"/>
      <c r="BE32" s="609"/>
      <c r="BF32" s="610"/>
      <c r="BG32" s="608"/>
      <c r="BH32" s="609"/>
      <c r="BI32" s="609"/>
      <c r="BJ32" s="609"/>
      <c r="BK32" s="610"/>
      <c r="BL32" s="608"/>
      <c r="BM32" s="609"/>
      <c r="BN32" s="609"/>
      <c r="BO32" s="609"/>
      <c r="BP32" s="610"/>
      <c r="BQ32" s="608"/>
      <c r="BR32" s="609"/>
      <c r="BS32" s="609"/>
      <c r="BT32" s="609"/>
      <c r="BU32" s="610"/>
      <c r="BV32" s="608"/>
      <c r="BW32" s="609"/>
      <c r="BX32" s="609"/>
      <c r="BY32" s="609"/>
      <c r="BZ32" s="610"/>
      <c r="CA32" s="27">
        <f t="shared" si="0"/>
        <v>27</v>
      </c>
      <c r="CB32" s="608"/>
      <c r="CC32" s="609"/>
      <c r="CD32" s="609"/>
      <c r="CE32" s="609"/>
      <c r="CF32" s="610"/>
      <c r="CG32" s="608"/>
      <c r="CH32" s="609"/>
      <c r="CI32" s="609"/>
      <c r="CJ32" s="609"/>
      <c r="CK32" s="610"/>
      <c r="CL32" s="608"/>
      <c r="CM32" s="609"/>
      <c r="CN32" s="609"/>
      <c r="CO32" s="609"/>
      <c r="CP32" s="610"/>
      <c r="CQ32" s="608"/>
      <c r="CR32" s="609"/>
      <c r="CS32" s="609"/>
      <c r="CT32" s="609"/>
      <c r="CU32" s="610"/>
      <c r="CV32" s="498"/>
      <c r="CW32" s="498"/>
      <c r="CX32" s="508"/>
      <c r="CY32" s="508"/>
      <c r="CZ32" s="509"/>
      <c r="DA32" s="497"/>
      <c r="DB32" s="508"/>
      <c r="DC32" s="508"/>
      <c r="DD32" s="508"/>
      <c r="DE32" s="510"/>
      <c r="DF32" s="263">
        <f>IF(C32=0," ",ลับ!CX32)</f>
        <v>0</v>
      </c>
      <c r="DG32" s="298">
        <f t="shared" si="1"/>
        <v>0</v>
      </c>
      <c r="DH32" s="70"/>
      <c r="DI32" s="518" t="str">
        <f>IF(B$6="","-",IF(ลับ!$CX84=0,"-",ลับ!$CX84))</f>
        <v>-</v>
      </c>
      <c r="DJ32" s="519" t="str">
        <f>IF(B$6="","-",IF(ลับ!$CX135=0,"-",ลับ!$CX135))</f>
        <v>-</v>
      </c>
      <c r="DK32" s="519" t="str">
        <f>IF(B$6="","-",IF(ลับ!CX186=0,"-",ลับ!$CX186))</f>
        <v>-</v>
      </c>
      <c r="DL32" s="520" t="str">
        <f>IF(B$6="","-",IF(ลับ!$CX238=0,"-",ลับ!$CX238))</f>
        <v>-</v>
      </c>
      <c r="DM32" s="521" t="str">
        <f t="shared" si="2"/>
        <v>-</v>
      </c>
      <c r="DN32" s="521">
        <f>IF(DM32="-",ลับ!$CX$4,ลับ!$CX$4-DM32)</f>
        <v>20</v>
      </c>
    </row>
    <row r="33" spans="1:118" ht="15.2" customHeight="1">
      <c r="A33" s="529">
        <f>IF('ชื่อ-มาตรฐาน7'!A33="","",'ชื่อ-มาตรฐาน7'!A33)</f>
        <v>28</v>
      </c>
      <c r="B33" s="529" t="str">
        <f>IF('ชื่อ-มาตรฐาน7'!B33="","",'ชื่อ-มาตรฐาน7'!B33)</f>
        <v/>
      </c>
      <c r="C33" s="530" t="str">
        <f>IF('ชื่อ-มาตรฐาน7'!C33="","",'ชื่อ-มาตรฐาน7'!C33)</f>
        <v/>
      </c>
      <c r="D33" s="531" t="str">
        <f>IF('ชื่อ-มาตรฐาน7'!D33="","",'ชื่อ-มาตรฐาน7'!D33)</f>
        <v/>
      </c>
      <c r="E33" s="901" t="str">
        <f>IF('ชื่อ-มาตรฐาน7'!E33="","",'ชื่อ-มาตรฐาน7'!E33)</f>
        <v/>
      </c>
      <c r="F33" s="902"/>
      <c r="G33" s="608"/>
      <c r="H33" s="609"/>
      <c r="I33" s="609"/>
      <c r="J33" s="609"/>
      <c r="K33" s="610"/>
      <c r="L33" s="608"/>
      <c r="M33" s="609"/>
      <c r="N33" s="609"/>
      <c r="O33" s="609"/>
      <c r="P33" s="610"/>
      <c r="Q33" s="608"/>
      <c r="R33" s="609"/>
      <c r="S33" s="609"/>
      <c r="T33" s="609"/>
      <c r="U33" s="610"/>
      <c r="V33" s="608"/>
      <c r="W33" s="609"/>
      <c r="X33" s="609"/>
      <c r="Y33" s="609"/>
      <c r="Z33" s="610"/>
      <c r="AA33" s="608"/>
      <c r="AB33" s="609"/>
      <c r="AC33" s="609"/>
      <c r="AD33" s="609"/>
      <c r="AE33" s="610"/>
      <c r="AF33" s="2"/>
      <c r="AG33" s="2"/>
      <c r="AH33" s="608"/>
      <c r="AI33" s="609"/>
      <c r="AJ33" s="609"/>
      <c r="AK33" s="609"/>
      <c r="AL33" s="610"/>
      <c r="AM33" s="608"/>
      <c r="AN33" s="609"/>
      <c r="AO33" s="609"/>
      <c r="AP33" s="609"/>
      <c r="AQ33" s="610"/>
      <c r="AR33" s="608"/>
      <c r="AS33" s="609"/>
      <c r="AT33" s="609"/>
      <c r="AU33" s="609"/>
      <c r="AV33" s="610"/>
      <c r="AW33" s="608"/>
      <c r="AX33" s="609"/>
      <c r="AY33" s="609"/>
      <c r="AZ33" s="609"/>
      <c r="BA33" s="610"/>
      <c r="BB33" s="608"/>
      <c r="BC33" s="609"/>
      <c r="BD33" s="609"/>
      <c r="BE33" s="609"/>
      <c r="BF33" s="610"/>
      <c r="BG33" s="608"/>
      <c r="BH33" s="609"/>
      <c r="BI33" s="609"/>
      <c r="BJ33" s="609"/>
      <c r="BK33" s="610"/>
      <c r="BL33" s="608"/>
      <c r="BM33" s="609"/>
      <c r="BN33" s="609"/>
      <c r="BO33" s="609"/>
      <c r="BP33" s="610"/>
      <c r="BQ33" s="608"/>
      <c r="BR33" s="609"/>
      <c r="BS33" s="609"/>
      <c r="BT33" s="609"/>
      <c r="BU33" s="610"/>
      <c r="BV33" s="608"/>
      <c r="BW33" s="609"/>
      <c r="BX33" s="609"/>
      <c r="BY33" s="609"/>
      <c r="BZ33" s="610"/>
      <c r="CA33" s="27">
        <f t="shared" si="0"/>
        <v>28</v>
      </c>
      <c r="CB33" s="608"/>
      <c r="CC33" s="609"/>
      <c r="CD33" s="609"/>
      <c r="CE33" s="609"/>
      <c r="CF33" s="610"/>
      <c r="CG33" s="608"/>
      <c r="CH33" s="609"/>
      <c r="CI33" s="609"/>
      <c r="CJ33" s="609"/>
      <c r="CK33" s="610"/>
      <c r="CL33" s="608"/>
      <c r="CM33" s="609"/>
      <c r="CN33" s="609"/>
      <c r="CO33" s="609"/>
      <c r="CP33" s="610"/>
      <c r="CQ33" s="608"/>
      <c r="CR33" s="609"/>
      <c r="CS33" s="609"/>
      <c r="CT33" s="609"/>
      <c r="CU33" s="610"/>
      <c r="CV33" s="498"/>
      <c r="CW33" s="498"/>
      <c r="CX33" s="508"/>
      <c r="CY33" s="508"/>
      <c r="CZ33" s="509"/>
      <c r="DA33" s="497"/>
      <c r="DB33" s="508"/>
      <c r="DC33" s="508"/>
      <c r="DD33" s="508"/>
      <c r="DE33" s="510"/>
      <c r="DF33" s="263">
        <f>IF(C33=0," ",ลับ!CX33)</f>
        <v>0</v>
      </c>
      <c r="DG33" s="298">
        <f t="shared" si="1"/>
        <v>0</v>
      </c>
      <c r="DH33" s="70"/>
      <c r="DI33" s="518" t="str">
        <f>IF(B$6="","-",IF(ลับ!$CX85=0,"-",ลับ!$CX85))</f>
        <v>-</v>
      </c>
      <c r="DJ33" s="519" t="str">
        <f>IF(B$6="","-",IF(ลับ!$CX136=0,"-",ลับ!$CX136))</f>
        <v>-</v>
      </c>
      <c r="DK33" s="519" t="str">
        <f>IF(B$6="","-",IF(ลับ!CX187=0,"-",ลับ!$CX187))</f>
        <v>-</v>
      </c>
      <c r="DL33" s="520" t="str">
        <f>IF(B$6="","-",IF(ลับ!$CX239=0,"-",ลับ!$CX239))</f>
        <v>-</v>
      </c>
      <c r="DM33" s="521" t="str">
        <f t="shared" si="2"/>
        <v>-</v>
      </c>
      <c r="DN33" s="521">
        <f>IF(DM33="-",ลับ!$CX$4,ลับ!$CX$4-DM33)</f>
        <v>20</v>
      </c>
    </row>
    <row r="34" spans="1:118" ht="15.2" customHeight="1">
      <c r="A34" s="529">
        <f>IF('ชื่อ-มาตรฐาน7'!A34="","",'ชื่อ-มาตรฐาน7'!A34)</f>
        <v>29</v>
      </c>
      <c r="B34" s="529" t="str">
        <f>IF('ชื่อ-มาตรฐาน7'!B34="","",'ชื่อ-มาตรฐาน7'!B34)</f>
        <v/>
      </c>
      <c r="C34" s="530" t="str">
        <f>IF('ชื่อ-มาตรฐาน7'!C34="","",'ชื่อ-มาตรฐาน7'!C34)</f>
        <v/>
      </c>
      <c r="D34" s="531" t="str">
        <f>IF('ชื่อ-มาตรฐาน7'!D34="","",'ชื่อ-มาตรฐาน7'!D34)</f>
        <v/>
      </c>
      <c r="E34" s="901" t="str">
        <f>IF('ชื่อ-มาตรฐาน7'!E34="","",'ชื่อ-มาตรฐาน7'!E34)</f>
        <v/>
      </c>
      <c r="F34" s="902"/>
      <c r="G34" s="608"/>
      <c r="H34" s="609"/>
      <c r="I34" s="609"/>
      <c r="J34" s="609"/>
      <c r="K34" s="610"/>
      <c r="L34" s="608"/>
      <c r="M34" s="609"/>
      <c r="N34" s="609"/>
      <c r="O34" s="609"/>
      <c r="P34" s="610"/>
      <c r="Q34" s="608"/>
      <c r="R34" s="609"/>
      <c r="S34" s="609"/>
      <c r="T34" s="609"/>
      <c r="U34" s="610"/>
      <c r="V34" s="608"/>
      <c r="W34" s="609"/>
      <c r="X34" s="609"/>
      <c r="Y34" s="609"/>
      <c r="Z34" s="610"/>
      <c r="AA34" s="608"/>
      <c r="AB34" s="609"/>
      <c r="AC34" s="609"/>
      <c r="AD34" s="609"/>
      <c r="AE34" s="610"/>
      <c r="AF34" s="2"/>
      <c r="AG34" s="2"/>
      <c r="AH34" s="608"/>
      <c r="AI34" s="609"/>
      <c r="AJ34" s="609"/>
      <c r="AK34" s="609"/>
      <c r="AL34" s="610"/>
      <c r="AM34" s="608"/>
      <c r="AN34" s="609"/>
      <c r="AO34" s="609"/>
      <c r="AP34" s="609"/>
      <c r="AQ34" s="610"/>
      <c r="AR34" s="608"/>
      <c r="AS34" s="609"/>
      <c r="AT34" s="609"/>
      <c r="AU34" s="609"/>
      <c r="AV34" s="610"/>
      <c r="AW34" s="608"/>
      <c r="AX34" s="609"/>
      <c r="AY34" s="609"/>
      <c r="AZ34" s="609"/>
      <c r="BA34" s="610"/>
      <c r="BB34" s="608"/>
      <c r="BC34" s="609"/>
      <c r="BD34" s="609"/>
      <c r="BE34" s="609"/>
      <c r="BF34" s="610"/>
      <c r="BG34" s="608"/>
      <c r="BH34" s="609"/>
      <c r="BI34" s="609"/>
      <c r="BJ34" s="609"/>
      <c r="BK34" s="610"/>
      <c r="BL34" s="608"/>
      <c r="BM34" s="609"/>
      <c r="BN34" s="609"/>
      <c r="BO34" s="609"/>
      <c r="BP34" s="610"/>
      <c r="BQ34" s="608"/>
      <c r="BR34" s="609"/>
      <c r="BS34" s="609"/>
      <c r="BT34" s="609"/>
      <c r="BU34" s="610"/>
      <c r="BV34" s="608"/>
      <c r="BW34" s="609"/>
      <c r="BX34" s="609"/>
      <c r="BY34" s="609"/>
      <c r="BZ34" s="610"/>
      <c r="CA34" s="27">
        <f t="shared" si="0"/>
        <v>29</v>
      </c>
      <c r="CB34" s="608"/>
      <c r="CC34" s="609"/>
      <c r="CD34" s="609"/>
      <c r="CE34" s="609"/>
      <c r="CF34" s="610"/>
      <c r="CG34" s="608"/>
      <c r="CH34" s="609"/>
      <c r="CI34" s="609"/>
      <c r="CJ34" s="609"/>
      <c r="CK34" s="610"/>
      <c r="CL34" s="608"/>
      <c r="CM34" s="609"/>
      <c r="CN34" s="609"/>
      <c r="CO34" s="609"/>
      <c r="CP34" s="610"/>
      <c r="CQ34" s="608"/>
      <c r="CR34" s="609"/>
      <c r="CS34" s="609"/>
      <c r="CT34" s="609"/>
      <c r="CU34" s="610"/>
      <c r="CV34" s="498"/>
      <c r="CW34" s="498"/>
      <c r="CX34" s="508"/>
      <c r="CY34" s="508"/>
      <c r="CZ34" s="509"/>
      <c r="DA34" s="497"/>
      <c r="DB34" s="508"/>
      <c r="DC34" s="508"/>
      <c r="DD34" s="508"/>
      <c r="DE34" s="510"/>
      <c r="DF34" s="263">
        <f>IF(C34=0," ",ลับ!CX34)</f>
        <v>0</v>
      </c>
      <c r="DG34" s="298">
        <f t="shared" si="1"/>
        <v>0</v>
      </c>
      <c r="DH34" s="70"/>
      <c r="DI34" s="518" t="str">
        <f>IF(B$6="","-",IF(ลับ!$CX86=0,"-",ลับ!$CX86))</f>
        <v>-</v>
      </c>
      <c r="DJ34" s="519" t="str">
        <f>IF(B$6="","-",IF(ลับ!$CX137=0,"-",ลับ!$CX137))</f>
        <v>-</v>
      </c>
      <c r="DK34" s="519" t="str">
        <f>IF(B$6="","-",IF(ลับ!CX188=0,"-",ลับ!$CX188))</f>
        <v>-</v>
      </c>
      <c r="DL34" s="520" t="str">
        <f>IF(B$6="","-",IF(ลับ!$CX240=0,"-",ลับ!$CX240))</f>
        <v>-</v>
      </c>
      <c r="DM34" s="521" t="str">
        <f t="shared" si="2"/>
        <v>-</v>
      </c>
      <c r="DN34" s="521">
        <f>IF(DM34="-",ลับ!$CX$4,ลับ!$CX$4-DM34)</f>
        <v>20</v>
      </c>
    </row>
    <row r="35" spans="1:118" ht="15.2" customHeight="1" thickBot="1">
      <c r="A35" s="532">
        <f>IF('ชื่อ-มาตรฐาน7'!A35="","",'ชื่อ-มาตรฐาน7'!A35)</f>
        <v>30</v>
      </c>
      <c r="B35" s="532" t="str">
        <f>IF('ชื่อ-มาตรฐาน7'!B35="","",'ชื่อ-มาตรฐาน7'!B35)</f>
        <v/>
      </c>
      <c r="C35" s="533" t="str">
        <f>IF('ชื่อ-มาตรฐาน7'!C35="","",'ชื่อ-มาตรฐาน7'!C35)</f>
        <v/>
      </c>
      <c r="D35" s="534" t="str">
        <f>IF('ชื่อ-มาตรฐาน7'!D35="","",'ชื่อ-มาตรฐาน7'!D35)</f>
        <v/>
      </c>
      <c r="E35" s="897" t="str">
        <f>IF('ชื่อ-มาตรฐาน7'!E35="","",'ชื่อ-มาตรฐาน7'!E35)</f>
        <v/>
      </c>
      <c r="F35" s="898"/>
      <c r="G35" s="611"/>
      <c r="H35" s="612"/>
      <c r="I35" s="612"/>
      <c r="J35" s="612"/>
      <c r="K35" s="613"/>
      <c r="L35" s="611"/>
      <c r="M35" s="612"/>
      <c r="N35" s="612"/>
      <c r="O35" s="612"/>
      <c r="P35" s="613"/>
      <c r="Q35" s="611"/>
      <c r="R35" s="612"/>
      <c r="S35" s="612"/>
      <c r="T35" s="612"/>
      <c r="U35" s="613"/>
      <c r="V35" s="611"/>
      <c r="W35" s="612"/>
      <c r="X35" s="612"/>
      <c r="Y35" s="612"/>
      <c r="Z35" s="613"/>
      <c r="AA35" s="611"/>
      <c r="AB35" s="612"/>
      <c r="AC35" s="612"/>
      <c r="AD35" s="612"/>
      <c r="AE35" s="613"/>
      <c r="AF35" s="2"/>
      <c r="AG35" s="2"/>
      <c r="AH35" s="611"/>
      <c r="AI35" s="612"/>
      <c r="AJ35" s="612"/>
      <c r="AK35" s="612"/>
      <c r="AL35" s="613"/>
      <c r="AM35" s="611"/>
      <c r="AN35" s="612"/>
      <c r="AO35" s="612"/>
      <c r="AP35" s="612"/>
      <c r="AQ35" s="613"/>
      <c r="AR35" s="611"/>
      <c r="AS35" s="612"/>
      <c r="AT35" s="612"/>
      <c r="AU35" s="612"/>
      <c r="AV35" s="613"/>
      <c r="AW35" s="611"/>
      <c r="AX35" s="612"/>
      <c r="AY35" s="612"/>
      <c r="AZ35" s="612"/>
      <c r="BA35" s="613"/>
      <c r="BB35" s="611"/>
      <c r="BC35" s="612"/>
      <c r="BD35" s="612"/>
      <c r="BE35" s="612"/>
      <c r="BF35" s="613"/>
      <c r="BG35" s="611"/>
      <c r="BH35" s="612"/>
      <c r="BI35" s="612"/>
      <c r="BJ35" s="612"/>
      <c r="BK35" s="613"/>
      <c r="BL35" s="611"/>
      <c r="BM35" s="612"/>
      <c r="BN35" s="612"/>
      <c r="BO35" s="612"/>
      <c r="BP35" s="613"/>
      <c r="BQ35" s="611"/>
      <c r="BR35" s="612"/>
      <c r="BS35" s="612"/>
      <c r="BT35" s="612"/>
      <c r="BU35" s="613"/>
      <c r="BV35" s="611"/>
      <c r="BW35" s="612"/>
      <c r="BX35" s="612"/>
      <c r="BY35" s="612"/>
      <c r="BZ35" s="613"/>
      <c r="CA35" s="28">
        <f t="shared" si="0"/>
        <v>30</v>
      </c>
      <c r="CB35" s="611"/>
      <c r="CC35" s="612"/>
      <c r="CD35" s="612"/>
      <c r="CE35" s="612"/>
      <c r="CF35" s="613"/>
      <c r="CG35" s="611"/>
      <c r="CH35" s="612"/>
      <c r="CI35" s="612"/>
      <c r="CJ35" s="612"/>
      <c r="CK35" s="613"/>
      <c r="CL35" s="611"/>
      <c r="CM35" s="612"/>
      <c r="CN35" s="612"/>
      <c r="CO35" s="612"/>
      <c r="CP35" s="613"/>
      <c r="CQ35" s="611"/>
      <c r="CR35" s="612"/>
      <c r="CS35" s="612"/>
      <c r="CT35" s="612"/>
      <c r="CU35" s="613"/>
      <c r="CV35" s="502"/>
      <c r="CW35" s="502"/>
      <c r="CX35" s="511"/>
      <c r="CY35" s="511"/>
      <c r="CZ35" s="512"/>
      <c r="DA35" s="501"/>
      <c r="DB35" s="511"/>
      <c r="DC35" s="511"/>
      <c r="DD35" s="511"/>
      <c r="DE35" s="513"/>
      <c r="DF35" s="273">
        <f>IF(C35=0," ",ลับ!CX35)</f>
        <v>0</v>
      </c>
      <c r="DG35" s="299">
        <f t="shared" si="1"/>
        <v>0</v>
      </c>
      <c r="DH35" s="73"/>
      <c r="DI35" s="522" t="str">
        <f>IF(B$6="","-",IF(ลับ!$CX87=0,"-",ลับ!$CX87))</f>
        <v>-</v>
      </c>
      <c r="DJ35" s="523" t="str">
        <f>IF(B$6="","-",IF(ลับ!$CX138=0,"-",ลับ!$CX138))</f>
        <v>-</v>
      </c>
      <c r="DK35" s="523" t="str">
        <f>IF(B$6="","-",IF(ลับ!CX189=0,"-",ลับ!$CX189))</f>
        <v>-</v>
      </c>
      <c r="DL35" s="524" t="str">
        <f>IF(B$6="","-",IF(ลับ!$CX241=0,"-",ลับ!$CX241))</f>
        <v>-</v>
      </c>
      <c r="DM35" s="525" t="str">
        <f t="shared" si="2"/>
        <v>-</v>
      </c>
      <c r="DN35" s="525">
        <f>IF(DM35="-",ลับ!$CX$4,ลับ!$CX$4-DM35)</f>
        <v>20</v>
      </c>
    </row>
    <row r="36" spans="1:118" ht="15.2" customHeight="1">
      <c r="A36" s="526">
        <f>IF('ชื่อ-มาตรฐาน7'!A36="","",'ชื่อ-มาตรฐาน7'!A36)</f>
        <v>31</v>
      </c>
      <c r="B36" s="526" t="str">
        <f>IF('ชื่อ-มาตรฐาน7'!B36="","",'ชื่อ-มาตรฐาน7'!B36)</f>
        <v/>
      </c>
      <c r="C36" s="527" t="str">
        <f>IF('ชื่อ-มาตรฐาน7'!C36="","",'ชื่อ-มาตรฐาน7'!C36)</f>
        <v/>
      </c>
      <c r="D36" s="528" t="str">
        <f>IF('ชื่อ-มาตรฐาน7'!D36="","",'ชื่อ-มาตรฐาน7'!D36)</f>
        <v/>
      </c>
      <c r="E36" s="899" t="str">
        <f>IF('ชื่อ-มาตรฐาน7'!E36="","",'ชื่อ-มาตรฐาน7'!E36)</f>
        <v/>
      </c>
      <c r="F36" s="900"/>
      <c r="G36" s="606"/>
      <c r="H36" s="605"/>
      <c r="I36" s="605"/>
      <c r="J36" s="605"/>
      <c r="K36" s="607"/>
      <c r="L36" s="606"/>
      <c r="M36" s="605"/>
      <c r="N36" s="605"/>
      <c r="O36" s="605"/>
      <c r="P36" s="607"/>
      <c r="Q36" s="606"/>
      <c r="R36" s="605"/>
      <c r="S36" s="605"/>
      <c r="T36" s="605"/>
      <c r="U36" s="607"/>
      <c r="V36" s="606"/>
      <c r="W36" s="605"/>
      <c r="X36" s="605"/>
      <c r="Y36" s="605"/>
      <c r="Z36" s="607"/>
      <c r="AA36" s="606"/>
      <c r="AB36" s="605"/>
      <c r="AC36" s="605"/>
      <c r="AD36" s="605"/>
      <c r="AE36" s="607"/>
      <c r="AF36" s="2"/>
      <c r="AG36" s="2"/>
      <c r="AH36" s="606"/>
      <c r="AI36" s="605"/>
      <c r="AJ36" s="605"/>
      <c r="AK36" s="605"/>
      <c r="AL36" s="607"/>
      <c r="AM36" s="606"/>
      <c r="AN36" s="605"/>
      <c r="AO36" s="605"/>
      <c r="AP36" s="605"/>
      <c r="AQ36" s="607"/>
      <c r="AR36" s="606"/>
      <c r="AS36" s="605"/>
      <c r="AT36" s="605"/>
      <c r="AU36" s="605"/>
      <c r="AV36" s="607"/>
      <c r="AW36" s="606"/>
      <c r="AX36" s="605"/>
      <c r="AY36" s="605"/>
      <c r="AZ36" s="605"/>
      <c r="BA36" s="607"/>
      <c r="BB36" s="606"/>
      <c r="BC36" s="605"/>
      <c r="BD36" s="605"/>
      <c r="BE36" s="605"/>
      <c r="BF36" s="607"/>
      <c r="BG36" s="606"/>
      <c r="BH36" s="605"/>
      <c r="BI36" s="605"/>
      <c r="BJ36" s="605"/>
      <c r="BK36" s="607"/>
      <c r="BL36" s="606"/>
      <c r="BM36" s="605"/>
      <c r="BN36" s="605"/>
      <c r="BO36" s="605"/>
      <c r="BP36" s="607"/>
      <c r="BQ36" s="606"/>
      <c r="BR36" s="605"/>
      <c r="BS36" s="605"/>
      <c r="BT36" s="605"/>
      <c r="BU36" s="607"/>
      <c r="BV36" s="606"/>
      <c r="BW36" s="605"/>
      <c r="BX36" s="605"/>
      <c r="BY36" s="605"/>
      <c r="BZ36" s="607"/>
      <c r="CA36" s="26">
        <f t="shared" si="0"/>
        <v>31</v>
      </c>
      <c r="CB36" s="606"/>
      <c r="CC36" s="605"/>
      <c r="CD36" s="605"/>
      <c r="CE36" s="605"/>
      <c r="CF36" s="607"/>
      <c r="CG36" s="606"/>
      <c r="CH36" s="605"/>
      <c r="CI36" s="605"/>
      <c r="CJ36" s="605"/>
      <c r="CK36" s="607"/>
      <c r="CL36" s="606"/>
      <c r="CM36" s="605"/>
      <c r="CN36" s="605"/>
      <c r="CO36" s="605"/>
      <c r="CP36" s="607"/>
      <c r="CQ36" s="606"/>
      <c r="CR36" s="605"/>
      <c r="CS36" s="605"/>
      <c r="CT36" s="605"/>
      <c r="CU36" s="607"/>
      <c r="CV36" s="493"/>
      <c r="CW36" s="493"/>
      <c r="CX36" s="505"/>
      <c r="CY36" s="505"/>
      <c r="CZ36" s="506"/>
      <c r="DA36" s="496"/>
      <c r="DB36" s="505"/>
      <c r="DC36" s="505"/>
      <c r="DD36" s="505"/>
      <c r="DE36" s="507"/>
      <c r="DF36" s="258">
        <f>IF(C36=0," ",ลับ!CX36)</f>
        <v>0</v>
      </c>
      <c r="DG36" s="297">
        <f t="shared" si="1"/>
        <v>0</v>
      </c>
      <c r="DH36" s="69"/>
      <c r="DI36" s="514" t="str">
        <f>IF(B$6="","-",IF(ลับ!$CX88=0,"-",ลับ!$CX88))</f>
        <v>-</v>
      </c>
      <c r="DJ36" s="515" t="str">
        <f>IF(B$6="","-",IF(ลับ!$CX139=0,"-",ลับ!$CX139))</f>
        <v>-</v>
      </c>
      <c r="DK36" s="515" t="str">
        <f>IF(B$6="","-",IF(ลับ!CX190=0,"-",ลับ!$CX190))</f>
        <v>-</v>
      </c>
      <c r="DL36" s="516" t="str">
        <f>IF(B$6="","-",IF(ลับ!$CX242=0,"-",ลับ!$CX242))</f>
        <v>-</v>
      </c>
      <c r="DM36" s="517" t="str">
        <f t="shared" si="2"/>
        <v>-</v>
      </c>
      <c r="DN36" s="517">
        <f>IF(DM36="-",ลับ!$CX$4,ลับ!$CX$4-DM36)</f>
        <v>20</v>
      </c>
    </row>
    <row r="37" spans="1:118" ht="15.2" customHeight="1">
      <c r="A37" s="529">
        <f>IF('ชื่อ-มาตรฐาน7'!A37="","",'ชื่อ-มาตรฐาน7'!A37)</f>
        <v>32</v>
      </c>
      <c r="B37" s="529" t="str">
        <f>IF('ชื่อ-มาตรฐาน7'!B37="","",'ชื่อ-มาตรฐาน7'!B37)</f>
        <v/>
      </c>
      <c r="C37" s="530" t="str">
        <f>IF('ชื่อ-มาตรฐาน7'!C37="","",'ชื่อ-มาตรฐาน7'!C37)</f>
        <v/>
      </c>
      <c r="D37" s="531" t="str">
        <f>IF('ชื่อ-มาตรฐาน7'!D37="","",'ชื่อ-มาตรฐาน7'!D37)</f>
        <v/>
      </c>
      <c r="E37" s="901" t="str">
        <f>IF('ชื่อ-มาตรฐาน7'!E37="","",'ชื่อ-มาตรฐาน7'!E37)</f>
        <v/>
      </c>
      <c r="F37" s="902"/>
      <c r="G37" s="608"/>
      <c r="H37" s="609"/>
      <c r="I37" s="609"/>
      <c r="J37" s="609"/>
      <c r="K37" s="610"/>
      <c r="L37" s="608"/>
      <c r="M37" s="609"/>
      <c r="N37" s="609"/>
      <c r="O37" s="609"/>
      <c r="P37" s="610"/>
      <c r="Q37" s="608"/>
      <c r="R37" s="609"/>
      <c r="S37" s="609"/>
      <c r="T37" s="609"/>
      <c r="U37" s="610"/>
      <c r="V37" s="608"/>
      <c r="W37" s="609"/>
      <c r="X37" s="609"/>
      <c r="Y37" s="609"/>
      <c r="Z37" s="610"/>
      <c r="AA37" s="608"/>
      <c r="AB37" s="609"/>
      <c r="AC37" s="609"/>
      <c r="AD37" s="609"/>
      <c r="AE37" s="610"/>
      <c r="AF37" s="2"/>
      <c r="AG37" s="2"/>
      <c r="AH37" s="608"/>
      <c r="AI37" s="609"/>
      <c r="AJ37" s="609"/>
      <c r="AK37" s="609"/>
      <c r="AL37" s="610"/>
      <c r="AM37" s="608"/>
      <c r="AN37" s="609"/>
      <c r="AO37" s="609"/>
      <c r="AP37" s="609"/>
      <c r="AQ37" s="610"/>
      <c r="AR37" s="608"/>
      <c r="AS37" s="609"/>
      <c r="AT37" s="609"/>
      <c r="AU37" s="609"/>
      <c r="AV37" s="610"/>
      <c r="AW37" s="608"/>
      <c r="AX37" s="609"/>
      <c r="AY37" s="609"/>
      <c r="AZ37" s="609"/>
      <c r="BA37" s="610"/>
      <c r="BB37" s="608"/>
      <c r="BC37" s="609"/>
      <c r="BD37" s="609"/>
      <c r="BE37" s="609"/>
      <c r="BF37" s="610"/>
      <c r="BG37" s="608"/>
      <c r="BH37" s="609"/>
      <c r="BI37" s="609"/>
      <c r="BJ37" s="609"/>
      <c r="BK37" s="610"/>
      <c r="BL37" s="608"/>
      <c r="BM37" s="609"/>
      <c r="BN37" s="609"/>
      <c r="BO37" s="609"/>
      <c r="BP37" s="610"/>
      <c r="BQ37" s="608"/>
      <c r="BR37" s="609"/>
      <c r="BS37" s="609"/>
      <c r="BT37" s="609"/>
      <c r="BU37" s="610"/>
      <c r="BV37" s="608"/>
      <c r="BW37" s="609"/>
      <c r="BX37" s="609"/>
      <c r="BY37" s="609"/>
      <c r="BZ37" s="610"/>
      <c r="CA37" s="27">
        <f t="shared" si="0"/>
        <v>32</v>
      </c>
      <c r="CB37" s="608"/>
      <c r="CC37" s="609"/>
      <c r="CD37" s="609"/>
      <c r="CE37" s="609"/>
      <c r="CF37" s="610"/>
      <c r="CG37" s="608"/>
      <c r="CH37" s="609"/>
      <c r="CI37" s="609"/>
      <c r="CJ37" s="609"/>
      <c r="CK37" s="610"/>
      <c r="CL37" s="608"/>
      <c r="CM37" s="609"/>
      <c r="CN37" s="609"/>
      <c r="CO37" s="609"/>
      <c r="CP37" s="610"/>
      <c r="CQ37" s="608"/>
      <c r="CR37" s="609"/>
      <c r="CS37" s="609"/>
      <c r="CT37" s="609"/>
      <c r="CU37" s="610"/>
      <c r="CV37" s="498"/>
      <c r="CW37" s="498"/>
      <c r="CX37" s="508"/>
      <c r="CY37" s="508"/>
      <c r="CZ37" s="509"/>
      <c r="DA37" s="497"/>
      <c r="DB37" s="508"/>
      <c r="DC37" s="508"/>
      <c r="DD37" s="508"/>
      <c r="DE37" s="510"/>
      <c r="DF37" s="263">
        <f>IF(C37=0," ",ลับ!CX37)</f>
        <v>0</v>
      </c>
      <c r="DG37" s="298">
        <f t="shared" si="1"/>
        <v>0</v>
      </c>
      <c r="DH37" s="70"/>
      <c r="DI37" s="518" t="str">
        <f>IF(B$6="","-",IF(ลับ!$CX89=0,"-",ลับ!$CX89))</f>
        <v>-</v>
      </c>
      <c r="DJ37" s="519" t="str">
        <f>IF(B$6="","-",IF(ลับ!$CX140=0,"-",ลับ!$CX140))</f>
        <v>-</v>
      </c>
      <c r="DK37" s="519" t="str">
        <f>IF(B$6="","-",IF(ลับ!CX191=0,"-",ลับ!$CX191))</f>
        <v>-</v>
      </c>
      <c r="DL37" s="520" t="str">
        <f>IF(B$6="","-",IF(ลับ!$CX243=0,"-",ลับ!$CX243))</f>
        <v>-</v>
      </c>
      <c r="DM37" s="521" t="str">
        <f t="shared" si="2"/>
        <v>-</v>
      </c>
      <c r="DN37" s="521">
        <f>IF(DM37="-",ลับ!$CX$4,ลับ!$CX$4-DM37)</f>
        <v>20</v>
      </c>
    </row>
    <row r="38" spans="1:118" ht="15.2" customHeight="1">
      <c r="A38" s="529">
        <f>IF('ชื่อ-มาตรฐาน7'!A38="","",'ชื่อ-มาตรฐาน7'!A38)</f>
        <v>33</v>
      </c>
      <c r="B38" s="529" t="str">
        <f>IF('ชื่อ-มาตรฐาน7'!B38="","",'ชื่อ-มาตรฐาน7'!B38)</f>
        <v/>
      </c>
      <c r="C38" s="530" t="str">
        <f>IF('ชื่อ-มาตรฐาน7'!C38="","",'ชื่อ-มาตรฐาน7'!C38)</f>
        <v/>
      </c>
      <c r="D38" s="531" t="str">
        <f>IF('ชื่อ-มาตรฐาน7'!D38="","",'ชื่อ-มาตรฐาน7'!D38)</f>
        <v/>
      </c>
      <c r="E38" s="901" t="str">
        <f>IF('ชื่อ-มาตรฐาน7'!E38="","",'ชื่อ-มาตรฐาน7'!E38)</f>
        <v/>
      </c>
      <c r="F38" s="902"/>
      <c r="G38" s="608"/>
      <c r="H38" s="609"/>
      <c r="I38" s="609"/>
      <c r="J38" s="609"/>
      <c r="K38" s="610"/>
      <c r="L38" s="608"/>
      <c r="M38" s="609"/>
      <c r="N38" s="609"/>
      <c r="O38" s="609"/>
      <c r="P38" s="610"/>
      <c r="Q38" s="608"/>
      <c r="R38" s="609"/>
      <c r="S38" s="609"/>
      <c r="T38" s="609"/>
      <c r="U38" s="610"/>
      <c r="V38" s="608"/>
      <c r="W38" s="609"/>
      <c r="X38" s="609"/>
      <c r="Y38" s="609"/>
      <c r="Z38" s="610"/>
      <c r="AA38" s="608"/>
      <c r="AB38" s="609"/>
      <c r="AC38" s="609"/>
      <c r="AD38" s="609"/>
      <c r="AE38" s="610"/>
      <c r="AF38" s="2"/>
      <c r="AG38" s="2"/>
      <c r="AH38" s="608"/>
      <c r="AI38" s="609"/>
      <c r="AJ38" s="609"/>
      <c r="AK38" s="609"/>
      <c r="AL38" s="610"/>
      <c r="AM38" s="608"/>
      <c r="AN38" s="609"/>
      <c r="AO38" s="609"/>
      <c r="AP38" s="609"/>
      <c r="AQ38" s="610"/>
      <c r="AR38" s="608"/>
      <c r="AS38" s="609"/>
      <c r="AT38" s="609"/>
      <c r="AU38" s="609"/>
      <c r="AV38" s="610"/>
      <c r="AW38" s="608"/>
      <c r="AX38" s="609"/>
      <c r="AY38" s="609"/>
      <c r="AZ38" s="609"/>
      <c r="BA38" s="610"/>
      <c r="BB38" s="608"/>
      <c r="BC38" s="609"/>
      <c r="BD38" s="609"/>
      <c r="BE38" s="609"/>
      <c r="BF38" s="610"/>
      <c r="BG38" s="608"/>
      <c r="BH38" s="609"/>
      <c r="BI38" s="609"/>
      <c r="BJ38" s="609"/>
      <c r="BK38" s="610"/>
      <c r="BL38" s="608"/>
      <c r="BM38" s="609"/>
      <c r="BN38" s="609"/>
      <c r="BO38" s="609"/>
      <c r="BP38" s="610"/>
      <c r="BQ38" s="608"/>
      <c r="BR38" s="609"/>
      <c r="BS38" s="609"/>
      <c r="BT38" s="609"/>
      <c r="BU38" s="610"/>
      <c r="BV38" s="608"/>
      <c r="BW38" s="609"/>
      <c r="BX38" s="609"/>
      <c r="BY38" s="609"/>
      <c r="BZ38" s="610"/>
      <c r="CA38" s="27">
        <f t="shared" si="0"/>
        <v>33</v>
      </c>
      <c r="CB38" s="608"/>
      <c r="CC38" s="609"/>
      <c r="CD38" s="609"/>
      <c r="CE38" s="609"/>
      <c r="CF38" s="610"/>
      <c r="CG38" s="608"/>
      <c r="CH38" s="609"/>
      <c r="CI38" s="609"/>
      <c r="CJ38" s="609"/>
      <c r="CK38" s="610"/>
      <c r="CL38" s="608"/>
      <c r="CM38" s="609"/>
      <c r="CN38" s="609"/>
      <c r="CO38" s="609"/>
      <c r="CP38" s="610"/>
      <c r="CQ38" s="608"/>
      <c r="CR38" s="609"/>
      <c r="CS38" s="609"/>
      <c r="CT38" s="609"/>
      <c r="CU38" s="610"/>
      <c r="CV38" s="498"/>
      <c r="CW38" s="498"/>
      <c r="CX38" s="508"/>
      <c r="CY38" s="508"/>
      <c r="CZ38" s="509"/>
      <c r="DA38" s="497"/>
      <c r="DB38" s="508"/>
      <c r="DC38" s="508"/>
      <c r="DD38" s="508"/>
      <c r="DE38" s="510"/>
      <c r="DF38" s="263">
        <f>IF(C38=0," ",ลับ!CX38)</f>
        <v>0</v>
      </c>
      <c r="DG38" s="298">
        <f t="shared" si="1"/>
        <v>0</v>
      </c>
      <c r="DH38" s="70"/>
      <c r="DI38" s="518" t="str">
        <f>IF(B$6="","-",IF(ลับ!$CX90=0,"-",ลับ!$CX90))</f>
        <v>-</v>
      </c>
      <c r="DJ38" s="519" t="str">
        <f>IF(B$6="","-",IF(ลับ!$CX141=0,"-",ลับ!$CX141))</f>
        <v>-</v>
      </c>
      <c r="DK38" s="519" t="str">
        <f>IF(B$6="","-",IF(ลับ!CX192=0,"-",ลับ!$CX192))</f>
        <v>-</v>
      </c>
      <c r="DL38" s="520" t="str">
        <f>IF(B$6="","-",IF(ลับ!$CX244=0,"-",ลับ!$CX244))</f>
        <v>-</v>
      </c>
      <c r="DM38" s="521" t="str">
        <f t="shared" si="2"/>
        <v>-</v>
      </c>
      <c r="DN38" s="521">
        <f>IF(DM38="-",ลับ!$CX$4,ลับ!$CX$4-DM38)</f>
        <v>20</v>
      </c>
    </row>
    <row r="39" spans="1:118" ht="15.2" customHeight="1">
      <c r="A39" s="529">
        <f>IF('ชื่อ-มาตรฐาน7'!A39="","",'ชื่อ-มาตรฐาน7'!A39)</f>
        <v>34</v>
      </c>
      <c r="B39" s="529" t="str">
        <f>IF('ชื่อ-มาตรฐาน7'!B39="","",'ชื่อ-มาตรฐาน7'!B39)</f>
        <v/>
      </c>
      <c r="C39" s="530" t="str">
        <f>IF('ชื่อ-มาตรฐาน7'!C39="","",'ชื่อ-มาตรฐาน7'!C39)</f>
        <v/>
      </c>
      <c r="D39" s="531" t="str">
        <f>IF('ชื่อ-มาตรฐาน7'!D39="","",'ชื่อ-มาตรฐาน7'!D39)</f>
        <v/>
      </c>
      <c r="E39" s="901" t="str">
        <f>IF('ชื่อ-มาตรฐาน7'!E39="","",'ชื่อ-มาตรฐาน7'!E39)</f>
        <v/>
      </c>
      <c r="F39" s="902"/>
      <c r="G39" s="608"/>
      <c r="H39" s="609"/>
      <c r="I39" s="609"/>
      <c r="J39" s="609"/>
      <c r="K39" s="610"/>
      <c r="L39" s="608"/>
      <c r="M39" s="609"/>
      <c r="N39" s="609"/>
      <c r="O39" s="609"/>
      <c r="P39" s="610"/>
      <c r="Q39" s="608"/>
      <c r="R39" s="609"/>
      <c r="S39" s="609"/>
      <c r="T39" s="609"/>
      <c r="U39" s="610"/>
      <c r="V39" s="608"/>
      <c r="W39" s="609"/>
      <c r="X39" s="609"/>
      <c r="Y39" s="609"/>
      <c r="Z39" s="610"/>
      <c r="AA39" s="608"/>
      <c r="AB39" s="609"/>
      <c r="AC39" s="609"/>
      <c r="AD39" s="609"/>
      <c r="AE39" s="610"/>
      <c r="AF39" s="2"/>
      <c r="AG39" s="2"/>
      <c r="AH39" s="608"/>
      <c r="AI39" s="609"/>
      <c r="AJ39" s="609"/>
      <c r="AK39" s="609"/>
      <c r="AL39" s="610"/>
      <c r="AM39" s="608"/>
      <c r="AN39" s="609"/>
      <c r="AO39" s="609"/>
      <c r="AP39" s="609"/>
      <c r="AQ39" s="610"/>
      <c r="AR39" s="608"/>
      <c r="AS39" s="609"/>
      <c r="AT39" s="609"/>
      <c r="AU39" s="609"/>
      <c r="AV39" s="610"/>
      <c r="AW39" s="608"/>
      <c r="AX39" s="609"/>
      <c r="AY39" s="609"/>
      <c r="AZ39" s="609"/>
      <c r="BA39" s="610"/>
      <c r="BB39" s="608"/>
      <c r="BC39" s="609"/>
      <c r="BD39" s="609"/>
      <c r="BE39" s="609"/>
      <c r="BF39" s="610"/>
      <c r="BG39" s="608"/>
      <c r="BH39" s="609"/>
      <c r="BI39" s="609"/>
      <c r="BJ39" s="609"/>
      <c r="BK39" s="610"/>
      <c r="BL39" s="608"/>
      <c r="BM39" s="609"/>
      <c r="BN39" s="609"/>
      <c r="BO39" s="609"/>
      <c r="BP39" s="610"/>
      <c r="BQ39" s="608"/>
      <c r="BR39" s="609"/>
      <c r="BS39" s="609"/>
      <c r="BT39" s="609"/>
      <c r="BU39" s="610"/>
      <c r="BV39" s="608"/>
      <c r="BW39" s="609"/>
      <c r="BX39" s="609"/>
      <c r="BY39" s="609"/>
      <c r="BZ39" s="610"/>
      <c r="CA39" s="27">
        <f t="shared" si="0"/>
        <v>34</v>
      </c>
      <c r="CB39" s="608"/>
      <c r="CC39" s="609"/>
      <c r="CD39" s="609"/>
      <c r="CE39" s="609"/>
      <c r="CF39" s="610"/>
      <c r="CG39" s="608"/>
      <c r="CH39" s="609"/>
      <c r="CI39" s="609"/>
      <c r="CJ39" s="609"/>
      <c r="CK39" s="610"/>
      <c r="CL39" s="608"/>
      <c r="CM39" s="609"/>
      <c r="CN39" s="609"/>
      <c r="CO39" s="609"/>
      <c r="CP39" s="610"/>
      <c r="CQ39" s="608"/>
      <c r="CR39" s="609"/>
      <c r="CS39" s="609"/>
      <c r="CT39" s="609"/>
      <c r="CU39" s="610"/>
      <c r="CV39" s="498"/>
      <c r="CW39" s="498"/>
      <c r="CX39" s="508"/>
      <c r="CY39" s="508"/>
      <c r="CZ39" s="509"/>
      <c r="DA39" s="497"/>
      <c r="DB39" s="508"/>
      <c r="DC39" s="508"/>
      <c r="DD39" s="508"/>
      <c r="DE39" s="510"/>
      <c r="DF39" s="263">
        <f>IF(C39=0," ",ลับ!CX39)</f>
        <v>0</v>
      </c>
      <c r="DG39" s="298">
        <f t="shared" si="1"/>
        <v>0</v>
      </c>
      <c r="DH39" s="70"/>
      <c r="DI39" s="518" t="str">
        <f>IF(B$6="","-",IF(ลับ!$CX91=0,"-",ลับ!$CX91))</f>
        <v>-</v>
      </c>
      <c r="DJ39" s="519" t="str">
        <f>IF(B$6="","-",IF(ลับ!$CX142=0,"-",ลับ!$CX142))</f>
        <v>-</v>
      </c>
      <c r="DK39" s="519" t="str">
        <f>IF(B$6="","-",IF(ลับ!CX193=0,"-",ลับ!$CX193))</f>
        <v>-</v>
      </c>
      <c r="DL39" s="520" t="str">
        <f>IF(B$6="","-",IF(ลับ!$CX245=0,"-",ลับ!$CX245))</f>
        <v>-</v>
      </c>
      <c r="DM39" s="521" t="str">
        <f t="shared" si="2"/>
        <v>-</v>
      </c>
      <c r="DN39" s="521">
        <f>IF(DM39="-",ลับ!$CX$4,ลับ!$CX$4-DM39)</f>
        <v>20</v>
      </c>
    </row>
    <row r="40" spans="1:118" ht="15.2" customHeight="1" thickBot="1">
      <c r="A40" s="532">
        <f>IF('ชื่อ-มาตรฐาน7'!A40="","",'ชื่อ-มาตรฐาน7'!A40)</f>
        <v>35</v>
      </c>
      <c r="B40" s="532" t="str">
        <f>IF('ชื่อ-มาตรฐาน7'!B40="","",'ชื่อ-มาตรฐาน7'!B40)</f>
        <v/>
      </c>
      <c r="C40" s="533" t="str">
        <f>IF('ชื่อ-มาตรฐาน7'!C40="","",'ชื่อ-มาตรฐาน7'!C40)</f>
        <v/>
      </c>
      <c r="D40" s="534" t="str">
        <f>IF('ชื่อ-มาตรฐาน7'!D40="","",'ชื่อ-มาตรฐาน7'!D40)</f>
        <v/>
      </c>
      <c r="E40" s="897" t="str">
        <f>IF('ชื่อ-มาตรฐาน7'!E40="","",'ชื่อ-มาตรฐาน7'!E40)</f>
        <v/>
      </c>
      <c r="F40" s="898"/>
      <c r="G40" s="611"/>
      <c r="H40" s="612"/>
      <c r="I40" s="612"/>
      <c r="J40" s="612"/>
      <c r="K40" s="613"/>
      <c r="L40" s="611"/>
      <c r="M40" s="612"/>
      <c r="N40" s="612"/>
      <c r="O40" s="612"/>
      <c r="P40" s="613"/>
      <c r="Q40" s="611"/>
      <c r="R40" s="612"/>
      <c r="S40" s="612"/>
      <c r="T40" s="612"/>
      <c r="U40" s="613"/>
      <c r="V40" s="611"/>
      <c r="W40" s="612"/>
      <c r="X40" s="612"/>
      <c r="Y40" s="612"/>
      <c r="Z40" s="613"/>
      <c r="AA40" s="611"/>
      <c r="AB40" s="612"/>
      <c r="AC40" s="612"/>
      <c r="AD40" s="612"/>
      <c r="AE40" s="613"/>
      <c r="AF40" s="2"/>
      <c r="AG40" s="2"/>
      <c r="AH40" s="611"/>
      <c r="AI40" s="612"/>
      <c r="AJ40" s="612"/>
      <c r="AK40" s="612"/>
      <c r="AL40" s="613"/>
      <c r="AM40" s="611"/>
      <c r="AN40" s="612"/>
      <c r="AO40" s="612"/>
      <c r="AP40" s="612"/>
      <c r="AQ40" s="613"/>
      <c r="AR40" s="611"/>
      <c r="AS40" s="612"/>
      <c r="AT40" s="612"/>
      <c r="AU40" s="612"/>
      <c r="AV40" s="613"/>
      <c r="AW40" s="611"/>
      <c r="AX40" s="612"/>
      <c r="AY40" s="612"/>
      <c r="AZ40" s="612"/>
      <c r="BA40" s="613"/>
      <c r="BB40" s="611"/>
      <c r="BC40" s="612"/>
      <c r="BD40" s="612"/>
      <c r="BE40" s="612"/>
      <c r="BF40" s="613"/>
      <c r="BG40" s="611"/>
      <c r="BH40" s="612"/>
      <c r="BI40" s="612"/>
      <c r="BJ40" s="612"/>
      <c r="BK40" s="613"/>
      <c r="BL40" s="611"/>
      <c r="BM40" s="612"/>
      <c r="BN40" s="612"/>
      <c r="BO40" s="612"/>
      <c r="BP40" s="613"/>
      <c r="BQ40" s="611"/>
      <c r="BR40" s="612"/>
      <c r="BS40" s="612"/>
      <c r="BT40" s="612"/>
      <c r="BU40" s="613"/>
      <c r="BV40" s="611"/>
      <c r="BW40" s="612"/>
      <c r="BX40" s="612"/>
      <c r="BY40" s="612"/>
      <c r="BZ40" s="613"/>
      <c r="CA40" s="28">
        <f t="shared" si="0"/>
        <v>35</v>
      </c>
      <c r="CB40" s="611"/>
      <c r="CC40" s="612"/>
      <c r="CD40" s="612"/>
      <c r="CE40" s="612"/>
      <c r="CF40" s="613"/>
      <c r="CG40" s="611"/>
      <c r="CH40" s="612"/>
      <c r="CI40" s="612"/>
      <c r="CJ40" s="612"/>
      <c r="CK40" s="613"/>
      <c r="CL40" s="611"/>
      <c r="CM40" s="612"/>
      <c r="CN40" s="612"/>
      <c r="CO40" s="612"/>
      <c r="CP40" s="613"/>
      <c r="CQ40" s="611"/>
      <c r="CR40" s="612"/>
      <c r="CS40" s="612"/>
      <c r="CT40" s="612"/>
      <c r="CU40" s="613"/>
      <c r="CV40" s="502"/>
      <c r="CW40" s="502"/>
      <c r="CX40" s="511"/>
      <c r="CY40" s="511"/>
      <c r="CZ40" s="512"/>
      <c r="DA40" s="501"/>
      <c r="DB40" s="511"/>
      <c r="DC40" s="511"/>
      <c r="DD40" s="511"/>
      <c r="DE40" s="513"/>
      <c r="DF40" s="273">
        <f>IF(C40=0," ",ลับ!CX40)</f>
        <v>0</v>
      </c>
      <c r="DG40" s="299">
        <f t="shared" si="1"/>
        <v>0</v>
      </c>
      <c r="DH40" s="71"/>
      <c r="DI40" s="522" t="str">
        <f>IF(B$6="","-",IF(ลับ!$CX92=0,"-",ลับ!$CX92))</f>
        <v>-</v>
      </c>
      <c r="DJ40" s="523" t="str">
        <f>IF(B$6="","-",IF(ลับ!$CX143=0,"-",ลับ!$CX143))</f>
        <v>-</v>
      </c>
      <c r="DK40" s="523" t="str">
        <f>IF(B$6="","-",IF(ลับ!CX194=0,"-",ลับ!$CX194))</f>
        <v>-</v>
      </c>
      <c r="DL40" s="524" t="str">
        <f>IF(B$6="","-",IF(ลับ!$CX246=0,"-",ลับ!$CX246))</f>
        <v>-</v>
      </c>
      <c r="DM40" s="525" t="str">
        <f t="shared" si="2"/>
        <v>-</v>
      </c>
      <c r="DN40" s="525">
        <f>IF(DM40="-",ลับ!$CX$4,ลับ!$CX$4-DM40)</f>
        <v>20</v>
      </c>
    </row>
    <row r="41" spans="1:118" ht="15.2" customHeight="1">
      <c r="A41" s="526">
        <f>IF('ชื่อ-มาตรฐาน7'!A41="","",'ชื่อ-มาตรฐาน7'!A41)</f>
        <v>36</v>
      </c>
      <c r="B41" s="526" t="str">
        <f>IF('ชื่อ-มาตรฐาน7'!B41="","",'ชื่อ-มาตรฐาน7'!B41)</f>
        <v/>
      </c>
      <c r="C41" s="527" t="str">
        <f>IF('ชื่อ-มาตรฐาน7'!C41="","",'ชื่อ-มาตรฐาน7'!C41)</f>
        <v/>
      </c>
      <c r="D41" s="528" t="str">
        <f>IF('ชื่อ-มาตรฐาน7'!D41="","",'ชื่อ-มาตรฐาน7'!D41)</f>
        <v/>
      </c>
      <c r="E41" s="899" t="str">
        <f>IF('ชื่อ-มาตรฐาน7'!E41="","",'ชื่อ-มาตรฐาน7'!E41)</f>
        <v/>
      </c>
      <c r="F41" s="900"/>
      <c r="G41" s="606"/>
      <c r="H41" s="605"/>
      <c r="I41" s="605"/>
      <c r="J41" s="605"/>
      <c r="K41" s="607"/>
      <c r="L41" s="606"/>
      <c r="M41" s="605"/>
      <c r="N41" s="605"/>
      <c r="O41" s="605"/>
      <c r="P41" s="607"/>
      <c r="Q41" s="606"/>
      <c r="R41" s="605"/>
      <c r="S41" s="605"/>
      <c r="T41" s="605"/>
      <c r="U41" s="607"/>
      <c r="V41" s="606"/>
      <c r="W41" s="605"/>
      <c r="X41" s="605"/>
      <c r="Y41" s="605"/>
      <c r="Z41" s="607"/>
      <c r="AA41" s="606"/>
      <c r="AB41" s="605"/>
      <c r="AC41" s="605"/>
      <c r="AD41" s="605"/>
      <c r="AE41" s="607"/>
      <c r="AF41" s="2"/>
      <c r="AG41" s="2"/>
      <c r="AH41" s="606"/>
      <c r="AI41" s="605"/>
      <c r="AJ41" s="605"/>
      <c r="AK41" s="605"/>
      <c r="AL41" s="607"/>
      <c r="AM41" s="606"/>
      <c r="AN41" s="605"/>
      <c r="AO41" s="605"/>
      <c r="AP41" s="605"/>
      <c r="AQ41" s="607"/>
      <c r="AR41" s="606"/>
      <c r="AS41" s="605"/>
      <c r="AT41" s="605"/>
      <c r="AU41" s="605"/>
      <c r="AV41" s="607"/>
      <c r="AW41" s="606"/>
      <c r="AX41" s="605"/>
      <c r="AY41" s="605"/>
      <c r="AZ41" s="605"/>
      <c r="BA41" s="607"/>
      <c r="BB41" s="606"/>
      <c r="BC41" s="605"/>
      <c r="BD41" s="605"/>
      <c r="BE41" s="605"/>
      <c r="BF41" s="607"/>
      <c r="BG41" s="606"/>
      <c r="BH41" s="605"/>
      <c r="BI41" s="605"/>
      <c r="BJ41" s="605"/>
      <c r="BK41" s="607"/>
      <c r="BL41" s="606"/>
      <c r="BM41" s="605"/>
      <c r="BN41" s="605"/>
      <c r="BO41" s="605"/>
      <c r="BP41" s="607"/>
      <c r="BQ41" s="606"/>
      <c r="BR41" s="605"/>
      <c r="BS41" s="605"/>
      <c r="BT41" s="605"/>
      <c r="BU41" s="607"/>
      <c r="BV41" s="606"/>
      <c r="BW41" s="605"/>
      <c r="BX41" s="605"/>
      <c r="BY41" s="605"/>
      <c r="BZ41" s="607"/>
      <c r="CA41" s="26">
        <f t="shared" si="0"/>
        <v>36</v>
      </c>
      <c r="CB41" s="606"/>
      <c r="CC41" s="605"/>
      <c r="CD41" s="605"/>
      <c r="CE41" s="605"/>
      <c r="CF41" s="607"/>
      <c r="CG41" s="606"/>
      <c r="CH41" s="605"/>
      <c r="CI41" s="605"/>
      <c r="CJ41" s="605"/>
      <c r="CK41" s="607"/>
      <c r="CL41" s="606"/>
      <c r="CM41" s="605"/>
      <c r="CN41" s="605"/>
      <c r="CO41" s="605"/>
      <c r="CP41" s="607"/>
      <c r="CQ41" s="606"/>
      <c r="CR41" s="605"/>
      <c r="CS41" s="605"/>
      <c r="CT41" s="605"/>
      <c r="CU41" s="607"/>
      <c r="CV41" s="493"/>
      <c r="CW41" s="493"/>
      <c r="CX41" s="505"/>
      <c r="CY41" s="505"/>
      <c r="CZ41" s="506"/>
      <c r="DA41" s="496"/>
      <c r="DB41" s="505"/>
      <c r="DC41" s="505"/>
      <c r="DD41" s="505"/>
      <c r="DE41" s="507"/>
      <c r="DF41" s="258">
        <f>IF(C41=0," ",ลับ!CX41)</f>
        <v>0</v>
      </c>
      <c r="DG41" s="297">
        <f t="shared" si="1"/>
        <v>0</v>
      </c>
      <c r="DH41" s="72"/>
      <c r="DI41" s="514" t="str">
        <f>IF(B$6="","-",IF(ลับ!$CX93=0,"-",ลับ!$CX93))</f>
        <v>-</v>
      </c>
      <c r="DJ41" s="515" t="str">
        <f>IF(B$6="","-",IF(ลับ!$CX144=0,"-",ลับ!$CX144))</f>
        <v>-</v>
      </c>
      <c r="DK41" s="515" t="str">
        <f>IF(B$6="","-",IF(ลับ!CX195=0,"-",ลับ!$CX195))</f>
        <v>-</v>
      </c>
      <c r="DL41" s="516" t="str">
        <f>IF(B$6="","-",IF(ลับ!$CX247=0,"-",ลับ!$CX247))</f>
        <v>-</v>
      </c>
      <c r="DM41" s="517" t="str">
        <f t="shared" si="2"/>
        <v>-</v>
      </c>
      <c r="DN41" s="517">
        <f>IF(DM41="-",ลับ!$CX$4,ลับ!$CX$4-DM41)</f>
        <v>20</v>
      </c>
    </row>
    <row r="42" spans="1:118" ht="15.2" customHeight="1">
      <c r="A42" s="529">
        <f>IF('ชื่อ-มาตรฐาน7'!A42="","",'ชื่อ-มาตรฐาน7'!A42)</f>
        <v>37</v>
      </c>
      <c r="B42" s="529" t="str">
        <f>IF('ชื่อ-มาตรฐาน7'!B42="","",'ชื่อ-มาตรฐาน7'!B42)</f>
        <v/>
      </c>
      <c r="C42" s="530" t="str">
        <f>IF('ชื่อ-มาตรฐาน7'!C42="","",'ชื่อ-มาตรฐาน7'!C42)</f>
        <v/>
      </c>
      <c r="D42" s="531" t="str">
        <f>IF('ชื่อ-มาตรฐาน7'!D42="","",'ชื่อ-มาตรฐาน7'!D42)</f>
        <v/>
      </c>
      <c r="E42" s="901" t="str">
        <f>IF('ชื่อ-มาตรฐาน7'!E42="","",'ชื่อ-มาตรฐาน7'!E42)</f>
        <v/>
      </c>
      <c r="F42" s="902"/>
      <c r="G42" s="608"/>
      <c r="H42" s="609"/>
      <c r="I42" s="609"/>
      <c r="J42" s="609"/>
      <c r="K42" s="610"/>
      <c r="L42" s="608"/>
      <c r="M42" s="609"/>
      <c r="N42" s="609"/>
      <c r="O42" s="609"/>
      <c r="P42" s="610"/>
      <c r="Q42" s="608"/>
      <c r="R42" s="609"/>
      <c r="S42" s="609"/>
      <c r="T42" s="609"/>
      <c r="U42" s="610"/>
      <c r="V42" s="608"/>
      <c r="W42" s="609"/>
      <c r="X42" s="609"/>
      <c r="Y42" s="609"/>
      <c r="Z42" s="610"/>
      <c r="AA42" s="608"/>
      <c r="AB42" s="609"/>
      <c r="AC42" s="609"/>
      <c r="AD42" s="609"/>
      <c r="AE42" s="610"/>
      <c r="AF42" s="2"/>
      <c r="AG42" s="2"/>
      <c r="AH42" s="608"/>
      <c r="AI42" s="609"/>
      <c r="AJ42" s="609"/>
      <c r="AK42" s="609"/>
      <c r="AL42" s="610"/>
      <c r="AM42" s="608"/>
      <c r="AN42" s="609"/>
      <c r="AO42" s="609"/>
      <c r="AP42" s="609"/>
      <c r="AQ42" s="610"/>
      <c r="AR42" s="608"/>
      <c r="AS42" s="609"/>
      <c r="AT42" s="609"/>
      <c r="AU42" s="609"/>
      <c r="AV42" s="610"/>
      <c r="AW42" s="608"/>
      <c r="AX42" s="609"/>
      <c r="AY42" s="609"/>
      <c r="AZ42" s="609"/>
      <c r="BA42" s="610"/>
      <c r="BB42" s="608"/>
      <c r="BC42" s="609"/>
      <c r="BD42" s="609"/>
      <c r="BE42" s="609"/>
      <c r="BF42" s="610"/>
      <c r="BG42" s="608"/>
      <c r="BH42" s="609"/>
      <c r="BI42" s="609"/>
      <c r="BJ42" s="609"/>
      <c r="BK42" s="610"/>
      <c r="BL42" s="608"/>
      <c r="BM42" s="609"/>
      <c r="BN42" s="609"/>
      <c r="BO42" s="609"/>
      <c r="BP42" s="610"/>
      <c r="BQ42" s="608"/>
      <c r="BR42" s="609"/>
      <c r="BS42" s="609"/>
      <c r="BT42" s="609"/>
      <c r="BU42" s="610"/>
      <c r="BV42" s="608"/>
      <c r="BW42" s="609"/>
      <c r="BX42" s="609"/>
      <c r="BY42" s="609"/>
      <c r="BZ42" s="610"/>
      <c r="CA42" s="27">
        <f t="shared" si="0"/>
        <v>37</v>
      </c>
      <c r="CB42" s="608"/>
      <c r="CC42" s="609"/>
      <c r="CD42" s="609"/>
      <c r="CE42" s="609"/>
      <c r="CF42" s="610"/>
      <c r="CG42" s="608"/>
      <c r="CH42" s="609"/>
      <c r="CI42" s="609"/>
      <c r="CJ42" s="609"/>
      <c r="CK42" s="610"/>
      <c r="CL42" s="608"/>
      <c r="CM42" s="609"/>
      <c r="CN42" s="609"/>
      <c r="CO42" s="609"/>
      <c r="CP42" s="610"/>
      <c r="CQ42" s="608"/>
      <c r="CR42" s="609"/>
      <c r="CS42" s="609"/>
      <c r="CT42" s="609"/>
      <c r="CU42" s="610"/>
      <c r="CV42" s="498"/>
      <c r="CW42" s="498"/>
      <c r="CX42" s="508"/>
      <c r="CY42" s="508"/>
      <c r="CZ42" s="509"/>
      <c r="DA42" s="497"/>
      <c r="DB42" s="508"/>
      <c r="DC42" s="508"/>
      <c r="DD42" s="508"/>
      <c r="DE42" s="510"/>
      <c r="DF42" s="263">
        <f>IF(C42=0," ",ลับ!CX42)</f>
        <v>0</v>
      </c>
      <c r="DG42" s="298">
        <f t="shared" si="1"/>
        <v>0</v>
      </c>
      <c r="DH42" s="70"/>
      <c r="DI42" s="518" t="str">
        <f>IF(B$6="","-",IF(ลับ!$CX94=0,"-",ลับ!$CX94))</f>
        <v>-</v>
      </c>
      <c r="DJ42" s="519" t="str">
        <f>IF(B$6="","-",IF(ลับ!$CX145=0,"-",ลับ!$CX145))</f>
        <v>-</v>
      </c>
      <c r="DK42" s="519" t="str">
        <f>IF(B$6="","-",IF(ลับ!CX196=0,"-",ลับ!$CX196))</f>
        <v>-</v>
      </c>
      <c r="DL42" s="520" t="str">
        <f>IF(B$6="","-",IF(ลับ!$CX248=0,"-",ลับ!$CX248))</f>
        <v>-</v>
      </c>
      <c r="DM42" s="521" t="str">
        <f t="shared" si="2"/>
        <v>-</v>
      </c>
      <c r="DN42" s="521">
        <f>IF(DM42="-",ลับ!$CX$4,ลับ!$CX$4-DM42)</f>
        <v>20</v>
      </c>
    </row>
    <row r="43" spans="1:118" ht="15.2" customHeight="1">
      <c r="A43" s="529">
        <f>IF('ชื่อ-มาตรฐาน7'!A43="","",'ชื่อ-มาตรฐาน7'!A43)</f>
        <v>38</v>
      </c>
      <c r="B43" s="529" t="str">
        <f>IF('ชื่อ-มาตรฐาน7'!B43="","",'ชื่อ-มาตรฐาน7'!B43)</f>
        <v/>
      </c>
      <c r="C43" s="530" t="str">
        <f>IF('ชื่อ-มาตรฐาน7'!C43="","",'ชื่อ-มาตรฐาน7'!C43)</f>
        <v/>
      </c>
      <c r="D43" s="531" t="str">
        <f>IF('ชื่อ-มาตรฐาน7'!D43="","",'ชื่อ-มาตรฐาน7'!D43)</f>
        <v/>
      </c>
      <c r="E43" s="901" t="str">
        <f>IF('ชื่อ-มาตรฐาน7'!E43="","",'ชื่อ-มาตรฐาน7'!E43)</f>
        <v/>
      </c>
      <c r="F43" s="902"/>
      <c r="G43" s="608"/>
      <c r="H43" s="609"/>
      <c r="I43" s="609"/>
      <c r="J43" s="609"/>
      <c r="K43" s="610"/>
      <c r="L43" s="608"/>
      <c r="M43" s="609"/>
      <c r="N43" s="609"/>
      <c r="O43" s="609"/>
      <c r="P43" s="610"/>
      <c r="Q43" s="608"/>
      <c r="R43" s="609"/>
      <c r="S43" s="609"/>
      <c r="T43" s="609"/>
      <c r="U43" s="610"/>
      <c r="V43" s="608"/>
      <c r="W43" s="609"/>
      <c r="X43" s="609"/>
      <c r="Y43" s="609"/>
      <c r="Z43" s="610"/>
      <c r="AA43" s="608"/>
      <c r="AB43" s="609"/>
      <c r="AC43" s="609"/>
      <c r="AD43" s="609"/>
      <c r="AE43" s="610"/>
      <c r="AF43" s="2"/>
      <c r="AG43" s="2"/>
      <c r="AH43" s="608"/>
      <c r="AI43" s="609"/>
      <c r="AJ43" s="609"/>
      <c r="AK43" s="609"/>
      <c r="AL43" s="610"/>
      <c r="AM43" s="608"/>
      <c r="AN43" s="609"/>
      <c r="AO43" s="609"/>
      <c r="AP43" s="609"/>
      <c r="AQ43" s="610"/>
      <c r="AR43" s="608"/>
      <c r="AS43" s="609"/>
      <c r="AT43" s="609"/>
      <c r="AU43" s="609"/>
      <c r="AV43" s="610"/>
      <c r="AW43" s="608"/>
      <c r="AX43" s="609"/>
      <c r="AY43" s="609"/>
      <c r="AZ43" s="609"/>
      <c r="BA43" s="610"/>
      <c r="BB43" s="608"/>
      <c r="BC43" s="609"/>
      <c r="BD43" s="609"/>
      <c r="BE43" s="609"/>
      <c r="BF43" s="610"/>
      <c r="BG43" s="608"/>
      <c r="BH43" s="609"/>
      <c r="BI43" s="609"/>
      <c r="BJ43" s="609"/>
      <c r="BK43" s="610"/>
      <c r="BL43" s="608"/>
      <c r="BM43" s="609"/>
      <c r="BN43" s="609"/>
      <c r="BO43" s="609"/>
      <c r="BP43" s="610"/>
      <c r="BQ43" s="608"/>
      <c r="BR43" s="609"/>
      <c r="BS43" s="609"/>
      <c r="BT43" s="609"/>
      <c r="BU43" s="610"/>
      <c r="BV43" s="608"/>
      <c r="BW43" s="609"/>
      <c r="BX43" s="609"/>
      <c r="BY43" s="609"/>
      <c r="BZ43" s="610"/>
      <c r="CA43" s="27">
        <f t="shared" si="0"/>
        <v>38</v>
      </c>
      <c r="CB43" s="608"/>
      <c r="CC43" s="609"/>
      <c r="CD43" s="609"/>
      <c r="CE43" s="609"/>
      <c r="CF43" s="610"/>
      <c r="CG43" s="608"/>
      <c r="CH43" s="609"/>
      <c r="CI43" s="609"/>
      <c r="CJ43" s="609"/>
      <c r="CK43" s="610"/>
      <c r="CL43" s="608"/>
      <c r="CM43" s="609"/>
      <c r="CN43" s="609"/>
      <c r="CO43" s="609"/>
      <c r="CP43" s="610"/>
      <c r="CQ43" s="608"/>
      <c r="CR43" s="609"/>
      <c r="CS43" s="609"/>
      <c r="CT43" s="609"/>
      <c r="CU43" s="610"/>
      <c r="CV43" s="498"/>
      <c r="CW43" s="498"/>
      <c r="CX43" s="508"/>
      <c r="CY43" s="508"/>
      <c r="CZ43" s="509"/>
      <c r="DA43" s="497"/>
      <c r="DB43" s="508"/>
      <c r="DC43" s="508"/>
      <c r="DD43" s="508"/>
      <c r="DE43" s="510"/>
      <c r="DF43" s="263">
        <f>IF(C43=0," ",ลับ!CX43)</f>
        <v>0</v>
      </c>
      <c r="DG43" s="298">
        <f t="shared" si="1"/>
        <v>0</v>
      </c>
      <c r="DH43" s="70"/>
      <c r="DI43" s="518" t="str">
        <f>IF(B$6="","-",IF(ลับ!$CX95=0,"-",ลับ!$CX95))</f>
        <v>-</v>
      </c>
      <c r="DJ43" s="519" t="str">
        <f>IF(B$6="","-",IF(ลับ!$CX146=0,"-",ลับ!$CX146))</f>
        <v>-</v>
      </c>
      <c r="DK43" s="519" t="str">
        <f>IF(B$6="","-",IF(ลับ!CX197=0,"-",ลับ!$CX197))</f>
        <v>-</v>
      </c>
      <c r="DL43" s="520" t="str">
        <f>IF(B$6="","-",IF(ลับ!$CX249=0,"-",ลับ!$CX249))</f>
        <v>-</v>
      </c>
      <c r="DM43" s="521" t="str">
        <f t="shared" si="2"/>
        <v>-</v>
      </c>
      <c r="DN43" s="521">
        <f>IF(DM43="-",ลับ!$CX$4,ลับ!$CX$4-DM43)</f>
        <v>20</v>
      </c>
    </row>
    <row r="44" spans="1:118" ht="15.2" customHeight="1">
      <c r="A44" s="529">
        <f>IF('ชื่อ-มาตรฐาน7'!A44="","",'ชื่อ-มาตรฐาน7'!A44)</f>
        <v>39</v>
      </c>
      <c r="B44" s="529" t="str">
        <f>IF('ชื่อ-มาตรฐาน7'!B44="","",'ชื่อ-มาตรฐาน7'!B44)</f>
        <v/>
      </c>
      <c r="C44" s="530" t="str">
        <f>IF('ชื่อ-มาตรฐาน7'!C44="","",'ชื่อ-มาตรฐาน7'!C44)</f>
        <v/>
      </c>
      <c r="D44" s="531" t="str">
        <f>IF('ชื่อ-มาตรฐาน7'!D44="","",'ชื่อ-มาตรฐาน7'!D44)</f>
        <v/>
      </c>
      <c r="E44" s="901" t="str">
        <f>IF('ชื่อ-มาตรฐาน7'!E44="","",'ชื่อ-มาตรฐาน7'!E44)</f>
        <v/>
      </c>
      <c r="F44" s="902"/>
      <c r="G44" s="608"/>
      <c r="H44" s="609"/>
      <c r="I44" s="609"/>
      <c r="J44" s="609"/>
      <c r="K44" s="610"/>
      <c r="L44" s="608"/>
      <c r="M44" s="609"/>
      <c r="N44" s="609"/>
      <c r="O44" s="609"/>
      <c r="P44" s="610"/>
      <c r="Q44" s="608"/>
      <c r="R44" s="609"/>
      <c r="S44" s="609"/>
      <c r="T44" s="609"/>
      <c r="U44" s="610"/>
      <c r="V44" s="608"/>
      <c r="W44" s="609"/>
      <c r="X44" s="609"/>
      <c r="Y44" s="609"/>
      <c r="Z44" s="610"/>
      <c r="AA44" s="608"/>
      <c r="AB44" s="609"/>
      <c r="AC44" s="609"/>
      <c r="AD44" s="609"/>
      <c r="AE44" s="610"/>
      <c r="AF44" s="2"/>
      <c r="AG44" s="2"/>
      <c r="AH44" s="608"/>
      <c r="AI44" s="609"/>
      <c r="AJ44" s="609"/>
      <c r="AK44" s="609"/>
      <c r="AL44" s="610"/>
      <c r="AM44" s="608"/>
      <c r="AN44" s="609"/>
      <c r="AO44" s="609"/>
      <c r="AP44" s="609"/>
      <c r="AQ44" s="610"/>
      <c r="AR44" s="608"/>
      <c r="AS44" s="609"/>
      <c r="AT44" s="609"/>
      <c r="AU44" s="609"/>
      <c r="AV44" s="610"/>
      <c r="AW44" s="608"/>
      <c r="AX44" s="609"/>
      <c r="AY44" s="609"/>
      <c r="AZ44" s="609"/>
      <c r="BA44" s="610"/>
      <c r="BB44" s="608"/>
      <c r="BC44" s="609"/>
      <c r="BD44" s="609"/>
      <c r="BE44" s="609"/>
      <c r="BF44" s="610"/>
      <c r="BG44" s="608"/>
      <c r="BH44" s="609"/>
      <c r="BI44" s="609"/>
      <c r="BJ44" s="609"/>
      <c r="BK44" s="610"/>
      <c r="BL44" s="608"/>
      <c r="BM44" s="609"/>
      <c r="BN44" s="609"/>
      <c r="BO44" s="609"/>
      <c r="BP44" s="610"/>
      <c r="BQ44" s="608"/>
      <c r="BR44" s="609"/>
      <c r="BS44" s="609"/>
      <c r="BT44" s="609"/>
      <c r="BU44" s="610"/>
      <c r="BV44" s="608"/>
      <c r="BW44" s="609"/>
      <c r="BX44" s="609"/>
      <c r="BY44" s="609"/>
      <c r="BZ44" s="610"/>
      <c r="CA44" s="27">
        <f t="shared" si="0"/>
        <v>39</v>
      </c>
      <c r="CB44" s="608"/>
      <c r="CC44" s="609"/>
      <c r="CD44" s="609"/>
      <c r="CE44" s="609"/>
      <c r="CF44" s="610"/>
      <c r="CG44" s="608"/>
      <c r="CH44" s="609"/>
      <c r="CI44" s="609"/>
      <c r="CJ44" s="609"/>
      <c r="CK44" s="610"/>
      <c r="CL44" s="608"/>
      <c r="CM44" s="609"/>
      <c r="CN44" s="609"/>
      <c r="CO44" s="609"/>
      <c r="CP44" s="610"/>
      <c r="CQ44" s="608"/>
      <c r="CR44" s="609"/>
      <c r="CS44" s="609"/>
      <c r="CT44" s="609"/>
      <c r="CU44" s="610"/>
      <c r="CV44" s="498"/>
      <c r="CW44" s="498"/>
      <c r="CX44" s="508"/>
      <c r="CY44" s="508"/>
      <c r="CZ44" s="509"/>
      <c r="DA44" s="497"/>
      <c r="DB44" s="508"/>
      <c r="DC44" s="508"/>
      <c r="DD44" s="508"/>
      <c r="DE44" s="510"/>
      <c r="DF44" s="263">
        <f>IF(C44=0," ",ลับ!CX44)</f>
        <v>0</v>
      </c>
      <c r="DG44" s="298">
        <f t="shared" si="1"/>
        <v>0</v>
      </c>
      <c r="DH44" s="70"/>
      <c r="DI44" s="518" t="str">
        <f>IF(B$6="","-",IF(ลับ!$CX96=0,"-",ลับ!$CX96))</f>
        <v>-</v>
      </c>
      <c r="DJ44" s="519" t="str">
        <f>IF(B$6="","-",IF(ลับ!$CX147=0,"-",ลับ!$CX147))</f>
        <v>-</v>
      </c>
      <c r="DK44" s="519" t="str">
        <f>IF(B$6="","-",IF(ลับ!CX198=0,"-",ลับ!$CX198))</f>
        <v>-</v>
      </c>
      <c r="DL44" s="520" t="str">
        <f>IF(B$6="","-",IF(ลับ!$CX250=0,"-",ลับ!$CX250))</f>
        <v>-</v>
      </c>
      <c r="DM44" s="521" t="str">
        <f t="shared" si="2"/>
        <v>-</v>
      </c>
      <c r="DN44" s="521">
        <f>IF(DM44="-",ลับ!$CX$4,ลับ!$CX$4-DM44)</f>
        <v>20</v>
      </c>
    </row>
    <row r="45" spans="1:118" ht="15.2" customHeight="1" thickBot="1">
      <c r="A45" s="532">
        <f>IF('ชื่อ-มาตรฐาน7'!A45="","",'ชื่อ-มาตรฐาน7'!A45)</f>
        <v>40</v>
      </c>
      <c r="B45" s="532" t="str">
        <f>IF('ชื่อ-มาตรฐาน7'!B45="","",'ชื่อ-มาตรฐาน7'!B45)</f>
        <v/>
      </c>
      <c r="C45" s="533" t="str">
        <f>IF('ชื่อ-มาตรฐาน7'!C45="","",'ชื่อ-มาตรฐาน7'!C45)</f>
        <v/>
      </c>
      <c r="D45" s="534" t="str">
        <f>IF('ชื่อ-มาตรฐาน7'!D45="","",'ชื่อ-มาตรฐาน7'!D45)</f>
        <v/>
      </c>
      <c r="E45" s="897" t="str">
        <f>IF('ชื่อ-มาตรฐาน7'!E45="","",'ชื่อ-มาตรฐาน7'!E45)</f>
        <v/>
      </c>
      <c r="F45" s="898"/>
      <c r="G45" s="611"/>
      <c r="H45" s="612"/>
      <c r="I45" s="612"/>
      <c r="J45" s="612"/>
      <c r="K45" s="613"/>
      <c r="L45" s="611"/>
      <c r="M45" s="612"/>
      <c r="N45" s="612"/>
      <c r="O45" s="612"/>
      <c r="P45" s="613"/>
      <c r="Q45" s="611"/>
      <c r="R45" s="612"/>
      <c r="S45" s="612"/>
      <c r="T45" s="612"/>
      <c r="U45" s="613"/>
      <c r="V45" s="611"/>
      <c r="W45" s="612"/>
      <c r="X45" s="612"/>
      <c r="Y45" s="612"/>
      <c r="Z45" s="613"/>
      <c r="AA45" s="611"/>
      <c r="AB45" s="612"/>
      <c r="AC45" s="612"/>
      <c r="AD45" s="612"/>
      <c r="AE45" s="613"/>
      <c r="AF45" s="2"/>
      <c r="AG45" s="2"/>
      <c r="AH45" s="611"/>
      <c r="AI45" s="612"/>
      <c r="AJ45" s="612"/>
      <c r="AK45" s="612"/>
      <c r="AL45" s="613"/>
      <c r="AM45" s="611"/>
      <c r="AN45" s="612"/>
      <c r="AO45" s="612"/>
      <c r="AP45" s="612"/>
      <c r="AQ45" s="613"/>
      <c r="AR45" s="611"/>
      <c r="AS45" s="612"/>
      <c r="AT45" s="612"/>
      <c r="AU45" s="612"/>
      <c r="AV45" s="613"/>
      <c r="AW45" s="611"/>
      <c r="AX45" s="612"/>
      <c r="AY45" s="612"/>
      <c r="AZ45" s="612"/>
      <c r="BA45" s="613"/>
      <c r="BB45" s="611"/>
      <c r="BC45" s="612"/>
      <c r="BD45" s="612"/>
      <c r="BE45" s="612"/>
      <c r="BF45" s="613"/>
      <c r="BG45" s="611"/>
      <c r="BH45" s="612"/>
      <c r="BI45" s="612"/>
      <c r="BJ45" s="612"/>
      <c r="BK45" s="613"/>
      <c r="BL45" s="611"/>
      <c r="BM45" s="612"/>
      <c r="BN45" s="612"/>
      <c r="BO45" s="612"/>
      <c r="BP45" s="613"/>
      <c r="BQ45" s="611"/>
      <c r="BR45" s="612"/>
      <c r="BS45" s="612"/>
      <c r="BT45" s="612"/>
      <c r="BU45" s="613"/>
      <c r="BV45" s="611"/>
      <c r="BW45" s="612"/>
      <c r="BX45" s="612"/>
      <c r="BY45" s="612"/>
      <c r="BZ45" s="613"/>
      <c r="CA45" s="28">
        <f t="shared" ref="CA45:CA50" si="3">IF(A45=""," ",A45)</f>
        <v>40</v>
      </c>
      <c r="CB45" s="611"/>
      <c r="CC45" s="612"/>
      <c r="CD45" s="612"/>
      <c r="CE45" s="612"/>
      <c r="CF45" s="613"/>
      <c r="CG45" s="611"/>
      <c r="CH45" s="612"/>
      <c r="CI45" s="612"/>
      <c r="CJ45" s="612"/>
      <c r="CK45" s="613"/>
      <c r="CL45" s="611"/>
      <c r="CM45" s="612"/>
      <c r="CN45" s="612"/>
      <c r="CO45" s="612"/>
      <c r="CP45" s="613"/>
      <c r="CQ45" s="611"/>
      <c r="CR45" s="612"/>
      <c r="CS45" s="612"/>
      <c r="CT45" s="612"/>
      <c r="CU45" s="613"/>
      <c r="CV45" s="502"/>
      <c r="CW45" s="502"/>
      <c r="CX45" s="511"/>
      <c r="CY45" s="511"/>
      <c r="CZ45" s="512"/>
      <c r="DA45" s="501"/>
      <c r="DB45" s="511"/>
      <c r="DC45" s="511"/>
      <c r="DD45" s="511"/>
      <c r="DE45" s="513"/>
      <c r="DF45" s="273">
        <f>IF(C45=0," ",ลับ!CX45)</f>
        <v>0</v>
      </c>
      <c r="DG45" s="299">
        <f t="shared" si="1"/>
        <v>0</v>
      </c>
      <c r="DH45" s="73"/>
      <c r="DI45" s="522" t="str">
        <f>IF(B$6="","-",IF(ลับ!$CX97=0,"-",ลับ!$CX97))</f>
        <v>-</v>
      </c>
      <c r="DJ45" s="523" t="str">
        <f>IF(B$6="","-",IF(ลับ!$CX148=0,"-",ลับ!$CX148))</f>
        <v>-</v>
      </c>
      <c r="DK45" s="523" t="str">
        <f>IF(B$6="","-",IF(ลับ!CX199=0,"-",ลับ!$CX199))</f>
        <v>-</v>
      </c>
      <c r="DL45" s="524" t="str">
        <f>IF(B$6="","-",IF(ลับ!$CX251=0,"-",ลับ!$CX251))</f>
        <v>-</v>
      </c>
      <c r="DM45" s="525" t="str">
        <f t="shared" si="2"/>
        <v>-</v>
      </c>
      <c r="DN45" s="525">
        <f>IF(DM45="-",ลับ!$CX$4,ลับ!$CX$4-DM45)</f>
        <v>20</v>
      </c>
    </row>
    <row r="46" spans="1:118" ht="15.2" customHeight="1">
      <c r="A46" s="526">
        <f>IF('ชื่อ-มาตรฐาน7'!A46="","",'ชื่อ-มาตรฐาน7'!A46)</f>
        <v>41</v>
      </c>
      <c r="B46" s="526" t="str">
        <f>IF('ชื่อ-มาตรฐาน7'!B46="","",'ชื่อ-มาตรฐาน7'!B46)</f>
        <v/>
      </c>
      <c r="C46" s="527" t="str">
        <f>IF('ชื่อ-มาตรฐาน7'!C46="","",'ชื่อ-มาตรฐาน7'!C46)</f>
        <v/>
      </c>
      <c r="D46" s="528" t="str">
        <f>IF('ชื่อ-มาตรฐาน7'!D46="","",'ชื่อ-มาตรฐาน7'!D46)</f>
        <v/>
      </c>
      <c r="E46" s="899" t="str">
        <f>IF('ชื่อ-มาตรฐาน7'!E46="","",'ชื่อ-มาตรฐาน7'!E46)</f>
        <v/>
      </c>
      <c r="F46" s="900"/>
      <c r="G46" s="496"/>
      <c r="H46" s="493"/>
      <c r="I46" s="493"/>
      <c r="J46" s="493"/>
      <c r="K46" s="494"/>
      <c r="L46" s="493"/>
      <c r="M46" s="493"/>
      <c r="N46" s="493"/>
      <c r="O46" s="493"/>
      <c r="P46" s="495"/>
      <c r="Q46" s="496"/>
      <c r="R46" s="493"/>
      <c r="S46" s="493"/>
      <c r="T46" s="493"/>
      <c r="U46" s="494"/>
      <c r="V46" s="493"/>
      <c r="W46" s="493"/>
      <c r="X46" s="493"/>
      <c r="Y46" s="493"/>
      <c r="Z46" s="495"/>
      <c r="AA46" s="496"/>
      <c r="AB46" s="493"/>
      <c r="AC46" s="493"/>
      <c r="AD46" s="493"/>
      <c r="AE46" s="494"/>
      <c r="AF46" s="2"/>
      <c r="AG46" s="2"/>
      <c r="AH46" s="496"/>
      <c r="AI46" s="493"/>
      <c r="AJ46" s="493"/>
      <c r="AK46" s="493"/>
      <c r="AL46" s="494"/>
      <c r="AM46" s="496"/>
      <c r="AN46" s="493"/>
      <c r="AO46" s="493"/>
      <c r="AP46" s="493"/>
      <c r="AQ46" s="494"/>
      <c r="AR46" s="493"/>
      <c r="AS46" s="505"/>
      <c r="AT46" s="505"/>
      <c r="AU46" s="505"/>
      <c r="AV46" s="506"/>
      <c r="AW46" s="496"/>
      <c r="AX46" s="505"/>
      <c r="AY46" s="505"/>
      <c r="AZ46" s="505"/>
      <c r="BA46" s="507"/>
      <c r="BB46" s="493"/>
      <c r="BC46" s="493"/>
      <c r="BD46" s="493"/>
      <c r="BE46" s="493"/>
      <c r="BF46" s="495"/>
      <c r="BG46" s="496"/>
      <c r="BH46" s="493"/>
      <c r="BI46" s="493"/>
      <c r="BJ46" s="493"/>
      <c r="BK46" s="494"/>
      <c r="BL46" s="493"/>
      <c r="BM46" s="493"/>
      <c r="BN46" s="493"/>
      <c r="BO46" s="493"/>
      <c r="BP46" s="495"/>
      <c r="BQ46" s="496"/>
      <c r="BR46" s="493"/>
      <c r="BS46" s="493"/>
      <c r="BT46" s="493"/>
      <c r="BU46" s="494"/>
      <c r="BV46" s="496"/>
      <c r="BW46" s="493"/>
      <c r="BX46" s="493"/>
      <c r="BY46" s="493"/>
      <c r="BZ46" s="494"/>
      <c r="CA46" s="26">
        <f t="shared" si="3"/>
        <v>41</v>
      </c>
      <c r="CB46" s="493"/>
      <c r="CC46" s="493"/>
      <c r="CD46" s="493"/>
      <c r="CE46" s="493"/>
      <c r="CF46" s="495"/>
      <c r="CG46" s="496"/>
      <c r="CH46" s="493"/>
      <c r="CI46" s="493"/>
      <c r="CJ46" s="493"/>
      <c r="CK46" s="494"/>
      <c r="CL46" s="493"/>
      <c r="CM46" s="505"/>
      <c r="CN46" s="505"/>
      <c r="CO46" s="505"/>
      <c r="CP46" s="506"/>
      <c r="CQ46" s="496"/>
      <c r="CR46" s="505"/>
      <c r="CS46" s="505"/>
      <c r="CT46" s="505"/>
      <c r="CU46" s="507"/>
      <c r="CV46" s="493"/>
      <c r="CW46" s="505"/>
      <c r="CX46" s="505"/>
      <c r="CY46" s="505"/>
      <c r="CZ46" s="506"/>
      <c r="DA46" s="496"/>
      <c r="DB46" s="505"/>
      <c r="DC46" s="505"/>
      <c r="DD46" s="505"/>
      <c r="DE46" s="507"/>
      <c r="DF46" s="258">
        <f>IF(C46=0," ",ลับ!CX46)</f>
        <v>0</v>
      </c>
      <c r="DG46" s="297">
        <f t="shared" si="1"/>
        <v>0</v>
      </c>
      <c r="DH46" s="69"/>
      <c r="DI46" s="514" t="str">
        <f>IF(B$6="","-",IF(ลับ!$CX98=0,"-",ลับ!$CX98))</f>
        <v>-</v>
      </c>
      <c r="DJ46" s="515" t="str">
        <f>IF(B$6="","-",IF(ลับ!$CX149=0,"-",ลับ!$CX149))</f>
        <v>-</v>
      </c>
      <c r="DK46" s="515" t="str">
        <f>IF(B$6="","-",IF(ลับ!CX200=0,"-",ลับ!$CX200))</f>
        <v>-</v>
      </c>
      <c r="DL46" s="516" t="str">
        <f>IF(B$6="","-",IF(ลับ!$CX252=0,"-",ลับ!$CX252))</f>
        <v>-</v>
      </c>
      <c r="DM46" s="517" t="str">
        <f t="shared" si="2"/>
        <v>-</v>
      </c>
      <c r="DN46" s="517">
        <f>IF(DM46="-",ลับ!$CX$4,ลับ!$CX$4-DM46)</f>
        <v>20</v>
      </c>
    </row>
    <row r="47" spans="1:118" ht="15.2" customHeight="1">
      <c r="A47" s="529">
        <f>IF('ชื่อ-มาตรฐาน7'!A47="","",'ชื่อ-มาตรฐาน7'!A47)</f>
        <v>42</v>
      </c>
      <c r="B47" s="529" t="str">
        <f>IF('ชื่อ-มาตรฐาน7'!B47="","",'ชื่อ-มาตรฐาน7'!B47)</f>
        <v/>
      </c>
      <c r="C47" s="530" t="str">
        <f>IF('ชื่อ-มาตรฐาน7'!C47="","",'ชื่อ-มาตรฐาน7'!C47)</f>
        <v/>
      </c>
      <c r="D47" s="531" t="str">
        <f>IF('ชื่อ-มาตรฐาน7'!D47="","",'ชื่อ-มาตรฐาน7'!D47)</f>
        <v/>
      </c>
      <c r="E47" s="901" t="str">
        <f>IF('ชื่อ-มาตรฐาน7'!E47="","",'ชื่อ-มาตรฐาน7'!E47)</f>
        <v/>
      </c>
      <c r="F47" s="902"/>
      <c r="G47" s="497"/>
      <c r="H47" s="498"/>
      <c r="I47" s="498"/>
      <c r="J47" s="498"/>
      <c r="K47" s="499"/>
      <c r="L47" s="498"/>
      <c r="M47" s="498"/>
      <c r="N47" s="498"/>
      <c r="O47" s="498"/>
      <c r="P47" s="500"/>
      <c r="Q47" s="497"/>
      <c r="R47" s="498"/>
      <c r="S47" s="498"/>
      <c r="T47" s="498"/>
      <c r="U47" s="499"/>
      <c r="V47" s="498"/>
      <c r="W47" s="498"/>
      <c r="X47" s="498"/>
      <c r="Y47" s="498"/>
      <c r="Z47" s="500"/>
      <c r="AA47" s="497"/>
      <c r="AB47" s="498"/>
      <c r="AC47" s="498"/>
      <c r="AD47" s="498"/>
      <c r="AE47" s="499"/>
      <c r="AF47" s="2"/>
      <c r="AG47" s="2"/>
      <c r="AH47" s="497"/>
      <c r="AI47" s="498"/>
      <c r="AJ47" s="498"/>
      <c r="AK47" s="498"/>
      <c r="AL47" s="499"/>
      <c r="AM47" s="497"/>
      <c r="AN47" s="498"/>
      <c r="AO47" s="498"/>
      <c r="AP47" s="498"/>
      <c r="AQ47" s="499"/>
      <c r="AR47" s="498"/>
      <c r="AS47" s="508"/>
      <c r="AT47" s="508"/>
      <c r="AU47" s="508"/>
      <c r="AV47" s="509"/>
      <c r="AW47" s="497"/>
      <c r="AX47" s="508"/>
      <c r="AY47" s="508"/>
      <c r="AZ47" s="508"/>
      <c r="BA47" s="510"/>
      <c r="BB47" s="498"/>
      <c r="BC47" s="498"/>
      <c r="BD47" s="498"/>
      <c r="BE47" s="498"/>
      <c r="BF47" s="500"/>
      <c r="BG47" s="497"/>
      <c r="BH47" s="498"/>
      <c r="BI47" s="498"/>
      <c r="BJ47" s="498"/>
      <c r="BK47" s="499"/>
      <c r="BL47" s="498"/>
      <c r="BM47" s="498"/>
      <c r="BN47" s="498"/>
      <c r="BO47" s="498"/>
      <c r="BP47" s="500"/>
      <c r="BQ47" s="497"/>
      <c r="BR47" s="498"/>
      <c r="BS47" s="498"/>
      <c r="BT47" s="498"/>
      <c r="BU47" s="499"/>
      <c r="BV47" s="497"/>
      <c r="BW47" s="498"/>
      <c r="BX47" s="498"/>
      <c r="BY47" s="498"/>
      <c r="BZ47" s="499"/>
      <c r="CA47" s="27">
        <f t="shared" si="3"/>
        <v>42</v>
      </c>
      <c r="CB47" s="498"/>
      <c r="CC47" s="498"/>
      <c r="CD47" s="498"/>
      <c r="CE47" s="498"/>
      <c r="CF47" s="500"/>
      <c r="CG47" s="497"/>
      <c r="CH47" s="498"/>
      <c r="CI47" s="498"/>
      <c r="CJ47" s="498"/>
      <c r="CK47" s="499"/>
      <c r="CL47" s="498"/>
      <c r="CM47" s="508"/>
      <c r="CN47" s="508"/>
      <c r="CO47" s="508"/>
      <c r="CP47" s="509"/>
      <c r="CQ47" s="497"/>
      <c r="CR47" s="508"/>
      <c r="CS47" s="508"/>
      <c r="CT47" s="508"/>
      <c r="CU47" s="510"/>
      <c r="CV47" s="498"/>
      <c r="CW47" s="508"/>
      <c r="CX47" s="508"/>
      <c r="CY47" s="508"/>
      <c r="CZ47" s="509"/>
      <c r="DA47" s="497"/>
      <c r="DB47" s="508"/>
      <c r="DC47" s="508"/>
      <c r="DD47" s="508"/>
      <c r="DE47" s="510"/>
      <c r="DF47" s="263">
        <f>IF(C47=0," ",ลับ!CX47)</f>
        <v>0</v>
      </c>
      <c r="DG47" s="298">
        <f t="shared" si="1"/>
        <v>0</v>
      </c>
      <c r="DH47" s="70"/>
      <c r="DI47" s="518" t="str">
        <f>IF(B$6="","-",IF(ลับ!$CX99=0,"-",ลับ!$CX99))</f>
        <v>-</v>
      </c>
      <c r="DJ47" s="519" t="str">
        <f>IF(B$6="","-",IF(ลับ!$CX150=0,"-",ลับ!$CX150))</f>
        <v>-</v>
      </c>
      <c r="DK47" s="519" t="str">
        <f>IF(B$6="","-",IF(ลับ!CX201=0,"-",ลับ!$CX201))</f>
        <v>-</v>
      </c>
      <c r="DL47" s="520" t="str">
        <f>IF(B$6="","-",IF(ลับ!$CX253=0,"-",ลับ!$CX253))</f>
        <v>-</v>
      </c>
      <c r="DM47" s="521" t="str">
        <f t="shared" si="2"/>
        <v>-</v>
      </c>
      <c r="DN47" s="521">
        <f>IF(DM47="-",ลับ!$CX$4,ลับ!$CX$4-DM47)</f>
        <v>20</v>
      </c>
    </row>
    <row r="48" spans="1:118" ht="15.2" customHeight="1">
      <c r="A48" s="529">
        <f>IF('ชื่อ-มาตรฐาน7'!A48="","",'ชื่อ-มาตรฐาน7'!A48)</f>
        <v>43</v>
      </c>
      <c r="B48" s="529" t="str">
        <f>IF('ชื่อ-มาตรฐาน7'!B48="","",'ชื่อ-มาตรฐาน7'!B48)</f>
        <v/>
      </c>
      <c r="C48" s="530" t="str">
        <f>IF('ชื่อ-มาตรฐาน7'!C48="","",'ชื่อ-มาตรฐาน7'!C48)</f>
        <v/>
      </c>
      <c r="D48" s="531" t="str">
        <f>IF('ชื่อ-มาตรฐาน7'!D48="","",'ชื่อ-มาตรฐาน7'!D48)</f>
        <v/>
      </c>
      <c r="E48" s="901" t="str">
        <f>IF('ชื่อ-มาตรฐาน7'!E48="","",'ชื่อ-มาตรฐาน7'!E48)</f>
        <v/>
      </c>
      <c r="F48" s="902"/>
      <c r="G48" s="497"/>
      <c r="H48" s="498"/>
      <c r="I48" s="498"/>
      <c r="J48" s="498"/>
      <c r="K48" s="499"/>
      <c r="L48" s="498"/>
      <c r="M48" s="498"/>
      <c r="N48" s="498"/>
      <c r="O48" s="498"/>
      <c r="P48" s="500"/>
      <c r="Q48" s="497"/>
      <c r="R48" s="498"/>
      <c r="S48" s="498"/>
      <c r="T48" s="498"/>
      <c r="U48" s="499"/>
      <c r="V48" s="498"/>
      <c r="W48" s="498"/>
      <c r="X48" s="498"/>
      <c r="Y48" s="498"/>
      <c r="Z48" s="500"/>
      <c r="AA48" s="497"/>
      <c r="AB48" s="498"/>
      <c r="AC48" s="498"/>
      <c r="AD48" s="498"/>
      <c r="AE48" s="499"/>
      <c r="AF48" s="2"/>
      <c r="AG48" s="2"/>
      <c r="AH48" s="497"/>
      <c r="AI48" s="498"/>
      <c r="AJ48" s="498"/>
      <c r="AK48" s="498"/>
      <c r="AL48" s="499"/>
      <c r="AM48" s="497"/>
      <c r="AN48" s="498"/>
      <c r="AO48" s="498"/>
      <c r="AP48" s="498"/>
      <c r="AQ48" s="499"/>
      <c r="AR48" s="498"/>
      <c r="AS48" s="508"/>
      <c r="AT48" s="508"/>
      <c r="AU48" s="508"/>
      <c r="AV48" s="509"/>
      <c r="AW48" s="497"/>
      <c r="AX48" s="508"/>
      <c r="AY48" s="508"/>
      <c r="AZ48" s="508"/>
      <c r="BA48" s="510"/>
      <c r="BB48" s="498"/>
      <c r="BC48" s="498"/>
      <c r="BD48" s="498"/>
      <c r="BE48" s="498"/>
      <c r="BF48" s="500"/>
      <c r="BG48" s="497"/>
      <c r="BH48" s="498"/>
      <c r="BI48" s="498"/>
      <c r="BJ48" s="498"/>
      <c r="BK48" s="499"/>
      <c r="BL48" s="498"/>
      <c r="BM48" s="498"/>
      <c r="BN48" s="498"/>
      <c r="BO48" s="498"/>
      <c r="BP48" s="500"/>
      <c r="BQ48" s="497"/>
      <c r="BR48" s="498"/>
      <c r="BS48" s="498"/>
      <c r="BT48" s="498"/>
      <c r="BU48" s="499"/>
      <c r="BV48" s="497"/>
      <c r="BW48" s="498"/>
      <c r="BX48" s="498"/>
      <c r="BY48" s="498"/>
      <c r="BZ48" s="499"/>
      <c r="CA48" s="27">
        <f t="shared" si="3"/>
        <v>43</v>
      </c>
      <c r="CB48" s="498"/>
      <c r="CC48" s="498"/>
      <c r="CD48" s="498"/>
      <c r="CE48" s="498"/>
      <c r="CF48" s="500"/>
      <c r="CG48" s="497"/>
      <c r="CH48" s="498"/>
      <c r="CI48" s="498"/>
      <c r="CJ48" s="498"/>
      <c r="CK48" s="499"/>
      <c r="CL48" s="498"/>
      <c r="CM48" s="508"/>
      <c r="CN48" s="508"/>
      <c r="CO48" s="508"/>
      <c r="CP48" s="509"/>
      <c r="CQ48" s="497"/>
      <c r="CR48" s="508"/>
      <c r="CS48" s="508"/>
      <c r="CT48" s="508"/>
      <c r="CU48" s="510"/>
      <c r="CV48" s="498"/>
      <c r="CW48" s="508"/>
      <c r="CX48" s="508"/>
      <c r="CY48" s="508"/>
      <c r="CZ48" s="509"/>
      <c r="DA48" s="497"/>
      <c r="DB48" s="508"/>
      <c r="DC48" s="508"/>
      <c r="DD48" s="508"/>
      <c r="DE48" s="510"/>
      <c r="DF48" s="263">
        <f>IF(C48=0," ",ลับ!CX48)</f>
        <v>0</v>
      </c>
      <c r="DG48" s="298">
        <f t="shared" si="1"/>
        <v>0</v>
      </c>
      <c r="DH48" s="70"/>
      <c r="DI48" s="518" t="str">
        <f>IF(B$6="","-",IF(ลับ!$CX100=0,"-",ลับ!$CX100))</f>
        <v>-</v>
      </c>
      <c r="DJ48" s="519" t="str">
        <f>IF(B$6="","-",IF(ลับ!$CX151=0,"-",ลับ!$CX151))</f>
        <v>-</v>
      </c>
      <c r="DK48" s="519" t="str">
        <f>IF(B$6="","-",IF(ลับ!CX202=0,"-",ลับ!$CX202))</f>
        <v>-</v>
      </c>
      <c r="DL48" s="520" t="str">
        <f>IF(B$6="","-",IF(ลับ!$CX254=0,"-",ลับ!$CX254))</f>
        <v>-</v>
      </c>
      <c r="DM48" s="521" t="str">
        <f t="shared" si="2"/>
        <v>-</v>
      </c>
      <c r="DN48" s="521">
        <f>IF(DM48="-",ลับ!$CX$4,ลับ!$CX$4-DM48)</f>
        <v>20</v>
      </c>
    </row>
    <row r="49" spans="1:118" ht="15.2" customHeight="1">
      <c r="A49" s="529">
        <f>IF('ชื่อ-มาตรฐาน7'!A49="","",'ชื่อ-มาตรฐาน7'!A49)</f>
        <v>44</v>
      </c>
      <c r="B49" s="529" t="str">
        <f>IF('ชื่อ-มาตรฐาน7'!B49="","",'ชื่อ-มาตรฐาน7'!B49)</f>
        <v/>
      </c>
      <c r="C49" s="530" t="str">
        <f>IF('ชื่อ-มาตรฐาน7'!C49="","",'ชื่อ-มาตรฐาน7'!C49)</f>
        <v/>
      </c>
      <c r="D49" s="531" t="str">
        <f>IF('ชื่อ-มาตรฐาน7'!D49="","",'ชื่อ-มาตรฐาน7'!D49)</f>
        <v/>
      </c>
      <c r="E49" s="901" t="str">
        <f>IF('ชื่อ-มาตรฐาน7'!E49="","",'ชื่อ-มาตรฐาน7'!E49)</f>
        <v/>
      </c>
      <c r="F49" s="902"/>
      <c r="G49" s="497"/>
      <c r="H49" s="498"/>
      <c r="I49" s="498"/>
      <c r="J49" s="498"/>
      <c r="K49" s="499"/>
      <c r="L49" s="498"/>
      <c r="M49" s="498"/>
      <c r="N49" s="498"/>
      <c r="O49" s="498"/>
      <c r="P49" s="500"/>
      <c r="Q49" s="497"/>
      <c r="R49" s="498"/>
      <c r="S49" s="498"/>
      <c r="T49" s="498"/>
      <c r="U49" s="499"/>
      <c r="V49" s="498"/>
      <c r="W49" s="498"/>
      <c r="X49" s="498"/>
      <c r="Y49" s="498"/>
      <c r="Z49" s="500"/>
      <c r="AA49" s="497"/>
      <c r="AB49" s="498"/>
      <c r="AC49" s="498"/>
      <c r="AD49" s="498"/>
      <c r="AE49" s="499"/>
      <c r="AF49" s="2"/>
      <c r="AG49" s="2"/>
      <c r="AH49" s="497"/>
      <c r="AI49" s="498"/>
      <c r="AJ49" s="498"/>
      <c r="AK49" s="498"/>
      <c r="AL49" s="499"/>
      <c r="AM49" s="497"/>
      <c r="AN49" s="498"/>
      <c r="AO49" s="498"/>
      <c r="AP49" s="498"/>
      <c r="AQ49" s="499"/>
      <c r="AR49" s="498"/>
      <c r="AS49" s="508"/>
      <c r="AT49" s="508"/>
      <c r="AU49" s="508"/>
      <c r="AV49" s="509"/>
      <c r="AW49" s="497"/>
      <c r="AX49" s="508"/>
      <c r="AY49" s="508"/>
      <c r="AZ49" s="508"/>
      <c r="BA49" s="510"/>
      <c r="BB49" s="498"/>
      <c r="BC49" s="498"/>
      <c r="BD49" s="498"/>
      <c r="BE49" s="498"/>
      <c r="BF49" s="500"/>
      <c r="BG49" s="497"/>
      <c r="BH49" s="498"/>
      <c r="BI49" s="498"/>
      <c r="BJ49" s="498"/>
      <c r="BK49" s="499"/>
      <c r="BL49" s="498"/>
      <c r="BM49" s="498"/>
      <c r="BN49" s="498"/>
      <c r="BO49" s="498"/>
      <c r="BP49" s="500"/>
      <c r="BQ49" s="497"/>
      <c r="BR49" s="498"/>
      <c r="BS49" s="498"/>
      <c r="BT49" s="498"/>
      <c r="BU49" s="499"/>
      <c r="BV49" s="497"/>
      <c r="BW49" s="498"/>
      <c r="BX49" s="498"/>
      <c r="BY49" s="498"/>
      <c r="BZ49" s="499"/>
      <c r="CA49" s="27">
        <f t="shared" si="3"/>
        <v>44</v>
      </c>
      <c r="CB49" s="498"/>
      <c r="CC49" s="498"/>
      <c r="CD49" s="498"/>
      <c r="CE49" s="498"/>
      <c r="CF49" s="500"/>
      <c r="CG49" s="497"/>
      <c r="CH49" s="498"/>
      <c r="CI49" s="498"/>
      <c r="CJ49" s="498"/>
      <c r="CK49" s="499"/>
      <c r="CL49" s="498"/>
      <c r="CM49" s="508"/>
      <c r="CN49" s="508"/>
      <c r="CO49" s="508"/>
      <c r="CP49" s="509"/>
      <c r="CQ49" s="497"/>
      <c r="CR49" s="508"/>
      <c r="CS49" s="508"/>
      <c r="CT49" s="508"/>
      <c r="CU49" s="510"/>
      <c r="CV49" s="498"/>
      <c r="CW49" s="508"/>
      <c r="CX49" s="508"/>
      <c r="CY49" s="508"/>
      <c r="CZ49" s="509"/>
      <c r="DA49" s="497"/>
      <c r="DB49" s="508"/>
      <c r="DC49" s="508"/>
      <c r="DD49" s="508"/>
      <c r="DE49" s="510"/>
      <c r="DF49" s="263">
        <f>IF(C49=0," ",ลับ!CX49)</f>
        <v>0</v>
      </c>
      <c r="DG49" s="298">
        <f t="shared" si="1"/>
        <v>0</v>
      </c>
      <c r="DH49" s="70"/>
      <c r="DI49" s="518" t="str">
        <f>IF(B$6="","-",IF(ลับ!$CX101=0,"-",ลับ!$CX101))</f>
        <v>-</v>
      </c>
      <c r="DJ49" s="519" t="str">
        <f>IF(B$6="","-",IF(ลับ!$CX152=0,"-",ลับ!$CX152))</f>
        <v>-</v>
      </c>
      <c r="DK49" s="519" t="str">
        <f>IF(B$6="","-",IF(ลับ!CX203=0,"-",ลับ!$CX203))</f>
        <v>-</v>
      </c>
      <c r="DL49" s="520" t="str">
        <f>IF(B$6="","-",IF(ลับ!$CX255=0,"-",ลับ!$CX255))</f>
        <v>-</v>
      </c>
      <c r="DM49" s="521" t="str">
        <f t="shared" si="2"/>
        <v>-</v>
      </c>
      <c r="DN49" s="521">
        <f>IF(DM49="-",ลับ!$CX$4,ลับ!$CX$4-DM49)</f>
        <v>20</v>
      </c>
    </row>
    <row r="50" spans="1:118" ht="15.2" customHeight="1" thickBot="1">
      <c r="A50" s="532">
        <f>IF('ชื่อ-มาตรฐาน7'!A50="","",'ชื่อ-มาตรฐาน7'!A50)</f>
        <v>45</v>
      </c>
      <c r="B50" s="532" t="str">
        <f>IF('ชื่อ-มาตรฐาน7'!B50="","",'ชื่อ-มาตรฐาน7'!B50)</f>
        <v/>
      </c>
      <c r="C50" s="533" t="str">
        <f>IF('ชื่อ-มาตรฐาน7'!C50="","",'ชื่อ-มาตรฐาน7'!C50)</f>
        <v/>
      </c>
      <c r="D50" s="534" t="str">
        <f>IF('ชื่อ-มาตรฐาน7'!D50="","",'ชื่อ-มาตรฐาน7'!D50)</f>
        <v/>
      </c>
      <c r="E50" s="897" t="str">
        <f>IF('ชื่อ-มาตรฐาน7'!E50="","",'ชื่อ-มาตรฐาน7'!E50)</f>
        <v/>
      </c>
      <c r="F50" s="898"/>
      <c r="G50" s="501"/>
      <c r="H50" s="502"/>
      <c r="I50" s="502"/>
      <c r="J50" s="502"/>
      <c r="K50" s="503"/>
      <c r="L50" s="502"/>
      <c r="M50" s="502"/>
      <c r="N50" s="502"/>
      <c r="O50" s="502"/>
      <c r="P50" s="504"/>
      <c r="Q50" s="501"/>
      <c r="R50" s="502"/>
      <c r="S50" s="502"/>
      <c r="T50" s="502"/>
      <c r="U50" s="503"/>
      <c r="V50" s="502"/>
      <c r="W50" s="502"/>
      <c r="X50" s="502"/>
      <c r="Y50" s="502"/>
      <c r="Z50" s="504"/>
      <c r="AA50" s="501"/>
      <c r="AB50" s="502"/>
      <c r="AC50" s="502"/>
      <c r="AD50" s="502"/>
      <c r="AE50" s="503"/>
      <c r="AF50" s="2"/>
      <c r="AG50" s="2"/>
      <c r="AH50" s="501"/>
      <c r="AI50" s="502"/>
      <c r="AJ50" s="502"/>
      <c r="AK50" s="502"/>
      <c r="AL50" s="503"/>
      <c r="AM50" s="501"/>
      <c r="AN50" s="502"/>
      <c r="AO50" s="502"/>
      <c r="AP50" s="502"/>
      <c r="AQ50" s="503"/>
      <c r="AR50" s="502"/>
      <c r="AS50" s="511"/>
      <c r="AT50" s="511"/>
      <c r="AU50" s="511"/>
      <c r="AV50" s="512"/>
      <c r="AW50" s="501"/>
      <c r="AX50" s="511"/>
      <c r="AY50" s="511"/>
      <c r="AZ50" s="511"/>
      <c r="BA50" s="513"/>
      <c r="BB50" s="502"/>
      <c r="BC50" s="502"/>
      <c r="BD50" s="502"/>
      <c r="BE50" s="502"/>
      <c r="BF50" s="504"/>
      <c r="BG50" s="501"/>
      <c r="BH50" s="502"/>
      <c r="BI50" s="502"/>
      <c r="BJ50" s="502"/>
      <c r="BK50" s="503"/>
      <c r="BL50" s="502"/>
      <c r="BM50" s="502"/>
      <c r="BN50" s="502"/>
      <c r="BO50" s="502"/>
      <c r="BP50" s="504"/>
      <c r="BQ50" s="501"/>
      <c r="BR50" s="502"/>
      <c r="BS50" s="502"/>
      <c r="BT50" s="502"/>
      <c r="BU50" s="503"/>
      <c r="BV50" s="501"/>
      <c r="BW50" s="502"/>
      <c r="BX50" s="502"/>
      <c r="BY50" s="502"/>
      <c r="BZ50" s="503"/>
      <c r="CA50" s="28">
        <f t="shared" si="3"/>
        <v>45</v>
      </c>
      <c r="CB50" s="502"/>
      <c r="CC50" s="502"/>
      <c r="CD50" s="502"/>
      <c r="CE50" s="502"/>
      <c r="CF50" s="504"/>
      <c r="CG50" s="501"/>
      <c r="CH50" s="502"/>
      <c r="CI50" s="502"/>
      <c r="CJ50" s="502"/>
      <c r="CK50" s="503"/>
      <c r="CL50" s="502"/>
      <c r="CM50" s="511"/>
      <c r="CN50" s="511"/>
      <c r="CO50" s="511"/>
      <c r="CP50" s="512"/>
      <c r="CQ50" s="501"/>
      <c r="CR50" s="511"/>
      <c r="CS50" s="511"/>
      <c r="CT50" s="511"/>
      <c r="CU50" s="513"/>
      <c r="CV50" s="502"/>
      <c r="CW50" s="511"/>
      <c r="CX50" s="511"/>
      <c r="CY50" s="511"/>
      <c r="CZ50" s="512"/>
      <c r="DA50" s="501"/>
      <c r="DB50" s="511"/>
      <c r="DC50" s="511"/>
      <c r="DD50" s="511"/>
      <c r="DE50" s="513"/>
      <c r="DF50" s="273">
        <f>IF(C50=0," ",ลับ!CX50)</f>
        <v>0</v>
      </c>
      <c r="DG50" s="299">
        <f t="shared" si="1"/>
        <v>0</v>
      </c>
      <c r="DH50" s="71"/>
      <c r="DI50" s="522" t="str">
        <f>IF(B$6="","-",IF(ลับ!$CX102=0,"-",ลับ!$CX102))</f>
        <v>-</v>
      </c>
      <c r="DJ50" s="523" t="str">
        <f>IF(B$6="","-",IF(ลับ!$CX153=0,"-",ลับ!$CX153))</f>
        <v>-</v>
      </c>
      <c r="DK50" s="523" t="str">
        <f>IF(B$6="","-",IF(ลับ!CX204=0,"-",ลับ!$CX204))</f>
        <v>-</v>
      </c>
      <c r="DL50" s="524" t="str">
        <f>IF(B$6="","-",IF(ลับ!$CX256=0,"-",ลับ!$CX256))</f>
        <v>-</v>
      </c>
      <c r="DM50" s="525" t="str">
        <f t="shared" si="2"/>
        <v>-</v>
      </c>
      <c r="DN50" s="525">
        <f>IF(DM50="-",ลับ!$CX$4,ลับ!$CX$4-DM50)</f>
        <v>20</v>
      </c>
    </row>
    <row r="51" spans="1:118" ht="15.2" customHeight="1">
      <c r="A51" s="526">
        <f>IF('ชื่อ-มาตรฐาน7'!A51="","",'ชื่อ-มาตรฐาน7'!A51)</f>
        <v>46</v>
      </c>
      <c r="B51" s="526" t="str">
        <f>IF('ชื่อ-มาตรฐาน7'!B51="","",'ชื่อ-มาตรฐาน7'!B51)</f>
        <v/>
      </c>
      <c r="C51" s="527" t="str">
        <f>IF('ชื่อ-มาตรฐาน7'!C51="","",'ชื่อ-มาตรฐาน7'!C51)</f>
        <v/>
      </c>
      <c r="D51" s="528" t="str">
        <f>IF('ชื่อ-มาตรฐาน7'!D51="","",'ชื่อ-มาตรฐาน7'!D51)</f>
        <v/>
      </c>
      <c r="E51" s="899" t="str">
        <f>IF('ชื่อ-มาตรฐาน7'!E51="","",'ชื่อ-มาตรฐาน7'!E51)</f>
        <v/>
      </c>
      <c r="F51" s="900"/>
      <c r="G51" s="496"/>
      <c r="H51" s="493"/>
      <c r="I51" s="493"/>
      <c r="J51" s="493"/>
      <c r="K51" s="494"/>
      <c r="L51" s="493"/>
      <c r="M51" s="493"/>
      <c r="N51" s="493"/>
      <c r="O51" s="493"/>
      <c r="P51" s="495"/>
      <c r="Q51" s="496"/>
      <c r="R51" s="493"/>
      <c r="S51" s="493"/>
      <c r="T51" s="493"/>
      <c r="U51" s="494"/>
      <c r="V51" s="493"/>
      <c r="W51" s="493"/>
      <c r="X51" s="493"/>
      <c r="Y51" s="493"/>
      <c r="Z51" s="495"/>
      <c r="AA51" s="496"/>
      <c r="AB51" s="493"/>
      <c r="AC51" s="493"/>
      <c r="AD51" s="493"/>
      <c r="AE51" s="494"/>
      <c r="AF51" s="2"/>
      <c r="AG51" s="2"/>
      <c r="AH51" s="496"/>
      <c r="AI51" s="493"/>
      <c r="AJ51" s="493"/>
      <c r="AK51" s="493"/>
      <c r="AL51" s="494"/>
      <c r="AM51" s="496"/>
      <c r="AN51" s="493"/>
      <c r="AO51" s="493"/>
      <c r="AP51" s="493"/>
      <c r="AQ51" s="494"/>
      <c r="AR51" s="493"/>
      <c r="AS51" s="505"/>
      <c r="AT51" s="505"/>
      <c r="AU51" s="505"/>
      <c r="AV51" s="506"/>
      <c r="AW51" s="496"/>
      <c r="AX51" s="505"/>
      <c r="AY51" s="505"/>
      <c r="AZ51" s="505"/>
      <c r="BA51" s="507"/>
      <c r="BB51" s="493"/>
      <c r="BC51" s="493"/>
      <c r="BD51" s="493"/>
      <c r="BE51" s="493"/>
      <c r="BF51" s="495"/>
      <c r="BG51" s="496"/>
      <c r="BH51" s="493"/>
      <c r="BI51" s="493"/>
      <c r="BJ51" s="493"/>
      <c r="BK51" s="494"/>
      <c r="BL51" s="493"/>
      <c r="BM51" s="493"/>
      <c r="BN51" s="493"/>
      <c r="BO51" s="493"/>
      <c r="BP51" s="495"/>
      <c r="BQ51" s="496"/>
      <c r="BR51" s="493"/>
      <c r="BS51" s="493"/>
      <c r="BT51" s="493"/>
      <c r="BU51" s="494"/>
      <c r="BV51" s="496"/>
      <c r="BW51" s="493"/>
      <c r="BX51" s="493"/>
      <c r="BY51" s="493"/>
      <c r="BZ51" s="494"/>
      <c r="CA51" s="26">
        <f t="shared" ref="CA51:CA55" si="4">IF(A51=""," ",A51)</f>
        <v>46</v>
      </c>
      <c r="CB51" s="493"/>
      <c r="CC51" s="493"/>
      <c r="CD51" s="493"/>
      <c r="CE51" s="493"/>
      <c r="CF51" s="495"/>
      <c r="CG51" s="496"/>
      <c r="CH51" s="493"/>
      <c r="CI51" s="493"/>
      <c r="CJ51" s="493"/>
      <c r="CK51" s="494"/>
      <c r="CL51" s="493"/>
      <c r="CM51" s="505"/>
      <c r="CN51" s="505"/>
      <c r="CO51" s="505"/>
      <c r="CP51" s="506"/>
      <c r="CQ51" s="496"/>
      <c r="CR51" s="505"/>
      <c r="CS51" s="505"/>
      <c r="CT51" s="505"/>
      <c r="CU51" s="507"/>
      <c r="CV51" s="493"/>
      <c r="CW51" s="505"/>
      <c r="CX51" s="505"/>
      <c r="CY51" s="505"/>
      <c r="CZ51" s="506"/>
      <c r="DA51" s="496"/>
      <c r="DB51" s="505"/>
      <c r="DC51" s="505"/>
      <c r="DD51" s="505"/>
      <c r="DE51" s="507"/>
      <c r="DF51" s="258">
        <f>IF(C51=0," ",ลับ!CX51)</f>
        <v>0</v>
      </c>
      <c r="DG51" s="297">
        <f t="shared" si="1"/>
        <v>0</v>
      </c>
      <c r="DH51" s="72"/>
      <c r="DI51" s="514" t="str">
        <f>IF(B$6="","-",IF(ลับ!$CX103=0,"-",ลับ!$CX103))</f>
        <v>-</v>
      </c>
      <c r="DJ51" s="515" t="str">
        <f>IF(B$6="","-",IF(ลับ!$CX154=0,"-",ลับ!$CX154))</f>
        <v>-</v>
      </c>
      <c r="DK51" s="515" t="str">
        <f>IF(B$6="","-",IF(ลับ!CX205=0,"-",ลับ!$CX205))</f>
        <v>-</v>
      </c>
      <c r="DL51" s="516" t="str">
        <f>IF(B$6="","-",IF(ลับ!$CX257=0,"-",ลับ!$CX257))</f>
        <v>-</v>
      </c>
      <c r="DM51" s="517" t="str">
        <f t="shared" si="2"/>
        <v>-</v>
      </c>
      <c r="DN51" s="517">
        <f>IF(DM51="-",ลับ!$CX$4,ลับ!$CX$4-DM51)</f>
        <v>20</v>
      </c>
    </row>
    <row r="52" spans="1:118" ht="15.2" customHeight="1">
      <c r="A52" s="529">
        <f>IF('ชื่อ-มาตรฐาน7'!A52="","",'ชื่อ-มาตรฐาน7'!A52)</f>
        <v>47</v>
      </c>
      <c r="B52" s="529" t="str">
        <f>IF('ชื่อ-มาตรฐาน7'!B52="","",'ชื่อ-มาตรฐาน7'!B52)</f>
        <v/>
      </c>
      <c r="C52" s="530" t="str">
        <f>IF('ชื่อ-มาตรฐาน7'!C52="","",'ชื่อ-มาตรฐาน7'!C52)</f>
        <v/>
      </c>
      <c r="D52" s="531" t="str">
        <f>IF('ชื่อ-มาตรฐาน7'!D52="","",'ชื่อ-มาตรฐาน7'!D52)</f>
        <v/>
      </c>
      <c r="E52" s="901" t="str">
        <f>IF('ชื่อ-มาตรฐาน7'!E52="","",'ชื่อ-มาตรฐาน7'!E52)</f>
        <v/>
      </c>
      <c r="F52" s="902"/>
      <c r="G52" s="497"/>
      <c r="H52" s="498"/>
      <c r="I52" s="498"/>
      <c r="J52" s="498"/>
      <c r="K52" s="499"/>
      <c r="L52" s="498"/>
      <c r="M52" s="498"/>
      <c r="N52" s="498"/>
      <c r="O52" s="498"/>
      <c r="P52" s="500"/>
      <c r="Q52" s="497"/>
      <c r="R52" s="498"/>
      <c r="S52" s="498"/>
      <c r="T52" s="498"/>
      <c r="U52" s="499"/>
      <c r="V52" s="498"/>
      <c r="W52" s="498"/>
      <c r="X52" s="498"/>
      <c r="Y52" s="498"/>
      <c r="Z52" s="500"/>
      <c r="AA52" s="497"/>
      <c r="AB52" s="498"/>
      <c r="AC52" s="498"/>
      <c r="AD52" s="498"/>
      <c r="AE52" s="499"/>
      <c r="AF52" s="2"/>
      <c r="AG52" s="2"/>
      <c r="AH52" s="497"/>
      <c r="AI52" s="498"/>
      <c r="AJ52" s="498"/>
      <c r="AK52" s="498"/>
      <c r="AL52" s="499"/>
      <c r="AM52" s="497"/>
      <c r="AN52" s="498"/>
      <c r="AO52" s="498"/>
      <c r="AP52" s="498"/>
      <c r="AQ52" s="499"/>
      <c r="AR52" s="498"/>
      <c r="AS52" s="508"/>
      <c r="AT52" s="508"/>
      <c r="AU52" s="508"/>
      <c r="AV52" s="509"/>
      <c r="AW52" s="497"/>
      <c r="AX52" s="508"/>
      <c r="AY52" s="508"/>
      <c r="AZ52" s="508"/>
      <c r="BA52" s="510"/>
      <c r="BB52" s="498"/>
      <c r="BC52" s="498"/>
      <c r="BD52" s="498"/>
      <c r="BE52" s="498"/>
      <c r="BF52" s="500"/>
      <c r="BG52" s="497"/>
      <c r="BH52" s="498"/>
      <c r="BI52" s="498"/>
      <c r="BJ52" s="498"/>
      <c r="BK52" s="499"/>
      <c r="BL52" s="498"/>
      <c r="BM52" s="498"/>
      <c r="BN52" s="498"/>
      <c r="BO52" s="498"/>
      <c r="BP52" s="500"/>
      <c r="BQ52" s="497"/>
      <c r="BR52" s="498"/>
      <c r="BS52" s="498"/>
      <c r="BT52" s="498"/>
      <c r="BU52" s="499"/>
      <c r="BV52" s="497"/>
      <c r="BW52" s="498"/>
      <c r="BX52" s="498"/>
      <c r="BY52" s="498"/>
      <c r="BZ52" s="499"/>
      <c r="CA52" s="27">
        <f t="shared" si="4"/>
        <v>47</v>
      </c>
      <c r="CB52" s="498"/>
      <c r="CC52" s="498"/>
      <c r="CD52" s="498"/>
      <c r="CE52" s="498"/>
      <c r="CF52" s="500"/>
      <c r="CG52" s="497"/>
      <c r="CH52" s="498"/>
      <c r="CI52" s="498"/>
      <c r="CJ52" s="498"/>
      <c r="CK52" s="499"/>
      <c r="CL52" s="498"/>
      <c r="CM52" s="508"/>
      <c r="CN52" s="508"/>
      <c r="CO52" s="508"/>
      <c r="CP52" s="509"/>
      <c r="CQ52" s="497"/>
      <c r="CR52" s="508"/>
      <c r="CS52" s="508"/>
      <c r="CT52" s="508"/>
      <c r="CU52" s="510"/>
      <c r="CV52" s="498"/>
      <c r="CW52" s="508"/>
      <c r="CX52" s="508"/>
      <c r="CY52" s="508"/>
      <c r="CZ52" s="509"/>
      <c r="DA52" s="497"/>
      <c r="DB52" s="508"/>
      <c r="DC52" s="508"/>
      <c r="DD52" s="508"/>
      <c r="DE52" s="510"/>
      <c r="DF52" s="263">
        <f>IF(C52=0," ",ลับ!CX52)</f>
        <v>0</v>
      </c>
      <c r="DG52" s="298">
        <f t="shared" si="1"/>
        <v>0</v>
      </c>
      <c r="DH52" s="70"/>
      <c r="DI52" s="518" t="str">
        <f>IF(B$6="","-",IF(ลับ!$CX104=0,"-",ลับ!$CX104))</f>
        <v>-</v>
      </c>
      <c r="DJ52" s="519" t="str">
        <f>IF(B$6="","-",IF(ลับ!$CX155=0,"-",ลับ!$CX155))</f>
        <v>-</v>
      </c>
      <c r="DK52" s="519" t="str">
        <f>IF(B$6="","-",IF(ลับ!CX206=0,"-",ลับ!$CX206))</f>
        <v>-</v>
      </c>
      <c r="DL52" s="520" t="str">
        <f>IF(B$6="","-",IF(ลับ!$CX258=0,"-",ลับ!$CX258))</f>
        <v>-</v>
      </c>
      <c r="DM52" s="521" t="str">
        <f t="shared" si="2"/>
        <v>-</v>
      </c>
      <c r="DN52" s="521">
        <f>IF(DM52="-",ลับ!$CX$4,ลับ!$CX$4-DM52)</f>
        <v>20</v>
      </c>
    </row>
    <row r="53" spans="1:118" ht="15.2" customHeight="1">
      <c r="A53" s="529">
        <f>IF('ชื่อ-มาตรฐาน7'!A53="","",'ชื่อ-มาตรฐาน7'!A53)</f>
        <v>48</v>
      </c>
      <c r="B53" s="529" t="str">
        <f>IF('ชื่อ-มาตรฐาน7'!B53="","",'ชื่อ-มาตรฐาน7'!B53)</f>
        <v/>
      </c>
      <c r="C53" s="530" t="str">
        <f>IF('ชื่อ-มาตรฐาน7'!C53="","",'ชื่อ-มาตรฐาน7'!C53)</f>
        <v/>
      </c>
      <c r="D53" s="531" t="str">
        <f>IF('ชื่อ-มาตรฐาน7'!D53="","",'ชื่อ-มาตรฐาน7'!D53)</f>
        <v/>
      </c>
      <c r="E53" s="901" t="str">
        <f>IF('ชื่อ-มาตรฐาน7'!E53="","",'ชื่อ-มาตรฐาน7'!E53)</f>
        <v/>
      </c>
      <c r="F53" s="902"/>
      <c r="G53" s="497"/>
      <c r="H53" s="498"/>
      <c r="I53" s="498"/>
      <c r="J53" s="498"/>
      <c r="K53" s="499"/>
      <c r="L53" s="498"/>
      <c r="M53" s="498"/>
      <c r="N53" s="498"/>
      <c r="O53" s="498"/>
      <c r="P53" s="500"/>
      <c r="Q53" s="497"/>
      <c r="R53" s="498"/>
      <c r="S53" s="498"/>
      <c r="T53" s="498"/>
      <c r="U53" s="499"/>
      <c r="V53" s="498"/>
      <c r="W53" s="498"/>
      <c r="X53" s="498"/>
      <c r="Y53" s="498"/>
      <c r="Z53" s="500"/>
      <c r="AA53" s="497"/>
      <c r="AB53" s="498"/>
      <c r="AC53" s="498"/>
      <c r="AD53" s="498"/>
      <c r="AE53" s="499"/>
      <c r="AF53" s="2"/>
      <c r="AG53" s="2"/>
      <c r="AH53" s="497"/>
      <c r="AI53" s="498"/>
      <c r="AJ53" s="498"/>
      <c r="AK53" s="498"/>
      <c r="AL53" s="499"/>
      <c r="AM53" s="497"/>
      <c r="AN53" s="498"/>
      <c r="AO53" s="498"/>
      <c r="AP53" s="498"/>
      <c r="AQ53" s="499"/>
      <c r="AR53" s="498"/>
      <c r="AS53" s="508"/>
      <c r="AT53" s="508"/>
      <c r="AU53" s="508"/>
      <c r="AV53" s="509"/>
      <c r="AW53" s="497"/>
      <c r="AX53" s="508"/>
      <c r="AY53" s="508"/>
      <c r="AZ53" s="508"/>
      <c r="BA53" s="510"/>
      <c r="BB53" s="498"/>
      <c r="BC53" s="498"/>
      <c r="BD53" s="498"/>
      <c r="BE53" s="498"/>
      <c r="BF53" s="500"/>
      <c r="BG53" s="497"/>
      <c r="BH53" s="498"/>
      <c r="BI53" s="498"/>
      <c r="BJ53" s="498"/>
      <c r="BK53" s="499"/>
      <c r="BL53" s="498"/>
      <c r="BM53" s="498"/>
      <c r="BN53" s="498"/>
      <c r="BO53" s="498"/>
      <c r="BP53" s="500"/>
      <c r="BQ53" s="497"/>
      <c r="BR53" s="498"/>
      <c r="BS53" s="498"/>
      <c r="BT53" s="498"/>
      <c r="BU53" s="499"/>
      <c r="BV53" s="497"/>
      <c r="BW53" s="498"/>
      <c r="BX53" s="498"/>
      <c r="BY53" s="498"/>
      <c r="BZ53" s="499"/>
      <c r="CA53" s="27">
        <f t="shared" si="4"/>
        <v>48</v>
      </c>
      <c r="CB53" s="498"/>
      <c r="CC53" s="498"/>
      <c r="CD53" s="498"/>
      <c r="CE53" s="498"/>
      <c r="CF53" s="500"/>
      <c r="CG53" s="497"/>
      <c r="CH53" s="498"/>
      <c r="CI53" s="498"/>
      <c r="CJ53" s="498"/>
      <c r="CK53" s="499"/>
      <c r="CL53" s="498"/>
      <c r="CM53" s="508"/>
      <c r="CN53" s="508"/>
      <c r="CO53" s="508"/>
      <c r="CP53" s="509"/>
      <c r="CQ53" s="497"/>
      <c r="CR53" s="508"/>
      <c r="CS53" s="508"/>
      <c r="CT53" s="508"/>
      <c r="CU53" s="510"/>
      <c r="CV53" s="498"/>
      <c r="CW53" s="508"/>
      <c r="CX53" s="508"/>
      <c r="CY53" s="508"/>
      <c r="CZ53" s="509"/>
      <c r="DA53" s="497"/>
      <c r="DB53" s="508"/>
      <c r="DC53" s="508"/>
      <c r="DD53" s="508"/>
      <c r="DE53" s="510"/>
      <c r="DF53" s="263">
        <f>IF(C53=0," ",ลับ!CX53)</f>
        <v>0</v>
      </c>
      <c r="DG53" s="298">
        <f t="shared" si="1"/>
        <v>0</v>
      </c>
      <c r="DH53" s="70"/>
      <c r="DI53" s="518" t="str">
        <f>IF(B$6="","-",IF(ลับ!$CX105=0,"-",ลับ!$CX105))</f>
        <v>-</v>
      </c>
      <c r="DJ53" s="519" t="str">
        <f>IF(B$6="","-",IF(ลับ!$CX156=0,"-",ลับ!$CX156))</f>
        <v>-</v>
      </c>
      <c r="DK53" s="519" t="str">
        <f>IF(B$6="","-",IF(ลับ!CX207=0,"-",ลับ!$CX207))</f>
        <v>-</v>
      </c>
      <c r="DL53" s="520" t="str">
        <f>IF(B$6="","-",IF(ลับ!$CX259=0,"-",ลับ!$CX259))</f>
        <v>-</v>
      </c>
      <c r="DM53" s="521" t="str">
        <f t="shared" si="2"/>
        <v>-</v>
      </c>
      <c r="DN53" s="521">
        <f>IF(DM53="-",ลับ!$CX$4,ลับ!$CX$4-DM53)</f>
        <v>20</v>
      </c>
    </row>
    <row r="54" spans="1:118" ht="15.2" customHeight="1">
      <c r="A54" s="529">
        <f>IF('ชื่อ-มาตรฐาน7'!A54="","",'ชื่อ-มาตรฐาน7'!A54)</f>
        <v>49</v>
      </c>
      <c r="B54" s="529" t="str">
        <f>IF('ชื่อ-มาตรฐาน7'!B54="","",'ชื่อ-มาตรฐาน7'!B54)</f>
        <v/>
      </c>
      <c r="C54" s="530" t="str">
        <f>IF('ชื่อ-มาตรฐาน7'!C54="","",'ชื่อ-มาตรฐาน7'!C54)</f>
        <v/>
      </c>
      <c r="D54" s="531" t="str">
        <f>IF('ชื่อ-มาตรฐาน7'!D54="","",'ชื่อ-มาตรฐาน7'!D54)</f>
        <v/>
      </c>
      <c r="E54" s="901" t="str">
        <f>IF('ชื่อ-มาตรฐาน7'!E54="","",'ชื่อ-มาตรฐาน7'!E54)</f>
        <v/>
      </c>
      <c r="F54" s="902"/>
      <c r="G54" s="497"/>
      <c r="H54" s="498"/>
      <c r="I54" s="498"/>
      <c r="J54" s="498"/>
      <c r="K54" s="499"/>
      <c r="L54" s="498"/>
      <c r="M54" s="498"/>
      <c r="N54" s="498"/>
      <c r="O54" s="498"/>
      <c r="P54" s="500"/>
      <c r="Q54" s="497"/>
      <c r="R54" s="498"/>
      <c r="S54" s="498"/>
      <c r="T54" s="498"/>
      <c r="U54" s="499"/>
      <c r="V54" s="498"/>
      <c r="W54" s="498"/>
      <c r="X54" s="498"/>
      <c r="Y54" s="498"/>
      <c r="Z54" s="500"/>
      <c r="AA54" s="497"/>
      <c r="AB54" s="498"/>
      <c r="AC54" s="498"/>
      <c r="AD54" s="498"/>
      <c r="AE54" s="499"/>
      <c r="AF54" s="2"/>
      <c r="AG54" s="2"/>
      <c r="AH54" s="497"/>
      <c r="AI54" s="498"/>
      <c r="AJ54" s="498"/>
      <c r="AK54" s="498"/>
      <c r="AL54" s="499"/>
      <c r="AM54" s="497"/>
      <c r="AN54" s="498"/>
      <c r="AO54" s="498"/>
      <c r="AP54" s="498"/>
      <c r="AQ54" s="499"/>
      <c r="AR54" s="498"/>
      <c r="AS54" s="508"/>
      <c r="AT54" s="508"/>
      <c r="AU54" s="508"/>
      <c r="AV54" s="509"/>
      <c r="AW54" s="497"/>
      <c r="AX54" s="508"/>
      <c r="AY54" s="508"/>
      <c r="AZ54" s="508"/>
      <c r="BA54" s="510"/>
      <c r="BB54" s="498"/>
      <c r="BC54" s="498"/>
      <c r="BD54" s="498"/>
      <c r="BE54" s="498"/>
      <c r="BF54" s="500"/>
      <c r="BG54" s="497"/>
      <c r="BH54" s="498"/>
      <c r="BI54" s="498"/>
      <c r="BJ54" s="498"/>
      <c r="BK54" s="499"/>
      <c r="BL54" s="498"/>
      <c r="BM54" s="498"/>
      <c r="BN54" s="498"/>
      <c r="BO54" s="498"/>
      <c r="BP54" s="500"/>
      <c r="BQ54" s="497"/>
      <c r="BR54" s="498"/>
      <c r="BS54" s="498"/>
      <c r="BT54" s="498"/>
      <c r="BU54" s="499"/>
      <c r="BV54" s="497"/>
      <c r="BW54" s="498"/>
      <c r="BX54" s="498"/>
      <c r="BY54" s="498"/>
      <c r="BZ54" s="499"/>
      <c r="CA54" s="27">
        <f t="shared" si="4"/>
        <v>49</v>
      </c>
      <c r="CB54" s="498"/>
      <c r="CC54" s="498"/>
      <c r="CD54" s="498"/>
      <c r="CE54" s="498"/>
      <c r="CF54" s="500"/>
      <c r="CG54" s="497"/>
      <c r="CH54" s="498"/>
      <c r="CI54" s="498"/>
      <c r="CJ54" s="498"/>
      <c r="CK54" s="499"/>
      <c r="CL54" s="498"/>
      <c r="CM54" s="508"/>
      <c r="CN54" s="508"/>
      <c r="CO54" s="508"/>
      <c r="CP54" s="509"/>
      <c r="CQ54" s="497"/>
      <c r="CR54" s="508"/>
      <c r="CS54" s="508"/>
      <c r="CT54" s="508"/>
      <c r="CU54" s="510"/>
      <c r="CV54" s="498"/>
      <c r="CW54" s="508"/>
      <c r="CX54" s="508"/>
      <c r="CY54" s="508"/>
      <c r="CZ54" s="509"/>
      <c r="DA54" s="497"/>
      <c r="DB54" s="508"/>
      <c r="DC54" s="508"/>
      <c r="DD54" s="508"/>
      <c r="DE54" s="510"/>
      <c r="DF54" s="263">
        <f>IF(C54=0," ",ลับ!CX54)</f>
        <v>0</v>
      </c>
      <c r="DG54" s="298">
        <f t="shared" si="1"/>
        <v>0</v>
      </c>
      <c r="DH54" s="70"/>
      <c r="DI54" s="518" t="str">
        <f>IF(B$6="","-",IF(ลับ!$CX106=0,"-",ลับ!$CX106))</f>
        <v>-</v>
      </c>
      <c r="DJ54" s="519" t="str">
        <f>IF(B$6="","-",IF(ลับ!$CX157=0,"-",ลับ!$CX157))</f>
        <v>-</v>
      </c>
      <c r="DK54" s="519" t="str">
        <f>IF(B$6="","-",IF(ลับ!CX208=0,"-",ลับ!$CX208))</f>
        <v>-</v>
      </c>
      <c r="DL54" s="520" t="str">
        <f>IF(B$6="","-",IF(ลับ!$CX260=0,"-",ลับ!$CX260))</f>
        <v>-</v>
      </c>
      <c r="DM54" s="521" t="str">
        <f t="shared" si="2"/>
        <v>-</v>
      </c>
      <c r="DN54" s="521">
        <f>IF(DM54="-",ลับ!$CX$4,ลับ!$CX$4-DM54)</f>
        <v>20</v>
      </c>
    </row>
    <row r="55" spans="1:118" ht="15.2" customHeight="1" thickBot="1">
      <c r="A55" s="532">
        <f>IF('ชื่อ-มาตรฐาน7'!A55="","",'ชื่อ-มาตรฐาน7'!A55)</f>
        <v>50</v>
      </c>
      <c r="B55" s="532" t="str">
        <f>IF('ชื่อ-มาตรฐาน7'!B55="","",'ชื่อ-มาตรฐาน7'!B55)</f>
        <v/>
      </c>
      <c r="C55" s="533" t="str">
        <f>IF('ชื่อ-มาตรฐาน7'!C55="","",'ชื่อ-มาตรฐาน7'!C55)</f>
        <v/>
      </c>
      <c r="D55" s="534" t="str">
        <f>IF('ชื่อ-มาตรฐาน7'!D55="","",'ชื่อ-มาตรฐาน7'!D55)</f>
        <v/>
      </c>
      <c r="E55" s="897" t="str">
        <f>IF('ชื่อ-มาตรฐาน7'!E55="","",'ชื่อ-มาตรฐาน7'!E55)</f>
        <v/>
      </c>
      <c r="F55" s="898"/>
      <c r="G55" s="501"/>
      <c r="H55" s="502"/>
      <c r="I55" s="502"/>
      <c r="J55" s="502"/>
      <c r="K55" s="503"/>
      <c r="L55" s="502"/>
      <c r="M55" s="502"/>
      <c r="N55" s="502"/>
      <c r="O55" s="502"/>
      <c r="P55" s="504"/>
      <c r="Q55" s="501"/>
      <c r="R55" s="502"/>
      <c r="S55" s="502"/>
      <c r="T55" s="502"/>
      <c r="U55" s="503"/>
      <c r="V55" s="502"/>
      <c r="W55" s="502"/>
      <c r="X55" s="502"/>
      <c r="Y55" s="502"/>
      <c r="Z55" s="504"/>
      <c r="AA55" s="501"/>
      <c r="AB55" s="502"/>
      <c r="AC55" s="502"/>
      <c r="AD55" s="502"/>
      <c r="AE55" s="503"/>
      <c r="AF55" s="2"/>
      <c r="AG55" s="2"/>
      <c r="AH55" s="501"/>
      <c r="AI55" s="502"/>
      <c r="AJ55" s="502"/>
      <c r="AK55" s="502"/>
      <c r="AL55" s="503"/>
      <c r="AM55" s="501"/>
      <c r="AN55" s="502"/>
      <c r="AO55" s="502"/>
      <c r="AP55" s="502"/>
      <c r="AQ55" s="503"/>
      <c r="AR55" s="502"/>
      <c r="AS55" s="511"/>
      <c r="AT55" s="511"/>
      <c r="AU55" s="511"/>
      <c r="AV55" s="512"/>
      <c r="AW55" s="501"/>
      <c r="AX55" s="511"/>
      <c r="AY55" s="511"/>
      <c r="AZ55" s="511"/>
      <c r="BA55" s="513"/>
      <c r="BB55" s="502"/>
      <c r="BC55" s="502"/>
      <c r="BD55" s="502"/>
      <c r="BE55" s="502"/>
      <c r="BF55" s="504"/>
      <c r="BG55" s="501"/>
      <c r="BH55" s="502"/>
      <c r="BI55" s="502"/>
      <c r="BJ55" s="502"/>
      <c r="BK55" s="503"/>
      <c r="BL55" s="502"/>
      <c r="BM55" s="502"/>
      <c r="BN55" s="502"/>
      <c r="BO55" s="502"/>
      <c r="BP55" s="504"/>
      <c r="BQ55" s="501"/>
      <c r="BR55" s="502"/>
      <c r="BS55" s="502"/>
      <c r="BT55" s="502"/>
      <c r="BU55" s="503"/>
      <c r="BV55" s="501"/>
      <c r="BW55" s="502"/>
      <c r="BX55" s="502"/>
      <c r="BY55" s="502"/>
      <c r="BZ55" s="503"/>
      <c r="CA55" s="28">
        <f t="shared" si="4"/>
        <v>50</v>
      </c>
      <c r="CB55" s="502"/>
      <c r="CC55" s="502"/>
      <c r="CD55" s="502"/>
      <c r="CE55" s="502"/>
      <c r="CF55" s="504"/>
      <c r="CG55" s="501"/>
      <c r="CH55" s="502"/>
      <c r="CI55" s="502"/>
      <c r="CJ55" s="502"/>
      <c r="CK55" s="503"/>
      <c r="CL55" s="502"/>
      <c r="CM55" s="511"/>
      <c r="CN55" s="511"/>
      <c r="CO55" s="511"/>
      <c r="CP55" s="512"/>
      <c r="CQ55" s="501"/>
      <c r="CR55" s="511"/>
      <c r="CS55" s="511"/>
      <c r="CT55" s="511"/>
      <c r="CU55" s="513"/>
      <c r="CV55" s="502"/>
      <c r="CW55" s="511"/>
      <c r="CX55" s="511"/>
      <c r="CY55" s="511"/>
      <c r="CZ55" s="512"/>
      <c r="DA55" s="501"/>
      <c r="DB55" s="511"/>
      <c r="DC55" s="511"/>
      <c r="DD55" s="511"/>
      <c r="DE55" s="513"/>
      <c r="DF55" s="273">
        <f>IF(C55=0," ",ลับ!CX55)</f>
        <v>0</v>
      </c>
      <c r="DG55" s="299">
        <f t="shared" si="1"/>
        <v>0</v>
      </c>
      <c r="DH55" s="71"/>
      <c r="DI55" s="522" t="str">
        <f>IF(B$6="","-",IF(ลับ!$CX107=0,"-",ลับ!$CX107))</f>
        <v>-</v>
      </c>
      <c r="DJ55" s="523" t="str">
        <f>IF(B$6="","-",IF(ลับ!$CX158=0,"-",ลับ!$CX158))</f>
        <v>-</v>
      </c>
      <c r="DK55" s="523" t="str">
        <f>IF(B$6="","-",IF(ลับ!CX209=0,"-",ลับ!$CX209))</f>
        <v>-</v>
      </c>
      <c r="DL55" s="524" t="str">
        <f>IF(B$6="","-",IF(ลับ!$CX261=0,"-",ลับ!$CX261))</f>
        <v>-</v>
      </c>
      <c r="DM55" s="525" t="str">
        <f t="shared" si="2"/>
        <v>-</v>
      </c>
      <c r="DN55" s="525">
        <f>IF(DM55="-",ลับ!$CX$4,ลับ!$CX$4-DM55)</f>
        <v>20</v>
      </c>
    </row>
    <row r="56" spans="1:118" ht="1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300"/>
      <c r="DG56" s="300"/>
    </row>
    <row r="57" spans="1:118" ht="1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300"/>
      <c r="DG57" s="300"/>
    </row>
    <row r="58" spans="1:118" ht="1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300"/>
      <c r="DG58" s="300"/>
    </row>
    <row r="59" spans="1:118" ht="23.25">
      <c r="A59" s="1"/>
      <c r="B59" s="1"/>
      <c r="C59" s="1"/>
      <c r="D59" s="1"/>
      <c r="E59" s="1"/>
      <c r="F59" s="1"/>
      <c r="G59" s="1"/>
      <c r="H59" s="1"/>
      <c r="I59" s="1"/>
      <c r="J59" s="1"/>
      <c r="K59" s="306"/>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300"/>
      <c r="DG59" s="300"/>
    </row>
    <row r="60" spans="1:118" ht="1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300"/>
      <c r="DG60" s="300"/>
    </row>
    <row r="61" spans="1:118" ht="1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300"/>
      <c r="DG61" s="300"/>
    </row>
    <row r="62" spans="1:118" ht="1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300"/>
      <c r="DG62" s="300"/>
    </row>
    <row r="63" spans="1:118" ht="1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300"/>
      <c r="DG63" s="300"/>
    </row>
    <row r="64" spans="1:118" ht="1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300"/>
      <c r="DG64" s="300"/>
    </row>
    <row r="65" spans="1:111" ht="1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300"/>
      <c r="DG65" s="300"/>
    </row>
    <row r="66" spans="1:111" ht="1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300"/>
      <c r="DG66" s="300"/>
    </row>
    <row r="67" spans="1:111">
      <c r="DF67" s="197"/>
      <c r="DG67" s="197"/>
    </row>
    <row r="68" spans="1:111">
      <c r="DF68" s="197"/>
      <c r="DG68" s="197"/>
    </row>
    <row r="69" spans="1:111">
      <c r="DF69" s="197"/>
      <c r="DG69" s="197"/>
    </row>
    <row r="70" spans="1:111">
      <c r="DF70" s="197"/>
      <c r="DG70" s="197"/>
    </row>
    <row r="71" spans="1:111">
      <c r="DF71" s="197"/>
      <c r="DG71" s="197"/>
    </row>
    <row r="72" spans="1:111">
      <c r="DF72" s="197"/>
      <c r="DG72" s="197"/>
    </row>
    <row r="73" spans="1:111">
      <c r="DF73" s="197"/>
      <c r="DG73" s="197"/>
    </row>
    <row r="74" spans="1:111">
      <c r="DF74" s="197"/>
      <c r="DG74" s="197"/>
    </row>
    <row r="75" spans="1:111">
      <c r="DF75" s="197"/>
      <c r="DG75" s="197"/>
    </row>
    <row r="76" spans="1:111">
      <c r="DF76" s="197"/>
      <c r="DG76" s="197"/>
    </row>
    <row r="77" spans="1:111">
      <c r="DF77" s="197"/>
      <c r="DG77" s="197"/>
    </row>
    <row r="78" spans="1:111">
      <c r="DF78" s="197"/>
      <c r="DG78" s="197"/>
    </row>
    <row r="79" spans="1:111">
      <c r="DF79" s="197"/>
      <c r="DG79" s="197"/>
    </row>
    <row r="80" spans="1:111">
      <c r="DF80" s="197"/>
      <c r="DG80" s="197"/>
    </row>
    <row r="81" spans="110:111">
      <c r="DF81" s="197"/>
      <c r="DG81" s="197"/>
    </row>
    <row r="82" spans="110:111">
      <c r="DF82" s="197"/>
      <c r="DG82" s="197"/>
    </row>
    <row r="83" spans="110:111">
      <c r="DF83" s="197"/>
      <c r="DG83" s="197"/>
    </row>
    <row r="84" spans="110:111">
      <c r="DF84" s="197"/>
      <c r="DG84" s="197"/>
    </row>
    <row r="85" spans="110:111">
      <c r="DF85" s="197"/>
      <c r="DG85" s="197"/>
    </row>
    <row r="86" spans="110:111">
      <c r="DF86" s="197"/>
      <c r="DG86" s="197"/>
    </row>
    <row r="87" spans="110:111">
      <c r="DF87" s="197"/>
      <c r="DG87" s="197"/>
    </row>
    <row r="88" spans="110:111">
      <c r="DF88" s="197"/>
      <c r="DG88" s="197"/>
    </row>
    <row r="89" spans="110:111">
      <c r="DF89" s="197"/>
      <c r="DG89" s="197"/>
    </row>
    <row r="90" spans="110:111">
      <c r="DF90" s="197"/>
      <c r="DG90" s="197"/>
    </row>
    <row r="91" spans="110:111">
      <c r="DF91" s="197"/>
      <c r="DG91" s="197"/>
    </row>
    <row r="92" spans="110:111">
      <c r="DF92" s="197"/>
      <c r="DG92" s="197"/>
    </row>
    <row r="93" spans="110:111">
      <c r="DF93" s="197"/>
      <c r="DG93" s="197"/>
    </row>
    <row r="94" spans="110:111">
      <c r="DF94" s="197"/>
      <c r="DG94" s="197"/>
    </row>
    <row r="95" spans="110:111">
      <c r="DF95" s="197"/>
      <c r="DG95" s="197"/>
    </row>
    <row r="96" spans="110:111">
      <c r="DF96" s="197"/>
      <c r="DG96" s="197"/>
    </row>
    <row r="97" spans="110:111">
      <c r="DF97" s="197"/>
      <c r="DG97" s="197"/>
    </row>
    <row r="98" spans="110:111">
      <c r="DF98" s="197"/>
      <c r="DG98" s="197"/>
    </row>
    <row r="99" spans="110:111">
      <c r="DF99" s="197"/>
      <c r="DG99" s="197"/>
    </row>
    <row r="100" spans="110:111">
      <c r="DF100" s="197"/>
      <c r="DG100" s="197"/>
    </row>
    <row r="101" spans="110:111">
      <c r="DF101" s="197"/>
      <c r="DG101" s="197"/>
    </row>
    <row r="102" spans="110:111">
      <c r="DF102" s="197"/>
      <c r="DG102" s="197"/>
    </row>
    <row r="103" spans="110:111">
      <c r="DF103" s="197"/>
      <c r="DG103" s="197"/>
    </row>
    <row r="104" spans="110:111">
      <c r="DF104" s="197"/>
      <c r="DG104" s="197"/>
    </row>
    <row r="105" spans="110:111">
      <c r="DF105" s="197"/>
      <c r="DG105" s="197"/>
    </row>
    <row r="106" spans="110:111">
      <c r="DF106" s="197"/>
      <c r="DG106" s="197"/>
    </row>
    <row r="107" spans="110:111">
      <c r="DF107" s="197"/>
      <c r="DG107" s="197"/>
    </row>
    <row r="108" spans="110:111">
      <c r="DF108" s="197"/>
      <c r="DG108" s="197"/>
    </row>
    <row r="109" spans="110:111">
      <c r="DF109" s="197"/>
      <c r="DG109" s="197"/>
    </row>
    <row r="110" spans="110:111">
      <c r="DF110" s="197"/>
      <c r="DG110" s="197"/>
    </row>
    <row r="111" spans="110:111">
      <c r="DF111" s="197"/>
      <c r="DG111" s="197"/>
    </row>
    <row r="112" spans="110:111">
      <c r="DF112" s="197"/>
      <c r="DG112" s="197"/>
    </row>
    <row r="113" spans="110:111">
      <c r="DF113" s="197"/>
      <c r="DG113" s="197"/>
    </row>
    <row r="114" spans="110:111">
      <c r="DF114" s="197"/>
      <c r="DG114" s="197"/>
    </row>
    <row r="115" spans="110:111">
      <c r="DF115" s="197"/>
      <c r="DG115" s="197"/>
    </row>
    <row r="116" spans="110:111">
      <c r="DF116" s="197"/>
      <c r="DG116" s="197"/>
    </row>
    <row r="117" spans="110:111">
      <c r="DF117" s="197"/>
      <c r="DG117" s="197"/>
    </row>
    <row r="118" spans="110:111">
      <c r="DF118" s="197"/>
      <c r="DG118" s="197"/>
    </row>
    <row r="119" spans="110:111">
      <c r="DF119" s="197"/>
      <c r="DG119" s="197"/>
    </row>
    <row r="120" spans="110:111">
      <c r="DF120" s="197"/>
      <c r="DG120" s="197"/>
    </row>
    <row r="121" spans="110:111">
      <c r="DF121" s="197"/>
      <c r="DG121" s="197"/>
    </row>
    <row r="122" spans="110:111">
      <c r="DF122" s="197"/>
      <c r="DG122" s="197"/>
    </row>
    <row r="123" spans="110:111">
      <c r="DF123" s="197"/>
      <c r="DG123" s="197"/>
    </row>
    <row r="124" spans="110:111">
      <c r="DF124" s="197"/>
      <c r="DG124" s="197"/>
    </row>
    <row r="125" spans="110:111">
      <c r="DF125" s="197"/>
      <c r="DG125" s="197"/>
    </row>
    <row r="126" spans="110:111">
      <c r="DF126" s="197"/>
      <c r="DG126" s="197"/>
    </row>
    <row r="127" spans="110:111">
      <c r="DF127" s="197"/>
      <c r="DG127" s="197"/>
    </row>
    <row r="128" spans="110:111">
      <c r="DF128" s="197"/>
      <c r="DG128" s="197"/>
    </row>
    <row r="129" spans="110:111">
      <c r="DF129" s="197"/>
      <c r="DG129" s="197"/>
    </row>
    <row r="130" spans="110:111">
      <c r="DF130" s="197"/>
      <c r="DG130" s="197"/>
    </row>
    <row r="131" spans="110:111">
      <c r="DF131" s="197"/>
      <c r="DG131" s="197"/>
    </row>
    <row r="132" spans="110:111">
      <c r="DF132" s="197"/>
      <c r="DG132" s="197"/>
    </row>
    <row r="133" spans="110:111">
      <c r="DF133" s="197"/>
      <c r="DG133" s="197"/>
    </row>
    <row r="134" spans="110:111">
      <c r="DF134" s="197"/>
      <c r="DG134" s="197"/>
    </row>
    <row r="135" spans="110:111">
      <c r="DF135" s="197"/>
      <c r="DG135" s="197"/>
    </row>
    <row r="136" spans="110:111">
      <c r="DF136" s="197"/>
      <c r="DG136" s="197"/>
    </row>
    <row r="137" spans="110:111">
      <c r="DF137" s="197"/>
      <c r="DG137" s="197"/>
    </row>
    <row r="138" spans="110:111">
      <c r="DF138" s="197"/>
      <c r="DG138" s="197"/>
    </row>
    <row r="139" spans="110:111">
      <c r="DF139" s="197"/>
      <c r="DG139" s="197"/>
    </row>
    <row r="140" spans="110:111">
      <c r="DF140" s="197"/>
      <c r="DG140" s="197"/>
    </row>
    <row r="141" spans="110:111">
      <c r="DF141" s="197"/>
      <c r="DG141" s="197"/>
    </row>
    <row r="142" spans="110:111">
      <c r="DF142" s="197"/>
      <c r="DG142" s="197"/>
    </row>
    <row r="143" spans="110:111">
      <c r="DF143" s="197"/>
      <c r="DG143" s="197"/>
    </row>
    <row r="144" spans="110:111">
      <c r="DF144" s="197"/>
      <c r="DG144" s="197"/>
    </row>
    <row r="145" spans="110:111">
      <c r="DF145" s="197"/>
      <c r="DG145" s="197"/>
    </row>
    <row r="146" spans="110:111">
      <c r="DF146" s="197"/>
      <c r="DG146" s="197"/>
    </row>
    <row r="147" spans="110:111">
      <c r="DF147" s="197"/>
      <c r="DG147" s="197"/>
    </row>
    <row r="148" spans="110:111">
      <c r="DF148" s="197"/>
      <c r="DG148" s="197"/>
    </row>
    <row r="149" spans="110:111">
      <c r="DF149" s="197"/>
      <c r="DG149" s="197"/>
    </row>
    <row r="150" spans="110:111">
      <c r="DF150" s="197"/>
      <c r="DG150" s="197"/>
    </row>
    <row r="151" spans="110:111">
      <c r="DF151" s="197"/>
      <c r="DG151" s="197"/>
    </row>
    <row r="152" spans="110:111">
      <c r="DF152" s="197"/>
      <c r="DG152" s="197"/>
    </row>
    <row r="153" spans="110:111">
      <c r="DF153" s="197"/>
      <c r="DG153" s="197"/>
    </row>
    <row r="154" spans="110:111">
      <c r="DF154" s="197"/>
      <c r="DG154" s="197"/>
    </row>
    <row r="155" spans="110:111">
      <c r="DF155" s="197"/>
      <c r="DG155" s="197"/>
    </row>
    <row r="156" spans="110:111">
      <c r="DF156" s="197"/>
      <c r="DG156" s="197"/>
    </row>
    <row r="157" spans="110:111">
      <c r="DF157" s="197"/>
      <c r="DG157" s="197"/>
    </row>
    <row r="158" spans="110:111">
      <c r="DF158" s="197"/>
      <c r="DG158" s="197"/>
    </row>
    <row r="159" spans="110:111">
      <c r="DF159" s="197"/>
      <c r="DG159" s="197"/>
    </row>
    <row r="160" spans="110:111">
      <c r="DF160" s="197"/>
      <c r="DG160" s="197"/>
    </row>
    <row r="161" spans="110:111">
      <c r="DF161" s="197"/>
      <c r="DG161" s="197"/>
    </row>
    <row r="162" spans="110:111">
      <c r="DF162" s="197"/>
      <c r="DG162" s="197"/>
    </row>
    <row r="163" spans="110:111">
      <c r="DF163" s="197"/>
      <c r="DG163" s="197"/>
    </row>
    <row r="164" spans="110:111">
      <c r="DF164" s="197"/>
      <c r="DG164" s="197"/>
    </row>
    <row r="165" spans="110:111">
      <c r="DF165" s="197"/>
      <c r="DG165" s="197"/>
    </row>
    <row r="166" spans="110:111">
      <c r="DF166" s="197"/>
      <c r="DG166" s="197"/>
    </row>
    <row r="167" spans="110:111">
      <c r="DF167" s="197"/>
      <c r="DG167" s="197"/>
    </row>
    <row r="168" spans="110:111">
      <c r="DF168" s="197"/>
      <c r="DG168" s="197"/>
    </row>
    <row r="169" spans="110:111">
      <c r="DF169" s="197"/>
      <c r="DG169" s="197"/>
    </row>
    <row r="170" spans="110:111">
      <c r="DF170" s="197"/>
      <c r="DG170" s="197"/>
    </row>
    <row r="171" spans="110:111">
      <c r="DF171" s="197"/>
      <c r="DG171" s="197"/>
    </row>
    <row r="172" spans="110:111">
      <c r="DF172" s="197"/>
      <c r="DG172" s="197"/>
    </row>
    <row r="173" spans="110:111">
      <c r="DF173" s="197"/>
      <c r="DG173" s="197"/>
    </row>
  </sheetData>
  <protectedRanges>
    <protectedRange sqref="B6:F55 CB51:DE55 G51:AE55 AH51:BZ55" name="ช่วง1"/>
    <protectedRange sqref="G46:AE50 AH46:BZ50 CB46:DE50 CV45:DE45" name="ช่วง1_2"/>
    <protectedRange sqref="BK45:BZ45 BF45:BI45 G45:AC45 AE45 CB45:CU45 AH45:BD45" name="ช่วง1_1_1"/>
    <protectedRange sqref="BJ45" name="ช่วง1_1_1_1"/>
    <protectedRange sqref="BE45" name="ช่วง1_1_2"/>
    <protectedRange sqref="AD45" name="ช่วง1_1_3"/>
    <protectedRange sqref="CV2:DE44" name="ช่วง1_2_1"/>
    <protectedRange sqref="AH6:BD44 BF6:BI44 G6:AC44 AE6:AE44 BJ6:BJ25 AD6:AD25 G2:AE5 AH2:BZ5 BK6:BZ44 CB2:CU44" name="ช่วง1_1_2_1"/>
    <protectedRange sqref="BJ26:BJ44" name="ช่วง1_1_1_1_1"/>
    <protectedRange sqref="BE6:BE44" name="ช่วง1_1_2_1_1"/>
    <protectedRange sqref="AD26:AD44" name="ช่วง1_1_3_1"/>
  </protectedRanges>
  <mergeCells count="104">
    <mergeCell ref="DM1:DM4"/>
    <mergeCell ref="DN1:DN4"/>
    <mergeCell ref="DH1:DH5"/>
    <mergeCell ref="BQ1:BU1"/>
    <mergeCell ref="BV1:BZ1"/>
    <mergeCell ref="CB1:CF1"/>
    <mergeCell ref="CG1:CK1"/>
    <mergeCell ref="CA1:CA5"/>
    <mergeCell ref="CV2:CZ2"/>
    <mergeCell ref="DA2:DE2"/>
    <mergeCell ref="CV1:CZ1"/>
    <mergeCell ref="DA1:DE1"/>
    <mergeCell ref="DG4:DG5"/>
    <mergeCell ref="DG2:DG3"/>
    <mergeCell ref="DF1:DG1"/>
    <mergeCell ref="DF2:DF3"/>
    <mergeCell ref="DF4:DF5"/>
    <mergeCell ref="BV2:BZ2"/>
    <mergeCell ref="CB2:CF2"/>
    <mergeCell ref="CG2:CK2"/>
    <mergeCell ref="DI1:DL3"/>
    <mergeCell ref="BL1:BP1"/>
    <mergeCell ref="CL1:CP1"/>
    <mergeCell ref="CQ1:CU1"/>
    <mergeCell ref="BG2:BK2"/>
    <mergeCell ref="BL2:BP2"/>
    <mergeCell ref="CL2:CP2"/>
    <mergeCell ref="CQ2:CU2"/>
    <mergeCell ref="BQ2:BU2"/>
    <mergeCell ref="AR1:AV1"/>
    <mergeCell ref="AW1:BA1"/>
    <mergeCell ref="BB1:BF1"/>
    <mergeCell ref="AW2:BA2"/>
    <mergeCell ref="BB2:BF2"/>
    <mergeCell ref="AR2:AV2"/>
    <mergeCell ref="BG1:BK1"/>
    <mergeCell ref="A1:A5"/>
    <mergeCell ref="B1:B5"/>
    <mergeCell ref="F4:F5"/>
    <mergeCell ref="C1:E5"/>
    <mergeCell ref="E40:F40"/>
    <mergeCell ref="E36:F36"/>
    <mergeCell ref="E37:F37"/>
    <mergeCell ref="E38:F38"/>
    <mergeCell ref="E39:F39"/>
    <mergeCell ref="E6:F6"/>
    <mergeCell ref="E7:F7"/>
    <mergeCell ref="E8:F8"/>
    <mergeCell ref="E9:F9"/>
    <mergeCell ref="E15:F15"/>
    <mergeCell ref="E10:F10"/>
    <mergeCell ref="E11:F11"/>
    <mergeCell ref="E26:F26"/>
    <mergeCell ref="E27:F27"/>
    <mergeCell ref="E33:F33"/>
    <mergeCell ref="E34:F34"/>
    <mergeCell ref="E18:F18"/>
    <mergeCell ref="E19:F19"/>
    <mergeCell ref="E12:F12"/>
    <mergeCell ref="E13:F13"/>
    <mergeCell ref="E17:F17"/>
    <mergeCell ref="E20:F20"/>
    <mergeCell ref="G1:K1"/>
    <mergeCell ref="L1:P1"/>
    <mergeCell ref="AA1:AE1"/>
    <mergeCell ref="AH1:AL1"/>
    <mergeCell ref="AM1:AQ1"/>
    <mergeCell ref="E21:F21"/>
    <mergeCell ref="E35:F35"/>
    <mergeCell ref="E32:F32"/>
    <mergeCell ref="E30:F30"/>
    <mergeCell ref="E31:F31"/>
    <mergeCell ref="Q1:U1"/>
    <mergeCell ref="V1:Z1"/>
    <mergeCell ref="AA2:AE2"/>
    <mergeCell ref="AH2:AL2"/>
    <mergeCell ref="AM2:AQ2"/>
    <mergeCell ref="E14:F14"/>
    <mergeCell ref="E16:F16"/>
    <mergeCell ref="G2:K2"/>
    <mergeCell ref="L2:P2"/>
    <mergeCell ref="Q2:U2"/>
    <mergeCell ref="V2:Z2"/>
    <mergeCell ref="E47:F47"/>
    <mergeCell ref="E48:F48"/>
    <mergeCell ref="E54:F54"/>
    <mergeCell ref="E55:F55"/>
    <mergeCell ref="E49:F49"/>
    <mergeCell ref="E50:F50"/>
    <mergeCell ref="E51:F51"/>
    <mergeCell ref="E52:F52"/>
    <mergeCell ref="E53:F53"/>
    <mergeCell ref="E45:F45"/>
    <mergeCell ref="E46:F46"/>
    <mergeCell ref="E43:F43"/>
    <mergeCell ref="E44:F44"/>
    <mergeCell ref="E41:F41"/>
    <mergeCell ref="E28:F28"/>
    <mergeCell ref="E29:F29"/>
    <mergeCell ref="E22:F22"/>
    <mergeCell ref="E23:F23"/>
    <mergeCell ref="E24:F24"/>
    <mergeCell ref="E25:F25"/>
    <mergeCell ref="E42:F42"/>
  </mergeCells>
  <phoneticPr fontId="3" type="noConversion"/>
  <printOptions horizontalCentered="1"/>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9"/>
  <sheetViews>
    <sheetView topLeftCell="B1" workbookViewId="0">
      <selection activeCell="L2" sqref="L2"/>
    </sheetView>
  </sheetViews>
  <sheetFormatPr defaultRowHeight="12.75"/>
  <cols>
    <col min="1" max="1" width="2.7109375" hidden="1" customWidth="1"/>
    <col min="2" max="2" width="2.7109375" customWidth="1"/>
    <col min="3" max="3" width="37.7109375" customWidth="1"/>
    <col min="4" max="4" width="7.7109375" customWidth="1"/>
    <col min="5" max="5" width="5.7109375" customWidth="1"/>
    <col min="6" max="8" width="3.28515625" customWidth="1"/>
    <col min="9" max="9" width="3.7109375" customWidth="1"/>
    <col min="10" max="10" width="5.7109375" customWidth="1"/>
    <col min="11" max="12" width="5.28515625" customWidth="1"/>
    <col min="13" max="14" width="6.7109375" customWidth="1"/>
    <col min="15" max="15" width="4.85546875" customWidth="1"/>
  </cols>
  <sheetData>
    <row r="1" spans="2:20" ht="3" customHeight="1"/>
    <row r="2" spans="2:20" ht="18" customHeight="1">
      <c r="B2" s="944" t="s">
        <v>150</v>
      </c>
      <c r="C2" s="944"/>
      <c r="D2" s="131" t="str">
        <f>IF(ปก!D13=0," ",ปก!D13)</f>
        <v xml:space="preserve"> </v>
      </c>
      <c r="E2" s="945" t="s">
        <v>151</v>
      </c>
      <c r="F2" s="945"/>
      <c r="G2" s="945"/>
      <c r="H2" s="945"/>
      <c r="I2" s="945"/>
      <c r="J2" s="945"/>
      <c r="K2" s="945"/>
      <c r="L2" s="132"/>
      <c r="M2" s="4" t="s">
        <v>149</v>
      </c>
      <c r="N2" s="4"/>
      <c r="O2" s="32"/>
      <c r="P2" s="32"/>
      <c r="Q2" s="32"/>
      <c r="R2" s="32"/>
      <c r="S2" s="32"/>
      <c r="T2" s="32"/>
    </row>
    <row r="3" spans="2:20" ht="3" customHeight="1" thickBot="1">
      <c r="B3" s="132"/>
      <c r="C3" s="132"/>
      <c r="D3" s="132"/>
      <c r="E3" s="132"/>
      <c r="F3" s="132"/>
      <c r="G3" s="132"/>
      <c r="H3" s="132"/>
      <c r="I3" s="132"/>
      <c r="J3" s="132"/>
      <c r="K3" s="132"/>
      <c r="L3" s="132"/>
      <c r="M3" s="132"/>
      <c r="N3" s="132"/>
      <c r="O3" s="32"/>
      <c r="P3" s="32"/>
      <c r="Q3" s="32"/>
      <c r="R3" s="32"/>
      <c r="S3" s="32"/>
      <c r="T3" s="32"/>
    </row>
    <row r="4" spans="2:20" ht="15.95" customHeight="1">
      <c r="B4" s="949" t="s">
        <v>126</v>
      </c>
      <c r="C4" s="952" t="s">
        <v>145</v>
      </c>
      <c r="D4" s="133" t="s">
        <v>133</v>
      </c>
      <c r="E4" s="134" t="s">
        <v>186</v>
      </c>
      <c r="F4" s="955" t="s">
        <v>187</v>
      </c>
      <c r="G4" s="956"/>
      <c r="H4" s="956"/>
      <c r="I4" s="957"/>
      <c r="J4" s="958" t="s">
        <v>29</v>
      </c>
      <c r="K4" s="959"/>
      <c r="L4" s="960"/>
      <c r="M4" s="133" t="s">
        <v>8</v>
      </c>
      <c r="N4" s="136" t="s">
        <v>8</v>
      </c>
      <c r="O4" s="32"/>
      <c r="P4" s="32"/>
      <c r="Q4" s="32"/>
      <c r="R4" s="32"/>
      <c r="S4" s="32"/>
      <c r="T4" s="32"/>
    </row>
    <row r="5" spans="2:20" ht="15.95" customHeight="1">
      <c r="B5" s="950"/>
      <c r="C5" s="953"/>
      <c r="D5" s="139"/>
      <c r="E5" s="140" t="s">
        <v>7</v>
      </c>
      <c r="F5" s="961" t="s">
        <v>149</v>
      </c>
      <c r="G5" s="962"/>
      <c r="H5" s="962"/>
      <c r="I5" s="963"/>
      <c r="J5" s="141" t="s">
        <v>188</v>
      </c>
      <c r="K5" s="142" t="s">
        <v>189</v>
      </c>
      <c r="L5" s="143" t="s">
        <v>190</v>
      </c>
      <c r="M5" s="144" t="s">
        <v>191</v>
      </c>
      <c r="N5" s="145"/>
      <c r="O5" s="32"/>
      <c r="P5" s="32"/>
      <c r="Q5" s="32"/>
      <c r="R5" s="32"/>
      <c r="S5" s="32"/>
      <c r="T5" s="32"/>
    </row>
    <row r="6" spans="2:20" ht="15.95" customHeight="1" thickBot="1">
      <c r="B6" s="951"/>
      <c r="C6" s="954"/>
      <c r="D6" s="146" t="s">
        <v>132</v>
      </c>
      <c r="E6" s="147" t="s">
        <v>131</v>
      </c>
      <c r="F6" s="148" t="s">
        <v>127</v>
      </c>
      <c r="G6" s="149" t="s">
        <v>128</v>
      </c>
      <c r="H6" s="149" t="s">
        <v>129</v>
      </c>
      <c r="I6" s="150" t="s">
        <v>130</v>
      </c>
      <c r="J6" s="151" t="s">
        <v>192</v>
      </c>
      <c r="K6" s="146" t="s">
        <v>193</v>
      </c>
      <c r="L6" s="152" t="s">
        <v>194</v>
      </c>
      <c r="M6" s="152" t="s">
        <v>9</v>
      </c>
      <c r="N6" s="153" t="s">
        <v>130</v>
      </c>
      <c r="O6" s="32"/>
      <c r="P6" s="32"/>
      <c r="Q6" s="32"/>
      <c r="R6" s="32"/>
      <c r="S6" s="32"/>
      <c r="T6" s="32"/>
    </row>
    <row r="7" spans="2:20" ht="17.45" customHeight="1">
      <c r="B7" s="122">
        <v>1</v>
      </c>
      <c r="C7" s="154" t="s">
        <v>487</v>
      </c>
      <c r="D7" s="123">
        <v>3.1</v>
      </c>
      <c r="E7" s="155">
        <v>2</v>
      </c>
      <c r="F7" s="122">
        <v>1</v>
      </c>
      <c r="G7" s="123">
        <v>1</v>
      </c>
      <c r="H7" s="123">
        <v>1</v>
      </c>
      <c r="I7" s="156">
        <f>IF(B7=0," ",SUM(F7:H7))</f>
        <v>3</v>
      </c>
      <c r="J7" s="122">
        <f>IF(B7=0," ",H7)</f>
        <v>1</v>
      </c>
      <c r="K7" s="123">
        <f>IF(B7=0," ",I7-J7-L7-M7)</f>
        <v>1</v>
      </c>
      <c r="L7" s="157">
        <v>1</v>
      </c>
      <c r="M7" s="157">
        <v>0</v>
      </c>
      <c r="N7" s="156">
        <f>IF(B7=0," ",SUM(J7:M7))</f>
        <v>3</v>
      </c>
      <c r="O7" s="32"/>
      <c r="P7" s="32"/>
      <c r="Q7" s="32"/>
      <c r="R7" s="32"/>
      <c r="S7" s="32"/>
      <c r="T7" s="32"/>
    </row>
    <row r="8" spans="2:20" ht="17.45" customHeight="1">
      <c r="B8" s="107"/>
      <c r="C8" s="158"/>
      <c r="D8" s="108"/>
      <c r="E8" s="159"/>
      <c r="F8" s="107"/>
      <c r="G8" s="108"/>
      <c r="H8" s="108"/>
      <c r="I8" s="160" t="str">
        <f t="shared" ref="I8:I46" si="0">IF(B8=0," ",SUM(F8:H8))</f>
        <v xml:space="preserve"> </v>
      </c>
      <c r="J8" s="122" t="str">
        <f t="shared" ref="J8:J46" si="1">IF(B8=0," ",H8)</f>
        <v xml:space="preserve"> </v>
      </c>
      <c r="K8" s="123" t="str">
        <f t="shared" ref="K8:K46" si="2">IF(B8=0," ",I8-J8-L8-M8)</f>
        <v xml:space="preserve"> </v>
      </c>
      <c r="L8" s="161"/>
      <c r="M8" s="161"/>
      <c r="N8" s="160" t="str">
        <f t="shared" ref="N8:N46" si="3">IF(B8=0," ",SUM(J8:M8))</f>
        <v xml:space="preserve"> </v>
      </c>
      <c r="O8" s="32"/>
      <c r="P8" s="32"/>
      <c r="Q8" s="32"/>
      <c r="R8" s="32"/>
      <c r="S8" s="32"/>
      <c r="T8" s="32"/>
    </row>
    <row r="9" spans="2:20" ht="17.45" customHeight="1">
      <c r="B9" s="107"/>
      <c r="C9" s="158"/>
      <c r="D9" s="108"/>
      <c r="E9" s="159"/>
      <c r="F9" s="107"/>
      <c r="G9" s="108"/>
      <c r="H9" s="108"/>
      <c r="I9" s="160" t="str">
        <f t="shared" si="0"/>
        <v xml:space="preserve"> </v>
      </c>
      <c r="J9" s="122" t="str">
        <f t="shared" si="1"/>
        <v xml:space="preserve"> </v>
      </c>
      <c r="K9" s="123" t="str">
        <f t="shared" si="2"/>
        <v xml:space="preserve"> </v>
      </c>
      <c r="L9" s="161"/>
      <c r="M9" s="161"/>
      <c r="N9" s="160" t="str">
        <f t="shared" si="3"/>
        <v xml:space="preserve"> </v>
      </c>
      <c r="O9" s="32"/>
      <c r="P9" s="32"/>
      <c r="Q9" s="32"/>
      <c r="R9" s="32"/>
      <c r="S9" s="32"/>
      <c r="T9" s="32"/>
    </row>
    <row r="10" spans="2:20" ht="17.45" customHeight="1">
      <c r="B10" s="107"/>
      <c r="C10" s="154"/>
      <c r="D10" s="108"/>
      <c r="E10" s="159"/>
      <c r="F10" s="107"/>
      <c r="G10" s="108"/>
      <c r="H10" s="108"/>
      <c r="I10" s="160" t="str">
        <f>IF(B10=0," ",SUM(F10:H10))</f>
        <v xml:space="preserve"> </v>
      </c>
      <c r="J10" s="122" t="str">
        <f t="shared" si="1"/>
        <v xml:space="preserve"> </v>
      </c>
      <c r="K10" s="123" t="str">
        <f t="shared" si="2"/>
        <v xml:space="preserve"> </v>
      </c>
      <c r="L10" s="161"/>
      <c r="M10" s="161"/>
      <c r="N10" s="160" t="str">
        <f t="shared" si="3"/>
        <v xml:space="preserve"> </v>
      </c>
      <c r="O10" s="32"/>
      <c r="P10" s="32"/>
      <c r="Q10" s="32"/>
      <c r="R10" s="32"/>
      <c r="S10" s="32"/>
      <c r="T10" s="32"/>
    </row>
    <row r="11" spans="2:20" ht="17.45" customHeight="1">
      <c r="B11" s="107"/>
      <c r="C11" s="158"/>
      <c r="D11" s="108"/>
      <c r="E11" s="159"/>
      <c r="F11" s="107"/>
      <c r="G11" s="108"/>
      <c r="H11" s="108"/>
      <c r="I11" s="160" t="str">
        <f t="shared" si="0"/>
        <v xml:space="preserve"> </v>
      </c>
      <c r="J11" s="122" t="str">
        <f t="shared" si="1"/>
        <v xml:space="preserve"> </v>
      </c>
      <c r="K11" s="123" t="str">
        <f t="shared" si="2"/>
        <v xml:space="preserve"> </v>
      </c>
      <c r="L11" s="161"/>
      <c r="M11" s="161"/>
      <c r="N11" s="160" t="str">
        <f t="shared" si="3"/>
        <v xml:space="preserve"> </v>
      </c>
      <c r="O11" s="32"/>
      <c r="P11" s="32"/>
      <c r="Q11" s="32"/>
      <c r="R11" s="32"/>
      <c r="S11" s="32"/>
      <c r="T11" s="32"/>
    </row>
    <row r="12" spans="2:20" ht="17.45" customHeight="1">
      <c r="B12" s="107"/>
      <c r="C12" s="158"/>
      <c r="D12" s="108"/>
      <c r="E12" s="159"/>
      <c r="F12" s="107"/>
      <c r="G12" s="108"/>
      <c r="H12" s="108"/>
      <c r="I12" s="160" t="str">
        <f t="shared" si="0"/>
        <v xml:space="preserve"> </v>
      </c>
      <c r="J12" s="122" t="str">
        <f t="shared" si="1"/>
        <v xml:space="preserve"> </v>
      </c>
      <c r="K12" s="123" t="str">
        <f t="shared" si="2"/>
        <v xml:space="preserve"> </v>
      </c>
      <c r="L12" s="108"/>
      <c r="M12" s="161"/>
      <c r="N12" s="160" t="str">
        <f t="shared" si="3"/>
        <v xml:space="preserve"> </v>
      </c>
      <c r="O12" s="32"/>
      <c r="P12" s="32"/>
      <c r="Q12" s="32"/>
      <c r="R12" s="32"/>
      <c r="S12" s="32"/>
      <c r="T12" s="32"/>
    </row>
    <row r="13" spans="2:20" ht="17.45" customHeight="1">
      <c r="B13" s="107"/>
      <c r="C13" s="158"/>
      <c r="D13" s="108"/>
      <c r="E13" s="159"/>
      <c r="F13" s="107"/>
      <c r="G13" s="108"/>
      <c r="H13" s="108"/>
      <c r="I13" s="160" t="str">
        <f t="shared" si="0"/>
        <v xml:space="preserve"> </v>
      </c>
      <c r="J13" s="122" t="str">
        <f t="shared" si="1"/>
        <v xml:space="preserve"> </v>
      </c>
      <c r="K13" s="123" t="str">
        <f t="shared" si="2"/>
        <v xml:space="preserve"> </v>
      </c>
      <c r="L13" s="108"/>
      <c r="M13" s="161"/>
      <c r="N13" s="160" t="str">
        <f t="shared" si="3"/>
        <v xml:space="preserve"> </v>
      </c>
      <c r="O13" s="32"/>
      <c r="P13" s="32"/>
      <c r="Q13" s="32"/>
      <c r="R13" s="32"/>
      <c r="S13" s="32"/>
      <c r="T13" s="32"/>
    </row>
    <row r="14" spans="2:20" ht="17.45" customHeight="1">
      <c r="B14" s="107"/>
      <c r="C14" s="154"/>
      <c r="D14" s="108"/>
      <c r="E14" s="159"/>
      <c r="F14" s="107"/>
      <c r="G14" s="108"/>
      <c r="H14" s="108"/>
      <c r="I14" s="160" t="str">
        <f t="shared" si="0"/>
        <v xml:space="preserve"> </v>
      </c>
      <c r="J14" s="122" t="str">
        <f t="shared" si="1"/>
        <v xml:space="preserve"> </v>
      </c>
      <c r="K14" s="123" t="str">
        <f t="shared" si="2"/>
        <v xml:space="preserve"> </v>
      </c>
      <c r="L14" s="108"/>
      <c r="M14" s="161"/>
      <c r="N14" s="160" t="str">
        <f t="shared" si="3"/>
        <v xml:space="preserve"> </v>
      </c>
      <c r="O14" s="32"/>
      <c r="P14" s="32"/>
      <c r="Q14" s="32"/>
      <c r="R14" s="32"/>
      <c r="S14" s="32"/>
      <c r="T14" s="32"/>
    </row>
    <row r="15" spans="2:20" ht="17.45" customHeight="1">
      <c r="B15" s="107"/>
      <c r="C15" s="158"/>
      <c r="D15" s="108"/>
      <c r="E15" s="159"/>
      <c r="F15" s="107"/>
      <c r="G15" s="108"/>
      <c r="H15" s="108"/>
      <c r="I15" s="160" t="str">
        <f t="shared" si="0"/>
        <v xml:space="preserve"> </v>
      </c>
      <c r="J15" s="122" t="str">
        <f t="shared" si="1"/>
        <v xml:space="preserve"> </v>
      </c>
      <c r="K15" s="123" t="str">
        <f t="shared" si="2"/>
        <v xml:space="preserve"> </v>
      </c>
      <c r="L15" s="108"/>
      <c r="M15" s="161"/>
      <c r="N15" s="160" t="str">
        <f t="shared" si="3"/>
        <v xml:space="preserve"> </v>
      </c>
      <c r="O15" s="32"/>
      <c r="P15" s="32"/>
      <c r="Q15" s="32"/>
      <c r="R15" s="32"/>
      <c r="S15" s="32"/>
      <c r="T15" s="32"/>
    </row>
    <row r="16" spans="2:20" ht="17.45" customHeight="1">
      <c r="B16" s="107"/>
      <c r="C16" s="158"/>
      <c r="D16" s="108"/>
      <c r="E16" s="159"/>
      <c r="F16" s="107"/>
      <c r="G16" s="108"/>
      <c r="H16" s="108"/>
      <c r="I16" s="160" t="str">
        <f t="shared" si="0"/>
        <v xml:space="preserve"> </v>
      </c>
      <c r="J16" s="122" t="str">
        <f t="shared" si="1"/>
        <v xml:space="preserve"> </v>
      </c>
      <c r="K16" s="123" t="str">
        <f t="shared" si="2"/>
        <v xml:space="preserve"> </v>
      </c>
      <c r="L16" s="108"/>
      <c r="M16" s="161"/>
      <c r="N16" s="160" t="str">
        <f t="shared" si="3"/>
        <v xml:space="preserve"> </v>
      </c>
      <c r="O16" s="32"/>
      <c r="P16" s="32"/>
      <c r="Q16" s="32"/>
      <c r="R16" s="32"/>
      <c r="S16" s="32"/>
      <c r="T16" s="32"/>
    </row>
    <row r="17" spans="2:20" ht="17.45" customHeight="1">
      <c r="B17" s="107"/>
      <c r="C17" s="154"/>
      <c r="D17" s="108"/>
      <c r="E17" s="159"/>
      <c r="F17" s="107"/>
      <c r="G17" s="108"/>
      <c r="H17" s="108"/>
      <c r="I17" s="160" t="str">
        <f t="shared" si="0"/>
        <v xml:space="preserve"> </v>
      </c>
      <c r="J17" s="122" t="str">
        <f t="shared" si="1"/>
        <v xml:space="preserve"> </v>
      </c>
      <c r="K17" s="123" t="str">
        <f t="shared" si="2"/>
        <v xml:space="preserve"> </v>
      </c>
      <c r="L17" s="108"/>
      <c r="M17" s="161"/>
      <c r="N17" s="160" t="str">
        <f t="shared" si="3"/>
        <v xml:space="preserve"> </v>
      </c>
      <c r="O17" s="32"/>
      <c r="P17" s="32"/>
      <c r="Q17" s="32"/>
      <c r="R17" s="32"/>
      <c r="S17" s="32"/>
      <c r="T17" s="32"/>
    </row>
    <row r="18" spans="2:20" ht="17.45" customHeight="1">
      <c r="B18" s="107"/>
      <c r="C18" s="158"/>
      <c r="D18" s="108"/>
      <c r="E18" s="159"/>
      <c r="F18" s="107"/>
      <c r="G18" s="108"/>
      <c r="H18" s="108"/>
      <c r="I18" s="160" t="str">
        <f t="shared" si="0"/>
        <v xml:space="preserve"> </v>
      </c>
      <c r="J18" s="122" t="str">
        <f t="shared" si="1"/>
        <v xml:space="preserve"> </v>
      </c>
      <c r="K18" s="123" t="str">
        <f t="shared" si="2"/>
        <v xml:space="preserve"> </v>
      </c>
      <c r="L18" s="161"/>
      <c r="M18" s="161"/>
      <c r="N18" s="160" t="str">
        <f t="shared" si="3"/>
        <v xml:space="preserve"> </v>
      </c>
      <c r="O18" s="32"/>
      <c r="P18" s="32"/>
      <c r="Q18" s="32"/>
      <c r="R18" s="32"/>
      <c r="S18" s="32"/>
      <c r="T18" s="32"/>
    </row>
    <row r="19" spans="2:20" ht="17.45" customHeight="1">
      <c r="B19" s="107"/>
      <c r="C19" s="158"/>
      <c r="D19" s="108"/>
      <c r="E19" s="159"/>
      <c r="F19" s="107"/>
      <c r="G19" s="108"/>
      <c r="H19" s="108"/>
      <c r="I19" s="160" t="str">
        <f t="shared" si="0"/>
        <v xml:space="preserve"> </v>
      </c>
      <c r="J19" s="122" t="str">
        <f t="shared" si="1"/>
        <v xml:space="preserve"> </v>
      </c>
      <c r="K19" s="123" t="str">
        <f t="shared" si="2"/>
        <v xml:space="preserve"> </v>
      </c>
      <c r="L19" s="161"/>
      <c r="M19" s="161"/>
      <c r="N19" s="160" t="str">
        <f t="shared" si="3"/>
        <v xml:space="preserve"> </v>
      </c>
      <c r="O19" s="32"/>
      <c r="P19" s="32"/>
      <c r="Q19" s="32"/>
      <c r="R19" s="32"/>
      <c r="S19" s="32"/>
      <c r="T19" s="32"/>
    </row>
    <row r="20" spans="2:20" ht="17.45" customHeight="1">
      <c r="B20" s="107"/>
      <c r="C20" s="154"/>
      <c r="D20" s="108"/>
      <c r="E20" s="159"/>
      <c r="F20" s="107"/>
      <c r="G20" s="108"/>
      <c r="H20" s="108"/>
      <c r="I20" s="160" t="str">
        <f t="shared" si="0"/>
        <v xml:space="preserve"> </v>
      </c>
      <c r="J20" s="122" t="str">
        <f t="shared" si="1"/>
        <v xml:space="preserve"> </v>
      </c>
      <c r="K20" s="123" t="str">
        <f t="shared" si="2"/>
        <v xml:space="preserve"> </v>
      </c>
      <c r="L20" s="161"/>
      <c r="M20" s="161"/>
      <c r="N20" s="160" t="str">
        <f t="shared" si="3"/>
        <v xml:space="preserve"> </v>
      </c>
      <c r="O20" s="32"/>
      <c r="P20" s="32"/>
      <c r="Q20" s="32"/>
      <c r="R20" s="32"/>
      <c r="S20" s="32"/>
      <c r="T20" s="32"/>
    </row>
    <row r="21" spans="2:20" ht="17.45" customHeight="1">
      <c r="B21" s="107"/>
      <c r="C21" s="158"/>
      <c r="D21" s="108"/>
      <c r="E21" s="159"/>
      <c r="F21" s="107"/>
      <c r="G21" s="108"/>
      <c r="H21" s="108"/>
      <c r="I21" s="160" t="str">
        <f t="shared" si="0"/>
        <v xml:space="preserve"> </v>
      </c>
      <c r="J21" s="122" t="str">
        <f t="shared" si="1"/>
        <v xml:space="preserve"> </v>
      </c>
      <c r="K21" s="123" t="str">
        <f t="shared" si="2"/>
        <v xml:space="preserve"> </v>
      </c>
      <c r="L21" s="161"/>
      <c r="M21" s="161"/>
      <c r="N21" s="160" t="str">
        <f t="shared" si="3"/>
        <v xml:space="preserve"> </v>
      </c>
      <c r="O21" s="32"/>
      <c r="P21" s="32"/>
      <c r="Q21" s="32"/>
      <c r="R21" s="32"/>
      <c r="S21" s="32"/>
      <c r="T21" s="32"/>
    </row>
    <row r="22" spans="2:20" ht="17.45" customHeight="1">
      <c r="B22" s="107"/>
      <c r="C22" s="158"/>
      <c r="D22" s="108"/>
      <c r="E22" s="159"/>
      <c r="F22" s="107"/>
      <c r="G22" s="108"/>
      <c r="H22" s="108"/>
      <c r="I22" s="160" t="str">
        <f t="shared" si="0"/>
        <v xml:space="preserve"> </v>
      </c>
      <c r="J22" s="122" t="str">
        <f t="shared" si="1"/>
        <v xml:space="preserve"> </v>
      </c>
      <c r="K22" s="123" t="str">
        <f t="shared" si="2"/>
        <v xml:space="preserve"> </v>
      </c>
      <c r="L22" s="161"/>
      <c r="M22" s="161"/>
      <c r="N22" s="160" t="str">
        <f t="shared" si="3"/>
        <v xml:space="preserve"> </v>
      </c>
      <c r="O22" s="32"/>
      <c r="P22" s="32"/>
      <c r="Q22" s="32"/>
      <c r="R22" s="32"/>
      <c r="S22" s="32"/>
      <c r="T22" s="32"/>
    </row>
    <row r="23" spans="2:20" ht="17.45" customHeight="1">
      <c r="B23" s="107"/>
      <c r="C23" s="158"/>
      <c r="D23" s="108"/>
      <c r="E23" s="159"/>
      <c r="F23" s="107"/>
      <c r="G23" s="108"/>
      <c r="H23" s="108"/>
      <c r="I23" s="160" t="str">
        <f t="shared" si="0"/>
        <v xml:space="preserve"> </v>
      </c>
      <c r="J23" s="122" t="str">
        <f t="shared" si="1"/>
        <v xml:space="preserve"> </v>
      </c>
      <c r="K23" s="123" t="str">
        <f t="shared" si="2"/>
        <v xml:space="preserve"> </v>
      </c>
      <c r="L23" s="161"/>
      <c r="M23" s="161"/>
      <c r="N23" s="160" t="str">
        <f t="shared" si="3"/>
        <v xml:space="preserve"> </v>
      </c>
      <c r="O23" s="32"/>
      <c r="P23" s="32"/>
      <c r="Q23" s="32"/>
      <c r="R23" s="32"/>
      <c r="S23" s="32"/>
      <c r="T23" s="32"/>
    </row>
    <row r="24" spans="2:20" ht="17.45" customHeight="1">
      <c r="B24" s="107"/>
      <c r="C24" s="158"/>
      <c r="D24" s="108"/>
      <c r="E24" s="159"/>
      <c r="F24" s="107"/>
      <c r="G24" s="108"/>
      <c r="H24" s="108"/>
      <c r="I24" s="160" t="str">
        <f t="shared" si="0"/>
        <v xml:space="preserve"> </v>
      </c>
      <c r="J24" s="122" t="str">
        <f t="shared" si="1"/>
        <v xml:space="preserve"> </v>
      </c>
      <c r="K24" s="123" t="str">
        <f t="shared" si="2"/>
        <v xml:space="preserve"> </v>
      </c>
      <c r="L24" s="161"/>
      <c r="M24" s="161"/>
      <c r="N24" s="160" t="str">
        <f t="shared" si="3"/>
        <v xml:space="preserve"> </v>
      </c>
      <c r="O24" s="32"/>
      <c r="P24" s="32"/>
      <c r="Q24" s="32"/>
      <c r="R24" s="32"/>
      <c r="S24" s="32"/>
      <c r="T24" s="32"/>
    </row>
    <row r="25" spans="2:20" ht="17.45" customHeight="1">
      <c r="B25" s="107"/>
      <c r="C25" s="162"/>
      <c r="D25" s="108"/>
      <c r="E25" s="159"/>
      <c r="F25" s="107"/>
      <c r="G25" s="108"/>
      <c r="H25" s="108"/>
      <c r="I25" s="160" t="str">
        <f t="shared" si="0"/>
        <v xml:space="preserve"> </v>
      </c>
      <c r="J25" s="122" t="str">
        <f t="shared" si="1"/>
        <v xml:space="preserve"> </v>
      </c>
      <c r="K25" s="123" t="str">
        <f t="shared" si="2"/>
        <v xml:space="preserve"> </v>
      </c>
      <c r="L25" s="161"/>
      <c r="M25" s="161"/>
      <c r="N25" s="160" t="str">
        <f t="shared" si="3"/>
        <v xml:space="preserve"> </v>
      </c>
      <c r="O25" s="32"/>
      <c r="P25" s="32"/>
      <c r="Q25" s="32"/>
      <c r="R25" s="32"/>
      <c r="S25" s="32"/>
      <c r="T25" s="32"/>
    </row>
    <row r="26" spans="2:20" ht="17.45" customHeight="1">
      <c r="B26" s="107"/>
      <c r="C26" s="158"/>
      <c r="D26" s="108"/>
      <c r="E26" s="159"/>
      <c r="F26" s="107"/>
      <c r="G26" s="108"/>
      <c r="H26" s="108"/>
      <c r="I26" s="160" t="str">
        <f t="shared" si="0"/>
        <v xml:space="preserve"> </v>
      </c>
      <c r="J26" s="122" t="str">
        <f t="shared" si="1"/>
        <v xml:space="preserve"> </v>
      </c>
      <c r="K26" s="123" t="str">
        <f t="shared" si="2"/>
        <v xml:space="preserve"> </v>
      </c>
      <c r="L26" s="161"/>
      <c r="M26" s="161"/>
      <c r="N26" s="160" t="str">
        <f t="shared" si="3"/>
        <v xml:space="preserve"> </v>
      </c>
      <c r="O26" s="32"/>
      <c r="P26" s="32"/>
      <c r="Q26" s="32"/>
      <c r="R26" s="32"/>
      <c r="S26" s="32"/>
      <c r="T26" s="32"/>
    </row>
    <row r="27" spans="2:20" ht="17.45" customHeight="1">
      <c r="B27" s="107"/>
      <c r="C27" s="154"/>
      <c r="D27" s="108"/>
      <c r="E27" s="159"/>
      <c r="F27" s="107"/>
      <c r="G27" s="108"/>
      <c r="H27" s="108"/>
      <c r="I27" s="160" t="str">
        <f t="shared" si="0"/>
        <v xml:space="preserve"> </v>
      </c>
      <c r="J27" s="122" t="str">
        <f t="shared" si="1"/>
        <v xml:space="preserve"> </v>
      </c>
      <c r="K27" s="123" t="str">
        <f t="shared" si="2"/>
        <v xml:space="preserve"> </v>
      </c>
      <c r="L27" s="161"/>
      <c r="M27" s="161"/>
      <c r="N27" s="160" t="str">
        <f t="shared" si="3"/>
        <v xml:space="preserve"> </v>
      </c>
      <c r="O27" s="32"/>
      <c r="P27" s="32"/>
      <c r="Q27" s="32"/>
      <c r="R27" s="32"/>
      <c r="S27" s="32"/>
      <c r="T27" s="32"/>
    </row>
    <row r="28" spans="2:20" ht="17.45" customHeight="1">
      <c r="B28" s="107"/>
      <c r="C28" s="158"/>
      <c r="D28" s="108"/>
      <c r="E28" s="159"/>
      <c r="F28" s="107"/>
      <c r="G28" s="108"/>
      <c r="H28" s="108"/>
      <c r="I28" s="160" t="str">
        <f t="shared" si="0"/>
        <v xml:space="preserve"> </v>
      </c>
      <c r="J28" s="122" t="str">
        <f t="shared" si="1"/>
        <v xml:space="preserve"> </v>
      </c>
      <c r="K28" s="123" t="str">
        <f t="shared" si="2"/>
        <v xml:space="preserve"> </v>
      </c>
      <c r="L28" s="161"/>
      <c r="M28" s="161"/>
      <c r="N28" s="160" t="str">
        <f t="shared" si="3"/>
        <v xml:space="preserve"> </v>
      </c>
      <c r="O28" s="32"/>
      <c r="P28" s="32"/>
      <c r="Q28" s="32"/>
      <c r="R28" s="32"/>
      <c r="S28" s="32"/>
      <c r="T28" s="32"/>
    </row>
    <row r="29" spans="2:20" ht="17.45" customHeight="1">
      <c r="B29" s="107"/>
      <c r="C29" s="154"/>
      <c r="D29" s="108"/>
      <c r="E29" s="159"/>
      <c r="F29" s="107"/>
      <c r="G29" s="108"/>
      <c r="H29" s="108"/>
      <c r="I29" s="160" t="str">
        <f t="shared" si="0"/>
        <v xml:space="preserve"> </v>
      </c>
      <c r="J29" s="122" t="str">
        <f t="shared" si="1"/>
        <v xml:space="preserve"> </v>
      </c>
      <c r="K29" s="123" t="str">
        <f t="shared" si="2"/>
        <v xml:space="preserve"> </v>
      </c>
      <c r="L29" s="161"/>
      <c r="M29" s="161"/>
      <c r="N29" s="160" t="str">
        <f t="shared" si="3"/>
        <v xml:space="preserve"> </v>
      </c>
      <c r="O29" s="32"/>
      <c r="P29" s="32"/>
      <c r="Q29" s="32"/>
      <c r="R29" s="32"/>
      <c r="S29" s="32"/>
      <c r="T29" s="32"/>
    </row>
    <row r="30" spans="2:20" ht="17.45" customHeight="1">
      <c r="B30" s="107"/>
      <c r="C30" s="158"/>
      <c r="D30" s="108"/>
      <c r="E30" s="159"/>
      <c r="F30" s="107"/>
      <c r="G30" s="108"/>
      <c r="H30" s="108"/>
      <c r="I30" s="160" t="str">
        <f t="shared" si="0"/>
        <v xml:space="preserve"> </v>
      </c>
      <c r="J30" s="122" t="str">
        <f t="shared" si="1"/>
        <v xml:space="preserve"> </v>
      </c>
      <c r="K30" s="123" t="str">
        <f t="shared" si="2"/>
        <v xml:space="preserve"> </v>
      </c>
      <c r="L30" s="161"/>
      <c r="M30" s="161"/>
      <c r="N30" s="160" t="str">
        <f t="shared" si="3"/>
        <v xml:space="preserve"> </v>
      </c>
      <c r="O30" s="32"/>
      <c r="P30" s="32"/>
      <c r="Q30" s="32"/>
      <c r="R30" s="32"/>
      <c r="S30" s="32"/>
      <c r="T30" s="32"/>
    </row>
    <row r="31" spans="2:20" ht="17.45" customHeight="1">
      <c r="B31" s="107"/>
      <c r="C31" s="158"/>
      <c r="D31" s="108"/>
      <c r="E31" s="159"/>
      <c r="F31" s="107"/>
      <c r="G31" s="108"/>
      <c r="H31" s="108"/>
      <c r="I31" s="160" t="str">
        <f t="shared" si="0"/>
        <v xml:space="preserve"> </v>
      </c>
      <c r="J31" s="122" t="str">
        <f t="shared" si="1"/>
        <v xml:space="preserve"> </v>
      </c>
      <c r="K31" s="123" t="str">
        <f t="shared" si="2"/>
        <v xml:space="preserve"> </v>
      </c>
      <c r="L31" s="161"/>
      <c r="M31" s="161"/>
      <c r="N31" s="160" t="str">
        <f t="shared" si="3"/>
        <v xml:space="preserve"> </v>
      </c>
      <c r="O31" s="32"/>
      <c r="P31" s="32"/>
      <c r="Q31" s="32"/>
      <c r="R31" s="32"/>
      <c r="S31" s="32"/>
      <c r="T31" s="32"/>
    </row>
    <row r="32" spans="2:20" ht="17.45" customHeight="1">
      <c r="B32" s="107"/>
      <c r="C32" s="154"/>
      <c r="D32" s="108"/>
      <c r="E32" s="159"/>
      <c r="F32" s="107"/>
      <c r="G32" s="108"/>
      <c r="H32" s="108"/>
      <c r="I32" s="160" t="str">
        <f t="shared" si="0"/>
        <v xml:space="preserve"> </v>
      </c>
      <c r="J32" s="122" t="str">
        <f t="shared" si="1"/>
        <v xml:space="preserve"> </v>
      </c>
      <c r="K32" s="123" t="str">
        <f t="shared" si="2"/>
        <v xml:space="preserve"> </v>
      </c>
      <c r="L32" s="161"/>
      <c r="M32" s="161"/>
      <c r="N32" s="160" t="str">
        <f t="shared" si="3"/>
        <v xml:space="preserve"> </v>
      </c>
      <c r="O32" s="32"/>
      <c r="P32" s="32"/>
      <c r="Q32" s="32"/>
      <c r="R32" s="32"/>
      <c r="S32" s="32"/>
      <c r="T32" s="32"/>
    </row>
    <row r="33" spans="2:20" ht="17.45" customHeight="1">
      <c r="B33" s="107"/>
      <c r="C33" s="158"/>
      <c r="D33" s="108"/>
      <c r="E33" s="159"/>
      <c r="F33" s="107"/>
      <c r="G33" s="108"/>
      <c r="H33" s="108"/>
      <c r="I33" s="160" t="str">
        <f t="shared" si="0"/>
        <v xml:space="preserve"> </v>
      </c>
      <c r="J33" s="122" t="str">
        <f t="shared" si="1"/>
        <v xml:space="preserve"> </v>
      </c>
      <c r="K33" s="123" t="str">
        <f t="shared" si="2"/>
        <v xml:space="preserve"> </v>
      </c>
      <c r="L33" s="161"/>
      <c r="M33" s="161"/>
      <c r="N33" s="160" t="str">
        <f t="shared" si="3"/>
        <v xml:space="preserve"> </v>
      </c>
      <c r="O33" s="32"/>
      <c r="P33" s="32"/>
      <c r="Q33" s="32"/>
      <c r="R33" s="32"/>
      <c r="S33" s="32"/>
      <c r="T33" s="32"/>
    </row>
    <row r="34" spans="2:20" ht="17.45" customHeight="1">
      <c r="B34" s="107"/>
      <c r="C34" s="154"/>
      <c r="D34" s="108"/>
      <c r="E34" s="159"/>
      <c r="F34" s="107"/>
      <c r="G34" s="108"/>
      <c r="H34" s="108"/>
      <c r="I34" s="160" t="str">
        <f t="shared" si="0"/>
        <v xml:space="preserve"> </v>
      </c>
      <c r="J34" s="122" t="str">
        <f t="shared" si="1"/>
        <v xml:space="preserve"> </v>
      </c>
      <c r="K34" s="123" t="str">
        <f t="shared" si="2"/>
        <v xml:space="preserve"> </v>
      </c>
      <c r="L34" s="161"/>
      <c r="M34" s="161"/>
      <c r="N34" s="160" t="str">
        <f t="shared" si="3"/>
        <v xml:space="preserve"> </v>
      </c>
      <c r="O34" s="32"/>
      <c r="P34" s="32"/>
      <c r="Q34" s="32"/>
      <c r="R34" s="32"/>
      <c r="S34" s="32"/>
      <c r="T34" s="32"/>
    </row>
    <row r="35" spans="2:20" ht="17.45" customHeight="1">
      <c r="B35" s="107"/>
      <c r="C35" s="158"/>
      <c r="D35" s="108"/>
      <c r="E35" s="159"/>
      <c r="F35" s="107"/>
      <c r="G35" s="108"/>
      <c r="H35" s="108"/>
      <c r="I35" s="160" t="str">
        <f t="shared" si="0"/>
        <v xml:space="preserve"> </v>
      </c>
      <c r="J35" s="122" t="str">
        <f t="shared" si="1"/>
        <v xml:space="preserve"> </v>
      </c>
      <c r="K35" s="123" t="str">
        <f t="shared" si="2"/>
        <v xml:space="preserve"> </v>
      </c>
      <c r="L35" s="161"/>
      <c r="M35" s="161"/>
      <c r="N35" s="160" t="str">
        <f t="shared" si="3"/>
        <v xml:space="preserve"> </v>
      </c>
      <c r="O35" s="32"/>
      <c r="P35" s="32"/>
      <c r="Q35" s="32"/>
      <c r="R35" s="32"/>
      <c r="S35" s="32"/>
      <c r="T35" s="32"/>
    </row>
    <row r="36" spans="2:20" ht="17.45" customHeight="1">
      <c r="B36" s="107"/>
      <c r="C36" s="154"/>
      <c r="D36" s="108"/>
      <c r="E36" s="159"/>
      <c r="F36" s="107"/>
      <c r="G36" s="108"/>
      <c r="H36" s="108"/>
      <c r="I36" s="160" t="str">
        <f t="shared" si="0"/>
        <v xml:space="preserve"> </v>
      </c>
      <c r="J36" s="122" t="str">
        <f t="shared" si="1"/>
        <v xml:space="preserve"> </v>
      </c>
      <c r="K36" s="123" t="str">
        <f t="shared" si="2"/>
        <v xml:space="preserve"> </v>
      </c>
      <c r="L36" s="161"/>
      <c r="M36" s="161"/>
      <c r="N36" s="160" t="str">
        <f t="shared" si="3"/>
        <v xml:space="preserve"> </v>
      </c>
      <c r="O36" s="32"/>
      <c r="P36" s="32"/>
      <c r="Q36" s="32"/>
      <c r="R36" s="32"/>
      <c r="S36" s="32"/>
      <c r="T36" s="32"/>
    </row>
    <row r="37" spans="2:20" ht="17.45" customHeight="1">
      <c r="B37" s="107"/>
      <c r="C37" s="158"/>
      <c r="D37" s="108"/>
      <c r="E37" s="159"/>
      <c r="F37" s="107"/>
      <c r="G37" s="108"/>
      <c r="H37" s="108"/>
      <c r="I37" s="160" t="str">
        <f t="shared" si="0"/>
        <v xml:space="preserve"> </v>
      </c>
      <c r="J37" s="122" t="str">
        <f t="shared" si="1"/>
        <v xml:space="preserve"> </v>
      </c>
      <c r="K37" s="123" t="str">
        <f t="shared" si="2"/>
        <v xml:space="preserve"> </v>
      </c>
      <c r="L37" s="161"/>
      <c r="M37" s="161"/>
      <c r="N37" s="160" t="str">
        <f t="shared" si="3"/>
        <v xml:space="preserve"> </v>
      </c>
      <c r="O37" s="32"/>
      <c r="P37" s="32"/>
      <c r="Q37" s="32"/>
      <c r="R37" s="32"/>
      <c r="S37" s="32"/>
      <c r="T37" s="32"/>
    </row>
    <row r="38" spans="2:20" ht="17.45" customHeight="1">
      <c r="B38" s="107"/>
      <c r="C38" s="158"/>
      <c r="D38" s="108"/>
      <c r="E38" s="159"/>
      <c r="F38" s="107"/>
      <c r="G38" s="108"/>
      <c r="H38" s="108"/>
      <c r="I38" s="160" t="str">
        <f t="shared" si="0"/>
        <v xml:space="preserve"> </v>
      </c>
      <c r="J38" s="122" t="str">
        <f t="shared" si="1"/>
        <v xml:space="preserve"> </v>
      </c>
      <c r="K38" s="123" t="str">
        <f t="shared" si="2"/>
        <v xml:space="preserve"> </v>
      </c>
      <c r="L38" s="161"/>
      <c r="M38" s="161"/>
      <c r="N38" s="160" t="str">
        <f t="shared" si="3"/>
        <v xml:space="preserve"> </v>
      </c>
      <c r="O38" s="32"/>
      <c r="P38" s="32"/>
      <c r="Q38" s="32"/>
      <c r="R38" s="32"/>
      <c r="S38" s="32"/>
      <c r="T38" s="32"/>
    </row>
    <row r="39" spans="2:20" ht="17.45" customHeight="1">
      <c r="B39" s="107"/>
      <c r="C39" s="158"/>
      <c r="D39" s="108"/>
      <c r="E39" s="159"/>
      <c r="F39" s="107"/>
      <c r="G39" s="108"/>
      <c r="H39" s="108"/>
      <c r="I39" s="160" t="str">
        <f t="shared" si="0"/>
        <v xml:space="preserve"> </v>
      </c>
      <c r="J39" s="122" t="str">
        <f t="shared" si="1"/>
        <v xml:space="preserve"> </v>
      </c>
      <c r="K39" s="123" t="str">
        <f t="shared" si="2"/>
        <v xml:space="preserve"> </v>
      </c>
      <c r="L39" s="161"/>
      <c r="M39" s="161"/>
      <c r="N39" s="160" t="str">
        <f t="shared" si="3"/>
        <v xml:space="preserve"> </v>
      </c>
      <c r="O39" s="32"/>
      <c r="P39" s="32"/>
      <c r="Q39" s="32"/>
      <c r="R39" s="32"/>
      <c r="S39" s="32"/>
      <c r="T39" s="32"/>
    </row>
    <row r="40" spans="2:20" ht="17.45" customHeight="1">
      <c r="B40" s="107"/>
      <c r="C40" s="158"/>
      <c r="D40" s="108"/>
      <c r="E40" s="159"/>
      <c r="F40" s="107"/>
      <c r="G40" s="108"/>
      <c r="H40" s="108"/>
      <c r="I40" s="160" t="str">
        <f t="shared" si="0"/>
        <v xml:space="preserve"> </v>
      </c>
      <c r="J40" s="122" t="str">
        <f t="shared" si="1"/>
        <v xml:space="preserve"> </v>
      </c>
      <c r="K40" s="123" t="str">
        <f t="shared" si="2"/>
        <v xml:space="preserve"> </v>
      </c>
      <c r="L40" s="161"/>
      <c r="M40" s="161"/>
      <c r="N40" s="160" t="str">
        <f t="shared" si="3"/>
        <v xml:space="preserve"> </v>
      </c>
      <c r="O40" s="32"/>
      <c r="P40" s="32"/>
      <c r="Q40" s="32"/>
      <c r="R40" s="32"/>
      <c r="S40" s="32"/>
      <c r="T40" s="32"/>
    </row>
    <row r="41" spans="2:20" ht="17.45" customHeight="1">
      <c r="B41" s="107"/>
      <c r="C41" s="158"/>
      <c r="D41" s="108"/>
      <c r="E41" s="159"/>
      <c r="F41" s="107"/>
      <c r="G41" s="108"/>
      <c r="H41" s="108"/>
      <c r="I41" s="160" t="str">
        <f t="shared" si="0"/>
        <v xml:space="preserve"> </v>
      </c>
      <c r="J41" s="122" t="str">
        <f t="shared" si="1"/>
        <v xml:space="preserve"> </v>
      </c>
      <c r="K41" s="123" t="str">
        <f t="shared" si="2"/>
        <v xml:space="preserve"> </v>
      </c>
      <c r="L41" s="161"/>
      <c r="M41" s="161"/>
      <c r="N41" s="160" t="str">
        <f t="shared" si="3"/>
        <v xml:space="preserve"> </v>
      </c>
      <c r="O41" s="32"/>
      <c r="P41" s="32"/>
      <c r="Q41" s="32"/>
      <c r="R41" s="32"/>
      <c r="S41" s="32"/>
      <c r="T41" s="32"/>
    </row>
    <row r="42" spans="2:20" ht="17.45" customHeight="1">
      <c r="B42" s="107"/>
      <c r="C42" s="158"/>
      <c r="D42" s="108"/>
      <c r="E42" s="159"/>
      <c r="F42" s="107"/>
      <c r="G42" s="108"/>
      <c r="H42" s="108"/>
      <c r="I42" s="160" t="str">
        <f t="shared" si="0"/>
        <v xml:space="preserve"> </v>
      </c>
      <c r="J42" s="122" t="str">
        <f t="shared" si="1"/>
        <v xml:space="preserve"> </v>
      </c>
      <c r="K42" s="123" t="str">
        <f t="shared" si="2"/>
        <v xml:space="preserve"> </v>
      </c>
      <c r="L42" s="161"/>
      <c r="M42" s="161"/>
      <c r="N42" s="160" t="str">
        <f t="shared" si="3"/>
        <v xml:space="preserve"> </v>
      </c>
      <c r="O42" s="32"/>
      <c r="P42" s="32"/>
      <c r="Q42" s="32"/>
      <c r="R42" s="32"/>
      <c r="S42" s="32"/>
      <c r="T42" s="32"/>
    </row>
    <row r="43" spans="2:20" ht="17.45" customHeight="1">
      <c r="B43" s="107"/>
      <c r="C43" s="158"/>
      <c r="D43" s="108"/>
      <c r="E43" s="159"/>
      <c r="F43" s="107"/>
      <c r="G43" s="108"/>
      <c r="H43" s="108"/>
      <c r="I43" s="160" t="str">
        <f t="shared" si="0"/>
        <v xml:space="preserve"> </v>
      </c>
      <c r="J43" s="122" t="str">
        <f t="shared" si="1"/>
        <v xml:space="preserve"> </v>
      </c>
      <c r="K43" s="123" t="str">
        <f t="shared" si="2"/>
        <v xml:space="preserve"> </v>
      </c>
      <c r="L43" s="161"/>
      <c r="M43" s="161"/>
      <c r="N43" s="160" t="str">
        <f t="shared" si="3"/>
        <v xml:space="preserve"> </v>
      </c>
      <c r="O43" s="32"/>
      <c r="P43" s="32"/>
      <c r="Q43" s="32"/>
      <c r="R43" s="32"/>
      <c r="S43" s="32"/>
      <c r="T43" s="32"/>
    </row>
    <row r="44" spans="2:20" ht="17.45" customHeight="1">
      <c r="B44" s="107"/>
      <c r="C44" s="158"/>
      <c r="D44" s="108"/>
      <c r="E44" s="159"/>
      <c r="F44" s="107"/>
      <c r="G44" s="108"/>
      <c r="H44" s="108"/>
      <c r="I44" s="160" t="str">
        <f t="shared" si="0"/>
        <v xml:space="preserve"> </v>
      </c>
      <c r="J44" s="122" t="str">
        <f t="shared" si="1"/>
        <v xml:space="preserve"> </v>
      </c>
      <c r="K44" s="123" t="str">
        <f t="shared" si="2"/>
        <v xml:space="preserve"> </v>
      </c>
      <c r="L44" s="161"/>
      <c r="M44" s="161"/>
      <c r="N44" s="160" t="str">
        <f t="shared" si="3"/>
        <v xml:space="preserve"> </v>
      </c>
      <c r="O44" s="32"/>
      <c r="P44" s="32"/>
      <c r="Q44" s="32"/>
      <c r="R44" s="32"/>
      <c r="S44" s="32"/>
      <c r="T44" s="32"/>
    </row>
    <row r="45" spans="2:20" ht="17.45" customHeight="1">
      <c r="B45" s="107"/>
      <c r="C45" s="158"/>
      <c r="D45" s="108"/>
      <c r="E45" s="159"/>
      <c r="F45" s="107"/>
      <c r="G45" s="108"/>
      <c r="H45" s="108"/>
      <c r="I45" s="160" t="str">
        <f t="shared" si="0"/>
        <v xml:space="preserve"> </v>
      </c>
      <c r="J45" s="122" t="str">
        <f t="shared" si="1"/>
        <v xml:space="preserve"> </v>
      </c>
      <c r="K45" s="123" t="str">
        <f t="shared" si="2"/>
        <v xml:space="preserve"> </v>
      </c>
      <c r="L45" s="161"/>
      <c r="M45" s="161"/>
      <c r="N45" s="160" t="str">
        <f t="shared" si="3"/>
        <v xml:space="preserve"> </v>
      </c>
      <c r="O45" s="32"/>
      <c r="P45" s="32"/>
      <c r="Q45" s="32"/>
      <c r="R45" s="32"/>
      <c r="S45" s="32"/>
      <c r="T45" s="32"/>
    </row>
    <row r="46" spans="2:20" ht="17.45" customHeight="1" thickBot="1">
      <c r="B46" s="125"/>
      <c r="C46" s="163"/>
      <c r="D46" s="126"/>
      <c r="E46" s="164"/>
      <c r="F46" s="125"/>
      <c r="G46" s="126"/>
      <c r="H46" s="126"/>
      <c r="I46" s="165" t="str">
        <f t="shared" si="0"/>
        <v xml:space="preserve"> </v>
      </c>
      <c r="J46" s="166" t="str">
        <f t="shared" si="1"/>
        <v xml:space="preserve"> </v>
      </c>
      <c r="K46" s="123" t="str">
        <f t="shared" si="2"/>
        <v xml:space="preserve"> </v>
      </c>
      <c r="L46" s="167"/>
      <c r="M46" s="167"/>
      <c r="N46" s="165" t="str">
        <f t="shared" si="3"/>
        <v xml:space="preserve"> </v>
      </c>
      <c r="O46" s="32"/>
      <c r="P46" s="32"/>
      <c r="Q46" s="32"/>
      <c r="R46" s="32"/>
      <c r="S46" s="32"/>
      <c r="T46" s="32"/>
    </row>
    <row r="47" spans="2:20" ht="18" customHeight="1" thickBot="1">
      <c r="B47" s="946" t="s">
        <v>130</v>
      </c>
      <c r="C47" s="947"/>
      <c r="D47" s="948"/>
      <c r="E47" s="169">
        <f>IF($B$7=0," ",SUM(E7:E46))</f>
        <v>2</v>
      </c>
      <c r="F47" s="170">
        <f t="shared" ref="F47:N47" si="4">IF($B$7=0," ",SUM(F7:F46))</f>
        <v>1</v>
      </c>
      <c r="G47" s="171">
        <f t="shared" si="4"/>
        <v>1</v>
      </c>
      <c r="H47" s="171">
        <f t="shared" si="4"/>
        <v>1</v>
      </c>
      <c r="I47" s="169">
        <f t="shared" si="4"/>
        <v>3</v>
      </c>
      <c r="J47" s="170">
        <f t="shared" si="4"/>
        <v>1</v>
      </c>
      <c r="K47" s="171">
        <f t="shared" si="4"/>
        <v>1</v>
      </c>
      <c r="L47" s="171">
        <f t="shared" si="4"/>
        <v>1</v>
      </c>
      <c r="M47" s="171">
        <f t="shared" si="4"/>
        <v>0</v>
      </c>
      <c r="N47" s="172">
        <f t="shared" si="4"/>
        <v>3</v>
      </c>
      <c r="O47" s="32"/>
      <c r="P47" s="32"/>
      <c r="Q47" s="32"/>
      <c r="R47" s="32"/>
      <c r="S47" s="32"/>
      <c r="T47" s="32"/>
    </row>
    <row r="48" spans="2:20" ht="6" customHeight="1">
      <c r="B48" s="23"/>
      <c r="C48" s="23"/>
      <c r="D48" s="23"/>
      <c r="E48" s="23"/>
      <c r="F48" s="23"/>
      <c r="G48" s="23"/>
      <c r="H48" s="23"/>
      <c r="I48" s="23"/>
      <c r="J48" s="23"/>
      <c r="K48" s="23"/>
      <c r="L48" s="23"/>
      <c r="M48" s="23"/>
      <c r="N48" s="23"/>
      <c r="O48" s="32"/>
      <c r="P48" s="32"/>
      <c r="Q48" s="32"/>
      <c r="R48" s="32"/>
      <c r="S48" s="32"/>
      <c r="T48" s="32"/>
    </row>
    <row r="49" spans="2:20" ht="21" customHeight="1">
      <c r="B49" s="943" t="s">
        <v>147</v>
      </c>
      <c r="C49" s="943"/>
      <c r="D49" s="23"/>
      <c r="E49" s="100" t="s">
        <v>149</v>
      </c>
      <c r="F49" s="101" t="s">
        <v>195</v>
      </c>
      <c r="G49" s="101" t="s">
        <v>144</v>
      </c>
      <c r="H49" s="942"/>
      <c r="I49" s="942"/>
      <c r="J49" s="942"/>
      <c r="K49" s="942"/>
      <c r="L49" s="942"/>
      <c r="M49" s="942"/>
      <c r="N49" s="942"/>
      <c r="O49" s="32"/>
      <c r="P49" s="32"/>
      <c r="Q49" s="32"/>
      <c r="R49" s="32"/>
      <c r="S49" s="32"/>
      <c r="T49" s="32"/>
    </row>
    <row r="50" spans="2:20" ht="4.5" customHeight="1">
      <c r="B50" s="99"/>
      <c r="C50" s="99"/>
      <c r="D50" s="33"/>
      <c r="E50" s="102"/>
      <c r="F50" s="102"/>
      <c r="G50" s="102"/>
      <c r="H50" s="33"/>
      <c r="I50" s="33"/>
      <c r="J50" s="33"/>
      <c r="K50" s="33"/>
      <c r="L50" s="33"/>
      <c r="M50" s="33"/>
      <c r="N50" s="33"/>
      <c r="O50" s="32"/>
      <c r="P50" s="32"/>
      <c r="Q50" s="32"/>
      <c r="R50" s="32"/>
      <c r="S50" s="32"/>
      <c r="T50" s="32"/>
    </row>
    <row r="51" spans="2:20" ht="21" customHeight="1">
      <c r="B51" s="943" t="s">
        <v>148</v>
      </c>
      <c r="C51" s="943"/>
      <c r="D51" s="23"/>
      <c r="E51" s="100" t="s">
        <v>149</v>
      </c>
      <c r="F51" s="101" t="s">
        <v>195</v>
      </c>
      <c r="G51" s="101" t="s">
        <v>144</v>
      </c>
      <c r="H51" s="942"/>
      <c r="I51" s="942"/>
      <c r="J51" s="942"/>
      <c r="K51" s="942"/>
      <c r="L51" s="942"/>
      <c r="M51" s="942"/>
      <c r="N51" s="942"/>
      <c r="O51" s="32"/>
      <c r="P51" s="32"/>
      <c r="Q51" s="32"/>
      <c r="R51" s="32"/>
      <c r="S51" s="32"/>
      <c r="T51" s="32"/>
    </row>
    <row r="52" spans="2:20" ht="18" customHeight="1">
      <c r="B52" s="128"/>
      <c r="C52" s="128"/>
      <c r="D52" s="128"/>
      <c r="E52" s="128"/>
      <c r="F52" s="128"/>
      <c r="G52" s="128"/>
      <c r="H52" s="128"/>
      <c r="I52" s="128"/>
      <c r="J52" s="128"/>
      <c r="K52" s="128"/>
      <c r="L52" s="128"/>
      <c r="M52" s="128"/>
      <c r="N52" s="128"/>
      <c r="O52" s="32"/>
      <c r="P52" s="32"/>
      <c r="Q52" s="32"/>
      <c r="R52" s="32"/>
      <c r="S52" s="32"/>
      <c r="T52" s="32"/>
    </row>
    <row r="53" spans="2:20" ht="18" customHeight="1">
      <c r="B53" s="128"/>
      <c r="C53" s="128"/>
      <c r="D53" s="128"/>
      <c r="E53" s="128"/>
      <c r="F53" s="128"/>
      <c r="G53" s="128"/>
      <c r="H53" s="128"/>
      <c r="I53" s="128"/>
      <c r="J53" s="128"/>
      <c r="K53" s="128"/>
      <c r="L53" s="59"/>
      <c r="M53" s="128"/>
      <c r="N53" s="128"/>
      <c r="O53" s="32"/>
      <c r="P53" s="32"/>
      <c r="Q53" s="32"/>
      <c r="R53" s="32"/>
      <c r="S53" s="32"/>
      <c r="T53" s="32"/>
    </row>
    <row r="54" spans="2:20" ht="18" customHeight="1">
      <c r="B54" s="128"/>
      <c r="C54" s="128"/>
      <c r="D54" s="128"/>
      <c r="E54" s="128"/>
      <c r="F54" s="128"/>
      <c r="G54" s="128"/>
      <c r="H54" s="128"/>
      <c r="I54" s="128"/>
      <c r="J54" s="128"/>
      <c r="K54" s="128"/>
      <c r="L54" s="128"/>
      <c r="M54" s="128"/>
      <c r="N54" s="128"/>
      <c r="O54" s="32"/>
      <c r="P54" s="32"/>
      <c r="Q54" s="32"/>
      <c r="R54" s="32"/>
      <c r="S54" s="32"/>
      <c r="T54" s="32"/>
    </row>
    <row r="55" spans="2:20" ht="18" customHeight="1">
      <c r="B55" s="128"/>
      <c r="C55" s="128"/>
      <c r="D55" s="128"/>
      <c r="E55" s="128"/>
      <c r="F55" s="128"/>
      <c r="G55" s="128"/>
      <c r="H55" s="128"/>
      <c r="I55" s="128"/>
      <c r="J55" s="128"/>
      <c r="K55" s="128"/>
      <c r="L55" s="128"/>
      <c r="M55" s="128"/>
      <c r="N55" s="128"/>
      <c r="O55" s="32"/>
      <c r="P55" s="32"/>
      <c r="Q55" s="32"/>
      <c r="R55" s="32"/>
      <c r="S55" s="32"/>
      <c r="T55" s="32"/>
    </row>
    <row r="56" spans="2:20" ht="18" customHeight="1">
      <c r="B56" s="128"/>
      <c r="C56" s="128"/>
      <c r="D56" s="128"/>
      <c r="E56" s="128"/>
      <c r="F56" s="128"/>
      <c r="G56" s="128"/>
      <c r="H56" s="128"/>
      <c r="I56" s="128"/>
      <c r="J56" s="128"/>
      <c r="K56" s="128"/>
      <c r="L56" s="128"/>
      <c r="M56" s="128"/>
      <c r="N56" s="128"/>
      <c r="O56" s="32"/>
      <c r="P56" s="32"/>
      <c r="Q56" s="32"/>
      <c r="R56" s="32"/>
      <c r="S56" s="32"/>
      <c r="T56" s="32"/>
    </row>
    <row r="57" spans="2:20" ht="18" customHeight="1">
      <c r="B57" s="32"/>
      <c r="C57" s="32"/>
      <c r="D57" s="32"/>
      <c r="E57" s="32"/>
      <c r="F57" s="32"/>
      <c r="G57" s="32"/>
      <c r="H57" s="32"/>
      <c r="I57" s="32"/>
      <c r="J57" s="32"/>
      <c r="K57" s="32"/>
      <c r="L57" s="32"/>
      <c r="M57" s="32"/>
      <c r="N57" s="32"/>
      <c r="O57" s="32"/>
      <c r="P57" s="32"/>
      <c r="Q57" s="32"/>
      <c r="R57" s="32"/>
      <c r="S57" s="32"/>
      <c r="T57" s="32"/>
    </row>
    <row r="58" spans="2:20" ht="18" customHeight="1">
      <c r="B58" s="32"/>
      <c r="C58" s="32"/>
      <c r="D58" s="32"/>
      <c r="E58" s="32"/>
      <c r="F58" s="32"/>
      <c r="G58" s="32"/>
      <c r="H58" s="32"/>
      <c r="I58" s="32"/>
      <c r="J58" s="32"/>
      <c r="K58" s="32"/>
      <c r="L58" s="32"/>
      <c r="M58" s="32"/>
      <c r="N58" s="32"/>
      <c r="O58" s="32"/>
      <c r="P58" s="32"/>
      <c r="Q58" s="32"/>
      <c r="R58" s="32"/>
      <c r="S58" s="32"/>
      <c r="T58" s="32"/>
    </row>
    <row r="59" spans="2:20" ht="18" customHeight="1">
      <c r="B59" s="32"/>
      <c r="C59" s="32"/>
      <c r="D59" s="32"/>
      <c r="E59" s="32"/>
      <c r="F59" s="32"/>
      <c r="G59" s="32"/>
      <c r="H59" s="32"/>
      <c r="I59" s="32"/>
      <c r="J59" s="32"/>
      <c r="K59" s="32"/>
      <c r="L59" s="32"/>
      <c r="M59" s="32"/>
      <c r="N59" s="32"/>
      <c r="O59" s="32"/>
      <c r="P59" s="32"/>
      <c r="Q59" s="32"/>
      <c r="R59" s="32"/>
      <c r="S59" s="32"/>
      <c r="T59" s="32"/>
    </row>
    <row r="60" spans="2:20" ht="18" customHeight="1">
      <c r="B60" s="32"/>
      <c r="C60" s="32"/>
      <c r="D60" s="32"/>
      <c r="E60" s="32"/>
      <c r="F60" s="32"/>
      <c r="G60" s="32"/>
      <c r="H60" s="32"/>
      <c r="I60" s="32"/>
      <c r="J60" s="32"/>
      <c r="K60" s="32"/>
      <c r="L60" s="32"/>
      <c r="M60" s="32"/>
      <c r="N60" s="32"/>
      <c r="O60" s="32"/>
      <c r="P60" s="32"/>
      <c r="Q60" s="32"/>
      <c r="R60" s="32"/>
      <c r="S60" s="32"/>
      <c r="T60" s="32"/>
    </row>
    <row r="61" spans="2:20" ht="18" customHeight="1">
      <c r="B61" s="32"/>
      <c r="C61" s="32"/>
      <c r="D61" s="32"/>
      <c r="E61" s="32"/>
      <c r="F61" s="32"/>
      <c r="G61" s="32"/>
      <c r="H61" s="32"/>
      <c r="I61" s="32"/>
      <c r="J61" s="32"/>
      <c r="K61" s="32"/>
      <c r="L61" s="32"/>
      <c r="M61" s="32"/>
      <c r="N61" s="32"/>
      <c r="O61" s="32"/>
      <c r="P61" s="32"/>
      <c r="Q61" s="32"/>
      <c r="R61" s="32"/>
      <c r="S61" s="32"/>
      <c r="T61" s="32"/>
    </row>
    <row r="62" spans="2:20" ht="18" customHeight="1">
      <c r="B62" s="32"/>
      <c r="C62" s="32"/>
      <c r="D62" s="32"/>
      <c r="E62" s="32"/>
      <c r="F62" s="32"/>
      <c r="G62" s="32"/>
      <c r="H62" s="32"/>
      <c r="I62" s="32"/>
      <c r="J62" s="32"/>
      <c r="K62" s="32"/>
      <c r="L62" s="32"/>
      <c r="M62" s="32"/>
      <c r="N62" s="32"/>
      <c r="O62" s="32"/>
      <c r="P62" s="32"/>
      <c r="Q62" s="32"/>
      <c r="R62" s="32"/>
      <c r="S62" s="32"/>
      <c r="T62" s="32"/>
    </row>
    <row r="63" spans="2:20" ht="18" customHeight="1">
      <c r="B63" s="32"/>
      <c r="C63" s="32"/>
      <c r="D63" s="32"/>
      <c r="E63" s="32"/>
      <c r="F63" s="32"/>
      <c r="G63" s="32"/>
      <c r="H63" s="32"/>
      <c r="I63" s="32"/>
      <c r="J63" s="32"/>
      <c r="K63" s="32"/>
      <c r="L63" s="32"/>
      <c r="M63" s="32"/>
      <c r="N63" s="32"/>
      <c r="O63" s="32"/>
      <c r="P63" s="32"/>
      <c r="Q63" s="32"/>
      <c r="R63" s="32"/>
      <c r="S63" s="32"/>
      <c r="T63" s="32"/>
    </row>
    <row r="64" spans="2:20" ht="18" customHeight="1">
      <c r="B64" s="32"/>
      <c r="C64" s="32"/>
      <c r="D64" s="32"/>
      <c r="E64" s="32"/>
      <c r="F64" s="32"/>
      <c r="G64" s="32"/>
      <c r="H64" s="32"/>
      <c r="I64" s="32"/>
      <c r="J64" s="32"/>
      <c r="K64" s="32"/>
      <c r="L64" s="32"/>
      <c r="M64" s="32"/>
      <c r="N64" s="32"/>
      <c r="O64" s="32"/>
      <c r="P64" s="32"/>
      <c r="Q64" s="32"/>
      <c r="R64" s="32"/>
      <c r="S64" s="32"/>
      <c r="T64" s="32"/>
    </row>
    <row r="65" spans="2:20" ht="18" customHeight="1">
      <c r="B65" s="32"/>
      <c r="C65" s="32"/>
      <c r="D65" s="32"/>
      <c r="E65" s="32"/>
      <c r="F65" s="32"/>
      <c r="G65" s="32"/>
      <c r="H65" s="32"/>
      <c r="I65" s="32"/>
      <c r="J65" s="32"/>
      <c r="K65" s="32"/>
      <c r="L65" s="32"/>
      <c r="M65" s="32"/>
      <c r="N65" s="32"/>
      <c r="O65" s="32"/>
      <c r="P65" s="32"/>
      <c r="Q65" s="32"/>
      <c r="R65" s="32"/>
      <c r="S65" s="32"/>
      <c r="T65" s="32"/>
    </row>
    <row r="66" spans="2:20" ht="18" customHeight="1">
      <c r="B66" s="32"/>
      <c r="C66" s="32"/>
      <c r="D66" s="32"/>
      <c r="E66" s="32"/>
      <c r="F66" s="32"/>
      <c r="G66" s="32"/>
      <c r="H66" s="32"/>
      <c r="I66" s="32"/>
      <c r="J66" s="32"/>
      <c r="K66" s="32"/>
      <c r="L66" s="32"/>
      <c r="M66" s="32"/>
      <c r="N66" s="32"/>
      <c r="O66" s="32"/>
      <c r="P66" s="32"/>
      <c r="Q66" s="32"/>
      <c r="R66" s="32"/>
      <c r="S66" s="32"/>
      <c r="T66" s="32"/>
    </row>
    <row r="67" spans="2:20" ht="18" customHeight="1">
      <c r="B67" s="32"/>
      <c r="C67" s="32"/>
      <c r="D67" s="32"/>
      <c r="E67" s="32"/>
      <c r="F67" s="32"/>
      <c r="G67" s="32"/>
      <c r="H67" s="32"/>
      <c r="I67" s="32"/>
      <c r="J67" s="32"/>
      <c r="K67" s="32"/>
      <c r="L67" s="32"/>
      <c r="M67" s="32"/>
      <c r="N67" s="32"/>
      <c r="O67" s="32"/>
      <c r="P67" s="32"/>
      <c r="Q67" s="32"/>
      <c r="R67" s="32"/>
      <c r="S67" s="32"/>
      <c r="T67" s="32"/>
    </row>
    <row r="68" spans="2:20" ht="18" customHeight="1">
      <c r="B68" s="32"/>
      <c r="C68" s="32"/>
      <c r="D68" s="32"/>
      <c r="E68" s="32"/>
      <c r="F68" s="32"/>
      <c r="G68" s="32"/>
      <c r="H68" s="32"/>
      <c r="I68" s="32"/>
      <c r="J68" s="32"/>
      <c r="K68" s="32"/>
      <c r="L68" s="32"/>
      <c r="M68" s="32"/>
      <c r="N68" s="32"/>
      <c r="O68" s="32"/>
      <c r="P68" s="32"/>
      <c r="Q68" s="32"/>
      <c r="R68" s="32"/>
      <c r="S68" s="32"/>
      <c r="T68" s="32"/>
    </row>
    <row r="69" spans="2:20" ht="18" customHeight="1">
      <c r="B69" s="32"/>
      <c r="C69" s="32"/>
      <c r="D69" s="32"/>
      <c r="E69" s="32"/>
      <c r="F69" s="32"/>
      <c r="G69" s="32"/>
      <c r="H69" s="32"/>
      <c r="I69" s="32"/>
      <c r="J69" s="32"/>
      <c r="K69" s="32"/>
      <c r="L69" s="32"/>
      <c r="M69" s="32"/>
      <c r="N69" s="32"/>
      <c r="O69" s="32"/>
      <c r="P69" s="32"/>
      <c r="Q69" s="32"/>
      <c r="R69" s="32"/>
      <c r="S69" s="32"/>
      <c r="T69" s="32"/>
    </row>
    <row r="70" spans="2:20" ht="18" customHeight="1">
      <c r="B70" s="32"/>
      <c r="C70" s="32"/>
      <c r="D70" s="32"/>
      <c r="E70" s="32"/>
      <c r="F70" s="32"/>
      <c r="G70" s="32"/>
      <c r="H70" s="32"/>
      <c r="I70" s="32"/>
      <c r="J70" s="32"/>
      <c r="K70" s="32"/>
      <c r="L70" s="32"/>
      <c r="M70" s="32"/>
      <c r="N70" s="32"/>
      <c r="O70" s="32"/>
      <c r="P70" s="32"/>
      <c r="Q70" s="32"/>
      <c r="R70" s="32"/>
      <c r="S70" s="32"/>
      <c r="T70" s="32"/>
    </row>
    <row r="71" spans="2:20" ht="18" customHeight="1">
      <c r="B71" s="32"/>
      <c r="C71" s="32"/>
      <c r="D71" s="32"/>
      <c r="E71" s="32"/>
      <c r="F71" s="32"/>
      <c r="G71" s="32"/>
      <c r="H71" s="32"/>
      <c r="I71" s="32"/>
      <c r="J71" s="32"/>
      <c r="K71" s="32"/>
      <c r="L71" s="32"/>
      <c r="M71" s="32"/>
      <c r="N71" s="32"/>
      <c r="O71" s="32"/>
      <c r="P71" s="32"/>
      <c r="Q71" s="32"/>
      <c r="R71" s="32"/>
      <c r="S71" s="32"/>
      <c r="T71" s="32"/>
    </row>
    <row r="72" spans="2:20" ht="18" customHeight="1">
      <c r="B72" s="32"/>
      <c r="C72" s="32"/>
      <c r="D72" s="32"/>
      <c r="E72" s="32"/>
      <c r="F72" s="32"/>
      <c r="G72" s="32"/>
      <c r="H72" s="32"/>
      <c r="I72" s="32"/>
      <c r="J72" s="32"/>
      <c r="K72" s="32"/>
      <c r="L72" s="32"/>
      <c r="M72" s="32"/>
      <c r="N72" s="32"/>
      <c r="O72" s="32"/>
      <c r="P72" s="32"/>
      <c r="Q72" s="32"/>
      <c r="R72" s="32"/>
      <c r="S72" s="32"/>
      <c r="T72" s="32"/>
    </row>
    <row r="73" spans="2:20" ht="18" customHeight="1">
      <c r="B73" s="32"/>
      <c r="C73" s="32"/>
      <c r="D73" s="32"/>
      <c r="E73" s="32"/>
      <c r="F73" s="32"/>
      <c r="G73" s="32"/>
      <c r="H73" s="32"/>
      <c r="I73" s="32"/>
      <c r="J73" s="32"/>
      <c r="K73" s="32"/>
      <c r="L73" s="32"/>
      <c r="M73" s="32"/>
      <c r="N73" s="32"/>
      <c r="O73" s="32"/>
      <c r="P73" s="32"/>
      <c r="Q73" s="32"/>
      <c r="R73" s="32"/>
      <c r="S73" s="32"/>
      <c r="T73" s="32"/>
    </row>
    <row r="74" spans="2:20" ht="18" customHeight="1">
      <c r="B74" s="32"/>
      <c r="C74" s="32"/>
      <c r="D74" s="32"/>
      <c r="E74" s="32"/>
      <c r="F74" s="32"/>
      <c r="G74" s="32"/>
      <c r="H74" s="32"/>
      <c r="I74" s="32"/>
      <c r="J74" s="32"/>
      <c r="K74" s="32"/>
      <c r="L74" s="32"/>
      <c r="M74" s="32"/>
      <c r="N74" s="32"/>
      <c r="O74" s="32"/>
      <c r="P74" s="32"/>
      <c r="Q74" s="32"/>
      <c r="R74" s="32"/>
      <c r="S74" s="32"/>
      <c r="T74" s="32"/>
    </row>
    <row r="75" spans="2:20" ht="18" customHeight="1">
      <c r="B75" s="32"/>
      <c r="C75" s="32"/>
      <c r="D75" s="32"/>
      <c r="E75" s="32"/>
      <c r="F75" s="32"/>
      <c r="G75" s="32"/>
      <c r="H75" s="32"/>
      <c r="I75" s="32"/>
      <c r="J75" s="32"/>
      <c r="K75" s="32"/>
      <c r="L75" s="32"/>
      <c r="M75" s="32"/>
      <c r="N75" s="32"/>
      <c r="O75" s="32"/>
      <c r="P75" s="32"/>
      <c r="Q75" s="32"/>
      <c r="R75" s="32"/>
      <c r="S75" s="32"/>
      <c r="T75" s="32"/>
    </row>
    <row r="76" spans="2:20" ht="18" customHeight="1">
      <c r="B76" s="32"/>
      <c r="C76" s="32"/>
      <c r="D76" s="32"/>
      <c r="E76" s="32"/>
      <c r="F76" s="32"/>
      <c r="G76" s="32"/>
      <c r="H76" s="32"/>
      <c r="I76" s="32"/>
      <c r="J76" s="32"/>
      <c r="K76" s="32"/>
      <c r="L76" s="32"/>
      <c r="M76" s="32"/>
      <c r="N76" s="32"/>
      <c r="O76" s="32"/>
      <c r="P76" s="32"/>
      <c r="Q76" s="32"/>
      <c r="R76" s="32"/>
      <c r="S76" s="32"/>
      <c r="T76" s="32"/>
    </row>
    <row r="77" spans="2:20" ht="18" customHeight="1">
      <c r="B77" s="32"/>
      <c r="C77" s="32"/>
      <c r="D77" s="32"/>
      <c r="E77" s="32"/>
      <c r="F77" s="32"/>
      <c r="G77" s="32"/>
      <c r="H77" s="32"/>
      <c r="I77" s="32"/>
      <c r="J77" s="32"/>
      <c r="K77" s="32"/>
      <c r="L77" s="32"/>
      <c r="M77" s="32"/>
      <c r="N77" s="32"/>
      <c r="O77" s="32"/>
      <c r="P77" s="32"/>
      <c r="Q77" s="32"/>
      <c r="R77" s="32"/>
      <c r="S77" s="32"/>
      <c r="T77" s="32"/>
    </row>
    <row r="78" spans="2:20" ht="18" customHeight="1">
      <c r="B78" s="32"/>
      <c r="C78" s="32"/>
      <c r="D78" s="32"/>
      <c r="E78" s="32"/>
      <c r="F78" s="32"/>
      <c r="G78" s="32"/>
      <c r="H78" s="32"/>
      <c r="I78" s="32"/>
      <c r="J78" s="32"/>
      <c r="K78" s="32"/>
      <c r="L78" s="32"/>
      <c r="M78" s="32"/>
      <c r="N78" s="32"/>
      <c r="O78" s="32"/>
      <c r="P78" s="32"/>
      <c r="Q78" s="32"/>
      <c r="R78" s="32"/>
      <c r="S78" s="32"/>
      <c r="T78" s="32"/>
    </row>
    <row r="79" spans="2:20" ht="18" customHeight="1">
      <c r="B79" s="32"/>
      <c r="C79" s="32"/>
      <c r="D79" s="32"/>
      <c r="E79" s="32"/>
      <c r="F79" s="32"/>
      <c r="G79" s="32"/>
      <c r="H79" s="32"/>
      <c r="I79" s="32"/>
      <c r="J79" s="32"/>
      <c r="K79" s="32"/>
      <c r="L79" s="32"/>
      <c r="M79" s="32"/>
      <c r="N79" s="32"/>
      <c r="O79" s="32"/>
      <c r="P79" s="32"/>
      <c r="Q79" s="32"/>
      <c r="R79" s="32"/>
      <c r="S79" s="32"/>
      <c r="T79" s="32"/>
    </row>
    <row r="80" spans="2:20" ht="18" customHeight="1">
      <c r="B80" s="32"/>
      <c r="C80" s="32"/>
      <c r="D80" s="32"/>
      <c r="E80" s="32"/>
      <c r="F80" s="32"/>
      <c r="G80" s="32"/>
      <c r="H80" s="32"/>
      <c r="I80" s="32"/>
      <c r="J80" s="32"/>
      <c r="K80" s="32"/>
      <c r="L80" s="32"/>
      <c r="M80" s="32"/>
      <c r="N80" s="32"/>
      <c r="O80" s="32"/>
      <c r="P80" s="32"/>
      <c r="Q80" s="32"/>
      <c r="R80" s="32"/>
      <c r="S80" s="32"/>
      <c r="T80" s="32"/>
    </row>
    <row r="81" spans="2:20" ht="18" customHeight="1">
      <c r="B81" s="32"/>
      <c r="C81" s="32"/>
      <c r="D81" s="32"/>
      <c r="E81" s="32"/>
      <c r="F81" s="32"/>
      <c r="G81" s="32"/>
      <c r="H81" s="32"/>
      <c r="I81" s="32"/>
      <c r="J81" s="32"/>
      <c r="K81" s="32"/>
      <c r="L81" s="32"/>
      <c r="M81" s="32"/>
      <c r="N81" s="32"/>
      <c r="O81" s="32"/>
      <c r="P81" s="32"/>
      <c r="Q81" s="32"/>
      <c r="R81" s="32"/>
      <c r="S81" s="32"/>
      <c r="T81" s="32"/>
    </row>
    <row r="82" spans="2:20" ht="18" customHeight="1">
      <c r="B82" s="32"/>
      <c r="C82" s="32"/>
      <c r="D82" s="32"/>
      <c r="E82" s="32"/>
      <c r="F82" s="32"/>
      <c r="G82" s="32"/>
      <c r="H82" s="32"/>
      <c r="I82" s="32"/>
      <c r="J82" s="32"/>
      <c r="K82" s="32"/>
      <c r="L82" s="32"/>
      <c r="M82" s="32"/>
      <c r="N82" s="32"/>
      <c r="O82" s="32"/>
      <c r="P82" s="32"/>
      <c r="Q82" s="32"/>
      <c r="R82" s="32"/>
      <c r="S82" s="32"/>
      <c r="T82" s="32"/>
    </row>
    <row r="83" spans="2:20" ht="18" customHeight="1">
      <c r="B83" s="32"/>
      <c r="C83" s="32"/>
      <c r="D83" s="32"/>
      <c r="E83" s="32"/>
      <c r="F83" s="32"/>
      <c r="G83" s="32"/>
      <c r="H83" s="32"/>
      <c r="I83" s="32"/>
      <c r="J83" s="32"/>
      <c r="K83" s="32"/>
      <c r="L83" s="32"/>
      <c r="M83" s="32"/>
      <c r="N83" s="32"/>
      <c r="O83" s="32"/>
      <c r="P83" s="32"/>
      <c r="Q83" s="32"/>
      <c r="R83" s="32"/>
      <c r="S83" s="32"/>
      <c r="T83" s="32"/>
    </row>
    <row r="84" spans="2:20" ht="18" customHeight="1">
      <c r="B84" s="32"/>
      <c r="C84" s="32"/>
      <c r="D84" s="32"/>
      <c r="E84" s="32"/>
      <c r="F84" s="32"/>
      <c r="G84" s="32"/>
      <c r="H84" s="32"/>
      <c r="I84" s="32"/>
      <c r="J84" s="32"/>
      <c r="K84" s="32"/>
      <c r="L84" s="32"/>
      <c r="M84" s="32"/>
      <c r="N84" s="32"/>
      <c r="O84" s="32"/>
      <c r="P84" s="32"/>
      <c r="Q84" s="32"/>
      <c r="R84" s="32"/>
      <c r="S84" s="32"/>
      <c r="T84" s="32"/>
    </row>
    <row r="85" spans="2:20" ht="18" customHeight="1">
      <c r="B85" s="32"/>
      <c r="C85" s="32"/>
      <c r="D85" s="32"/>
      <c r="E85" s="32"/>
      <c r="F85" s="32"/>
      <c r="G85" s="32"/>
      <c r="H85" s="32"/>
      <c r="I85" s="32"/>
      <c r="J85" s="32"/>
      <c r="K85" s="32"/>
      <c r="L85" s="32"/>
      <c r="M85" s="32"/>
      <c r="N85" s="32"/>
      <c r="O85" s="32"/>
      <c r="P85" s="32"/>
      <c r="Q85" s="32"/>
      <c r="R85" s="32"/>
      <c r="S85" s="32"/>
      <c r="T85" s="32"/>
    </row>
    <row r="86" spans="2:20" ht="18" customHeight="1">
      <c r="B86" s="32"/>
      <c r="C86" s="32"/>
      <c r="D86" s="32"/>
      <c r="E86" s="32"/>
      <c r="F86" s="32"/>
      <c r="G86" s="32"/>
      <c r="H86" s="32"/>
      <c r="I86" s="32"/>
      <c r="J86" s="32"/>
      <c r="K86" s="32"/>
      <c r="L86" s="32"/>
      <c r="M86" s="32"/>
      <c r="N86" s="32"/>
      <c r="O86" s="32"/>
      <c r="P86" s="32"/>
      <c r="Q86" s="32"/>
      <c r="R86" s="32"/>
      <c r="S86" s="32"/>
      <c r="T86" s="32"/>
    </row>
    <row r="87" spans="2:20" ht="18" customHeight="1">
      <c r="B87" s="32"/>
      <c r="C87" s="32"/>
      <c r="D87" s="32"/>
      <c r="E87" s="32"/>
      <c r="F87" s="32"/>
      <c r="G87" s="32"/>
      <c r="H87" s="32"/>
      <c r="I87" s="32"/>
      <c r="J87" s="32"/>
      <c r="K87" s="32"/>
      <c r="L87" s="32"/>
      <c r="M87" s="32"/>
      <c r="N87" s="32"/>
      <c r="O87" s="32"/>
      <c r="P87" s="32"/>
      <c r="Q87" s="32"/>
      <c r="R87" s="32"/>
      <c r="S87" s="32"/>
      <c r="T87" s="32"/>
    </row>
    <row r="88" spans="2:20" ht="18" customHeight="1">
      <c r="B88" s="32"/>
      <c r="C88" s="32"/>
      <c r="D88" s="32"/>
      <c r="E88" s="32"/>
      <c r="F88" s="32"/>
      <c r="G88" s="32"/>
      <c r="H88" s="32"/>
      <c r="I88" s="32"/>
      <c r="J88" s="32"/>
      <c r="K88" s="32"/>
      <c r="L88" s="32"/>
      <c r="M88" s="32"/>
      <c r="N88" s="32"/>
      <c r="O88" s="32"/>
      <c r="P88" s="32"/>
      <c r="Q88" s="32"/>
      <c r="R88" s="32"/>
      <c r="S88" s="32"/>
      <c r="T88" s="32"/>
    </row>
    <row r="89" spans="2:20" ht="18" customHeight="1">
      <c r="B89" s="32"/>
      <c r="C89" s="32"/>
      <c r="D89" s="32"/>
      <c r="E89" s="32"/>
      <c r="F89" s="32"/>
      <c r="G89" s="32"/>
      <c r="H89" s="32"/>
      <c r="I89" s="32"/>
      <c r="J89" s="32"/>
      <c r="K89" s="32"/>
      <c r="L89" s="32"/>
      <c r="M89" s="32"/>
      <c r="N89" s="32"/>
      <c r="O89" s="32"/>
      <c r="P89" s="32"/>
      <c r="Q89" s="32"/>
      <c r="R89" s="32"/>
      <c r="S89" s="32"/>
      <c r="T89" s="32"/>
    </row>
    <row r="90" spans="2:20" ht="18" customHeight="1">
      <c r="B90" s="32"/>
      <c r="C90" s="32"/>
      <c r="D90" s="32"/>
      <c r="E90" s="32"/>
      <c r="F90" s="32"/>
      <c r="G90" s="32"/>
      <c r="H90" s="32"/>
      <c r="I90" s="32"/>
      <c r="J90" s="32"/>
      <c r="K90" s="32"/>
      <c r="L90" s="32"/>
      <c r="M90" s="32"/>
      <c r="N90" s="32"/>
      <c r="O90" s="32"/>
      <c r="P90" s="32"/>
      <c r="Q90" s="32"/>
      <c r="R90" s="32"/>
      <c r="S90" s="32"/>
      <c r="T90" s="32"/>
    </row>
    <row r="91" spans="2:20" ht="18" customHeight="1">
      <c r="B91" s="32"/>
      <c r="C91" s="32"/>
      <c r="D91" s="32"/>
      <c r="E91" s="32"/>
      <c r="F91" s="32"/>
      <c r="G91" s="32"/>
      <c r="H91" s="32"/>
      <c r="I91" s="32"/>
      <c r="J91" s="32"/>
      <c r="K91" s="32"/>
      <c r="L91" s="32"/>
      <c r="M91" s="32"/>
      <c r="N91" s="32"/>
      <c r="O91" s="32"/>
      <c r="P91" s="32"/>
      <c r="Q91" s="32"/>
      <c r="R91" s="32"/>
      <c r="S91" s="32"/>
      <c r="T91" s="32"/>
    </row>
    <row r="92" spans="2:20" ht="18" customHeight="1">
      <c r="B92" s="32"/>
      <c r="C92" s="32"/>
      <c r="D92" s="32"/>
      <c r="E92" s="32"/>
      <c r="F92" s="32"/>
      <c r="G92" s="32"/>
      <c r="H92" s="32"/>
      <c r="I92" s="32"/>
      <c r="J92" s="32"/>
      <c r="K92" s="32"/>
      <c r="L92" s="32"/>
      <c r="M92" s="32"/>
      <c r="N92" s="32"/>
      <c r="O92" s="32"/>
      <c r="P92" s="32"/>
      <c r="Q92" s="32"/>
      <c r="R92" s="32"/>
      <c r="S92" s="32"/>
      <c r="T92" s="32"/>
    </row>
    <row r="93" spans="2:20" ht="18" customHeight="1">
      <c r="B93" s="32"/>
      <c r="C93" s="32"/>
      <c r="D93" s="32"/>
      <c r="E93" s="32"/>
      <c r="F93" s="32"/>
      <c r="G93" s="32"/>
      <c r="H93" s="32"/>
      <c r="I93" s="32"/>
      <c r="J93" s="32"/>
      <c r="K93" s="32"/>
      <c r="L93" s="32"/>
      <c r="M93" s="32"/>
      <c r="N93" s="32"/>
      <c r="O93" s="32"/>
      <c r="P93" s="32"/>
      <c r="Q93" s="32"/>
      <c r="R93" s="32"/>
      <c r="S93" s="32"/>
      <c r="T93" s="32"/>
    </row>
    <row r="94" spans="2:20" ht="18" customHeight="1">
      <c r="B94" s="32"/>
      <c r="C94" s="32"/>
      <c r="D94" s="32"/>
      <c r="E94" s="32"/>
      <c r="F94" s="32"/>
      <c r="G94" s="32"/>
      <c r="H94" s="32"/>
      <c r="I94" s="32"/>
      <c r="J94" s="32"/>
      <c r="K94" s="32"/>
      <c r="L94" s="32"/>
      <c r="M94" s="32"/>
      <c r="N94" s="32"/>
      <c r="O94" s="32"/>
      <c r="P94" s="32"/>
      <c r="Q94" s="32"/>
      <c r="R94" s="32"/>
      <c r="S94" s="32"/>
      <c r="T94" s="32"/>
    </row>
    <row r="95" spans="2:20" ht="18" customHeight="1">
      <c r="B95" s="32"/>
      <c r="C95" s="32"/>
      <c r="D95" s="32"/>
      <c r="E95" s="32"/>
      <c r="F95" s="32"/>
      <c r="G95" s="32"/>
      <c r="H95" s="32"/>
      <c r="I95" s="32"/>
      <c r="J95" s="32"/>
      <c r="K95" s="32"/>
      <c r="L95" s="32"/>
      <c r="M95" s="32"/>
      <c r="N95" s="32"/>
      <c r="O95" s="32"/>
      <c r="P95" s="32"/>
      <c r="Q95" s="32"/>
      <c r="R95" s="32"/>
      <c r="S95" s="32"/>
      <c r="T95" s="32"/>
    </row>
    <row r="96" spans="2:20" ht="18" customHeight="1">
      <c r="B96" s="32"/>
      <c r="C96" s="32"/>
      <c r="D96" s="32"/>
      <c r="E96" s="32"/>
      <c r="F96" s="32"/>
      <c r="G96" s="32"/>
      <c r="H96" s="32"/>
      <c r="I96" s="32"/>
      <c r="J96" s="32"/>
      <c r="K96" s="32"/>
      <c r="L96" s="32"/>
      <c r="M96" s="32"/>
      <c r="N96" s="32"/>
      <c r="O96" s="32"/>
      <c r="P96" s="32"/>
      <c r="Q96" s="32"/>
      <c r="R96" s="32"/>
      <c r="S96" s="32"/>
      <c r="T96" s="32"/>
    </row>
    <row r="97" spans="2:20" ht="18" customHeight="1">
      <c r="B97" s="32"/>
      <c r="C97" s="32"/>
      <c r="D97" s="32"/>
      <c r="E97" s="32"/>
      <c r="F97" s="32"/>
      <c r="G97" s="32"/>
      <c r="H97" s="32"/>
      <c r="I97" s="32"/>
      <c r="J97" s="32"/>
      <c r="K97" s="32"/>
      <c r="L97" s="32"/>
      <c r="M97" s="32"/>
      <c r="N97" s="32"/>
      <c r="O97" s="32"/>
      <c r="P97" s="32"/>
      <c r="Q97" s="32"/>
      <c r="R97" s="32"/>
      <c r="S97" s="32"/>
      <c r="T97" s="32"/>
    </row>
    <row r="98" spans="2:20" ht="18" customHeight="1">
      <c r="B98" s="32"/>
      <c r="C98" s="32"/>
      <c r="D98" s="32"/>
      <c r="E98" s="32"/>
      <c r="F98" s="32"/>
      <c r="G98" s="32"/>
      <c r="H98" s="32"/>
      <c r="I98" s="32"/>
      <c r="J98" s="32"/>
      <c r="K98" s="32"/>
      <c r="L98" s="32"/>
      <c r="M98" s="32"/>
      <c r="N98" s="32"/>
      <c r="O98" s="32"/>
      <c r="P98" s="32"/>
      <c r="Q98" s="32"/>
      <c r="R98" s="32"/>
      <c r="S98" s="32"/>
      <c r="T98" s="32"/>
    </row>
    <row r="99" spans="2:20" ht="18" customHeight="1">
      <c r="B99" s="32"/>
      <c r="C99" s="32"/>
      <c r="D99" s="32"/>
      <c r="E99" s="32"/>
      <c r="F99" s="32"/>
      <c r="G99" s="32"/>
      <c r="H99" s="32"/>
      <c r="I99" s="32"/>
      <c r="J99" s="32"/>
      <c r="K99" s="32"/>
      <c r="L99" s="32"/>
      <c r="M99" s="32"/>
      <c r="N99" s="32"/>
      <c r="O99" s="32"/>
      <c r="P99" s="32"/>
      <c r="Q99" s="32"/>
      <c r="R99" s="32"/>
      <c r="S99" s="32"/>
      <c r="T99" s="32"/>
    </row>
    <row r="100" spans="2:20" ht="18" customHeight="1">
      <c r="B100" s="32"/>
      <c r="C100" s="32"/>
      <c r="D100" s="32"/>
      <c r="E100" s="32"/>
      <c r="F100" s="32"/>
      <c r="G100" s="32"/>
      <c r="H100" s="32"/>
      <c r="I100" s="32"/>
      <c r="J100" s="32"/>
      <c r="K100" s="32"/>
      <c r="L100" s="32"/>
      <c r="M100" s="32"/>
      <c r="N100" s="32"/>
      <c r="O100" s="32"/>
      <c r="P100" s="32"/>
      <c r="Q100" s="32"/>
      <c r="R100" s="32"/>
      <c r="S100" s="32"/>
      <c r="T100" s="32"/>
    </row>
    <row r="101" spans="2:20" ht="18" customHeight="1">
      <c r="B101" s="32"/>
      <c r="C101" s="32"/>
      <c r="D101" s="32"/>
      <c r="E101" s="32"/>
      <c r="F101" s="32"/>
      <c r="G101" s="32"/>
      <c r="H101" s="32"/>
      <c r="I101" s="32"/>
      <c r="J101" s="32"/>
      <c r="K101" s="32"/>
      <c r="L101" s="32"/>
      <c r="M101" s="32"/>
      <c r="N101" s="32"/>
      <c r="O101" s="32"/>
      <c r="P101" s="32"/>
      <c r="Q101" s="32"/>
      <c r="R101" s="32"/>
      <c r="S101" s="32"/>
      <c r="T101" s="32"/>
    </row>
    <row r="102" spans="2:20" ht="18" customHeight="1">
      <c r="B102" s="32"/>
      <c r="C102" s="32"/>
      <c r="D102" s="32"/>
      <c r="E102" s="32"/>
      <c r="F102" s="32"/>
      <c r="G102" s="32"/>
      <c r="H102" s="32"/>
      <c r="I102" s="32"/>
      <c r="J102" s="32"/>
      <c r="K102" s="32"/>
      <c r="L102" s="32"/>
      <c r="M102" s="32"/>
      <c r="N102" s="32"/>
      <c r="O102" s="32"/>
      <c r="P102" s="32"/>
      <c r="Q102" s="32"/>
      <c r="R102" s="32"/>
      <c r="S102" s="32"/>
      <c r="T102" s="32"/>
    </row>
    <row r="103" spans="2:20" ht="18" customHeight="1">
      <c r="B103" s="32"/>
      <c r="C103" s="32"/>
      <c r="D103" s="32"/>
      <c r="E103" s="32"/>
      <c r="F103" s="32"/>
      <c r="G103" s="32"/>
      <c r="H103" s="32"/>
      <c r="I103" s="32"/>
      <c r="J103" s="32"/>
      <c r="K103" s="32"/>
      <c r="L103" s="32"/>
      <c r="M103" s="32"/>
      <c r="N103" s="32"/>
      <c r="O103" s="32"/>
      <c r="P103" s="32"/>
      <c r="Q103" s="32"/>
      <c r="R103" s="32"/>
      <c r="S103" s="32"/>
      <c r="T103" s="32"/>
    </row>
    <row r="104" spans="2:20" ht="18" customHeight="1">
      <c r="B104" s="32"/>
      <c r="C104" s="32"/>
      <c r="D104" s="32"/>
      <c r="E104" s="32"/>
      <c r="F104" s="32"/>
      <c r="G104" s="32"/>
      <c r="H104" s="32"/>
      <c r="I104" s="32"/>
      <c r="J104" s="32"/>
      <c r="K104" s="32"/>
      <c r="L104" s="32"/>
      <c r="M104" s="32"/>
      <c r="N104" s="32"/>
      <c r="O104" s="32"/>
      <c r="P104" s="32"/>
      <c r="Q104" s="32"/>
      <c r="R104" s="32"/>
      <c r="S104" s="32"/>
      <c r="T104" s="32"/>
    </row>
    <row r="105" spans="2:20" ht="18" customHeight="1">
      <c r="B105" s="32"/>
      <c r="C105" s="32"/>
      <c r="D105" s="32"/>
      <c r="E105" s="32"/>
      <c r="F105" s="32"/>
      <c r="G105" s="32"/>
      <c r="H105" s="32"/>
      <c r="I105" s="32"/>
      <c r="J105" s="32"/>
      <c r="K105" s="32"/>
      <c r="L105" s="32"/>
      <c r="M105" s="32"/>
      <c r="N105" s="32"/>
      <c r="O105" s="32"/>
      <c r="P105" s="32"/>
      <c r="Q105" s="32"/>
      <c r="R105" s="32"/>
      <c r="S105" s="32"/>
      <c r="T105" s="32"/>
    </row>
    <row r="106" spans="2:20" ht="18" customHeight="1">
      <c r="B106" s="32"/>
      <c r="C106" s="32"/>
      <c r="D106" s="32"/>
      <c r="E106" s="32"/>
      <c r="F106" s="32"/>
      <c r="G106" s="32"/>
      <c r="H106" s="32"/>
      <c r="I106" s="32"/>
      <c r="J106" s="32"/>
      <c r="K106" s="32"/>
      <c r="L106" s="32"/>
      <c r="M106" s="32"/>
      <c r="N106" s="32"/>
      <c r="O106" s="32"/>
      <c r="P106" s="32"/>
      <c r="Q106" s="32"/>
      <c r="R106" s="32"/>
      <c r="S106" s="32"/>
      <c r="T106" s="32"/>
    </row>
    <row r="107" spans="2:20" ht="21">
      <c r="B107" s="32"/>
      <c r="C107" s="32"/>
      <c r="D107" s="32"/>
      <c r="E107" s="32"/>
      <c r="F107" s="32"/>
      <c r="G107" s="32"/>
      <c r="H107" s="32"/>
      <c r="I107" s="32"/>
      <c r="J107" s="32"/>
      <c r="K107" s="32"/>
      <c r="L107" s="32"/>
      <c r="M107" s="32"/>
      <c r="N107" s="32"/>
      <c r="O107" s="32"/>
      <c r="P107" s="32"/>
      <c r="Q107" s="32"/>
      <c r="R107" s="32"/>
      <c r="S107" s="32"/>
      <c r="T107" s="32"/>
    </row>
    <row r="108" spans="2:20" ht="21">
      <c r="B108" s="32"/>
      <c r="C108" s="32"/>
      <c r="D108" s="32"/>
      <c r="E108" s="32"/>
      <c r="F108" s="32"/>
      <c r="G108" s="32"/>
      <c r="H108" s="32"/>
      <c r="I108" s="32"/>
      <c r="J108" s="32"/>
      <c r="K108" s="32"/>
      <c r="L108" s="32"/>
      <c r="M108" s="32"/>
      <c r="N108" s="32"/>
      <c r="O108" s="32"/>
      <c r="P108" s="32"/>
      <c r="Q108" s="32"/>
      <c r="R108" s="32"/>
      <c r="S108" s="32"/>
      <c r="T108" s="32"/>
    </row>
    <row r="109" spans="2:20" ht="21">
      <c r="B109" s="32"/>
      <c r="C109" s="32"/>
      <c r="D109" s="32"/>
      <c r="E109" s="32"/>
      <c r="F109" s="32"/>
      <c r="G109" s="32"/>
      <c r="H109" s="32"/>
      <c r="I109" s="32"/>
      <c r="J109" s="32"/>
      <c r="K109" s="32"/>
      <c r="L109" s="32"/>
      <c r="M109" s="32"/>
      <c r="N109" s="32"/>
      <c r="O109" s="32"/>
      <c r="P109" s="32"/>
      <c r="Q109" s="32"/>
      <c r="R109" s="32"/>
      <c r="S109" s="32"/>
      <c r="T109" s="32"/>
    </row>
    <row r="110" spans="2:20" ht="21">
      <c r="B110" s="32"/>
      <c r="C110" s="32"/>
      <c r="D110" s="32"/>
      <c r="E110" s="32"/>
      <c r="F110" s="32"/>
      <c r="G110" s="32"/>
      <c r="H110" s="32"/>
      <c r="I110" s="32"/>
      <c r="J110" s="32"/>
      <c r="K110" s="32"/>
      <c r="L110" s="32"/>
      <c r="M110" s="32"/>
      <c r="N110" s="32"/>
      <c r="O110" s="32"/>
      <c r="P110" s="32"/>
      <c r="Q110" s="32"/>
      <c r="R110" s="32"/>
      <c r="S110" s="32"/>
      <c r="T110" s="32"/>
    </row>
    <row r="111" spans="2:20" ht="21">
      <c r="B111" s="32"/>
      <c r="C111" s="32"/>
      <c r="D111" s="32"/>
      <c r="E111" s="32"/>
      <c r="F111" s="32"/>
      <c r="G111" s="32"/>
      <c r="H111" s="32"/>
      <c r="I111" s="32"/>
      <c r="J111" s="32"/>
      <c r="K111" s="32"/>
      <c r="L111" s="32"/>
      <c r="M111" s="32"/>
      <c r="N111" s="32"/>
      <c r="O111" s="32"/>
      <c r="P111" s="32"/>
      <c r="Q111" s="32"/>
      <c r="R111" s="32"/>
      <c r="S111" s="32"/>
      <c r="T111" s="32"/>
    </row>
    <row r="112" spans="2:20" ht="21">
      <c r="B112" s="32"/>
      <c r="C112" s="32"/>
      <c r="D112" s="32"/>
      <c r="E112" s="32"/>
      <c r="F112" s="32"/>
      <c r="G112" s="32"/>
      <c r="H112" s="32"/>
      <c r="I112" s="32"/>
      <c r="J112" s="32"/>
      <c r="K112" s="32"/>
      <c r="L112" s="32"/>
      <c r="M112" s="32"/>
      <c r="N112" s="32"/>
      <c r="O112" s="32"/>
      <c r="P112" s="32"/>
      <c r="Q112" s="32"/>
      <c r="R112" s="32"/>
      <c r="S112" s="32"/>
      <c r="T112" s="32"/>
    </row>
    <row r="113" spans="2:20" ht="21">
      <c r="B113" s="32"/>
      <c r="C113" s="32"/>
      <c r="D113" s="32"/>
      <c r="E113" s="32"/>
      <c r="F113" s="32"/>
      <c r="G113" s="32"/>
      <c r="H113" s="32"/>
      <c r="I113" s="32"/>
      <c r="J113" s="32"/>
      <c r="K113" s="32"/>
      <c r="L113" s="32"/>
      <c r="M113" s="32"/>
      <c r="N113" s="32"/>
      <c r="O113" s="32"/>
      <c r="P113" s="32"/>
      <c r="Q113" s="32"/>
      <c r="R113" s="32"/>
      <c r="S113" s="32"/>
      <c r="T113" s="32"/>
    </row>
    <row r="114" spans="2:20" ht="21">
      <c r="B114" s="32"/>
      <c r="C114" s="32"/>
      <c r="D114" s="32"/>
      <c r="E114" s="32"/>
      <c r="F114" s="32"/>
      <c r="G114" s="32"/>
      <c r="H114" s="32"/>
      <c r="I114" s="32"/>
      <c r="J114" s="32"/>
      <c r="K114" s="32"/>
      <c r="L114" s="32"/>
      <c r="M114" s="32"/>
      <c r="N114" s="32"/>
      <c r="O114" s="32"/>
      <c r="P114" s="32"/>
      <c r="Q114" s="32"/>
      <c r="R114" s="32"/>
      <c r="S114" s="32"/>
      <c r="T114" s="32"/>
    </row>
    <row r="115" spans="2:20" ht="21">
      <c r="B115" s="32"/>
      <c r="C115" s="32"/>
      <c r="D115" s="32"/>
      <c r="E115" s="32"/>
      <c r="F115" s="32"/>
      <c r="G115" s="32"/>
      <c r="H115" s="32"/>
      <c r="I115" s="32"/>
      <c r="J115" s="32"/>
      <c r="K115" s="32"/>
      <c r="L115" s="32"/>
      <c r="M115" s="32"/>
      <c r="N115" s="32"/>
      <c r="O115" s="32"/>
      <c r="P115" s="32"/>
      <c r="Q115" s="32"/>
      <c r="R115" s="32"/>
      <c r="S115" s="32"/>
      <c r="T115" s="32"/>
    </row>
    <row r="116" spans="2:20" ht="21">
      <c r="B116" s="32"/>
      <c r="C116" s="32"/>
      <c r="D116" s="32"/>
      <c r="E116" s="32"/>
      <c r="F116" s="32"/>
      <c r="G116" s="32"/>
      <c r="H116" s="32"/>
      <c r="I116" s="32"/>
      <c r="J116" s="32"/>
      <c r="K116" s="32"/>
      <c r="L116" s="32"/>
      <c r="M116" s="32"/>
      <c r="N116" s="32"/>
      <c r="O116" s="32"/>
      <c r="P116" s="32"/>
      <c r="Q116" s="32"/>
      <c r="R116" s="32"/>
      <c r="S116" s="32"/>
      <c r="T116" s="32"/>
    </row>
    <row r="117" spans="2:20" ht="21">
      <c r="B117" s="32"/>
      <c r="C117" s="32"/>
      <c r="D117" s="32"/>
      <c r="E117" s="32"/>
      <c r="F117" s="32"/>
      <c r="G117" s="32"/>
      <c r="H117" s="32"/>
      <c r="I117" s="32"/>
      <c r="J117" s="32"/>
      <c r="K117" s="32"/>
      <c r="L117" s="32"/>
      <c r="M117" s="32"/>
      <c r="N117" s="32"/>
      <c r="O117" s="32"/>
      <c r="P117" s="32"/>
      <c r="Q117" s="32"/>
      <c r="R117" s="32"/>
      <c r="S117" s="32"/>
      <c r="T117" s="32"/>
    </row>
    <row r="118" spans="2:20" ht="21">
      <c r="B118" s="32"/>
      <c r="C118" s="32"/>
      <c r="D118" s="32"/>
      <c r="E118" s="32"/>
      <c r="F118" s="32"/>
      <c r="G118" s="32"/>
      <c r="H118" s="32"/>
      <c r="I118" s="32"/>
      <c r="J118" s="32"/>
      <c r="K118" s="32"/>
      <c r="L118" s="32"/>
      <c r="M118" s="32"/>
      <c r="N118" s="32"/>
      <c r="O118" s="32"/>
      <c r="P118" s="32"/>
      <c r="Q118" s="32"/>
      <c r="R118" s="32"/>
      <c r="S118" s="32"/>
      <c r="T118" s="32"/>
    </row>
    <row r="119" spans="2:20" ht="21">
      <c r="B119" s="32"/>
      <c r="C119" s="32"/>
      <c r="D119" s="32"/>
      <c r="E119" s="32"/>
      <c r="F119" s="32"/>
      <c r="G119" s="32"/>
      <c r="H119" s="32"/>
      <c r="I119" s="32"/>
      <c r="J119" s="32"/>
      <c r="K119" s="32"/>
      <c r="L119" s="32"/>
      <c r="M119" s="32"/>
      <c r="N119" s="32"/>
      <c r="O119" s="32"/>
      <c r="P119" s="32"/>
      <c r="Q119" s="32"/>
      <c r="R119" s="32"/>
      <c r="S119" s="32"/>
      <c r="T119" s="32"/>
    </row>
    <row r="120" spans="2:20" ht="21">
      <c r="B120" s="32"/>
      <c r="C120" s="32"/>
      <c r="D120" s="32"/>
      <c r="E120" s="32"/>
      <c r="F120" s="32"/>
      <c r="G120" s="32"/>
      <c r="H120" s="32"/>
      <c r="I120" s="32"/>
      <c r="J120" s="32"/>
      <c r="K120" s="32"/>
      <c r="L120" s="32"/>
      <c r="M120" s="32"/>
      <c r="N120" s="32"/>
      <c r="O120" s="32"/>
      <c r="P120" s="32"/>
      <c r="Q120" s="32"/>
      <c r="R120" s="32"/>
      <c r="S120" s="32"/>
      <c r="T120" s="32"/>
    </row>
    <row r="121" spans="2:20" ht="21">
      <c r="B121" s="32"/>
      <c r="C121" s="32"/>
      <c r="D121" s="32"/>
      <c r="E121" s="32"/>
      <c r="F121" s="32"/>
      <c r="G121" s="32"/>
      <c r="H121" s="32"/>
      <c r="I121" s="32"/>
      <c r="J121" s="32"/>
      <c r="K121" s="32"/>
      <c r="L121" s="32"/>
      <c r="M121" s="32"/>
      <c r="N121" s="32"/>
      <c r="O121" s="32"/>
      <c r="P121" s="32"/>
      <c r="Q121" s="32"/>
      <c r="R121" s="32"/>
      <c r="S121" s="32"/>
      <c r="T121" s="32"/>
    </row>
    <row r="122" spans="2:20" ht="21">
      <c r="B122" s="32"/>
      <c r="C122" s="32"/>
      <c r="D122" s="32"/>
      <c r="E122" s="32"/>
      <c r="F122" s="32"/>
      <c r="G122" s="32"/>
      <c r="H122" s="32"/>
      <c r="I122" s="32"/>
      <c r="J122" s="32"/>
      <c r="K122" s="32"/>
      <c r="L122" s="32"/>
      <c r="M122" s="32"/>
      <c r="N122" s="32"/>
      <c r="O122" s="32"/>
      <c r="P122" s="32"/>
      <c r="Q122" s="32"/>
      <c r="R122" s="32"/>
      <c r="S122" s="32"/>
      <c r="T122" s="32"/>
    </row>
    <row r="123" spans="2:20" ht="21">
      <c r="B123" s="32"/>
      <c r="C123" s="32"/>
      <c r="D123" s="32"/>
      <c r="E123" s="32"/>
      <c r="F123" s="32"/>
      <c r="G123" s="32"/>
      <c r="H123" s="32"/>
      <c r="I123" s="32"/>
      <c r="J123" s="32"/>
      <c r="K123" s="32"/>
      <c r="L123" s="32"/>
      <c r="M123" s="32"/>
      <c r="N123" s="32"/>
      <c r="O123" s="32"/>
      <c r="P123" s="32"/>
      <c r="Q123" s="32"/>
      <c r="R123" s="32"/>
      <c r="S123" s="32"/>
      <c r="T123" s="32"/>
    </row>
    <row r="124" spans="2:20" ht="21">
      <c r="B124" s="32"/>
      <c r="C124" s="32"/>
      <c r="D124" s="32"/>
      <c r="E124" s="32"/>
      <c r="F124" s="32"/>
      <c r="G124" s="32"/>
      <c r="H124" s="32"/>
      <c r="I124" s="32"/>
      <c r="J124" s="32"/>
      <c r="K124" s="32"/>
      <c r="L124" s="32"/>
      <c r="M124" s="32"/>
      <c r="N124" s="32"/>
      <c r="O124" s="32"/>
      <c r="P124" s="32"/>
      <c r="Q124" s="32"/>
      <c r="R124" s="32"/>
      <c r="S124" s="32"/>
      <c r="T124" s="32"/>
    </row>
    <row r="125" spans="2:20" ht="21">
      <c r="B125" s="32"/>
      <c r="C125" s="32"/>
      <c r="D125" s="32"/>
      <c r="E125" s="32"/>
      <c r="F125" s="32"/>
      <c r="G125" s="32"/>
      <c r="H125" s="32"/>
      <c r="I125" s="32"/>
      <c r="J125" s="32"/>
      <c r="K125" s="32"/>
      <c r="L125" s="32"/>
      <c r="M125" s="32"/>
      <c r="N125" s="32"/>
      <c r="O125" s="32"/>
      <c r="P125" s="32"/>
      <c r="Q125" s="32"/>
      <c r="R125" s="32"/>
      <c r="S125" s="32"/>
      <c r="T125" s="32"/>
    </row>
    <row r="126" spans="2:20" ht="21">
      <c r="B126" s="32"/>
      <c r="C126" s="32"/>
      <c r="D126" s="32"/>
      <c r="E126" s="32"/>
      <c r="F126" s="32"/>
      <c r="G126" s="32"/>
      <c r="H126" s="32"/>
      <c r="I126" s="32"/>
      <c r="J126" s="32"/>
      <c r="K126" s="32"/>
      <c r="L126" s="32"/>
      <c r="M126" s="32"/>
      <c r="N126" s="32"/>
      <c r="O126" s="32"/>
      <c r="P126" s="32"/>
      <c r="Q126" s="32"/>
      <c r="R126" s="32"/>
      <c r="S126" s="32"/>
      <c r="T126" s="32"/>
    </row>
    <row r="127" spans="2:20" ht="21">
      <c r="B127" s="32"/>
      <c r="C127" s="32"/>
      <c r="D127" s="32"/>
      <c r="E127" s="32"/>
      <c r="F127" s="32"/>
      <c r="G127" s="32"/>
      <c r="H127" s="32"/>
      <c r="I127" s="32"/>
      <c r="J127" s="32"/>
      <c r="K127" s="32"/>
      <c r="L127" s="32"/>
      <c r="M127" s="32"/>
      <c r="N127" s="32"/>
      <c r="O127" s="32"/>
      <c r="P127" s="32"/>
      <c r="Q127" s="32"/>
      <c r="R127" s="32"/>
      <c r="S127" s="32"/>
      <c r="T127" s="32"/>
    </row>
    <row r="128" spans="2:20" ht="21">
      <c r="B128" s="32"/>
      <c r="C128" s="32"/>
      <c r="D128" s="32"/>
      <c r="E128" s="32"/>
      <c r="F128" s="32"/>
      <c r="G128" s="32"/>
      <c r="H128" s="32"/>
      <c r="I128" s="32"/>
      <c r="J128" s="32"/>
      <c r="K128" s="32"/>
      <c r="L128" s="32"/>
      <c r="M128" s="32"/>
      <c r="N128" s="32"/>
      <c r="O128" s="32"/>
      <c r="P128" s="32"/>
      <c r="Q128" s="32"/>
      <c r="R128" s="32"/>
      <c r="S128" s="32"/>
      <c r="T128" s="32"/>
    </row>
    <row r="129" spans="2:20" ht="21">
      <c r="B129" s="32"/>
      <c r="C129" s="32"/>
      <c r="D129" s="32"/>
      <c r="E129" s="32"/>
      <c r="F129" s="32"/>
      <c r="G129" s="32"/>
      <c r="H129" s="32"/>
      <c r="I129" s="32"/>
      <c r="J129" s="32"/>
      <c r="K129" s="32"/>
      <c r="L129" s="32"/>
      <c r="M129" s="32"/>
      <c r="N129" s="32"/>
      <c r="O129" s="32"/>
      <c r="P129" s="32"/>
      <c r="Q129" s="32"/>
      <c r="R129" s="32"/>
      <c r="S129" s="32"/>
      <c r="T129" s="32"/>
    </row>
    <row r="130" spans="2:20" ht="21">
      <c r="B130" s="32"/>
      <c r="C130" s="32"/>
      <c r="D130" s="32"/>
      <c r="E130" s="32"/>
      <c r="F130" s="32"/>
      <c r="G130" s="32"/>
      <c r="H130" s="32"/>
      <c r="I130" s="32"/>
      <c r="J130" s="32"/>
      <c r="K130" s="32"/>
      <c r="L130" s="32"/>
      <c r="M130" s="32"/>
      <c r="N130" s="32"/>
      <c r="O130" s="32"/>
      <c r="P130" s="32"/>
      <c r="Q130" s="32"/>
      <c r="R130" s="32"/>
      <c r="S130" s="32"/>
      <c r="T130" s="32"/>
    </row>
    <row r="131" spans="2:20" ht="21">
      <c r="B131" s="32"/>
      <c r="C131" s="32"/>
      <c r="D131" s="32"/>
      <c r="E131" s="32"/>
      <c r="F131" s="32"/>
      <c r="G131" s="32"/>
      <c r="H131" s="32"/>
      <c r="I131" s="32"/>
      <c r="J131" s="32"/>
      <c r="K131" s="32"/>
      <c r="L131" s="32"/>
      <c r="M131" s="32"/>
      <c r="N131" s="32"/>
      <c r="O131" s="32"/>
      <c r="P131" s="32"/>
      <c r="Q131" s="32"/>
      <c r="R131" s="32"/>
      <c r="S131" s="32"/>
      <c r="T131" s="32"/>
    </row>
    <row r="132" spans="2:20" ht="21">
      <c r="B132" s="32"/>
      <c r="C132" s="32"/>
      <c r="D132" s="32"/>
      <c r="E132" s="32"/>
      <c r="F132" s="32"/>
      <c r="G132" s="32"/>
      <c r="H132" s="32"/>
      <c r="I132" s="32"/>
      <c r="J132" s="32"/>
      <c r="K132" s="32"/>
      <c r="L132" s="32"/>
      <c r="M132" s="32"/>
      <c r="N132" s="32"/>
      <c r="O132" s="32"/>
      <c r="P132" s="32"/>
      <c r="Q132" s="32"/>
      <c r="R132" s="32"/>
      <c r="S132" s="32"/>
      <c r="T132" s="32"/>
    </row>
    <row r="133" spans="2:20" ht="21">
      <c r="B133" s="32"/>
      <c r="C133" s="32"/>
      <c r="D133" s="32"/>
      <c r="E133" s="32"/>
      <c r="F133" s="32"/>
      <c r="G133" s="32"/>
      <c r="H133" s="32"/>
      <c r="I133" s="32"/>
      <c r="J133" s="32"/>
      <c r="K133" s="32"/>
      <c r="L133" s="32"/>
      <c r="M133" s="32"/>
      <c r="N133" s="32"/>
      <c r="O133" s="32"/>
      <c r="P133" s="32"/>
      <c r="Q133" s="32"/>
      <c r="R133" s="32"/>
      <c r="S133" s="32"/>
      <c r="T133" s="32"/>
    </row>
    <row r="134" spans="2:20" ht="21">
      <c r="B134" s="32"/>
      <c r="C134" s="32"/>
      <c r="D134" s="32"/>
      <c r="E134" s="32"/>
      <c r="F134" s="32"/>
      <c r="G134" s="32"/>
      <c r="H134" s="32"/>
      <c r="I134" s="32"/>
      <c r="J134" s="32"/>
      <c r="K134" s="32"/>
      <c r="L134" s="32"/>
      <c r="M134" s="32"/>
      <c r="N134" s="32"/>
      <c r="O134" s="32"/>
      <c r="P134" s="32"/>
      <c r="Q134" s="32"/>
      <c r="R134" s="32"/>
      <c r="S134" s="32"/>
      <c r="T134" s="32"/>
    </row>
    <row r="135" spans="2:20" ht="21">
      <c r="B135" s="32"/>
      <c r="C135" s="32"/>
      <c r="D135" s="32"/>
      <c r="E135" s="32"/>
      <c r="F135" s="32"/>
      <c r="G135" s="32"/>
      <c r="H135" s="32"/>
      <c r="I135" s="32"/>
      <c r="J135" s="32"/>
      <c r="K135" s="32"/>
      <c r="L135" s="32"/>
      <c r="M135" s="32"/>
      <c r="N135" s="32"/>
      <c r="O135" s="32"/>
      <c r="P135" s="32"/>
      <c r="Q135" s="32"/>
      <c r="R135" s="32"/>
      <c r="S135" s="32"/>
      <c r="T135" s="32"/>
    </row>
    <row r="136" spans="2:20" ht="21">
      <c r="B136" s="32"/>
      <c r="C136" s="32"/>
      <c r="D136" s="32"/>
      <c r="E136" s="32"/>
      <c r="F136" s="32"/>
      <c r="G136" s="32"/>
      <c r="H136" s="32"/>
      <c r="I136" s="32"/>
      <c r="J136" s="32"/>
      <c r="K136" s="32"/>
      <c r="L136" s="32"/>
      <c r="M136" s="32"/>
      <c r="N136" s="32"/>
      <c r="O136" s="32"/>
      <c r="P136" s="32"/>
      <c r="Q136" s="32"/>
      <c r="R136" s="32"/>
      <c r="S136" s="32"/>
      <c r="T136" s="32"/>
    </row>
    <row r="137" spans="2:20" ht="21">
      <c r="B137" s="32"/>
      <c r="C137" s="32"/>
      <c r="D137" s="32"/>
      <c r="E137" s="32"/>
      <c r="F137" s="32"/>
      <c r="G137" s="32"/>
      <c r="H137" s="32"/>
      <c r="I137" s="32"/>
      <c r="J137" s="32"/>
      <c r="K137" s="32"/>
      <c r="L137" s="32"/>
      <c r="M137" s="32"/>
      <c r="N137" s="32"/>
      <c r="O137" s="32"/>
      <c r="P137" s="32"/>
      <c r="Q137" s="32"/>
      <c r="R137" s="32"/>
      <c r="S137" s="32"/>
      <c r="T137" s="32"/>
    </row>
    <row r="138" spans="2:20" ht="21">
      <c r="B138" s="32"/>
      <c r="C138" s="32"/>
      <c r="D138" s="32"/>
      <c r="E138" s="32"/>
      <c r="F138" s="32"/>
      <c r="G138" s="32"/>
      <c r="H138" s="32"/>
      <c r="I138" s="32"/>
      <c r="J138" s="32"/>
      <c r="K138" s="32"/>
      <c r="L138" s="32"/>
      <c r="M138" s="32"/>
      <c r="N138" s="32"/>
      <c r="O138" s="32"/>
      <c r="P138" s="32"/>
      <c r="Q138" s="32"/>
      <c r="R138" s="32"/>
      <c r="S138" s="32"/>
      <c r="T138" s="32"/>
    </row>
    <row r="139" spans="2:20" ht="21">
      <c r="B139" s="32"/>
      <c r="C139" s="32"/>
      <c r="D139" s="32"/>
      <c r="E139" s="32"/>
      <c r="F139" s="32"/>
      <c r="G139" s="32"/>
      <c r="H139" s="32"/>
      <c r="I139" s="32"/>
      <c r="J139" s="32"/>
      <c r="K139" s="32"/>
      <c r="L139" s="32"/>
      <c r="M139" s="32"/>
      <c r="N139" s="32"/>
      <c r="O139" s="32"/>
      <c r="P139" s="32"/>
      <c r="Q139" s="32"/>
      <c r="R139" s="32"/>
      <c r="S139" s="32"/>
      <c r="T139" s="32"/>
    </row>
    <row r="140" spans="2:20" ht="21">
      <c r="B140" s="32"/>
      <c r="C140" s="32"/>
      <c r="D140" s="32"/>
      <c r="E140" s="32"/>
      <c r="F140" s="32"/>
      <c r="G140" s="32"/>
      <c r="H140" s="32"/>
      <c r="I140" s="32"/>
      <c r="J140" s="32"/>
      <c r="K140" s="32"/>
      <c r="L140" s="32"/>
      <c r="M140" s="32"/>
      <c r="N140" s="32"/>
      <c r="O140" s="32"/>
      <c r="P140" s="32"/>
      <c r="Q140" s="32"/>
      <c r="R140" s="32"/>
      <c r="S140" s="32"/>
      <c r="T140" s="32"/>
    </row>
    <row r="141" spans="2:20" ht="21">
      <c r="B141" s="32"/>
      <c r="C141" s="32"/>
      <c r="D141" s="32"/>
      <c r="E141" s="32"/>
      <c r="F141" s="32"/>
      <c r="G141" s="32"/>
      <c r="H141" s="32"/>
      <c r="I141" s="32"/>
      <c r="J141" s="32"/>
      <c r="K141" s="32"/>
      <c r="L141" s="32"/>
      <c r="M141" s="32"/>
      <c r="N141" s="32"/>
      <c r="O141" s="32"/>
      <c r="P141" s="32"/>
      <c r="Q141" s="32"/>
      <c r="R141" s="32"/>
      <c r="S141" s="32"/>
      <c r="T141" s="32"/>
    </row>
    <row r="142" spans="2:20" ht="21">
      <c r="B142" s="32"/>
      <c r="C142" s="32"/>
      <c r="D142" s="32"/>
      <c r="E142" s="32"/>
      <c r="F142" s="32"/>
      <c r="G142" s="32"/>
      <c r="H142" s="32"/>
      <c r="I142" s="32"/>
      <c r="J142" s="32"/>
      <c r="K142" s="32"/>
      <c r="L142" s="32"/>
      <c r="M142" s="32"/>
      <c r="N142" s="32"/>
      <c r="O142" s="32"/>
      <c r="P142" s="32"/>
      <c r="Q142" s="32"/>
      <c r="R142" s="32"/>
      <c r="S142" s="32"/>
      <c r="T142" s="32"/>
    </row>
    <row r="143" spans="2:20" ht="21">
      <c r="B143" s="32"/>
      <c r="C143" s="32"/>
      <c r="D143" s="32"/>
      <c r="E143" s="32"/>
      <c r="F143" s="32"/>
      <c r="G143" s="32"/>
      <c r="H143" s="32"/>
      <c r="I143" s="32"/>
      <c r="J143" s="32"/>
      <c r="K143" s="32"/>
      <c r="L143" s="32"/>
      <c r="M143" s="32"/>
      <c r="N143" s="32"/>
      <c r="O143" s="32"/>
      <c r="P143" s="32"/>
      <c r="Q143" s="32"/>
      <c r="R143" s="32"/>
      <c r="S143" s="32"/>
      <c r="T143" s="32"/>
    </row>
    <row r="144" spans="2:20" ht="21">
      <c r="B144" s="32"/>
      <c r="C144" s="32"/>
      <c r="D144" s="32"/>
      <c r="E144" s="32"/>
      <c r="F144" s="32"/>
      <c r="G144" s="32"/>
      <c r="H144" s="32"/>
      <c r="I144" s="32"/>
      <c r="J144" s="32"/>
      <c r="K144" s="32"/>
      <c r="L144" s="32"/>
      <c r="M144" s="32"/>
      <c r="N144" s="32"/>
      <c r="O144" s="32"/>
      <c r="P144" s="32"/>
      <c r="Q144" s="32"/>
      <c r="R144" s="32"/>
      <c r="S144" s="32"/>
      <c r="T144" s="32"/>
    </row>
    <row r="145" spans="2:20" ht="21">
      <c r="B145" s="32"/>
      <c r="C145" s="32"/>
      <c r="D145" s="32"/>
      <c r="E145" s="32"/>
      <c r="F145" s="32"/>
      <c r="G145" s="32"/>
      <c r="H145" s="32"/>
      <c r="I145" s="32"/>
      <c r="J145" s="32"/>
      <c r="K145" s="32"/>
      <c r="L145" s="32"/>
      <c r="M145" s="32"/>
      <c r="N145" s="32"/>
      <c r="O145" s="32"/>
      <c r="P145" s="32"/>
      <c r="Q145" s="32"/>
      <c r="R145" s="32"/>
      <c r="S145" s="32"/>
      <c r="T145" s="32"/>
    </row>
    <row r="146" spans="2:20" ht="21">
      <c r="B146" s="32"/>
      <c r="C146" s="32"/>
      <c r="D146" s="32"/>
      <c r="E146" s="32"/>
      <c r="F146" s="32"/>
      <c r="G146" s="32"/>
      <c r="H146" s="32"/>
      <c r="I146" s="32"/>
      <c r="J146" s="32"/>
      <c r="K146" s="32"/>
      <c r="L146" s="32"/>
      <c r="M146" s="32"/>
      <c r="N146" s="32"/>
      <c r="O146" s="32"/>
      <c r="P146" s="32"/>
      <c r="Q146" s="32"/>
      <c r="R146" s="32"/>
      <c r="S146" s="32"/>
      <c r="T146" s="32"/>
    </row>
    <row r="147" spans="2:20" ht="21">
      <c r="B147" s="32"/>
      <c r="C147" s="32"/>
      <c r="D147" s="32"/>
      <c r="E147" s="32"/>
      <c r="F147" s="32"/>
      <c r="G147" s="32"/>
      <c r="H147" s="32"/>
      <c r="I147" s="32"/>
      <c r="J147" s="32"/>
      <c r="K147" s="32"/>
      <c r="L147" s="32"/>
      <c r="M147" s="32"/>
      <c r="N147" s="32"/>
      <c r="O147" s="32"/>
      <c r="P147" s="32"/>
      <c r="Q147" s="32"/>
      <c r="R147" s="32"/>
      <c r="S147" s="32"/>
      <c r="T147" s="32"/>
    </row>
    <row r="148" spans="2:20" ht="21">
      <c r="B148" s="32"/>
      <c r="C148" s="32"/>
      <c r="D148" s="32"/>
      <c r="E148" s="32"/>
      <c r="F148" s="32"/>
      <c r="G148" s="32"/>
      <c r="H148" s="32"/>
      <c r="I148" s="32"/>
      <c r="J148" s="32"/>
      <c r="K148" s="32"/>
      <c r="L148" s="32"/>
      <c r="M148" s="32"/>
      <c r="N148" s="32"/>
      <c r="O148" s="32"/>
      <c r="P148" s="32"/>
      <c r="Q148" s="32"/>
      <c r="R148" s="32"/>
      <c r="S148" s="32"/>
      <c r="T148" s="32"/>
    </row>
    <row r="149" spans="2:20" ht="21">
      <c r="B149" s="32"/>
      <c r="C149" s="32"/>
      <c r="D149" s="32"/>
      <c r="E149" s="32"/>
      <c r="F149" s="32"/>
      <c r="G149" s="32"/>
      <c r="H149" s="32"/>
      <c r="I149" s="32"/>
      <c r="J149" s="32"/>
      <c r="K149" s="32"/>
      <c r="L149" s="32"/>
      <c r="M149" s="32"/>
      <c r="N149" s="32"/>
      <c r="O149" s="32"/>
      <c r="P149" s="32"/>
      <c r="Q149" s="32"/>
      <c r="R149" s="32"/>
      <c r="S149" s="32"/>
      <c r="T149" s="32"/>
    </row>
    <row r="150" spans="2:20" ht="21">
      <c r="B150" s="32"/>
      <c r="C150" s="32"/>
      <c r="D150" s="32"/>
      <c r="E150" s="32"/>
      <c r="F150" s="32"/>
      <c r="G150" s="32"/>
      <c r="H150" s="32"/>
      <c r="I150" s="32"/>
      <c r="J150" s="32"/>
      <c r="K150" s="32"/>
      <c r="L150" s="32"/>
      <c r="M150" s="32"/>
      <c r="N150" s="32"/>
      <c r="O150" s="32"/>
      <c r="P150" s="32"/>
      <c r="Q150" s="32"/>
      <c r="R150" s="32"/>
      <c r="S150" s="32"/>
      <c r="T150" s="32"/>
    </row>
    <row r="151" spans="2:20" ht="21">
      <c r="B151" s="32"/>
      <c r="C151" s="32"/>
      <c r="D151" s="32"/>
      <c r="E151" s="32"/>
      <c r="F151" s="32"/>
      <c r="G151" s="32"/>
      <c r="H151" s="32"/>
      <c r="I151" s="32"/>
      <c r="J151" s="32"/>
      <c r="K151" s="32"/>
      <c r="L151" s="32"/>
      <c r="M151" s="32"/>
      <c r="N151" s="32"/>
      <c r="O151" s="32"/>
      <c r="P151" s="32"/>
      <c r="Q151" s="32"/>
      <c r="R151" s="32"/>
      <c r="S151" s="32"/>
      <c r="T151" s="32"/>
    </row>
    <row r="152" spans="2:20" ht="21">
      <c r="B152" s="32"/>
      <c r="C152" s="32"/>
      <c r="D152" s="32"/>
      <c r="E152" s="32"/>
      <c r="F152" s="32"/>
      <c r="G152" s="32"/>
      <c r="H152" s="32"/>
      <c r="I152" s="32"/>
      <c r="J152" s="32"/>
      <c r="K152" s="32"/>
      <c r="L152" s="32"/>
      <c r="M152" s="32"/>
      <c r="N152" s="32"/>
      <c r="O152" s="32"/>
      <c r="P152" s="32"/>
      <c r="Q152" s="32"/>
      <c r="R152" s="32"/>
      <c r="S152" s="32"/>
      <c r="T152" s="32"/>
    </row>
    <row r="153" spans="2:20" ht="21">
      <c r="B153" s="32"/>
      <c r="C153" s="32"/>
      <c r="D153" s="32"/>
      <c r="E153" s="32"/>
      <c r="F153" s="32"/>
      <c r="G153" s="32"/>
      <c r="H153" s="32"/>
      <c r="I153" s="32"/>
      <c r="J153" s="32"/>
      <c r="K153" s="32"/>
      <c r="L153" s="32"/>
      <c r="M153" s="32"/>
      <c r="N153" s="32"/>
      <c r="O153" s="32"/>
      <c r="P153" s="32"/>
      <c r="Q153" s="32"/>
      <c r="R153" s="32"/>
      <c r="S153" s="32"/>
      <c r="T153" s="32"/>
    </row>
    <row r="154" spans="2:20" ht="21">
      <c r="B154" s="32"/>
      <c r="C154" s="32"/>
      <c r="D154" s="32"/>
      <c r="E154" s="32"/>
      <c r="F154" s="32"/>
      <c r="G154" s="32"/>
      <c r="H154" s="32"/>
      <c r="I154" s="32"/>
      <c r="J154" s="32"/>
      <c r="K154" s="32"/>
      <c r="L154" s="32"/>
      <c r="M154" s="32"/>
      <c r="N154" s="32"/>
      <c r="O154" s="32"/>
      <c r="P154" s="32"/>
      <c r="Q154" s="32"/>
      <c r="R154" s="32"/>
      <c r="S154" s="32"/>
      <c r="T154" s="32"/>
    </row>
    <row r="155" spans="2:20" ht="21">
      <c r="B155" s="32"/>
      <c r="C155" s="32"/>
      <c r="D155" s="32"/>
      <c r="E155" s="32"/>
      <c r="F155" s="32"/>
      <c r="G155" s="32"/>
      <c r="H155" s="32"/>
      <c r="I155" s="32"/>
      <c r="J155" s="32"/>
      <c r="K155" s="32"/>
      <c r="L155" s="32"/>
      <c r="M155" s="32"/>
      <c r="N155" s="32"/>
      <c r="O155" s="32"/>
      <c r="P155" s="32"/>
      <c r="Q155" s="32"/>
      <c r="R155" s="32"/>
      <c r="S155" s="32"/>
      <c r="T155" s="32"/>
    </row>
    <row r="156" spans="2:20" ht="21">
      <c r="B156" s="32"/>
      <c r="C156" s="32"/>
      <c r="D156" s="32"/>
      <c r="E156" s="32"/>
      <c r="F156" s="32"/>
      <c r="G156" s="32"/>
      <c r="H156" s="32"/>
      <c r="I156" s="32"/>
      <c r="J156" s="32"/>
      <c r="K156" s="32"/>
      <c r="L156" s="32"/>
      <c r="M156" s="32"/>
      <c r="N156" s="32"/>
      <c r="O156" s="32"/>
      <c r="P156" s="32"/>
      <c r="Q156" s="32"/>
      <c r="R156" s="32"/>
      <c r="S156" s="32"/>
      <c r="T156" s="32"/>
    </row>
    <row r="157" spans="2:20" ht="21">
      <c r="B157" s="32"/>
      <c r="C157" s="32"/>
      <c r="D157" s="32"/>
      <c r="E157" s="32"/>
      <c r="F157" s="32"/>
      <c r="G157" s="32"/>
      <c r="H157" s="32"/>
      <c r="I157" s="32"/>
      <c r="J157" s="32"/>
      <c r="K157" s="32"/>
      <c r="L157" s="32"/>
      <c r="M157" s="32"/>
      <c r="N157" s="32"/>
      <c r="O157" s="32"/>
      <c r="P157" s="32"/>
      <c r="Q157" s="32"/>
      <c r="R157" s="32"/>
      <c r="S157" s="32"/>
      <c r="T157" s="32"/>
    </row>
    <row r="158" spans="2:20" ht="21">
      <c r="B158" s="32"/>
      <c r="C158" s="32"/>
      <c r="D158" s="32"/>
      <c r="E158" s="32"/>
      <c r="F158" s="32"/>
      <c r="G158" s="32"/>
      <c r="H158" s="32"/>
      <c r="I158" s="32"/>
      <c r="J158" s="32"/>
      <c r="K158" s="32"/>
      <c r="L158" s="32"/>
      <c r="M158" s="32"/>
      <c r="N158" s="32"/>
      <c r="O158" s="32"/>
      <c r="P158" s="32"/>
      <c r="Q158" s="32"/>
      <c r="R158" s="32"/>
      <c r="S158" s="32"/>
      <c r="T158" s="32"/>
    </row>
    <row r="159" spans="2:20" ht="21">
      <c r="B159" s="32"/>
      <c r="C159" s="32"/>
      <c r="D159" s="32"/>
      <c r="E159" s="32"/>
      <c r="F159" s="32"/>
      <c r="G159" s="32"/>
      <c r="H159" s="32"/>
      <c r="I159" s="32"/>
      <c r="J159" s="32"/>
      <c r="K159" s="32"/>
      <c r="L159" s="32"/>
      <c r="M159" s="32"/>
      <c r="N159" s="32"/>
      <c r="O159" s="32"/>
      <c r="P159" s="32"/>
      <c r="Q159" s="32"/>
      <c r="R159" s="32"/>
      <c r="S159" s="32"/>
      <c r="T159" s="32"/>
    </row>
    <row r="160" spans="2:20" ht="21">
      <c r="B160" s="32"/>
      <c r="C160" s="32"/>
      <c r="D160" s="32"/>
      <c r="E160" s="32"/>
      <c r="F160" s="32"/>
      <c r="G160" s="32"/>
      <c r="H160" s="32"/>
      <c r="I160" s="32"/>
      <c r="J160" s="32"/>
      <c r="K160" s="32"/>
      <c r="L160" s="32"/>
      <c r="M160" s="32"/>
      <c r="N160" s="32"/>
      <c r="O160" s="32"/>
      <c r="P160" s="32"/>
      <c r="Q160" s="32"/>
      <c r="R160" s="32"/>
      <c r="S160" s="32"/>
      <c r="T160" s="32"/>
    </row>
    <row r="161" spans="2:20" ht="21">
      <c r="B161" s="32"/>
      <c r="C161" s="32"/>
      <c r="D161" s="32"/>
      <c r="E161" s="32"/>
      <c r="F161" s="32"/>
      <c r="G161" s="32"/>
      <c r="H161" s="32"/>
      <c r="I161" s="32"/>
      <c r="J161" s="32"/>
      <c r="K161" s="32"/>
      <c r="L161" s="32"/>
      <c r="M161" s="32"/>
      <c r="N161" s="32"/>
      <c r="O161" s="32"/>
      <c r="P161" s="32"/>
      <c r="Q161" s="32"/>
      <c r="R161" s="32"/>
      <c r="S161" s="32"/>
      <c r="T161" s="32"/>
    </row>
    <row r="162" spans="2:20" ht="21">
      <c r="B162" s="32"/>
      <c r="C162" s="32"/>
      <c r="D162" s="32"/>
      <c r="E162" s="32"/>
      <c r="F162" s="32"/>
      <c r="G162" s="32"/>
      <c r="H162" s="32"/>
      <c r="I162" s="32"/>
      <c r="J162" s="32"/>
      <c r="K162" s="32"/>
      <c r="L162" s="32"/>
      <c r="M162" s="32"/>
      <c r="N162" s="32"/>
      <c r="O162" s="32"/>
      <c r="P162" s="32"/>
      <c r="Q162" s="32"/>
      <c r="R162" s="32"/>
      <c r="S162" s="32"/>
      <c r="T162" s="32"/>
    </row>
    <row r="163" spans="2:20" ht="21">
      <c r="B163" s="32"/>
      <c r="C163" s="32"/>
      <c r="D163" s="32"/>
      <c r="E163" s="32"/>
      <c r="F163" s="32"/>
      <c r="G163" s="32"/>
      <c r="H163" s="32"/>
      <c r="I163" s="32"/>
      <c r="J163" s="32"/>
      <c r="K163" s="32"/>
      <c r="L163" s="32"/>
      <c r="M163" s="32"/>
      <c r="N163" s="32"/>
      <c r="O163" s="32"/>
      <c r="P163" s="32"/>
      <c r="Q163" s="32"/>
      <c r="R163" s="32"/>
      <c r="S163" s="32"/>
      <c r="T163" s="32"/>
    </row>
    <row r="164" spans="2:20" ht="21">
      <c r="B164" s="32"/>
      <c r="C164" s="32"/>
      <c r="D164" s="32"/>
      <c r="E164" s="32"/>
      <c r="F164" s="32"/>
      <c r="G164" s="32"/>
      <c r="H164" s="32"/>
      <c r="I164" s="32"/>
      <c r="J164" s="32"/>
      <c r="K164" s="32"/>
      <c r="L164" s="32"/>
      <c r="M164" s="32"/>
      <c r="N164" s="32"/>
      <c r="O164" s="32"/>
      <c r="P164" s="32"/>
      <c r="Q164" s="32"/>
      <c r="R164" s="32"/>
      <c r="S164" s="32"/>
      <c r="T164" s="32"/>
    </row>
    <row r="165" spans="2:20" ht="21">
      <c r="B165" s="32"/>
      <c r="C165" s="32"/>
      <c r="D165" s="32"/>
      <c r="E165" s="32"/>
      <c r="F165" s="32"/>
      <c r="G165" s="32"/>
      <c r="H165" s="32"/>
      <c r="I165" s="32"/>
      <c r="J165" s="32"/>
      <c r="K165" s="32"/>
      <c r="L165" s="32"/>
      <c r="M165" s="32"/>
      <c r="N165" s="32"/>
      <c r="O165" s="32"/>
      <c r="P165" s="32"/>
      <c r="Q165" s="32"/>
      <c r="R165" s="32"/>
      <c r="S165" s="32"/>
      <c r="T165" s="32"/>
    </row>
    <row r="166" spans="2:20" ht="21">
      <c r="B166" s="32"/>
      <c r="C166" s="32"/>
      <c r="D166" s="32"/>
      <c r="E166" s="32"/>
      <c r="F166" s="32"/>
      <c r="G166" s="32"/>
      <c r="H166" s="32"/>
      <c r="I166" s="32"/>
      <c r="J166" s="32"/>
      <c r="K166" s="32"/>
      <c r="L166" s="32"/>
      <c r="M166" s="32"/>
      <c r="N166" s="32"/>
      <c r="O166" s="32"/>
      <c r="P166" s="32"/>
      <c r="Q166" s="32"/>
      <c r="R166" s="32"/>
      <c r="S166" s="32"/>
      <c r="T166" s="32"/>
    </row>
    <row r="167" spans="2:20" ht="21">
      <c r="B167" s="32"/>
      <c r="C167" s="32"/>
      <c r="D167" s="32"/>
      <c r="E167" s="32"/>
      <c r="F167" s="32"/>
      <c r="G167" s="32"/>
      <c r="H167" s="32"/>
      <c r="I167" s="32"/>
      <c r="J167" s="32"/>
      <c r="K167" s="32"/>
      <c r="L167" s="32"/>
      <c r="M167" s="32"/>
      <c r="N167" s="32"/>
      <c r="O167" s="32"/>
      <c r="P167" s="32"/>
      <c r="Q167" s="32"/>
      <c r="R167" s="32"/>
      <c r="S167" s="32"/>
      <c r="T167" s="32"/>
    </row>
    <row r="168" spans="2:20" ht="21">
      <c r="B168" s="32"/>
      <c r="C168" s="32"/>
      <c r="D168" s="32"/>
      <c r="E168" s="32"/>
      <c r="F168" s="32"/>
      <c r="G168" s="32"/>
      <c r="H168" s="32"/>
      <c r="I168" s="32"/>
      <c r="J168" s="32"/>
      <c r="K168" s="32"/>
      <c r="L168" s="32"/>
      <c r="M168" s="32"/>
      <c r="N168" s="32"/>
      <c r="O168" s="32"/>
      <c r="P168" s="32"/>
      <c r="Q168" s="32"/>
      <c r="R168" s="32"/>
      <c r="S168" s="32"/>
      <c r="T168" s="32"/>
    </row>
    <row r="169" spans="2:20" ht="21">
      <c r="B169" s="32"/>
      <c r="C169" s="32"/>
      <c r="D169" s="32"/>
      <c r="E169" s="32"/>
      <c r="F169" s="32"/>
      <c r="G169" s="32"/>
      <c r="H169" s="32"/>
      <c r="I169" s="32"/>
      <c r="J169" s="32"/>
      <c r="K169" s="32"/>
      <c r="L169" s="32"/>
      <c r="M169" s="32"/>
      <c r="N169" s="32"/>
      <c r="O169" s="32"/>
      <c r="P169" s="32"/>
      <c r="Q169" s="32"/>
      <c r="R169" s="32"/>
      <c r="S169" s="32"/>
      <c r="T169" s="32"/>
    </row>
    <row r="170" spans="2:20" ht="21">
      <c r="B170" s="32"/>
      <c r="C170" s="32"/>
      <c r="D170" s="32"/>
      <c r="E170" s="32"/>
      <c r="F170" s="32"/>
      <c r="G170" s="32"/>
      <c r="H170" s="32"/>
      <c r="I170" s="32"/>
      <c r="J170" s="32"/>
      <c r="K170" s="32"/>
      <c r="L170" s="32"/>
      <c r="M170" s="32"/>
      <c r="N170" s="32"/>
      <c r="O170" s="32"/>
      <c r="P170" s="32"/>
      <c r="Q170" s="32"/>
      <c r="R170" s="32"/>
      <c r="S170" s="32"/>
      <c r="T170" s="32"/>
    </row>
    <row r="171" spans="2:20" ht="21">
      <c r="B171" s="32"/>
      <c r="C171" s="32"/>
      <c r="D171" s="32"/>
      <c r="E171" s="32"/>
      <c r="F171" s="32"/>
      <c r="G171" s="32"/>
      <c r="H171" s="32"/>
      <c r="I171" s="32"/>
      <c r="J171" s="32"/>
      <c r="K171" s="32"/>
      <c r="L171" s="32"/>
      <c r="M171" s="32"/>
      <c r="N171" s="32"/>
      <c r="O171" s="32"/>
      <c r="P171" s="32"/>
      <c r="Q171" s="32"/>
      <c r="R171" s="32"/>
      <c r="S171" s="32"/>
      <c r="T171" s="32"/>
    </row>
    <row r="172" spans="2:20" ht="21">
      <c r="B172" s="32"/>
      <c r="C172" s="32"/>
      <c r="D172" s="32"/>
      <c r="E172" s="32"/>
      <c r="F172" s="32"/>
      <c r="G172" s="32"/>
      <c r="H172" s="32"/>
      <c r="I172" s="32"/>
      <c r="J172" s="32"/>
      <c r="K172" s="32"/>
      <c r="L172" s="32"/>
      <c r="M172" s="32"/>
      <c r="N172" s="32"/>
      <c r="O172" s="32"/>
      <c r="P172" s="32"/>
      <c r="Q172" s="32"/>
      <c r="R172" s="32"/>
      <c r="S172" s="32"/>
      <c r="T172" s="32"/>
    </row>
    <row r="173" spans="2:20" ht="21">
      <c r="B173" s="32"/>
      <c r="C173" s="32"/>
      <c r="D173" s="32"/>
      <c r="E173" s="32"/>
      <c r="F173" s="32"/>
      <c r="G173" s="32"/>
      <c r="H173" s="32"/>
      <c r="I173" s="32"/>
      <c r="J173" s="32"/>
      <c r="K173" s="32"/>
      <c r="L173" s="32"/>
      <c r="M173" s="32"/>
      <c r="N173" s="32"/>
      <c r="O173" s="32"/>
      <c r="P173" s="32"/>
      <c r="Q173" s="32"/>
      <c r="R173" s="32"/>
      <c r="S173" s="32"/>
      <c r="T173" s="32"/>
    </row>
    <row r="174" spans="2:20" ht="21">
      <c r="B174" s="32"/>
      <c r="C174" s="32"/>
      <c r="D174" s="32"/>
      <c r="E174" s="32"/>
      <c r="F174" s="32"/>
      <c r="G174" s="32"/>
      <c r="H174" s="32"/>
      <c r="I174" s="32"/>
      <c r="J174" s="32"/>
      <c r="K174" s="32"/>
      <c r="L174" s="32"/>
      <c r="M174" s="32"/>
      <c r="N174" s="32"/>
      <c r="O174" s="32"/>
      <c r="P174" s="32"/>
      <c r="Q174" s="32"/>
      <c r="R174" s="32"/>
      <c r="S174" s="32"/>
      <c r="T174" s="32"/>
    </row>
    <row r="175" spans="2:20" ht="21">
      <c r="B175" s="32"/>
      <c r="C175" s="32"/>
      <c r="D175" s="32"/>
      <c r="E175" s="32"/>
      <c r="F175" s="32"/>
      <c r="G175" s="32"/>
      <c r="H175" s="32"/>
      <c r="I175" s="32"/>
      <c r="J175" s="32"/>
      <c r="K175" s="32"/>
      <c r="L175" s="32"/>
      <c r="M175" s="32"/>
      <c r="N175" s="32"/>
      <c r="O175" s="32"/>
      <c r="P175" s="32"/>
      <c r="Q175" s="32"/>
      <c r="R175" s="32"/>
      <c r="S175" s="32"/>
      <c r="T175" s="32"/>
    </row>
    <row r="176" spans="2:20" ht="21">
      <c r="B176" s="32"/>
      <c r="C176" s="32"/>
      <c r="D176" s="32"/>
      <c r="E176" s="32"/>
      <c r="F176" s="32"/>
      <c r="G176" s="32"/>
      <c r="H176" s="32"/>
      <c r="I176" s="32"/>
      <c r="J176" s="32"/>
      <c r="K176" s="32"/>
      <c r="L176" s="32"/>
      <c r="M176" s="32"/>
      <c r="N176" s="32"/>
      <c r="O176" s="32"/>
      <c r="P176" s="32"/>
      <c r="Q176" s="32"/>
      <c r="R176" s="32"/>
      <c r="S176" s="32"/>
      <c r="T176" s="32"/>
    </row>
    <row r="177" spans="2:20" ht="21">
      <c r="B177" s="32"/>
      <c r="C177" s="32"/>
      <c r="D177" s="32"/>
      <c r="E177" s="32"/>
      <c r="F177" s="32"/>
      <c r="G177" s="32"/>
      <c r="H177" s="32"/>
      <c r="I177" s="32"/>
      <c r="J177" s="32"/>
      <c r="K177" s="32"/>
      <c r="L177" s="32"/>
      <c r="M177" s="32"/>
      <c r="N177" s="32"/>
      <c r="O177" s="32"/>
      <c r="P177" s="32"/>
      <c r="Q177" s="32"/>
      <c r="R177" s="32"/>
      <c r="S177" s="32"/>
      <c r="T177" s="32"/>
    </row>
    <row r="178" spans="2:20" ht="21">
      <c r="B178" s="32"/>
      <c r="C178" s="32"/>
      <c r="D178" s="32"/>
      <c r="E178" s="32"/>
      <c r="F178" s="32"/>
      <c r="G178" s="32"/>
      <c r="H178" s="32"/>
      <c r="I178" s="32"/>
      <c r="J178" s="32"/>
      <c r="K178" s="32"/>
      <c r="L178" s="32"/>
      <c r="M178" s="32"/>
      <c r="N178" s="32"/>
      <c r="O178" s="32"/>
      <c r="P178" s="32"/>
      <c r="Q178" s="32"/>
      <c r="R178" s="32"/>
      <c r="S178" s="32"/>
      <c r="T178" s="32"/>
    </row>
    <row r="179" spans="2:20" ht="21">
      <c r="B179" s="32"/>
      <c r="C179" s="32"/>
      <c r="D179" s="32"/>
      <c r="E179" s="32"/>
      <c r="F179" s="32"/>
      <c r="G179" s="32"/>
      <c r="H179" s="32"/>
      <c r="I179" s="32"/>
      <c r="J179" s="32"/>
      <c r="K179" s="32"/>
      <c r="L179" s="32"/>
      <c r="M179" s="32"/>
      <c r="N179" s="32"/>
      <c r="O179" s="32"/>
      <c r="P179" s="32"/>
      <c r="Q179" s="32"/>
      <c r="R179" s="32"/>
      <c r="S179" s="32"/>
      <c r="T179" s="32"/>
    </row>
    <row r="180" spans="2:20" ht="21">
      <c r="B180" s="32"/>
      <c r="C180" s="32"/>
      <c r="D180" s="32"/>
      <c r="E180" s="32"/>
      <c r="F180" s="32"/>
      <c r="G180" s="32"/>
      <c r="H180" s="32"/>
      <c r="I180" s="32"/>
      <c r="J180" s="32"/>
      <c r="K180" s="32"/>
      <c r="L180" s="32"/>
      <c r="M180" s="32"/>
      <c r="N180" s="32"/>
      <c r="O180" s="32"/>
      <c r="P180" s="32"/>
      <c r="Q180" s="32"/>
      <c r="R180" s="32"/>
      <c r="S180" s="32"/>
      <c r="T180" s="32"/>
    </row>
    <row r="181" spans="2:20" ht="21">
      <c r="B181" s="32"/>
      <c r="C181" s="32"/>
      <c r="D181" s="32"/>
      <c r="E181" s="32"/>
      <c r="F181" s="32"/>
      <c r="G181" s="32"/>
      <c r="H181" s="32"/>
      <c r="I181" s="32"/>
      <c r="J181" s="32"/>
      <c r="K181" s="32"/>
      <c r="L181" s="32"/>
      <c r="M181" s="32"/>
      <c r="N181" s="32"/>
      <c r="O181" s="32"/>
      <c r="P181" s="32"/>
      <c r="Q181" s="32"/>
      <c r="R181" s="32"/>
      <c r="S181" s="32"/>
      <c r="T181" s="32"/>
    </row>
    <row r="182" spans="2:20" ht="21">
      <c r="B182" s="32"/>
      <c r="C182" s="32"/>
      <c r="D182" s="32"/>
      <c r="E182" s="32"/>
      <c r="F182" s="32"/>
      <c r="G182" s="32"/>
      <c r="H182" s="32"/>
      <c r="I182" s="32"/>
      <c r="J182" s="32"/>
      <c r="K182" s="32"/>
      <c r="L182" s="32"/>
      <c r="M182" s="32"/>
      <c r="N182" s="32"/>
      <c r="O182" s="32"/>
      <c r="P182" s="32"/>
      <c r="Q182" s="32"/>
      <c r="R182" s="32"/>
      <c r="S182" s="32"/>
      <c r="T182" s="32"/>
    </row>
    <row r="183" spans="2:20" ht="21">
      <c r="B183" s="32"/>
      <c r="C183" s="32"/>
      <c r="D183" s="32"/>
      <c r="E183" s="32"/>
      <c r="F183" s="32"/>
      <c r="G183" s="32"/>
      <c r="H183" s="32"/>
      <c r="I183" s="32"/>
      <c r="J183" s="32"/>
      <c r="K183" s="32"/>
      <c r="L183" s="32"/>
      <c r="M183" s="32"/>
      <c r="N183" s="32"/>
      <c r="O183" s="32"/>
      <c r="P183" s="32"/>
      <c r="Q183" s="32"/>
      <c r="R183" s="32"/>
      <c r="S183" s="32"/>
      <c r="T183" s="32"/>
    </row>
    <row r="184" spans="2:20" ht="21">
      <c r="B184" s="32"/>
      <c r="C184" s="32"/>
      <c r="D184" s="32"/>
      <c r="E184" s="32"/>
      <c r="F184" s="32"/>
      <c r="G184" s="32"/>
      <c r="H184" s="32"/>
      <c r="I184" s="32"/>
      <c r="J184" s="32"/>
      <c r="K184" s="32"/>
      <c r="L184" s="32"/>
      <c r="M184" s="32"/>
      <c r="N184" s="32"/>
      <c r="O184" s="32"/>
      <c r="P184" s="32"/>
      <c r="Q184" s="32"/>
      <c r="R184" s="32"/>
      <c r="S184" s="32"/>
      <c r="T184" s="32"/>
    </row>
    <row r="185" spans="2:20" ht="21">
      <c r="B185" s="32"/>
      <c r="C185" s="32"/>
      <c r="D185" s="32"/>
      <c r="E185" s="32"/>
      <c r="F185" s="32"/>
      <c r="G185" s="32"/>
      <c r="H185" s="32"/>
      <c r="I185" s="32"/>
      <c r="J185" s="32"/>
      <c r="K185" s="32"/>
      <c r="L185" s="32"/>
      <c r="M185" s="32"/>
      <c r="N185" s="32"/>
      <c r="O185" s="32"/>
      <c r="P185" s="32"/>
      <c r="Q185" s="32"/>
      <c r="R185" s="32"/>
      <c r="S185" s="32"/>
      <c r="T185" s="32"/>
    </row>
    <row r="186" spans="2:20" ht="21">
      <c r="B186" s="32"/>
      <c r="C186" s="32"/>
      <c r="D186" s="32"/>
      <c r="E186" s="32"/>
      <c r="F186" s="32"/>
      <c r="G186" s="32"/>
      <c r="H186" s="32"/>
      <c r="I186" s="32"/>
      <c r="J186" s="32"/>
      <c r="K186" s="32"/>
      <c r="L186" s="32"/>
      <c r="M186" s="32"/>
      <c r="N186" s="32"/>
      <c r="O186" s="32"/>
      <c r="P186" s="32"/>
      <c r="Q186" s="32"/>
      <c r="R186" s="32"/>
      <c r="S186" s="32"/>
      <c r="T186" s="32"/>
    </row>
    <row r="187" spans="2:20" ht="21">
      <c r="B187" s="32"/>
      <c r="C187" s="32"/>
      <c r="D187" s="32"/>
      <c r="E187" s="32"/>
      <c r="F187" s="32"/>
      <c r="G187" s="32"/>
      <c r="H187" s="32"/>
      <c r="I187" s="32"/>
      <c r="J187" s="32"/>
      <c r="K187" s="32"/>
      <c r="L187" s="32"/>
      <c r="M187" s="32"/>
      <c r="N187" s="32"/>
      <c r="O187" s="32"/>
      <c r="P187" s="32"/>
      <c r="Q187" s="32"/>
      <c r="R187" s="32"/>
      <c r="S187" s="32"/>
      <c r="T187" s="32"/>
    </row>
    <row r="188" spans="2:20" ht="21">
      <c r="B188" s="32"/>
      <c r="C188" s="32"/>
      <c r="D188" s="32"/>
      <c r="E188" s="32"/>
      <c r="F188" s="32"/>
      <c r="G188" s="32"/>
      <c r="H188" s="32"/>
      <c r="I188" s="32"/>
      <c r="J188" s="32"/>
      <c r="K188" s="32"/>
      <c r="L188" s="32"/>
      <c r="M188" s="32"/>
      <c r="N188" s="32"/>
      <c r="O188" s="32"/>
      <c r="P188" s="32"/>
      <c r="Q188" s="32"/>
      <c r="R188" s="32"/>
      <c r="S188" s="32"/>
      <c r="T188" s="32"/>
    </row>
    <row r="189" spans="2:20" ht="21">
      <c r="B189" s="32"/>
      <c r="C189" s="32"/>
      <c r="D189" s="32"/>
      <c r="E189" s="32"/>
      <c r="F189" s="32"/>
      <c r="G189" s="32"/>
      <c r="H189" s="32"/>
      <c r="I189" s="32"/>
      <c r="J189" s="32"/>
      <c r="K189" s="32"/>
      <c r="L189" s="32"/>
      <c r="M189" s="32"/>
      <c r="N189" s="32"/>
      <c r="O189" s="32"/>
      <c r="P189" s="32"/>
      <c r="Q189" s="32"/>
      <c r="R189" s="32"/>
      <c r="S189" s="32"/>
      <c r="T189" s="32"/>
    </row>
  </sheetData>
  <protectedRanges>
    <protectedRange sqref="D2 L2 B7:E46 F7:H46 L7:M46 D49 H49 D51 H51" name="ช่วง1"/>
  </protectedRanges>
  <mergeCells count="12">
    <mergeCell ref="H49:N49"/>
    <mergeCell ref="B49:C49"/>
    <mergeCell ref="B51:C51"/>
    <mergeCell ref="H51:N51"/>
    <mergeCell ref="B2:C2"/>
    <mergeCell ref="E2:K2"/>
    <mergeCell ref="B47:D47"/>
    <mergeCell ref="B4:B6"/>
    <mergeCell ref="C4:C6"/>
    <mergeCell ref="F4:I4"/>
    <mergeCell ref="J4:L4"/>
    <mergeCell ref="F5:I5"/>
  </mergeCells>
  <phoneticPr fontId="3"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E150"/>
  <sheetViews>
    <sheetView workbookViewId="0">
      <selection activeCell="C26" sqref="C26"/>
    </sheetView>
  </sheetViews>
  <sheetFormatPr defaultRowHeight="12.75"/>
  <cols>
    <col min="1" max="2" width="4.7109375" customWidth="1"/>
    <col min="3" max="3" width="6.7109375" customWidth="1"/>
    <col min="4" max="5" width="5.85546875" customWidth="1"/>
    <col min="6" max="6" width="6.7109375" customWidth="1"/>
    <col min="7" max="8" width="5.85546875" customWidth="1"/>
    <col min="9" max="9" width="6.7109375" customWidth="1"/>
    <col min="10" max="11" width="5.85546875" customWidth="1"/>
    <col min="12" max="12" width="6.7109375" customWidth="1"/>
    <col min="13" max="14" width="5.85546875" customWidth="1"/>
    <col min="15" max="15" width="6.7109375" customWidth="1"/>
    <col min="16" max="17" width="5.85546875" customWidth="1"/>
    <col min="18" max="18" width="4.7109375" customWidth="1"/>
    <col min="19" max="19" width="6.7109375" customWidth="1"/>
    <col min="20" max="21" width="5.85546875" customWidth="1"/>
    <col min="22" max="22" width="6.7109375" customWidth="1"/>
    <col min="23" max="24" width="5.85546875" customWidth="1"/>
    <col min="25" max="25" width="6.7109375" customWidth="1"/>
    <col min="26" max="27" width="5.85546875" customWidth="1"/>
    <col min="28" max="28" width="6.7109375" customWidth="1"/>
    <col min="29" max="30" width="5.85546875" customWidth="1"/>
    <col min="31" max="31" width="6.7109375" customWidth="1"/>
    <col min="32" max="33" width="5.85546875" customWidth="1"/>
    <col min="34" max="36" width="4.7109375" customWidth="1"/>
    <col min="37" max="37" width="6.7109375" customWidth="1"/>
    <col min="38" max="39" width="5.85546875" customWidth="1"/>
    <col min="40" max="40" width="6.7109375" customWidth="1"/>
    <col min="41" max="42" width="5.85546875" customWidth="1"/>
    <col min="43" max="43" width="6.7109375" customWidth="1"/>
    <col min="44" max="45" width="5.85546875" customWidth="1"/>
    <col min="46" max="46" width="6.7109375" customWidth="1"/>
    <col min="47" max="48" width="5.85546875" customWidth="1"/>
    <col min="49" max="49" width="6.7109375" customWidth="1"/>
    <col min="50" max="51" width="5.85546875" customWidth="1"/>
    <col min="52" max="52" width="4.7109375" customWidth="1"/>
    <col min="53" max="53" width="6.7109375" customWidth="1"/>
    <col min="54" max="55" width="5.85546875" customWidth="1"/>
    <col min="56" max="56" width="6.7109375" customWidth="1"/>
    <col min="57" max="58" width="5.85546875" customWidth="1"/>
    <col min="59" max="59" width="6.7109375" customWidth="1"/>
    <col min="60" max="61" width="5.85546875" customWidth="1"/>
    <col min="62" max="62" width="6.7109375" customWidth="1"/>
    <col min="63" max="64" width="5.85546875" customWidth="1"/>
    <col min="65" max="65" width="6.7109375" customWidth="1"/>
    <col min="66" max="67" width="5.85546875" customWidth="1"/>
    <col min="68" max="70" width="4.7109375" customWidth="1"/>
    <col min="71" max="71" width="6.7109375" customWidth="1"/>
    <col min="72" max="73" width="5.85546875" customWidth="1"/>
    <col min="74" max="74" width="6.7109375" customWidth="1"/>
    <col min="75" max="76" width="5.85546875" customWidth="1"/>
    <col min="77" max="77" width="6.7109375" customWidth="1"/>
    <col min="78" max="79" width="5.85546875" customWidth="1"/>
    <col min="80" max="80" width="6.7109375" customWidth="1"/>
    <col min="81" max="82" width="5.85546875" customWidth="1"/>
    <col min="83" max="83" width="6.7109375" customWidth="1"/>
    <col min="84" max="85" width="5.85546875" customWidth="1"/>
    <col min="86" max="86" width="4.7109375" customWidth="1"/>
    <col min="87" max="87" width="6.7109375" customWidth="1"/>
    <col min="88" max="89" width="5.85546875" customWidth="1"/>
    <col min="90" max="90" width="6.7109375" customWidth="1"/>
    <col min="91" max="92" width="5.85546875" customWidth="1"/>
    <col min="93" max="93" width="6.7109375" customWidth="1"/>
    <col min="94" max="95" width="5.85546875" customWidth="1"/>
    <col min="96" max="96" width="6.7109375" customWidth="1"/>
    <col min="97" max="98" width="5.85546875" customWidth="1"/>
    <col min="99" max="99" width="6.7109375" customWidth="1"/>
    <col min="100" max="101" width="5.85546875" customWidth="1"/>
    <col min="102" max="104" width="4.7109375" customWidth="1"/>
    <col min="105" max="105" width="6.7109375" customWidth="1"/>
    <col min="106" max="107" width="5.85546875" customWidth="1"/>
    <col min="108" max="108" width="6.7109375" customWidth="1"/>
    <col min="109" max="110" width="5.85546875" customWidth="1"/>
    <col min="111" max="111" width="6.7109375" customWidth="1"/>
    <col min="112" max="113" width="5.85546875" customWidth="1"/>
    <col min="114" max="114" width="6.7109375" customWidth="1"/>
    <col min="115" max="116" width="5.85546875" customWidth="1"/>
    <col min="117" max="117" width="6.7109375" customWidth="1"/>
    <col min="118" max="119" width="5.85546875" customWidth="1"/>
    <col min="120" max="120" width="4.7109375" customWidth="1"/>
    <col min="121" max="121" width="6.7109375" customWidth="1"/>
    <col min="122" max="123" width="5.85546875" customWidth="1"/>
    <col min="124" max="124" width="6.7109375" customWidth="1"/>
    <col min="125" max="126" width="5.85546875" customWidth="1"/>
    <col min="127" max="127" width="6.7109375" customWidth="1"/>
    <col min="128" max="129" width="5.85546875" customWidth="1"/>
    <col min="130" max="130" width="6.7109375" customWidth="1"/>
    <col min="131" max="132" width="5.85546875" customWidth="1"/>
    <col min="133" max="133" width="7.7109375" customWidth="1"/>
    <col min="134" max="135" width="5.85546875" customWidth="1"/>
    <col min="136" max="136" width="4.7109375" customWidth="1"/>
  </cols>
  <sheetData>
    <row r="1" spans="2:135" ht="24" customHeight="1" thickBot="1">
      <c r="B1" s="847" t="s">
        <v>0</v>
      </c>
      <c r="C1" s="971" t="s">
        <v>134</v>
      </c>
      <c r="D1" s="972"/>
      <c r="E1" s="972"/>
      <c r="F1" s="972"/>
      <c r="G1" s="972"/>
      <c r="H1" s="972"/>
      <c r="I1" s="972"/>
      <c r="J1" s="972"/>
      <c r="K1" s="972"/>
      <c r="L1" s="972"/>
      <c r="M1" s="972"/>
      <c r="N1" s="972"/>
      <c r="O1" s="972"/>
      <c r="P1" s="972"/>
      <c r="Q1" s="973"/>
      <c r="R1" s="847" t="s">
        <v>0</v>
      </c>
      <c r="S1" s="971" t="s">
        <v>134</v>
      </c>
      <c r="T1" s="972"/>
      <c r="U1" s="972"/>
      <c r="V1" s="972"/>
      <c r="W1" s="972"/>
      <c r="X1" s="972"/>
      <c r="Y1" s="972"/>
      <c r="Z1" s="972"/>
      <c r="AA1" s="972"/>
      <c r="AB1" s="972"/>
      <c r="AC1" s="972"/>
      <c r="AD1" s="972"/>
      <c r="AE1" s="972"/>
      <c r="AF1" s="972"/>
      <c r="AG1" s="973"/>
      <c r="AH1" s="12"/>
      <c r="AI1" s="12"/>
      <c r="AJ1" s="847" t="s">
        <v>0</v>
      </c>
      <c r="AK1" s="971" t="s">
        <v>134</v>
      </c>
      <c r="AL1" s="972"/>
      <c r="AM1" s="972"/>
      <c r="AN1" s="972"/>
      <c r="AO1" s="972"/>
      <c r="AP1" s="972"/>
      <c r="AQ1" s="972"/>
      <c r="AR1" s="972"/>
      <c r="AS1" s="972"/>
      <c r="AT1" s="972"/>
      <c r="AU1" s="972"/>
      <c r="AV1" s="972"/>
      <c r="AW1" s="972"/>
      <c r="AX1" s="972"/>
      <c r="AY1" s="973"/>
      <c r="AZ1" s="847" t="s">
        <v>0</v>
      </c>
      <c r="BA1" s="971" t="s">
        <v>134</v>
      </c>
      <c r="BB1" s="972"/>
      <c r="BC1" s="972"/>
      <c r="BD1" s="972"/>
      <c r="BE1" s="972"/>
      <c r="BF1" s="972"/>
      <c r="BG1" s="972"/>
      <c r="BH1" s="972"/>
      <c r="BI1" s="972"/>
      <c r="BJ1" s="972"/>
      <c r="BK1" s="972"/>
      <c r="BL1" s="972"/>
      <c r="BM1" s="972"/>
      <c r="BN1" s="972"/>
      <c r="BO1" s="973"/>
      <c r="BP1" s="12"/>
      <c r="BQ1" s="12"/>
      <c r="BR1" s="847" t="s">
        <v>0</v>
      </c>
      <c r="BS1" s="971" t="s">
        <v>134</v>
      </c>
      <c r="BT1" s="972"/>
      <c r="BU1" s="972"/>
      <c r="BV1" s="972"/>
      <c r="BW1" s="972"/>
      <c r="BX1" s="972"/>
      <c r="BY1" s="972"/>
      <c r="BZ1" s="972"/>
      <c r="CA1" s="972"/>
      <c r="CB1" s="972"/>
      <c r="CC1" s="972"/>
      <c r="CD1" s="972"/>
      <c r="CE1" s="972"/>
      <c r="CF1" s="972"/>
      <c r="CG1" s="973"/>
      <c r="CH1" s="847" t="s">
        <v>0</v>
      </c>
      <c r="CI1" s="971" t="s">
        <v>134</v>
      </c>
      <c r="CJ1" s="972"/>
      <c r="CK1" s="972"/>
      <c r="CL1" s="972"/>
      <c r="CM1" s="972"/>
      <c r="CN1" s="972"/>
      <c r="CO1" s="972"/>
      <c r="CP1" s="972"/>
      <c r="CQ1" s="972"/>
      <c r="CR1" s="972"/>
      <c r="CS1" s="972"/>
      <c r="CT1" s="972"/>
      <c r="CU1" s="972"/>
      <c r="CV1" s="972"/>
      <c r="CW1" s="973"/>
      <c r="CX1" s="12"/>
      <c r="CY1" s="12"/>
      <c r="CZ1" s="847" t="s">
        <v>0</v>
      </c>
      <c r="DA1" s="971" t="s">
        <v>134</v>
      </c>
      <c r="DB1" s="972"/>
      <c r="DC1" s="972"/>
      <c r="DD1" s="972"/>
      <c r="DE1" s="972"/>
      <c r="DF1" s="972"/>
      <c r="DG1" s="972"/>
      <c r="DH1" s="972"/>
      <c r="DI1" s="972"/>
      <c r="DJ1" s="972"/>
      <c r="DK1" s="972"/>
      <c r="DL1" s="972"/>
      <c r="DM1" s="972"/>
      <c r="DN1" s="972"/>
      <c r="DO1" s="973"/>
      <c r="DP1" s="847" t="s">
        <v>0</v>
      </c>
      <c r="DQ1" s="946" t="s">
        <v>134</v>
      </c>
      <c r="DR1" s="947"/>
      <c r="DS1" s="947"/>
      <c r="DT1" s="947"/>
      <c r="DU1" s="947"/>
      <c r="DV1" s="947"/>
      <c r="DW1" s="947"/>
      <c r="DX1" s="947"/>
      <c r="DY1" s="947"/>
      <c r="DZ1" s="947"/>
      <c r="EA1" s="947"/>
      <c r="EB1" s="947"/>
      <c r="EC1" s="947"/>
      <c r="ED1" s="947"/>
      <c r="EE1" s="976"/>
    </row>
    <row r="2" spans="2:135" ht="12" customHeight="1">
      <c r="B2" s="848"/>
      <c r="C2" s="965">
        <v>1</v>
      </c>
      <c r="D2" s="966"/>
      <c r="E2" s="967"/>
      <c r="F2" s="965">
        <v>2</v>
      </c>
      <c r="G2" s="966"/>
      <c r="H2" s="967"/>
      <c r="I2" s="965">
        <v>3</v>
      </c>
      <c r="J2" s="966"/>
      <c r="K2" s="967"/>
      <c r="L2" s="965">
        <v>4</v>
      </c>
      <c r="M2" s="966"/>
      <c r="N2" s="967"/>
      <c r="O2" s="965">
        <v>5</v>
      </c>
      <c r="P2" s="966"/>
      <c r="Q2" s="967"/>
      <c r="R2" s="848"/>
      <c r="S2" s="965">
        <v>6</v>
      </c>
      <c r="T2" s="966"/>
      <c r="U2" s="967"/>
      <c r="V2" s="965">
        <v>7</v>
      </c>
      <c r="W2" s="966"/>
      <c r="X2" s="967"/>
      <c r="Y2" s="965">
        <v>8</v>
      </c>
      <c r="Z2" s="966"/>
      <c r="AA2" s="967"/>
      <c r="AB2" s="965">
        <v>9</v>
      </c>
      <c r="AC2" s="966"/>
      <c r="AD2" s="967"/>
      <c r="AE2" s="965">
        <v>10</v>
      </c>
      <c r="AF2" s="966"/>
      <c r="AG2" s="967"/>
      <c r="AH2" s="34"/>
      <c r="AI2" s="34"/>
      <c r="AJ2" s="848"/>
      <c r="AK2" s="965">
        <v>11</v>
      </c>
      <c r="AL2" s="966"/>
      <c r="AM2" s="967"/>
      <c r="AN2" s="965">
        <v>12</v>
      </c>
      <c r="AO2" s="966"/>
      <c r="AP2" s="967"/>
      <c r="AQ2" s="965">
        <v>13</v>
      </c>
      <c r="AR2" s="966"/>
      <c r="AS2" s="967"/>
      <c r="AT2" s="965">
        <v>14</v>
      </c>
      <c r="AU2" s="966"/>
      <c r="AV2" s="967"/>
      <c r="AW2" s="965">
        <v>15</v>
      </c>
      <c r="AX2" s="966"/>
      <c r="AY2" s="967"/>
      <c r="AZ2" s="848"/>
      <c r="BA2" s="965">
        <v>16</v>
      </c>
      <c r="BB2" s="966"/>
      <c r="BC2" s="967"/>
      <c r="BD2" s="965">
        <v>17</v>
      </c>
      <c r="BE2" s="966"/>
      <c r="BF2" s="967"/>
      <c r="BG2" s="965">
        <v>18</v>
      </c>
      <c r="BH2" s="966"/>
      <c r="BI2" s="967"/>
      <c r="BJ2" s="965">
        <v>19</v>
      </c>
      <c r="BK2" s="966"/>
      <c r="BL2" s="967"/>
      <c r="BM2" s="965">
        <v>20</v>
      </c>
      <c r="BN2" s="966"/>
      <c r="BO2" s="967"/>
      <c r="BP2" s="34"/>
      <c r="BQ2" s="34"/>
      <c r="BR2" s="848"/>
      <c r="BS2" s="965">
        <v>21</v>
      </c>
      <c r="BT2" s="966"/>
      <c r="BU2" s="967"/>
      <c r="BV2" s="965">
        <v>22</v>
      </c>
      <c r="BW2" s="966"/>
      <c r="BX2" s="967"/>
      <c r="BY2" s="965">
        <v>23</v>
      </c>
      <c r="BZ2" s="966"/>
      <c r="CA2" s="967"/>
      <c r="CB2" s="965">
        <v>24</v>
      </c>
      <c r="CC2" s="966"/>
      <c r="CD2" s="967"/>
      <c r="CE2" s="965">
        <v>25</v>
      </c>
      <c r="CF2" s="966"/>
      <c r="CG2" s="967"/>
      <c r="CH2" s="848"/>
      <c r="CI2" s="965">
        <v>26</v>
      </c>
      <c r="CJ2" s="966"/>
      <c r="CK2" s="967"/>
      <c r="CL2" s="965">
        <v>27</v>
      </c>
      <c r="CM2" s="966"/>
      <c r="CN2" s="967"/>
      <c r="CO2" s="965">
        <v>28</v>
      </c>
      <c r="CP2" s="966"/>
      <c r="CQ2" s="967"/>
      <c r="CR2" s="965">
        <v>29</v>
      </c>
      <c r="CS2" s="966"/>
      <c r="CT2" s="967"/>
      <c r="CU2" s="965">
        <v>30</v>
      </c>
      <c r="CV2" s="966"/>
      <c r="CW2" s="967"/>
      <c r="CX2" s="34"/>
      <c r="CY2" s="34"/>
      <c r="CZ2" s="848"/>
      <c r="DA2" s="965">
        <v>31</v>
      </c>
      <c r="DB2" s="966"/>
      <c r="DC2" s="967"/>
      <c r="DD2" s="965">
        <v>32</v>
      </c>
      <c r="DE2" s="966"/>
      <c r="DF2" s="967"/>
      <c r="DG2" s="965">
        <v>33</v>
      </c>
      <c r="DH2" s="966"/>
      <c r="DI2" s="967"/>
      <c r="DJ2" s="965">
        <v>34</v>
      </c>
      <c r="DK2" s="966"/>
      <c r="DL2" s="967"/>
      <c r="DM2" s="965">
        <v>35</v>
      </c>
      <c r="DN2" s="966"/>
      <c r="DO2" s="967"/>
      <c r="DP2" s="848"/>
      <c r="DQ2" s="977">
        <v>36</v>
      </c>
      <c r="DR2" s="931"/>
      <c r="DS2" s="978"/>
      <c r="DT2" s="977">
        <v>37</v>
      </c>
      <c r="DU2" s="931"/>
      <c r="DV2" s="978"/>
      <c r="DW2" s="977">
        <v>38</v>
      </c>
      <c r="DX2" s="931"/>
      <c r="DY2" s="978"/>
      <c r="DZ2" s="977">
        <v>39</v>
      </c>
      <c r="EA2" s="931"/>
      <c r="EB2" s="978"/>
      <c r="EC2" s="955" t="s">
        <v>20</v>
      </c>
      <c r="ED2" s="956"/>
      <c r="EE2" s="957"/>
    </row>
    <row r="3" spans="2:135" ht="12" customHeight="1">
      <c r="B3" s="848"/>
      <c r="C3" s="968"/>
      <c r="D3" s="969"/>
      <c r="E3" s="970"/>
      <c r="F3" s="968"/>
      <c r="G3" s="969"/>
      <c r="H3" s="970"/>
      <c r="I3" s="968"/>
      <c r="J3" s="969"/>
      <c r="K3" s="970"/>
      <c r="L3" s="968"/>
      <c r="M3" s="969"/>
      <c r="N3" s="970"/>
      <c r="O3" s="968"/>
      <c r="P3" s="969"/>
      <c r="Q3" s="970"/>
      <c r="R3" s="848"/>
      <c r="S3" s="968"/>
      <c r="T3" s="969"/>
      <c r="U3" s="970"/>
      <c r="V3" s="968"/>
      <c r="W3" s="969"/>
      <c r="X3" s="970"/>
      <c r="Y3" s="968"/>
      <c r="Z3" s="969"/>
      <c r="AA3" s="970"/>
      <c r="AB3" s="968"/>
      <c r="AC3" s="969"/>
      <c r="AD3" s="970"/>
      <c r="AE3" s="968"/>
      <c r="AF3" s="969"/>
      <c r="AG3" s="970"/>
      <c r="AH3" s="34"/>
      <c r="AI3" s="34"/>
      <c r="AJ3" s="848"/>
      <c r="AK3" s="968"/>
      <c r="AL3" s="969"/>
      <c r="AM3" s="970"/>
      <c r="AN3" s="968"/>
      <c r="AO3" s="969"/>
      <c r="AP3" s="970"/>
      <c r="AQ3" s="968"/>
      <c r="AR3" s="969"/>
      <c r="AS3" s="970"/>
      <c r="AT3" s="968"/>
      <c r="AU3" s="969"/>
      <c r="AV3" s="970"/>
      <c r="AW3" s="968"/>
      <c r="AX3" s="969"/>
      <c r="AY3" s="970"/>
      <c r="AZ3" s="848"/>
      <c r="BA3" s="968"/>
      <c r="BB3" s="969"/>
      <c r="BC3" s="970"/>
      <c r="BD3" s="968"/>
      <c r="BE3" s="969"/>
      <c r="BF3" s="970"/>
      <c r="BG3" s="968"/>
      <c r="BH3" s="969"/>
      <c r="BI3" s="970"/>
      <c r="BJ3" s="968"/>
      <c r="BK3" s="969"/>
      <c r="BL3" s="970"/>
      <c r="BM3" s="968"/>
      <c r="BN3" s="969"/>
      <c r="BO3" s="970"/>
      <c r="BP3" s="34"/>
      <c r="BQ3" s="34"/>
      <c r="BR3" s="848"/>
      <c r="BS3" s="968"/>
      <c r="BT3" s="969"/>
      <c r="BU3" s="970"/>
      <c r="BV3" s="968"/>
      <c r="BW3" s="969"/>
      <c r="BX3" s="970"/>
      <c r="BY3" s="968"/>
      <c r="BZ3" s="969"/>
      <c r="CA3" s="970"/>
      <c r="CB3" s="968"/>
      <c r="CC3" s="969"/>
      <c r="CD3" s="970"/>
      <c r="CE3" s="968"/>
      <c r="CF3" s="969"/>
      <c r="CG3" s="970"/>
      <c r="CH3" s="848"/>
      <c r="CI3" s="968"/>
      <c r="CJ3" s="969"/>
      <c r="CK3" s="970"/>
      <c r="CL3" s="968"/>
      <c r="CM3" s="969"/>
      <c r="CN3" s="970"/>
      <c r="CO3" s="968"/>
      <c r="CP3" s="969"/>
      <c r="CQ3" s="970"/>
      <c r="CR3" s="968"/>
      <c r="CS3" s="969"/>
      <c r="CT3" s="970"/>
      <c r="CU3" s="968"/>
      <c r="CV3" s="969"/>
      <c r="CW3" s="970"/>
      <c r="CX3" s="34"/>
      <c r="CY3" s="34"/>
      <c r="CZ3" s="848"/>
      <c r="DA3" s="968"/>
      <c r="DB3" s="969"/>
      <c r="DC3" s="970"/>
      <c r="DD3" s="968"/>
      <c r="DE3" s="969"/>
      <c r="DF3" s="970"/>
      <c r="DG3" s="968"/>
      <c r="DH3" s="969"/>
      <c r="DI3" s="970"/>
      <c r="DJ3" s="968"/>
      <c r="DK3" s="969"/>
      <c r="DL3" s="970"/>
      <c r="DM3" s="968"/>
      <c r="DN3" s="969"/>
      <c r="DO3" s="970"/>
      <c r="DP3" s="848"/>
      <c r="DQ3" s="979"/>
      <c r="DR3" s="980"/>
      <c r="DS3" s="981"/>
      <c r="DT3" s="979"/>
      <c r="DU3" s="980"/>
      <c r="DV3" s="981"/>
      <c r="DW3" s="979"/>
      <c r="DX3" s="980"/>
      <c r="DY3" s="981"/>
      <c r="DZ3" s="979"/>
      <c r="EA3" s="980"/>
      <c r="EB3" s="981"/>
      <c r="EC3" s="961"/>
      <c r="ED3" s="962"/>
      <c r="EE3" s="963"/>
    </row>
    <row r="4" spans="2:135" ht="15" customHeight="1">
      <c r="B4" s="848"/>
      <c r="C4" s="14" t="s">
        <v>8</v>
      </c>
      <c r="D4" s="964" t="s">
        <v>17</v>
      </c>
      <c r="E4" s="908"/>
      <c r="F4" s="14" t="s">
        <v>8</v>
      </c>
      <c r="G4" s="964" t="s">
        <v>17</v>
      </c>
      <c r="H4" s="908"/>
      <c r="I4" s="14" t="s">
        <v>8</v>
      </c>
      <c r="J4" s="964" t="s">
        <v>17</v>
      </c>
      <c r="K4" s="908"/>
      <c r="L4" s="14" t="s">
        <v>8</v>
      </c>
      <c r="M4" s="964" t="s">
        <v>17</v>
      </c>
      <c r="N4" s="908"/>
      <c r="O4" s="14" t="s">
        <v>8</v>
      </c>
      <c r="P4" s="964" t="s">
        <v>17</v>
      </c>
      <c r="Q4" s="908"/>
      <c r="R4" s="848"/>
      <c r="S4" s="14" t="s">
        <v>8</v>
      </c>
      <c r="T4" s="964" t="s">
        <v>17</v>
      </c>
      <c r="U4" s="908"/>
      <c r="V4" s="14" t="s">
        <v>8</v>
      </c>
      <c r="W4" s="964" t="s">
        <v>17</v>
      </c>
      <c r="X4" s="908"/>
      <c r="Y4" s="14" t="s">
        <v>8</v>
      </c>
      <c r="Z4" s="964" t="s">
        <v>17</v>
      </c>
      <c r="AA4" s="908"/>
      <c r="AB4" s="14" t="s">
        <v>8</v>
      </c>
      <c r="AC4" s="964" t="s">
        <v>17</v>
      </c>
      <c r="AD4" s="908"/>
      <c r="AE4" s="14" t="s">
        <v>8</v>
      </c>
      <c r="AF4" s="964" t="s">
        <v>17</v>
      </c>
      <c r="AG4" s="908"/>
      <c r="AH4" s="20"/>
      <c r="AI4" s="20"/>
      <c r="AJ4" s="848"/>
      <c r="AK4" s="14" t="s">
        <v>8</v>
      </c>
      <c r="AL4" s="964" t="s">
        <v>17</v>
      </c>
      <c r="AM4" s="908"/>
      <c r="AN4" s="14" t="s">
        <v>8</v>
      </c>
      <c r="AO4" s="964" t="s">
        <v>17</v>
      </c>
      <c r="AP4" s="908"/>
      <c r="AQ4" s="14" t="s">
        <v>8</v>
      </c>
      <c r="AR4" s="964" t="s">
        <v>17</v>
      </c>
      <c r="AS4" s="908"/>
      <c r="AT4" s="14" t="s">
        <v>8</v>
      </c>
      <c r="AU4" s="964" t="s">
        <v>17</v>
      </c>
      <c r="AV4" s="908"/>
      <c r="AW4" s="14" t="s">
        <v>8</v>
      </c>
      <c r="AX4" s="964" t="s">
        <v>17</v>
      </c>
      <c r="AY4" s="908"/>
      <c r="AZ4" s="848"/>
      <c r="BA4" s="14" t="s">
        <v>8</v>
      </c>
      <c r="BB4" s="964" t="s">
        <v>17</v>
      </c>
      <c r="BC4" s="908"/>
      <c r="BD4" s="14" t="s">
        <v>8</v>
      </c>
      <c r="BE4" s="964" t="s">
        <v>17</v>
      </c>
      <c r="BF4" s="908"/>
      <c r="BG4" s="14" t="s">
        <v>8</v>
      </c>
      <c r="BH4" s="964" t="s">
        <v>17</v>
      </c>
      <c r="BI4" s="908"/>
      <c r="BJ4" s="14" t="s">
        <v>8</v>
      </c>
      <c r="BK4" s="964" t="s">
        <v>17</v>
      </c>
      <c r="BL4" s="908"/>
      <c r="BM4" s="14" t="s">
        <v>8</v>
      </c>
      <c r="BN4" s="964" t="s">
        <v>17</v>
      </c>
      <c r="BO4" s="908"/>
      <c r="BP4" s="20"/>
      <c r="BQ4" s="20"/>
      <c r="BR4" s="848"/>
      <c r="BS4" s="14" t="s">
        <v>8</v>
      </c>
      <c r="BT4" s="964" t="s">
        <v>17</v>
      </c>
      <c r="BU4" s="908"/>
      <c r="BV4" s="14" t="s">
        <v>8</v>
      </c>
      <c r="BW4" s="964" t="s">
        <v>17</v>
      </c>
      <c r="BX4" s="908"/>
      <c r="BY4" s="14" t="s">
        <v>8</v>
      </c>
      <c r="BZ4" s="964" t="s">
        <v>17</v>
      </c>
      <c r="CA4" s="908"/>
      <c r="CB4" s="14" t="s">
        <v>8</v>
      </c>
      <c r="CC4" s="964" t="s">
        <v>17</v>
      </c>
      <c r="CD4" s="908"/>
      <c r="CE4" s="14" t="s">
        <v>8</v>
      </c>
      <c r="CF4" s="964" t="s">
        <v>17</v>
      </c>
      <c r="CG4" s="908"/>
      <c r="CH4" s="848"/>
      <c r="CI4" s="14" t="s">
        <v>8</v>
      </c>
      <c r="CJ4" s="964" t="s">
        <v>17</v>
      </c>
      <c r="CK4" s="908"/>
      <c r="CL4" s="14" t="s">
        <v>8</v>
      </c>
      <c r="CM4" s="964" t="s">
        <v>17</v>
      </c>
      <c r="CN4" s="908"/>
      <c r="CO4" s="14" t="s">
        <v>8</v>
      </c>
      <c r="CP4" s="964" t="s">
        <v>17</v>
      </c>
      <c r="CQ4" s="908"/>
      <c r="CR4" s="14" t="s">
        <v>8</v>
      </c>
      <c r="CS4" s="964" t="s">
        <v>17</v>
      </c>
      <c r="CT4" s="908"/>
      <c r="CU4" s="14" t="s">
        <v>8</v>
      </c>
      <c r="CV4" s="964" t="s">
        <v>17</v>
      </c>
      <c r="CW4" s="908"/>
      <c r="CX4" s="20"/>
      <c r="CY4" s="20"/>
      <c r="CZ4" s="848"/>
      <c r="DA4" s="14" t="s">
        <v>8</v>
      </c>
      <c r="DB4" s="964" t="s">
        <v>17</v>
      </c>
      <c r="DC4" s="908"/>
      <c r="DD4" s="14" t="s">
        <v>8</v>
      </c>
      <c r="DE4" s="964" t="s">
        <v>17</v>
      </c>
      <c r="DF4" s="908"/>
      <c r="DG4" s="14" t="s">
        <v>8</v>
      </c>
      <c r="DH4" s="964" t="s">
        <v>17</v>
      </c>
      <c r="DI4" s="908"/>
      <c r="DJ4" s="14" t="s">
        <v>8</v>
      </c>
      <c r="DK4" s="964" t="s">
        <v>17</v>
      </c>
      <c r="DL4" s="908"/>
      <c r="DM4" s="14" t="s">
        <v>8</v>
      </c>
      <c r="DN4" s="964" t="s">
        <v>17</v>
      </c>
      <c r="DO4" s="908"/>
      <c r="DP4" s="848"/>
      <c r="DQ4" s="278" t="s">
        <v>8</v>
      </c>
      <c r="DR4" s="974" t="s">
        <v>17</v>
      </c>
      <c r="DS4" s="975"/>
      <c r="DT4" s="278" t="s">
        <v>8</v>
      </c>
      <c r="DU4" s="974" t="s">
        <v>17</v>
      </c>
      <c r="DV4" s="975"/>
      <c r="DW4" s="278" t="s">
        <v>8</v>
      </c>
      <c r="DX4" s="974" t="s">
        <v>17</v>
      </c>
      <c r="DY4" s="975"/>
      <c r="DZ4" s="278" t="s">
        <v>8</v>
      </c>
      <c r="EA4" s="974" t="s">
        <v>17</v>
      </c>
      <c r="EB4" s="975"/>
      <c r="EC4" s="279" t="s">
        <v>21</v>
      </c>
      <c r="ED4" s="974" t="s">
        <v>17</v>
      </c>
      <c r="EE4" s="975"/>
    </row>
    <row r="5" spans="2:135" ht="15" customHeight="1" thickBot="1">
      <c r="B5" s="849"/>
      <c r="C5" s="45"/>
      <c r="D5" s="5" t="s">
        <v>18</v>
      </c>
      <c r="E5" s="9" t="s">
        <v>19</v>
      </c>
      <c r="F5" s="45"/>
      <c r="G5" s="5" t="s">
        <v>18</v>
      </c>
      <c r="H5" s="9" t="s">
        <v>19</v>
      </c>
      <c r="I5" s="45"/>
      <c r="J5" s="5" t="s">
        <v>18</v>
      </c>
      <c r="K5" s="9" t="s">
        <v>19</v>
      </c>
      <c r="L5" s="45"/>
      <c r="M5" s="5" t="s">
        <v>18</v>
      </c>
      <c r="N5" s="9" t="s">
        <v>19</v>
      </c>
      <c r="O5" s="45"/>
      <c r="P5" s="5" t="s">
        <v>18</v>
      </c>
      <c r="Q5" s="9" t="s">
        <v>19</v>
      </c>
      <c r="R5" s="849"/>
      <c r="S5" s="45"/>
      <c r="T5" s="5" t="s">
        <v>18</v>
      </c>
      <c r="U5" s="9" t="s">
        <v>19</v>
      </c>
      <c r="V5" s="45"/>
      <c r="W5" s="5" t="s">
        <v>18</v>
      </c>
      <c r="X5" s="9" t="s">
        <v>19</v>
      </c>
      <c r="Y5" s="45"/>
      <c r="Z5" s="5" t="s">
        <v>18</v>
      </c>
      <c r="AA5" s="9" t="s">
        <v>19</v>
      </c>
      <c r="AB5" s="45"/>
      <c r="AC5" s="5" t="s">
        <v>18</v>
      </c>
      <c r="AD5" s="9" t="s">
        <v>19</v>
      </c>
      <c r="AE5" s="45"/>
      <c r="AF5" s="5" t="s">
        <v>18</v>
      </c>
      <c r="AG5" s="9" t="s">
        <v>19</v>
      </c>
      <c r="AH5" s="20"/>
      <c r="AI5" s="20"/>
      <c r="AJ5" s="849"/>
      <c r="AK5" s="45"/>
      <c r="AL5" s="5" t="s">
        <v>18</v>
      </c>
      <c r="AM5" s="9" t="s">
        <v>19</v>
      </c>
      <c r="AN5" s="45"/>
      <c r="AO5" s="5" t="s">
        <v>18</v>
      </c>
      <c r="AP5" s="9" t="s">
        <v>19</v>
      </c>
      <c r="AQ5" s="45"/>
      <c r="AR5" s="5" t="s">
        <v>18</v>
      </c>
      <c r="AS5" s="9" t="s">
        <v>19</v>
      </c>
      <c r="AT5" s="45"/>
      <c r="AU5" s="5" t="s">
        <v>18</v>
      </c>
      <c r="AV5" s="9" t="s">
        <v>19</v>
      </c>
      <c r="AW5" s="45"/>
      <c r="AX5" s="5" t="s">
        <v>18</v>
      </c>
      <c r="AY5" s="9" t="s">
        <v>19</v>
      </c>
      <c r="AZ5" s="849"/>
      <c r="BA5" s="45"/>
      <c r="BB5" s="5" t="s">
        <v>18</v>
      </c>
      <c r="BC5" s="9" t="s">
        <v>19</v>
      </c>
      <c r="BD5" s="45"/>
      <c r="BE5" s="5" t="s">
        <v>18</v>
      </c>
      <c r="BF5" s="9" t="s">
        <v>19</v>
      </c>
      <c r="BG5" s="45"/>
      <c r="BH5" s="5" t="s">
        <v>18</v>
      </c>
      <c r="BI5" s="9" t="s">
        <v>19</v>
      </c>
      <c r="BJ5" s="45"/>
      <c r="BK5" s="5" t="s">
        <v>18</v>
      </c>
      <c r="BL5" s="9" t="s">
        <v>19</v>
      </c>
      <c r="BM5" s="45"/>
      <c r="BN5" s="5" t="s">
        <v>18</v>
      </c>
      <c r="BO5" s="9" t="s">
        <v>19</v>
      </c>
      <c r="BP5" s="20"/>
      <c r="BQ5" s="20"/>
      <c r="BR5" s="849"/>
      <c r="BS5" s="45"/>
      <c r="BT5" s="5" t="s">
        <v>18</v>
      </c>
      <c r="BU5" s="9" t="s">
        <v>19</v>
      </c>
      <c r="BV5" s="45"/>
      <c r="BW5" s="5" t="s">
        <v>18</v>
      </c>
      <c r="BX5" s="9" t="s">
        <v>19</v>
      </c>
      <c r="BY5" s="45"/>
      <c r="BZ5" s="5" t="s">
        <v>18</v>
      </c>
      <c r="CA5" s="9" t="s">
        <v>19</v>
      </c>
      <c r="CB5" s="45"/>
      <c r="CC5" s="5" t="s">
        <v>18</v>
      </c>
      <c r="CD5" s="9" t="s">
        <v>19</v>
      </c>
      <c r="CE5" s="45"/>
      <c r="CF5" s="5" t="s">
        <v>18</v>
      </c>
      <c r="CG5" s="9" t="s">
        <v>19</v>
      </c>
      <c r="CH5" s="849"/>
      <c r="CI5" s="45"/>
      <c r="CJ5" s="5" t="s">
        <v>18</v>
      </c>
      <c r="CK5" s="9" t="s">
        <v>19</v>
      </c>
      <c r="CL5" s="45"/>
      <c r="CM5" s="5" t="s">
        <v>18</v>
      </c>
      <c r="CN5" s="9" t="s">
        <v>19</v>
      </c>
      <c r="CO5" s="45"/>
      <c r="CP5" s="5" t="s">
        <v>18</v>
      </c>
      <c r="CQ5" s="9" t="s">
        <v>19</v>
      </c>
      <c r="CR5" s="45"/>
      <c r="CS5" s="5" t="s">
        <v>18</v>
      </c>
      <c r="CT5" s="9" t="s">
        <v>19</v>
      </c>
      <c r="CU5" s="45"/>
      <c r="CV5" s="5" t="s">
        <v>18</v>
      </c>
      <c r="CW5" s="9" t="s">
        <v>19</v>
      </c>
      <c r="CX5" s="20"/>
      <c r="CY5" s="20"/>
      <c r="CZ5" s="849"/>
      <c r="DA5" s="45"/>
      <c r="DB5" s="5" t="s">
        <v>18</v>
      </c>
      <c r="DC5" s="9" t="s">
        <v>19</v>
      </c>
      <c r="DD5" s="45"/>
      <c r="DE5" s="5" t="s">
        <v>18</v>
      </c>
      <c r="DF5" s="9" t="s">
        <v>19</v>
      </c>
      <c r="DG5" s="45"/>
      <c r="DH5" s="5" t="s">
        <v>18</v>
      </c>
      <c r="DI5" s="9" t="s">
        <v>19</v>
      </c>
      <c r="DJ5" s="45"/>
      <c r="DK5" s="5" t="s">
        <v>18</v>
      </c>
      <c r="DL5" s="9" t="s">
        <v>19</v>
      </c>
      <c r="DM5" s="45"/>
      <c r="DN5" s="5" t="s">
        <v>18</v>
      </c>
      <c r="DO5" s="9" t="s">
        <v>19</v>
      </c>
      <c r="DP5" s="849"/>
      <c r="DQ5" s="280"/>
      <c r="DR5" s="142" t="s">
        <v>18</v>
      </c>
      <c r="DS5" s="208" t="s">
        <v>19</v>
      </c>
      <c r="DT5" s="280"/>
      <c r="DU5" s="142" t="s">
        <v>18</v>
      </c>
      <c r="DV5" s="208" t="s">
        <v>19</v>
      </c>
      <c r="DW5" s="280"/>
      <c r="DX5" s="142" t="s">
        <v>18</v>
      </c>
      <c r="DY5" s="208" t="s">
        <v>19</v>
      </c>
      <c r="DZ5" s="280"/>
      <c r="EA5" s="142" t="s">
        <v>18</v>
      </c>
      <c r="EB5" s="208" t="s">
        <v>19</v>
      </c>
      <c r="EC5" s="280" t="str">
        <f>IF(กำหนดสอน!L2=0," ",กำหนดสอน!L2)</f>
        <v xml:space="preserve"> </v>
      </c>
      <c r="ED5" s="142" t="s">
        <v>18</v>
      </c>
      <c r="EE5" s="208" t="s">
        <v>19</v>
      </c>
    </row>
    <row r="6" spans="2:135" ht="15.2" customHeight="1">
      <c r="B6" s="26">
        <v>1</v>
      </c>
      <c r="C6" s="6"/>
      <c r="D6" s="35"/>
      <c r="E6" s="37"/>
      <c r="F6" s="6"/>
      <c r="G6" s="35"/>
      <c r="H6" s="37"/>
      <c r="I6" s="6"/>
      <c r="J6" s="35"/>
      <c r="K6" s="37"/>
      <c r="L6" s="6"/>
      <c r="M6" s="35"/>
      <c r="N6" s="37"/>
      <c r="O6" s="6"/>
      <c r="P6" s="35"/>
      <c r="Q6" s="37"/>
      <c r="R6" s="26">
        <v>1</v>
      </c>
      <c r="S6" s="6"/>
      <c r="T6" s="35"/>
      <c r="U6" s="37"/>
      <c r="V6" s="6"/>
      <c r="W6" s="35"/>
      <c r="X6" s="37"/>
      <c r="Y6" s="6"/>
      <c r="Z6" s="35"/>
      <c r="AA6" s="37"/>
      <c r="AB6" s="6"/>
      <c r="AC6" s="35"/>
      <c r="AD6" s="37"/>
      <c r="AE6" s="6"/>
      <c r="AF6" s="35"/>
      <c r="AG6" s="37"/>
      <c r="AH6" s="78"/>
      <c r="AI6" s="78"/>
      <c r="AJ6" s="26">
        <v>1</v>
      </c>
      <c r="AK6" s="6"/>
      <c r="AL6" s="35"/>
      <c r="AM6" s="37"/>
      <c r="AN6" s="6"/>
      <c r="AO6" s="35"/>
      <c r="AP6" s="37"/>
      <c r="AQ6" s="6"/>
      <c r="AR6" s="35"/>
      <c r="AS6" s="37"/>
      <c r="AT6" s="6"/>
      <c r="AU6" s="35"/>
      <c r="AV6" s="37"/>
      <c r="AW6" s="6"/>
      <c r="AX6" s="35"/>
      <c r="AY6" s="37"/>
      <c r="AZ6" s="26">
        <v>1</v>
      </c>
      <c r="BA6" s="6"/>
      <c r="BB6" s="35"/>
      <c r="BC6" s="37"/>
      <c r="BD6" s="6"/>
      <c r="BE6" s="35"/>
      <c r="BF6" s="37"/>
      <c r="BG6" s="6"/>
      <c r="BH6" s="35"/>
      <c r="BI6" s="37"/>
      <c r="BJ6" s="6"/>
      <c r="BK6" s="35"/>
      <c r="BL6" s="37"/>
      <c r="BM6" s="6"/>
      <c r="BN6" s="35"/>
      <c r="BO6" s="37"/>
      <c r="BP6" s="78"/>
      <c r="BQ6" s="78"/>
      <c r="BR6" s="26">
        <v>1</v>
      </c>
      <c r="BS6" s="6"/>
      <c r="BT6" s="35"/>
      <c r="BU6" s="37"/>
      <c r="BV6" s="6"/>
      <c r="BW6" s="35"/>
      <c r="BX6" s="37"/>
      <c r="BY6" s="6"/>
      <c r="BZ6" s="35"/>
      <c r="CA6" s="37"/>
      <c r="CB6" s="6"/>
      <c r="CC6" s="35"/>
      <c r="CD6" s="37"/>
      <c r="CE6" s="6"/>
      <c r="CF6" s="35"/>
      <c r="CG6" s="37"/>
      <c r="CH6" s="26">
        <v>1</v>
      </c>
      <c r="CI6" s="6"/>
      <c r="CJ6" s="35"/>
      <c r="CK6" s="37"/>
      <c r="CL6" s="6"/>
      <c r="CM6" s="35"/>
      <c r="CN6" s="37"/>
      <c r="CO6" s="6"/>
      <c r="CP6" s="35"/>
      <c r="CQ6" s="37"/>
      <c r="CR6" s="6"/>
      <c r="CS6" s="35"/>
      <c r="CT6" s="37"/>
      <c r="CU6" s="6"/>
      <c r="CV6" s="35"/>
      <c r="CW6" s="37"/>
      <c r="CX6" s="78"/>
      <c r="CY6" s="78"/>
      <c r="CZ6" s="26">
        <v>1</v>
      </c>
      <c r="DA6" s="6"/>
      <c r="DB6" s="35"/>
      <c r="DC6" s="37"/>
      <c r="DD6" s="6"/>
      <c r="DE6" s="35"/>
      <c r="DF6" s="37"/>
      <c r="DG6" s="6"/>
      <c r="DH6" s="35"/>
      <c r="DI6" s="37"/>
      <c r="DJ6" s="6"/>
      <c r="DK6" s="35"/>
      <c r="DL6" s="36"/>
      <c r="DM6" s="6"/>
      <c r="DN6" s="35"/>
      <c r="DO6" s="37"/>
      <c r="DP6" s="26">
        <v>1</v>
      </c>
      <c r="DQ6" s="104"/>
      <c r="DR6" s="281"/>
      <c r="DS6" s="282"/>
      <c r="DT6" s="104"/>
      <c r="DU6" s="281"/>
      <c r="DV6" s="282"/>
      <c r="DW6" s="104"/>
      <c r="DX6" s="281"/>
      <c r="DY6" s="282"/>
      <c r="DZ6" s="104"/>
      <c r="EA6" s="281"/>
      <c r="EB6" s="283"/>
      <c r="EC6" s="260" t="str">
        <f>IF(เวลาเรียน!C6=0," ",IF(ตัวชี้วัด!$EC$5=" "," ",ลับ!EV6))</f>
        <v xml:space="preserve"> </v>
      </c>
      <c r="ED6" s="259" t="str">
        <f>IF(EC6=" "," ",IF(EC6=$EC$5,"/"," "))</f>
        <v xml:space="preserve"> </v>
      </c>
      <c r="EE6" s="284" t="str">
        <f t="shared" ref="EE6:EE11" si="0">IF(EC6=" "," ",IF(EC6&lt;$EC$5,"/"," "))</f>
        <v xml:space="preserve"> </v>
      </c>
    </row>
    <row r="7" spans="2:135" ht="15.2" customHeight="1">
      <c r="B7" s="27">
        <v>2</v>
      </c>
      <c r="C7" s="7"/>
      <c r="D7" s="38"/>
      <c r="E7" s="40"/>
      <c r="F7" s="7"/>
      <c r="G7" s="38"/>
      <c r="H7" s="40"/>
      <c r="I7" s="7"/>
      <c r="J7" s="38"/>
      <c r="K7" s="40"/>
      <c r="L7" s="7"/>
      <c r="M7" s="38"/>
      <c r="N7" s="40"/>
      <c r="O7" s="7"/>
      <c r="P7" s="38"/>
      <c r="Q7" s="40"/>
      <c r="R7" s="27">
        <v>2</v>
      </c>
      <c r="S7" s="7"/>
      <c r="T7" s="38"/>
      <c r="U7" s="40"/>
      <c r="V7" s="7"/>
      <c r="W7" s="38"/>
      <c r="X7" s="40"/>
      <c r="Y7" s="7"/>
      <c r="Z7" s="38"/>
      <c r="AA7" s="40"/>
      <c r="AB7" s="7"/>
      <c r="AC7" s="38"/>
      <c r="AD7" s="40"/>
      <c r="AE7" s="7"/>
      <c r="AF7" s="38"/>
      <c r="AG7" s="40"/>
      <c r="AH7" s="78"/>
      <c r="AI7" s="78"/>
      <c r="AJ7" s="27">
        <v>2</v>
      </c>
      <c r="AK7" s="7"/>
      <c r="AL7" s="38"/>
      <c r="AM7" s="40"/>
      <c r="AN7" s="7"/>
      <c r="AO7" s="38"/>
      <c r="AP7" s="40"/>
      <c r="AQ7" s="7"/>
      <c r="AR7" s="38"/>
      <c r="AS7" s="40"/>
      <c r="AT7" s="7"/>
      <c r="AU7" s="38"/>
      <c r="AV7" s="40"/>
      <c r="AW7" s="7"/>
      <c r="AX7" s="38"/>
      <c r="AY7" s="40"/>
      <c r="AZ7" s="27">
        <v>2</v>
      </c>
      <c r="BA7" s="7"/>
      <c r="BB7" s="38"/>
      <c r="BC7" s="40"/>
      <c r="BD7" s="7"/>
      <c r="BE7" s="38"/>
      <c r="BF7" s="40"/>
      <c r="BG7" s="7"/>
      <c r="BH7" s="38"/>
      <c r="BI7" s="40"/>
      <c r="BJ7" s="7"/>
      <c r="BK7" s="38"/>
      <c r="BL7" s="40"/>
      <c r="BM7" s="7"/>
      <c r="BN7" s="38"/>
      <c r="BO7" s="40"/>
      <c r="BP7" s="78"/>
      <c r="BQ7" s="78"/>
      <c r="BR7" s="27">
        <v>2</v>
      </c>
      <c r="BS7" s="7"/>
      <c r="BT7" s="38"/>
      <c r="BU7" s="40"/>
      <c r="BV7" s="7"/>
      <c r="BW7" s="38"/>
      <c r="BX7" s="40"/>
      <c r="BY7" s="7"/>
      <c r="BZ7" s="38"/>
      <c r="CA7" s="40"/>
      <c r="CB7" s="7"/>
      <c r="CC7" s="38"/>
      <c r="CD7" s="40"/>
      <c r="CE7" s="7"/>
      <c r="CF7" s="38"/>
      <c r="CG7" s="40"/>
      <c r="CH7" s="27">
        <v>2</v>
      </c>
      <c r="CI7" s="7"/>
      <c r="CJ7" s="38"/>
      <c r="CK7" s="40"/>
      <c r="CL7" s="7"/>
      <c r="CM7" s="38"/>
      <c r="CN7" s="40"/>
      <c r="CO7" s="7"/>
      <c r="CP7" s="38"/>
      <c r="CQ7" s="40"/>
      <c r="CR7" s="7"/>
      <c r="CS7" s="38"/>
      <c r="CT7" s="40"/>
      <c r="CU7" s="7"/>
      <c r="CV7" s="38"/>
      <c r="CW7" s="40"/>
      <c r="CX7" s="78"/>
      <c r="CY7" s="78"/>
      <c r="CZ7" s="27">
        <v>2</v>
      </c>
      <c r="DA7" s="7"/>
      <c r="DB7" s="38"/>
      <c r="DC7" s="40"/>
      <c r="DD7" s="7"/>
      <c r="DE7" s="38"/>
      <c r="DF7" s="40"/>
      <c r="DG7" s="7"/>
      <c r="DH7" s="38"/>
      <c r="DI7" s="40"/>
      <c r="DJ7" s="7"/>
      <c r="DK7" s="38"/>
      <c r="DL7" s="39"/>
      <c r="DM7" s="7"/>
      <c r="DN7" s="38"/>
      <c r="DO7" s="40"/>
      <c r="DP7" s="27">
        <v>2</v>
      </c>
      <c r="DQ7" s="107"/>
      <c r="DR7" s="285"/>
      <c r="DS7" s="286"/>
      <c r="DT7" s="107"/>
      <c r="DU7" s="285"/>
      <c r="DV7" s="286"/>
      <c r="DW7" s="107"/>
      <c r="DX7" s="285"/>
      <c r="DY7" s="286"/>
      <c r="DZ7" s="107"/>
      <c r="EA7" s="285"/>
      <c r="EB7" s="287"/>
      <c r="EC7" s="265" t="str">
        <f>IF(เวลาเรียน!C7=0," ",IF(ตัวชี้วัด!$EC$5=" "," ",ลับ!EV7))</f>
        <v xml:space="preserve"> </v>
      </c>
      <c r="ED7" s="264" t="str">
        <f t="shared" ref="ED7:ED55" si="1">IF(EC7=" "," ",IF(EC7=$EC$5,"/"," "))</f>
        <v xml:space="preserve"> </v>
      </c>
      <c r="EE7" s="288" t="str">
        <f t="shared" si="0"/>
        <v xml:space="preserve"> </v>
      </c>
    </row>
    <row r="8" spans="2:135" ht="15.2" customHeight="1">
      <c r="B8" s="27">
        <v>3</v>
      </c>
      <c r="C8" s="7"/>
      <c r="D8" s="38"/>
      <c r="E8" s="40"/>
      <c r="F8" s="7"/>
      <c r="G8" s="38"/>
      <c r="H8" s="40"/>
      <c r="I8" s="7"/>
      <c r="J8" s="38"/>
      <c r="K8" s="40"/>
      <c r="L8" s="7"/>
      <c r="M8" s="38"/>
      <c r="N8" s="40"/>
      <c r="O8" s="7"/>
      <c r="P8" s="38"/>
      <c r="Q8" s="40"/>
      <c r="R8" s="27">
        <v>3</v>
      </c>
      <c r="S8" s="7"/>
      <c r="T8" s="38"/>
      <c r="U8" s="40"/>
      <c r="V8" s="7"/>
      <c r="W8" s="38"/>
      <c r="X8" s="40"/>
      <c r="Y8" s="7"/>
      <c r="Z8" s="38"/>
      <c r="AA8" s="40"/>
      <c r="AB8" s="7"/>
      <c r="AC8" s="38"/>
      <c r="AD8" s="40"/>
      <c r="AE8" s="7"/>
      <c r="AF8" s="38"/>
      <c r="AG8" s="40"/>
      <c r="AH8" s="78"/>
      <c r="AI8" s="78"/>
      <c r="AJ8" s="27">
        <v>3</v>
      </c>
      <c r="AK8" s="7"/>
      <c r="AL8" s="38"/>
      <c r="AM8" s="40"/>
      <c r="AN8" s="7"/>
      <c r="AO8" s="38"/>
      <c r="AP8" s="40"/>
      <c r="AQ8" s="7"/>
      <c r="AR8" s="38"/>
      <c r="AS8" s="40"/>
      <c r="AT8" s="7"/>
      <c r="AU8" s="38"/>
      <c r="AV8" s="40"/>
      <c r="AW8" s="7"/>
      <c r="AX8" s="38"/>
      <c r="AY8" s="40"/>
      <c r="AZ8" s="27">
        <v>3</v>
      </c>
      <c r="BA8" s="7"/>
      <c r="BB8" s="38"/>
      <c r="BC8" s="40"/>
      <c r="BD8" s="7"/>
      <c r="BE8" s="38"/>
      <c r="BF8" s="40"/>
      <c r="BG8" s="7"/>
      <c r="BH8" s="38"/>
      <c r="BI8" s="40"/>
      <c r="BJ8" s="7"/>
      <c r="BK8" s="38"/>
      <c r="BL8" s="40"/>
      <c r="BM8" s="7"/>
      <c r="BN8" s="38"/>
      <c r="BO8" s="40"/>
      <c r="BP8" s="78"/>
      <c r="BQ8" s="78"/>
      <c r="BR8" s="27">
        <v>3</v>
      </c>
      <c r="BS8" s="7"/>
      <c r="BT8" s="38"/>
      <c r="BU8" s="40"/>
      <c r="BV8" s="7"/>
      <c r="BW8" s="38"/>
      <c r="BX8" s="40"/>
      <c r="BY8" s="7"/>
      <c r="BZ8" s="38"/>
      <c r="CA8" s="40"/>
      <c r="CB8" s="7"/>
      <c r="CC8" s="38"/>
      <c r="CD8" s="40"/>
      <c r="CE8" s="7"/>
      <c r="CF8" s="38"/>
      <c r="CG8" s="40"/>
      <c r="CH8" s="27">
        <v>3</v>
      </c>
      <c r="CI8" s="7"/>
      <c r="CJ8" s="38"/>
      <c r="CK8" s="40"/>
      <c r="CL8" s="7"/>
      <c r="CM8" s="38"/>
      <c r="CN8" s="40"/>
      <c r="CO8" s="7"/>
      <c r="CP8" s="38"/>
      <c r="CQ8" s="40"/>
      <c r="CR8" s="7"/>
      <c r="CS8" s="38"/>
      <c r="CT8" s="40"/>
      <c r="CU8" s="7"/>
      <c r="CV8" s="38"/>
      <c r="CW8" s="40"/>
      <c r="CX8" s="78"/>
      <c r="CY8" s="78"/>
      <c r="CZ8" s="27">
        <v>3</v>
      </c>
      <c r="DA8" s="7"/>
      <c r="DB8" s="38"/>
      <c r="DC8" s="40"/>
      <c r="DD8" s="7"/>
      <c r="DE8" s="38"/>
      <c r="DF8" s="40"/>
      <c r="DG8" s="7"/>
      <c r="DH8" s="38"/>
      <c r="DI8" s="40"/>
      <c r="DJ8" s="7"/>
      <c r="DK8" s="38"/>
      <c r="DL8" s="39"/>
      <c r="DM8" s="7"/>
      <c r="DN8" s="38"/>
      <c r="DO8" s="40"/>
      <c r="DP8" s="27">
        <v>3</v>
      </c>
      <c r="DQ8" s="107"/>
      <c r="DR8" s="285"/>
      <c r="DS8" s="286"/>
      <c r="DT8" s="107"/>
      <c r="DU8" s="285"/>
      <c r="DV8" s="286"/>
      <c r="DW8" s="107"/>
      <c r="DX8" s="285"/>
      <c r="DY8" s="286"/>
      <c r="DZ8" s="107"/>
      <c r="EA8" s="285"/>
      <c r="EB8" s="287"/>
      <c r="EC8" s="265" t="str">
        <f>IF(เวลาเรียน!C8=0," ",IF(ตัวชี้วัด!$EC$5=" "," ",ลับ!EV8))</f>
        <v xml:space="preserve"> </v>
      </c>
      <c r="ED8" s="264" t="str">
        <f t="shared" si="1"/>
        <v xml:space="preserve"> </v>
      </c>
      <c r="EE8" s="288" t="str">
        <f t="shared" si="0"/>
        <v xml:space="preserve"> </v>
      </c>
    </row>
    <row r="9" spans="2:135" ht="15.2" customHeight="1">
      <c r="B9" s="27">
        <v>4</v>
      </c>
      <c r="C9" s="7"/>
      <c r="D9" s="38"/>
      <c r="E9" s="40"/>
      <c r="F9" s="7"/>
      <c r="G9" s="38"/>
      <c r="H9" s="40"/>
      <c r="I9" s="7"/>
      <c r="J9" s="38"/>
      <c r="K9" s="40"/>
      <c r="L9" s="7"/>
      <c r="M9" s="38"/>
      <c r="N9" s="40"/>
      <c r="O9" s="7"/>
      <c r="P9" s="38"/>
      <c r="Q9" s="40"/>
      <c r="R9" s="27">
        <v>4</v>
      </c>
      <c r="S9" s="7"/>
      <c r="T9" s="38"/>
      <c r="U9" s="40"/>
      <c r="V9" s="7"/>
      <c r="W9" s="38"/>
      <c r="X9" s="40"/>
      <c r="Y9" s="7"/>
      <c r="Z9" s="38"/>
      <c r="AA9" s="40"/>
      <c r="AB9" s="7"/>
      <c r="AC9" s="38"/>
      <c r="AD9" s="40"/>
      <c r="AE9" s="7"/>
      <c r="AF9" s="38"/>
      <c r="AG9" s="40"/>
      <c r="AH9" s="78"/>
      <c r="AI9" s="78"/>
      <c r="AJ9" s="27">
        <v>4</v>
      </c>
      <c r="AK9" s="7"/>
      <c r="AL9" s="38"/>
      <c r="AM9" s="40"/>
      <c r="AN9" s="7"/>
      <c r="AO9" s="38"/>
      <c r="AP9" s="40"/>
      <c r="AQ9" s="7"/>
      <c r="AR9" s="38"/>
      <c r="AS9" s="40"/>
      <c r="AT9" s="7"/>
      <c r="AU9" s="38"/>
      <c r="AV9" s="40"/>
      <c r="AW9" s="7"/>
      <c r="AX9" s="38"/>
      <c r="AY9" s="40"/>
      <c r="AZ9" s="27">
        <v>4</v>
      </c>
      <c r="BA9" s="7"/>
      <c r="BB9" s="38"/>
      <c r="BC9" s="40"/>
      <c r="BD9" s="7"/>
      <c r="BE9" s="38"/>
      <c r="BF9" s="40"/>
      <c r="BG9" s="7"/>
      <c r="BH9" s="38"/>
      <c r="BI9" s="40"/>
      <c r="BJ9" s="7"/>
      <c r="BK9" s="38"/>
      <c r="BL9" s="40"/>
      <c r="BM9" s="7"/>
      <c r="BN9" s="38"/>
      <c r="BO9" s="40"/>
      <c r="BP9" s="78"/>
      <c r="BQ9" s="78"/>
      <c r="BR9" s="27">
        <v>4</v>
      </c>
      <c r="BS9" s="7"/>
      <c r="BT9" s="38"/>
      <c r="BU9" s="40"/>
      <c r="BV9" s="7"/>
      <c r="BW9" s="38"/>
      <c r="BX9" s="40"/>
      <c r="BY9" s="7"/>
      <c r="BZ9" s="38"/>
      <c r="CA9" s="40"/>
      <c r="CB9" s="7"/>
      <c r="CC9" s="38"/>
      <c r="CD9" s="40"/>
      <c r="CE9" s="7"/>
      <c r="CF9" s="38"/>
      <c r="CG9" s="40"/>
      <c r="CH9" s="27">
        <v>4</v>
      </c>
      <c r="CI9" s="7"/>
      <c r="CJ9" s="38"/>
      <c r="CK9" s="40"/>
      <c r="CL9" s="7"/>
      <c r="CM9" s="38"/>
      <c r="CN9" s="40"/>
      <c r="CO9" s="7"/>
      <c r="CP9" s="38"/>
      <c r="CQ9" s="40"/>
      <c r="CR9" s="7"/>
      <c r="CS9" s="38"/>
      <c r="CT9" s="40"/>
      <c r="CU9" s="7"/>
      <c r="CV9" s="38"/>
      <c r="CW9" s="40"/>
      <c r="CX9" s="78"/>
      <c r="CY9" s="78"/>
      <c r="CZ9" s="27">
        <v>4</v>
      </c>
      <c r="DA9" s="7"/>
      <c r="DB9" s="38"/>
      <c r="DC9" s="40"/>
      <c r="DD9" s="7"/>
      <c r="DE9" s="38"/>
      <c r="DF9" s="40"/>
      <c r="DG9" s="7"/>
      <c r="DH9" s="38"/>
      <c r="DI9" s="40"/>
      <c r="DJ9" s="7"/>
      <c r="DK9" s="38"/>
      <c r="DL9" s="39"/>
      <c r="DM9" s="7"/>
      <c r="DN9" s="38"/>
      <c r="DO9" s="40"/>
      <c r="DP9" s="27">
        <v>4</v>
      </c>
      <c r="DQ9" s="107"/>
      <c r="DR9" s="285"/>
      <c r="DS9" s="286"/>
      <c r="DT9" s="107"/>
      <c r="DU9" s="285"/>
      <c r="DV9" s="286"/>
      <c r="DW9" s="107"/>
      <c r="DX9" s="285"/>
      <c r="DY9" s="286"/>
      <c r="DZ9" s="107"/>
      <c r="EA9" s="285"/>
      <c r="EB9" s="287"/>
      <c r="EC9" s="265" t="str">
        <f>IF(เวลาเรียน!C9=0," ",IF(ตัวชี้วัด!$EC$5=" "," ",ลับ!EV9))</f>
        <v xml:space="preserve"> </v>
      </c>
      <c r="ED9" s="264" t="str">
        <f t="shared" si="1"/>
        <v xml:space="preserve"> </v>
      </c>
      <c r="EE9" s="288" t="str">
        <f t="shared" si="0"/>
        <v xml:space="preserve"> </v>
      </c>
    </row>
    <row r="10" spans="2:135" ht="15.2" customHeight="1" thickBot="1">
      <c r="B10" s="28">
        <v>5</v>
      </c>
      <c r="C10" s="8"/>
      <c r="D10" s="41"/>
      <c r="E10" s="43"/>
      <c r="F10" s="8"/>
      <c r="G10" s="41"/>
      <c r="H10" s="43"/>
      <c r="I10" s="8"/>
      <c r="J10" s="41"/>
      <c r="K10" s="43"/>
      <c r="L10" s="8"/>
      <c r="M10" s="41"/>
      <c r="N10" s="43"/>
      <c r="O10" s="8"/>
      <c r="P10" s="41"/>
      <c r="Q10" s="43"/>
      <c r="R10" s="28">
        <v>5</v>
      </c>
      <c r="S10" s="8"/>
      <c r="T10" s="41"/>
      <c r="U10" s="43"/>
      <c r="V10" s="8"/>
      <c r="W10" s="41"/>
      <c r="X10" s="43"/>
      <c r="Y10" s="8"/>
      <c r="Z10" s="41"/>
      <c r="AA10" s="43"/>
      <c r="AB10" s="8"/>
      <c r="AC10" s="41"/>
      <c r="AD10" s="43"/>
      <c r="AE10" s="8"/>
      <c r="AF10" s="41"/>
      <c r="AG10" s="43"/>
      <c r="AH10" s="78"/>
      <c r="AI10" s="78"/>
      <c r="AJ10" s="28">
        <v>5</v>
      </c>
      <c r="AK10" s="8"/>
      <c r="AL10" s="41"/>
      <c r="AM10" s="43"/>
      <c r="AN10" s="8"/>
      <c r="AO10" s="41"/>
      <c r="AP10" s="43"/>
      <c r="AQ10" s="8"/>
      <c r="AR10" s="41"/>
      <c r="AS10" s="43"/>
      <c r="AT10" s="8"/>
      <c r="AU10" s="41"/>
      <c r="AV10" s="43"/>
      <c r="AW10" s="8"/>
      <c r="AX10" s="41"/>
      <c r="AY10" s="43"/>
      <c r="AZ10" s="28">
        <v>5</v>
      </c>
      <c r="BA10" s="8"/>
      <c r="BB10" s="41"/>
      <c r="BC10" s="43"/>
      <c r="BD10" s="8"/>
      <c r="BE10" s="41"/>
      <c r="BF10" s="43"/>
      <c r="BG10" s="8"/>
      <c r="BH10" s="41"/>
      <c r="BI10" s="43"/>
      <c r="BJ10" s="8"/>
      <c r="BK10" s="41"/>
      <c r="BL10" s="43"/>
      <c r="BM10" s="8"/>
      <c r="BN10" s="41"/>
      <c r="BO10" s="43"/>
      <c r="BP10" s="78"/>
      <c r="BQ10" s="78"/>
      <c r="BR10" s="28">
        <v>5</v>
      </c>
      <c r="BS10" s="8"/>
      <c r="BT10" s="41"/>
      <c r="BU10" s="43"/>
      <c r="BV10" s="8"/>
      <c r="BW10" s="41"/>
      <c r="BX10" s="43"/>
      <c r="BY10" s="8"/>
      <c r="BZ10" s="41"/>
      <c r="CA10" s="43"/>
      <c r="CB10" s="8"/>
      <c r="CC10" s="41"/>
      <c r="CD10" s="43"/>
      <c r="CE10" s="8"/>
      <c r="CF10" s="41"/>
      <c r="CG10" s="43"/>
      <c r="CH10" s="28">
        <v>5</v>
      </c>
      <c r="CI10" s="8"/>
      <c r="CJ10" s="41"/>
      <c r="CK10" s="43"/>
      <c r="CL10" s="8"/>
      <c r="CM10" s="41"/>
      <c r="CN10" s="43"/>
      <c r="CO10" s="8"/>
      <c r="CP10" s="41"/>
      <c r="CQ10" s="43"/>
      <c r="CR10" s="8"/>
      <c r="CS10" s="41"/>
      <c r="CT10" s="43"/>
      <c r="CU10" s="8"/>
      <c r="CV10" s="41"/>
      <c r="CW10" s="43"/>
      <c r="CX10" s="78"/>
      <c r="CY10" s="78"/>
      <c r="CZ10" s="28">
        <v>5</v>
      </c>
      <c r="DA10" s="8"/>
      <c r="DB10" s="41"/>
      <c r="DC10" s="43"/>
      <c r="DD10" s="8"/>
      <c r="DE10" s="41"/>
      <c r="DF10" s="43"/>
      <c r="DG10" s="8"/>
      <c r="DH10" s="41"/>
      <c r="DI10" s="43"/>
      <c r="DJ10" s="8"/>
      <c r="DK10" s="41"/>
      <c r="DL10" s="42"/>
      <c r="DM10" s="8"/>
      <c r="DN10" s="41"/>
      <c r="DO10" s="43"/>
      <c r="DP10" s="28">
        <v>5</v>
      </c>
      <c r="DQ10" s="110"/>
      <c r="DR10" s="289"/>
      <c r="DS10" s="290"/>
      <c r="DT10" s="110"/>
      <c r="DU10" s="289"/>
      <c r="DV10" s="290"/>
      <c r="DW10" s="110"/>
      <c r="DX10" s="289"/>
      <c r="DY10" s="290"/>
      <c r="DZ10" s="110"/>
      <c r="EA10" s="289"/>
      <c r="EB10" s="291"/>
      <c r="EC10" s="268" t="str">
        <f>IF(เวลาเรียน!C10=0," ",IF(ตัวชี้วัด!$EC$5=" "," ",ลับ!EV10))</f>
        <v xml:space="preserve"> </v>
      </c>
      <c r="ED10" s="274" t="str">
        <f t="shared" si="1"/>
        <v xml:space="preserve"> </v>
      </c>
      <c r="EE10" s="292" t="str">
        <f t="shared" si="0"/>
        <v xml:space="preserve"> </v>
      </c>
    </row>
    <row r="11" spans="2:135" ht="15.2" customHeight="1">
      <c r="B11" s="44">
        <v>6</v>
      </c>
      <c r="C11" s="10"/>
      <c r="D11" s="46"/>
      <c r="E11" s="47"/>
      <c r="F11" s="10"/>
      <c r="G11" s="46"/>
      <c r="H11" s="47"/>
      <c r="I11" s="10"/>
      <c r="J11" s="46"/>
      <c r="K11" s="47"/>
      <c r="L11" s="10"/>
      <c r="M11" s="46"/>
      <c r="N11" s="47"/>
      <c r="O11" s="10"/>
      <c r="P11" s="46"/>
      <c r="Q11" s="47"/>
      <c r="R11" s="44">
        <v>6</v>
      </c>
      <c r="S11" s="10"/>
      <c r="T11" s="46"/>
      <c r="U11" s="47"/>
      <c r="V11" s="10"/>
      <c r="W11" s="46"/>
      <c r="X11" s="47"/>
      <c r="Y11" s="10"/>
      <c r="Z11" s="46"/>
      <c r="AA11" s="47"/>
      <c r="AB11" s="10"/>
      <c r="AC11" s="46"/>
      <c r="AD11" s="47"/>
      <c r="AE11" s="10"/>
      <c r="AF11" s="46"/>
      <c r="AG11" s="47"/>
      <c r="AH11" s="78"/>
      <c r="AI11" s="78"/>
      <c r="AJ11" s="44">
        <v>6</v>
      </c>
      <c r="AK11" s="10"/>
      <c r="AL11" s="46"/>
      <c r="AM11" s="47"/>
      <c r="AN11" s="10"/>
      <c r="AO11" s="46"/>
      <c r="AP11" s="47"/>
      <c r="AQ11" s="10"/>
      <c r="AR11" s="46"/>
      <c r="AS11" s="47"/>
      <c r="AT11" s="10"/>
      <c r="AU11" s="46"/>
      <c r="AV11" s="47"/>
      <c r="AW11" s="10"/>
      <c r="AX11" s="46"/>
      <c r="AY11" s="47"/>
      <c r="AZ11" s="44">
        <v>6</v>
      </c>
      <c r="BA11" s="10"/>
      <c r="BB11" s="46"/>
      <c r="BC11" s="47"/>
      <c r="BD11" s="10"/>
      <c r="BE11" s="46"/>
      <c r="BF11" s="47"/>
      <c r="BG11" s="10"/>
      <c r="BH11" s="46"/>
      <c r="BI11" s="47"/>
      <c r="BJ11" s="10"/>
      <c r="BK11" s="46"/>
      <c r="BL11" s="47"/>
      <c r="BM11" s="10"/>
      <c r="BN11" s="46"/>
      <c r="BO11" s="47"/>
      <c r="BP11" s="78"/>
      <c r="BQ11" s="78"/>
      <c r="BR11" s="44">
        <v>6</v>
      </c>
      <c r="BS11" s="10"/>
      <c r="BT11" s="46"/>
      <c r="BU11" s="47"/>
      <c r="BV11" s="10"/>
      <c r="BW11" s="46"/>
      <c r="BX11" s="47"/>
      <c r="BY11" s="10"/>
      <c r="BZ11" s="46"/>
      <c r="CA11" s="47"/>
      <c r="CB11" s="10"/>
      <c r="CC11" s="46"/>
      <c r="CD11" s="47"/>
      <c r="CE11" s="10"/>
      <c r="CF11" s="46"/>
      <c r="CG11" s="47"/>
      <c r="CH11" s="44">
        <v>6</v>
      </c>
      <c r="CI11" s="10"/>
      <c r="CJ11" s="46"/>
      <c r="CK11" s="47"/>
      <c r="CL11" s="10"/>
      <c r="CM11" s="46"/>
      <c r="CN11" s="47"/>
      <c r="CO11" s="10"/>
      <c r="CP11" s="46"/>
      <c r="CQ11" s="47"/>
      <c r="CR11" s="10"/>
      <c r="CS11" s="46"/>
      <c r="CT11" s="47"/>
      <c r="CU11" s="10"/>
      <c r="CV11" s="46"/>
      <c r="CW11" s="47"/>
      <c r="CX11" s="78"/>
      <c r="CY11" s="78"/>
      <c r="CZ11" s="44">
        <v>6</v>
      </c>
      <c r="DA11" s="10"/>
      <c r="DB11" s="46"/>
      <c r="DC11" s="47"/>
      <c r="DD11" s="10"/>
      <c r="DE11" s="46"/>
      <c r="DF11" s="47"/>
      <c r="DG11" s="10"/>
      <c r="DH11" s="46"/>
      <c r="DI11" s="47"/>
      <c r="DJ11" s="10"/>
      <c r="DK11" s="46"/>
      <c r="DL11" s="47"/>
      <c r="DM11" s="10"/>
      <c r="DN11" s="46"/>
      <c r="DO11" s="47"/>
      <c r="DP11" s="44">
        <v>6</v>
      </c>
      <c r="DQ11" s="122"/>
      <c r="DR11" s="293"/>
      <c r="DS11" s="294"/>
      <c r="DT11" s="122"/>
      <c r="DU11" s="293"/>
      <c r="DV11" s="294"/>
      <c r="DW11" s="122"/>
      <c r="DX11" s="293"/>
      <c r="DY11" s="294"/>
      <c r="DZ11" s="122"/>
      <c r="EA11" s="293"/>
      <c r="EB11" s="294"/>
      <c r="EC11" s="260" t="str">
        <f>IF(เวลาเรียน!C11=0," ",IF(ตัวชี้วัด!$EC$5=" "," ",ลับ!EV11))</f>
        <v xml:space="preserve"> </v>
      </c>
      <c r="ED11" s="259" t="str">
        <f t="shared" si="1"/>
        <v xml:space="preserve"> </v>
      </c>
      <c r="EE11" s="284" t="str">
        <f t="shared" si="0"/>
        <v xml:space="preserve"> </v>
      </c>
    </row>
    <row r="12" spans="2:135" ht="15.2" customHeight="1">
      <c r="B12" s="27">
        <v>7</v>
      </c>
      <c r="C12" s="7"/>
      <c r="D12" s="38"/>
      <c r="E12" s="40"/>
      <c r="F12" s="7"/>
      <c r="G12" s="38"/>
      <c r="H12" s="40"/>
      <c r="I12" s="7"/>
      <c r="J12" s="38"/>
      <c r="K12" s="40"/>
      <c r="L12" s="7"/>
      <c r="M12" s="38"/>
      <c r="N12" s="40"/>
      <c r="O12" s="7"/>
      <c r="P12" s="38"/>
      <c r="Q12" s="40"/>
      <c r="R12" s="27">
        <v>7</v>
      </c>
      <c r="S12" s="7"/>
      <c r="T12" s="38"/>
      <c r="U12" s="40"/>
      <c r="V12" s="7"/>
      <c r="W12" s="38"/>
      <c r="X12" s="40"/>
      <c r="Y12" s="7"/>
      <c r="Z12" s="38"/>
      <c r="AA12" s="40"/>
      <c r="AB12" s="7"/>
      <c r="AC12" s="38"/>
      <c r="AD12" s="40"/>
      <c r="AE12" s="7"/>
      <c r="AF12" s="38"/>
      <c r="AG12" s="40"/>
      <c r="AH12" s="78"/>
      <c r="AI12" s="78"/>
      <c r="AJ12" s="27">
        <v>7</v>
      </c>
      <c r="AK12" s="7"/>
      <c r="AL12" s="38"/>
      <c r="AM12" s="40"/>
      <c r="AN12" s="7"/>
      <c r="AO12" s="38"/>
      <c r="AP12" s="40"/>
      <c r="AQ12" s="7"/>
      <c r="AR12" s="38"/>
      <c r="AS12" s="40"/>
      <c r="AT12" s="7"/>
      <c r="AU12" s="38"/>
      <c r="AV12" s="40"/>
      <c r="AW12" s="7"/>
      <c r="AX12" s="38"/>
      <c r="AY12" s="40"/>
      <c r="AZ12" s="27">
        <v>7</v>
      </c>
      <c r="BA12" s="7"/>
      <c r="BB12" s="38"/>
      <c r="BC12" s="40"/>
      <c r="BD12" s="7"/>
      <c r="BE12" s="38"/>
      <c r="BF12" s="40"/>
      <c r="BG12" s="7"/>
      <c r="BH12" s="38"/>
      <c r="BI12" s="40"/>
      <c r="BJ12" s="7"/>
      <c r="BK12" s="38"/>
      <c r="BL12" s="40"/>
      <c r="BM12" s="7"/>
      <c r="BN12" s="38"/>
      <c r="BO12" s="40"/>
      <c r="BP12" s="78"/>
      <c r="BQ12" s="78"/>
      <c r="BR12" s="27">
        <v>7</v>
      </c>
      <c r="BS12" s="7"/>
      <c r="BT12" s="38"/>
      <c r="BU12" s="40"/>
      <c r="BV12" s="7"/>
      <c r="BW12" s="38"/>
      <c r="BX12" s="40"/>
      <c r="BY12" s="7"/>
      <c r="BZ12" s="38"/>
      <c r="CA12" s="40"/>
      <c r="CB12" s="7"/>
      <c r="CC12" s="38"/>
      <c r="CD12" s="40"/>
      <c r="CE12" s="7"/>
      <c r="CF12" s="38"/>
      <c r="CG12" s="40"/>
      <c r="CH12" s="27">
        <v>7</v>
      </c>
      <c r="CI12" s="7"/>
      <c r="CJ12" s="38"/>
      <c r="CK12" s="40"/>
      <c r="CL12" s="7"/>
      <c r="CM12" s="38"/>
      <c r="CN12" s="40"/>
      <c r="CO12" s="7"/>
      <c r="CP12" s="38"/>
      <c r="CQ12" s="40"/>
      <c r="CR12" s="7"/>
      <c r="CS12" s="38"/>
      <c r="CT12" s="40"/>
      <c r="CU12" s="7"/>
      <c r="CV12" s="38"/>
      <c r="CW12" s="40"/>
      <c r="CX12" s="78"/>
      <c r="CY12" s="78"/>
      <c r="CZ12" s="27">
        <v>7</v>
      </c>
      <c r="DA12" s="7"/>
      <c r="DB12" s="38"/>
      <c r="DC12" s="40"/>
      <c r="DD12" s="7"/>
      <c r="DE12" s="38"/>
      <c r="DF12" s="40"/>
      <c r="DG12" s="7"/>
      <c r="DH12" s="38"/>
      <c r="DI12" s="40"/>
      <c r="DJ12" s="7"/>
      <c r="DK12" s="38"/>
      <c r="DL12" s="40"/>
      <c r="DM12" s="7"/>
      <c r="DN12" s="38"/>
      <c r="DO12" s="40"/>
      <c r="DP12" s="27">
        <v>7</v>
      </c>
      <c r="DQ12" s="107"/>
      <c r="DR12" s="285"/>
      <c r="DS12" s="286"/>
      <c r="DT12" s="107"/>
      <c r="DU12" s="285"/>
      <c r="DV12" s="286"/>
      <c r="DW12" s="107"/>
      <c r="DX12" s="285"/>
      <c r="DY12" s="286"/>
      <c r="DZ12" s="107"/>
      <c r="EA12" s="285"/>
      <c r="EB12" s="286"/>
      <c r="EC12" s="265" t="str">
        <f>IF(เวลาเรียน!C12=0," ",IF(ตัวชี้วัด!$EC$5=" "," ",ลับ!EV12))</f>
        <v xml:space="preserve"> </v>
      </c>
      <c r="ED12" s="264" t="str">
        <f t="shared" si="1"/>
        <v xml:space="preserve"> </v>
      </c>
      <c r="EE12" s="288" t="str">
        <f t="shared" ref="EE12:EE55" si="2">IF(EC12=" "," ",IF(EC12&lt;$EC$5,"/"," "))</f>
        <v xml:space="preserve"> </v>
      </c>
    </row>
    <row r="13" spans="2:135" ht="15.2" customHeight="1">
      <c r="B13" s="27">
        <v>8</v>
      </c>
      <c r="C13" s="7"/>
      <c r="D13" s="38"/>
      <c r="E13" s="40"/>
      <c r="F13" s="7"/>
      <c r="G13" s="38"/>
      <c r="H13" s="40"/>
      <c r="I13" s="7"/>
      <c r="J13" s="38"/>
      <c r="K13" s="40"/>
      <c r="L13" s="7"/>
      <c r="M13" s="38"/>
      <c r="N13" s="40"/>
      <c r="O13" s="7"/>
      <c r="P13" s="38"/>
      <c r="Q13" s="40"/>
      <c r="R13" s="27">
        <v>8</v>
      </c>
      <c r="S13" s="7"/>
      <c r="T13" s="38"/>
      <c r="U13" s="40"/>
      <c r="V13" s="7"/>
      <c r="W13" s="38"/>
      <c r="X13" s="40"/>
      <c r="Y13" s="7"/>
      <c r="Z13" s="38"/>
      <c r="AA13" s="40"/>
      <c r="AB13" s="7"/>
      <c r="AC13" s="38"/>
      <c r="AD13" s="40"/>
      <c r="AE13" s="7"/>
      <c r="AF13" s="38"/>
      <c r="AG13" s="40"/>
      <c r="AH13" s="78"/>
      <c r="AI13" s="78"/>
      <c r="AJ13" s="27">
        <v>8</v>
      </c>
      <c r="AK13" s="7"/>
      <c r="AL13" s="38"/>
      <c r="AM13" s="40"/>
      <c r="AN13" s="7"/>
      <c r="AO13" s="38"/>
      <c r="AP13" s="40"/>
      <c r="AQ13" s="7"/>
      <c r="AR13" s="38"/>
      <c r="AS13" s="40"/>
      <c r="AT13" s="7"/>
      <c r="AU13" s="38"/>
      <c r="AV13" s="40"/>
      <c r="AW13" s="7"/>
      <c r="AX13" s="38"/>
      <c r="AY13" s="40"/>
      <c r="AZ13" s="27">
        <v>8</v>
      </c>
      <c r="BA13" s="7"/>
      <c r="BB13" s="38"/>
      <c r="BC13" s="40"/>
      <c r="BD13" s="7"/>
      <c r="BE13" s="38"/>
      <c r="BF13" s="40"/>
      <c r="BG13" s="7"/>
      <c r="BH13" s="38"/>
      <c r="BI13" s="40"/>
      <c r="BJ13" s="7"/>
      <c r="BK13" s="38"/>
      <c r="BL13" s="40"/>
      <c r="BM13" s="7"/>
      <c r="BN13" s="38"/>
      <c r="BO13" s="40"/>
      <c r="BP13" s="78"/>
      <c r="BQ13" s="78"/>
      <c r="BR13" s="27">
        <v>8</v>
      </c>
      <c r="BS13" s="7"/>
      <c r="BT13" s="38"/>
      <c r="BU13" s="40"/>
      <c r="BV13" s="7"/>
      <c r="BW13" s="38"/>
      <c r="BX13" s="40"/>
      <c r="BY13" s="7"/>
      <c r="BZ13" s="38"/>
      <c r="CA13" s="40"/>
      <c r="CB13" s="7"/>
      <c r="CC13" s="38"/>
      <c r="CD13" s="40"/>
      <c r="CE13" s="7"/>
      <c r="CF13" s="38"/>
      <c r="CG13" s="40"/>
      <c r="CH13" s="27">
        <v>8</v>
      </c>
      <c r="CI13" s="7"/>
      <c r="CJ13" s="38"/>
      <c r="CK13" s="40"/>
      <c r="CL13" s="7"/>
      <c r="CM13" s="38"/>
      <c r="CN13" s="40"/>
      <c r="CO13" s="7"/>
      <c r="CP13" s="38"/>
      <c r="CQ13" s="40"/>
      <c r="CR13" s="7"/>
      <c r="CS13" s="38"/>
      <c r="CT13" s="40"/>
      <c r="CU13" s="7"/>
      <c r="CV13" s="38"/>
      <c r="CW13" s="40"/>
      <c r="CX13" s="78"/>
      <c r="CY13" s="78"/>
      <c r="CZ13" s="27">
        <v>8</v>
      </c>
      <c r="DA13" s="7"/>
      <c r="DB13" s="38"/>
      <c r="DC13" s="40"/>
      <c r="DD13" s="7"/>
      <c r="DE13" s="38"/>
      <c r="DF13" s="40"/>
      <c r="DG13" s="7"/>
      <c r="DH13" s="38"/>
      <c r="DI13" s="40"/>
      <c r="DJ13" s="7"/>
      <c r="DK13" s="38"/>
      <c r="DL13" s="40"/>
      <c r="DM13" s="7"/>
      <c r="DN13" s="38"/>
      <c r="DO13" s="40"/>
      <c r="DP13" s="27">
        <v>8</v>
      </c>
      <c r="DQ13" s="107"/>
      <c r="DR13" s="285"/>
      <c r="DS13" s="286"/>
      <c r="DT13" s="107"/>
      <c r="DU13" s="285"/>
      <c r="DV13" s="286"/>
      <c r="DW13" s="107"/>
      <c r="DX13" s="285"/>
      <c r="DY13" s="286"/>
      <c r="DZ13" s="107"/>
      <c r="EA13" s="285"/>
      <c r="EB13" s="286"/>
      <c r="EC13" s="265" t="str">
        <f>IF(เวลาเรียน!C13=0," ",IF(ตัวชี้วัด!$EC$5=" "," ",ลับ!EV13))</f>
        <v xml:space="preserve"> </v>
      </c>
      <c r="ED13" s="264" t="str">
        <f t="shared" si="1"/>
        <v xml:space="preserve"> </v>
      </c>
      <c r="EE13" s="288" t="str">
        <f t="shared" si="2"/>
        <v xml:space="preserve"> </v>
      </c>
    </row>
    <row r="14" spans="2:135" ht="15.2" customHeight="1">
      <c r="B14" s="27">
        <v>9</v>
      </c>
      <c r="C14" s="7"/>
      <c r="D14" s="38"/>
      <c r="E14" s="40"/>
      <c r="F14" s="7"/>
      <c r="G14" s="38"/>
      <c r="H14" s="40"/>
      <c r="I14" s="7"/>
      <c r="J14" s="38"/>
      <c r="K14" s="40"/>
      <c r="L14" s="7"/>
      <c r="M14" s="38"/>
      <c r="N14" s="40"/>
      <c r="O14" s="7"/>
      <c r="P14" s="38"/>
      <c r="Q14" s="40"/>
      <c r="R14" s="27">
        <v>9</v>
      </c>
      <c r="S14" s="7"/>
      <c r="T14" s="38"/>
      <c r="U14" s="40"/>
      <c r="V14" s="7"/>
      <c r="W14" s="38"/>
      <c r="X14" s="40"/>
      <c r="Y14" s="7"/>
      <c r="Z14" s="38"/>
      <c r="AA14" s="40"/>
      <c r="AB14" s="7"/>
      <c r="AC14" s="38"/>
      <c r="AD14" s="40"/>
      <c r="AE14" s="7"/>
      <c r="AF14" s="38"/>
      <c r="AG14" s="40"/>
      <c r="AH14" s="78"/>
      <c r="AI14" s="78"/>
      <c r="AJ14" s="27">
        <v>9</v>
      </c>
      <c r="AK14" s="7"/>
      <c r="AL14" s="38"/>
      <c r="AM14" s="40"/>
      <c r="AN14" s="7"/>
      <c r="AO14" s="38"/>
      <c r="AP14" s="40"/>
      <c r="AQ14" s="7"/>
      <c r="AR14" s="38"/>
      <c r="AS14" s="40"/>
      <c r="AT14" s="7"/>
      <c r="AU14" s="38"/>
      <c r="AV14" s="40"/>
      <c r="AW14" s="7"/>
      <c r="AX14" s="38"/>
      <c r="AY14" s="40"/>
      <c r="AZ14" s="27">
        <v>9</v>
      </c>
      <c r="BA14" s="7"/>
      <c r="BB14" s="38"/>
      <c r="BC14" s="40"/>
      <c r="BD14" s="7"/>
      <c r="BE14" s="38"/>
      <c r="BF14" s="40"/>
      <c r="BG14" s="7"/>
      <c r="BH14" s="38"/>
      <c r="BI14" s="40"/>
      <c r="BJ14" s="7"/>
      <c r="BK14" s="38"/>
      <c r="BL14" s="40"/>
      <c r="BM14" s="7"/>
      <c r="BN14" s="38"/>
      <c r="BO14" s="40"/>
      <c r="BP14" s="78"/>
      <c r="BQ14" s="78"/>
      <c r="BR14" s="27">
        <v>9</v>
      </c>
      <c r="BS14" s="7"/>
      <c r="BT14" s="38"/>
      <c r="BU14" s="40"/>
      <c r="BV14" s="7"/>
      <c r="BW14" s="38"/>
      <c r="BX14" s="40"/>
      <c r="BY14" s="7"/>
      <c r="BZ14" s="38"/>
      <c r="CA14" s="40"/>
      <c r="CB14" s="7"/>
      <c r="CC14" s="38"/>
      <c r="CD14" s="40"/>
      <c r="CE14" s="7"/>
      <c r="CF14" s="38"/>
      <c r="CG14" s="40"/>
      <c r="CH14" s="27">
        <v>9</v>
      </c>
      <c r="CI14" s="7"/>
      <c r="CJ14" s="38"/>
      <c r="CK14" s="40"/>
      <c r="CL14" s="7"/>
      <c r="CM14" s="38"/>
      <c r="CN14" s="40"/>
      <c r="CO14" s="7"/>
      <c r="CP14" s="38"/>
      <c r="CQ14" s="40"/>
      <c r="CR14" s="7"/>
      <c r="CS14" s="38"/>
      <c r="CT14" s="40"/>
      <c r="CU14" s="7"/>
      <c r="CV14" s="38"/>
      <c r="CW14" s="40"/>
      <c r="CX14" s="78"/>
      <c r="CY14" s="78"/>
      <c r="CZ14" s="27">
        <v>9</v>
      </c>
      <c r="DA14" s="7"/>
      <c r="DB14" s="38"/>
      <c r="DC14" s="40"/>
      <c r="DD14" s="7"/>
      <c r="DE14" s="38"/>
      <c r="DF14" s="40"/>
      <c r="DG14" s="7"/>
      <c r="DH14" s="38"/>
      <c r="DI14" s="40"/>
      <c r="DJ14" s="7"/>
      <c r="DK14" s="38"/>
      <c r="DL14" s="40"/>
      <c r="DM14" s="7"/>
      <c r="DN14" s="38"/>
      <c r="DO14" s="40"/>
      <c r="DP14" s="27">
        <v>9</v>
      </c>
      <c r="DQ14" s="107"/>
      <c r="DR14" s="285"/>
      <c r="DS14" s="286"/>
      <c r="DT14" s="107"/>
      <c r="DU14" s="285"/>
      <c r="DV14" s="286"/>
      <c r="DW14" s="107"/>
      <c r="DX14" s="285"/>
      <c r="DY14" s="286"/>
      <c r="DZ14" s="107"/>
      <c r="EA14" s="285"/>
      <c r="EB14" s="286"/>
      <c r="EC14" s="265" t="str">
        <f>IF(เวลาเรียน!C14=0," ",IF(ตัวชี้วัด!$EC$5=" "," ",ลับ!EV14))</f>
        <v xml:space="preserve"> </v>
      </c>
      <c r="ED14" s="264" t="str">
        <f t="shared" si="1"/>
        <v xml:space="preserve"> </v>
      </c>
      <c r="EE14" s="288" t="str">
        <f t="shared" si="2"/>
        <v xml:space="preserve"> </v>
      </c>
    </row>
    <row r="15" spans="2:135" ht="15.2" customHeight="1" thickBot="1">
      <c r="B15" s="31">
        <v>10</v>
      </c>
      <c r="C15" s="11"/>
      <c r="D15" s="48"/>
      <c r="E15" s="49"/>
      <c r="F15" s="11"/>
      <c r="G15" s="48"/>
      <c r="H15" s="49"/>
      <c r="I15" s="11"/>
      <c r="J15" s="48"/>
      <c r="K15" s="49"/>
      <c r="L15" s="11"/>
      <c r="M15" s="48"/>
      <c r="N15" s="49"/>
      <c r="O15" s="11"/>
      <c r="P15" s="48"/>
      <c r="Q15" s="49"/>
      <c r="R15" s="31">
        <v>10</v>
      </c>
      <c r="S15" s="11"/>
      <c r="T15" s="48"/>
      <c r="U15" s="49"/>
      <c r="V15" s="11"/>
      <c r="W15" s="48"/>
      <c r="X15" s="49"/>
      <c r="Y15" s="11"/>
      <c r="Z15" s="48"/>
      <c r="AA15" s="49"/>
      <c r="AB15" s="11"/>
      <c r="AC15" s="48"/>
      <c r="AD15" s="49"/>
      <c r="AE15" s="11"/>
      <c r="AF15" s="48"/>
      <c r="AG15" s="49"/>
      <c r="AH15" s="78"/>
      <c r="AI15" s="78"/>
      <c r="AJ15" s="31">
        <v>10</v>
      </c>
      <c r="AK15" s="11"/>
      <c r="AL15" s="48"/>
      <c r="AM15" s="49"/>
      <c r="AN15" s="11"/>
      <c r="AO15" s="48"/>
      <c r="AP15" s="49"/>
      <c r="AQ15" s="11"/>
      <c r="AR15" s="48"/>
      <c r="AS15" s="49"/>
      <c r="AT15" s="11"/>
      <c r="AU15" s="48"/>
      <c r="AV15" s="49"/>
      <c r="AW15" s="11"/>
      <c r="AX15" s="48"/>
      <c r="AY15" s="49"/>
      <c r="AZ15" s="31">
        <v>10</v>
      </c>
      <c r="BA15" s="11"/>
      <c r="BB15" s="48"/>
      <c r="BC15" s="49"/>
      <c r="BD15" s="11"/>
      <c r="BE15" s="48"/>
      <c r="BF15" s="49"/>
      <c r="BG15" s="11"/>
      <c r="BH15" s="48"/>
      <c r="BI15" s="49"/>
      <c r="BJ15" s="11"/>
      <c r="BK15" s="48"/>
      <c r="BL15" s="49"/>
      <c r="BM15" s="11"/>
      <c r="BN15" s="48"/>
      <c r="BO15" s="49"/>
      <c r="BP15" s="78"/>
      <c r="BQ15" s="78"/>
      <c r="BR15" s="31">
        <v>10</v>
      </c>
      <c r="BS15" s="11"/>
      <c r="BT15" s="48"/>
      <c r="BU15" s="49"/>
      <c r="BV15" s="11"/>
      <c r="BW15" s="48"/>
      <c r="BX15" s="49"/>
      <c r="BY15" s="11"/>
      <c r="BZ15" s="48"/>
      <c r="CA15" s="49"/>
      <c r="CB15" s="11"/>
      <c r="CC15" s="48"/>
      <c r="CD15" s="49"/>
      <c r="CE15" s="11"/>
      <c r="CF15" s="48"/>
      <c r="CG15" s="49"/>
      <c r="CH15" s="31">
        <v>10</v>
      </c>
      <c r="CI15" s="11"/>
      <c r="CJ15" s="48"/>
      <c r="CK15" s="49"/>
      <c r="CL15" s="11"/>
      <c r="CM15" s="48"/>
      <c r="CN15" s="49"/>
      <c r="CO15" s="11"/>
      <c r="CP15" s="48"/>
      <c r="CQ15" s="49"/>
      <c r="CR15" s="11"/>
      <c r="CS15" s="48"/>
      <c r="CT15" s="49"/>
      <c r="CU15" s="11"/>
      <c r="CV15" s="48"/>
      <c r="CW15" s="49"/>
      <c r="CX15" s="78"/>
      <c r="CY15" s="78"/>
      <c r="CZ15" s="31">
        <v>10</v>
      </c>
      <c r="DA15" s="11"/>
      <c r="DB15" s="48"/>
      <c r="DC15" s="49"/>
      <c r="DD15" s="11"/>
      <c r="DE15" s="48"/>
      <c r="DF15" s="49"/>
      <c r="DG15" s="11"/>
      <c r="DH15" s="48"/>
      <c r="DI15" s="49"/>
      <c r="DJ15" s="11"/>
      <c r="DK15" s="48"/>
      <c r="DL15" s="49"/>
      <c r="DM15" s="11"/>
      <c r="DN15" s="48"/>
      <c r="DO15" s="49"/>
      <c r="DP15" s="31">
        <v>10</v>
      </c>
      <c r="DQ15" s="125"/>
      <c r="DR15" s="295"/>
      <c r="DS15" s="296"/>
      <c r="DT15" s="125"/>
      <c r="DU15" s="295"/>
      <c r="DV15" s="296"/>
      <c r="DW15" s="125"/>
      <c r="DX15" s="295"/>
      <c r="DY15" s="296"/>
      <c r="DZ15" s="125"/>
      <c r="EA15" s="295"/>
      <c r="EB15" s="296"/>
      <c r="EC15" s="268" t="str">
        <f>IF(เวลาเรียน!C15=0," ",IF(ตัวชี้วัด!$EC$5=" "," ",ลับ!EV15))</f>
        <v xml:space="preserve"> </v>
      </c>
      <c r="ED15" s="274" t="str">
        <f t="shared" si="1"/>
        <v xml:space="preserve"> </v>
      </c>
      <c r="EE15" s="292" t="str">
        <f t="shared" si="2"/>
        <v xml:space="preserve"> </v>
      </c>
    </row>
    <row r="16" spans="2:135" ht="15.2" customHeight="1">
      <c r="B16" s="26">
        <v>11</v>
      </c>
      <c r="C16" s="6"/>
      <c r="D16" s="35"/>
      <c r="E16" s="37"/>
      <c r="F16" s="6"/>
      <c r="G16" s="35"/>
      <c r="H16" s="37"/>
      <c r="I16" s="6"/>
      <c r="J16" s="35"/>
      <c r="K16" s="37"/>
      <c r="L16" s="6"/>
      <c r="M16" s="35"/>
      <c r="N16" s="37"/>
      <c r="O16" s="6"/>
      <c r="P16" s="35"/>
      <c r="Q16" s="37"/>
      <c r="R16" s="26">
        <v>11</v>
      </c>
      <c r="S16" s="6"/>
      <c r="T16" s="35"/>
      <c r="U16" s="37"/>
      <c r="V16" s="6"/>
      <c r="W16" s="35"/>
      <c r="X16" s="37"/>
      <c r="Y16" s="6"/>
      <c r="Z16" s="35"/>
      <c r="AA16" s="37"/>
      <c r="AB16" s="6"/>
      <c r="AC16" s="35"/>
      <c r="AD16" s="37"/>
      <c r="AE16" s="6"/>
      <c r="AF16" s="35"/>
      <c r="AG16" s="37"/>
      <c r="AH16" s="78"/>
      <c r="AI16" s="78"/>
      <c r="AJ16" s="26">
        <v>11</v>
      </c>
      <c r="AK16" s="6"/>
      <c r="AL16" s="35"/>
      <c r="AM16" s="37"/>
      <c r="AN16" s="6"/>
      <c r="AO16" s="35"/>
      <c r="AP16" s="37"/>
      <c r="AQ16" s="6"/>
      <c r="AR16" s="35"/>
      <c r="AS16" s="37"/>
      <c r="AT16" s="6"/>
      <c r="AU16" s="35"/>
      <c r="AV16" s="37"/>
      <c r="AW16" s="6"/>
      <c r="AX16" s="35"/>
      <c r="AY16" s="37"/>
      <c r="AZ16" s="26">
        <v>11</v>
      </c>
      <c r="BA16" s="6"/>
      <c r="BB16" s="35"/>
      <c r="BC16" s="37"/>
      <c r="BD16" s="6"/>
      <c r="BE16" s="35"/>
      <c r="BF16" s="37"/>
      <c r="BG16" s="6"/>
      <c r="BH16" s="35"/>
      <c r="BI16" s="37"/>
      <c r="BJ16" s="6"/>
      <c r="BK16" s="35"/>
      <c r="BL16" s="37"/>
      <c r="BM16" s="6"/>
      <c r="BN16" s="35"/>
      <c r="BO16" s="37"/>
      <c r="BP16" s="78"/>
      <c r="BQ16" s="78"/>
      <c r="BR16" s="26">
        <v>11</v>
      </c>
      <c r="BS16" s="6"/>
      <c r="BT16" s="35"/>
      <c r="BU16" s="37"/>
      <c r="BV16" s="6"/>
      <c r="BW16" s="35"/>
      <c r="BX16" s="37"/>
      <c r="BY16" s="6"/>
      <c r="BZ16" s="35"/>
      <c r="CA16" s="37"/>
      <c r="CB16" s="6"/>
      <c r="CC16" s="35"/>
      <c r="CD16" s="37"/>
      <c r="CE16" s="6"/>
      <c r="CF16" s="35"/>
      <c r="CG16" s="37"/>
      <c r="CH16" s="26">
        <v>11</v>
      </c>
      <c r="CI16" s="6"/>
      <c r="CJ16" s="35"/>
      <c r="CK16" s="37"/>
      <c r="CL16" s="6"/>
      <c r="CM16" s="35"/>
      <c r="CN16" s="37"/>
      <c r="CO16" s="6"/>
      <c r="CP16" s="35"/>
      <c r="CQ16" s="37"/>
      <c r="CR16" s="6"/>
      <c r="CS16" s="35"/>
      <c r="CT16" s="37"/>
      <c r="CU16" s="6"/>
      <c r="CV16" s="35"/>
      <c r="CW16" s="37"/>
      <c r="CX16" s="78"/>
      <c r="CY16" s="78"/>
      <c r="CZ16" s="26">
        <v>11</v>
      </c>
      <c r="DA16" s="6"/>
      <c r="DB16" s="35"/>
      <c r="DC16" s="37"/>
      <c r="DD16" s="6"/>
      <c r="DE16" s="35"/>
      <c r="DF16" s="37"/>
      <c r="DG16" s="6"/>
      <c r="DH16" s="35"/>
      <c r="DI16" s="37"/>
      <c r="DJ16" s="6"/>
      <c r="DK16" s="35"/>
      <c r="DL16" s="37"/>
      <c r="DM16" s="6"/>
      <c r="DN16" s="35"/>
      <c r="DO16" s="37"/>
      <c r="DP16" s="26">
        <v>11</v>
      </c>
      <c r="DQ16" s="104"/>
      <c r="DR16" s="281"/>
      <c r="DS16" s="282"/>
      <c r="DT16" s="104"/>
      <c r="DU16" s="281"/>
      <c r="DV16" s="282"/>
      <c r="DW16" s="104"/>
      <c r="DX16" s="281"/>
      <c r="DY16" s="282"/>
      <c r="DZ16" s="104"/>
      <c r="EA16" s="281"/>
      <c r="EB16" s="282"/>
      <c r="EC16" s="260" t="str">
        <f>IF(เวลาเรียน!C16=0," ",IF(ตัวชี้วัด!$EC$5=" "," ",ลับ!EV16))</f>
        <v xml:space="preserve"> </v>
      </c>
      <c r="ED16" s="259" t="str">
        <f t="shared" si="1"/>
        <v xml:space="preserve"> </v>
      </c>
      <c r="EE16" s="284" t="str">
        <f t="shared" si="2"/>
        <v xml:space="preserve"> </v>
      </c>
    </row>
    <row r="17" spans="2:135" ht="15.2" customHeight="1">
      <c r="B17" s="27">
        <v>12</v>
      </c>
      <c r="C17" s="7"/>
      <c r="D17" s="38"/>
      <c r="E17" s="40"/>
      <c r="F17" s="7"/>
      <c r="G17" s="38"/>
      <c r="H17" s="40"/>
      <c r="I17" s="7"/>
      <c r="J17" s="38"/>
      <c r="K17" s="40"/>
      <c r="L17" s="7"/>
      <c r="M17" s="38"/>
      <c r="N17" s="40"/>
      <c r="O17" s="7"/>
      <c r="P17" s="38"/>
      <c r="Q17" s="40"/>
      <c r="R17" s="27">
        <v>12</v>
      </c>
      <c r="S17" s="7"/>
      <c r="T17" s="38"/>
      <c r="U17" s="40"/>
      <c r="V17" s="7"/>
      <c r="W17" s="38"/>
      <c r="X17" s="40"/>
      <c r="Y17" s="7"/>
      <c r="Z17" s="38"/>
      <c r="AA17" s="40"/>
      <c r="AB17" s="7"/>
      <c r="AC17" s="38"/>
      <c r="AD17" s="40"/>
      <c r="AE17" s="7"/>
      <c r="AF17" s="38"/>
      <c r="AG17" s="40"/>
      <c r="AH17" s="78"/>
      <c r="AI17" s="78"/>
      <c r="AJ17" s="27">
        <v>12</v>
      </c>
      <c r="AK17" s="7"/>
      <c r="AL17" s="38"/>
      <c r="AM17" s="40"/>
      <c r="AN17" s="7"/>
      <c r="AO17" s="38"/>
      <c r="AP17" s="40"/>
      <c r="AQ17" s="7"/>
      <c r="AR17" s="38"/>
      <c r="AS17" s="40"/>
      <c r="AT17" s="7"/>
      <c r="AU17" s="38"/>
      <c r="AV17" s="40"/>
      <c r="AW17" s="7"/>
      <c r="AX17" s="38"/>
      <c r="AY17" s="40"/>
      <c r="AZ17" s="27">
        <v>12</v>
      </c>
      <c r="BA17" s="7"/>
      <c r="BB17" s="38"/>
      <c r="BC17" s="40"/>
      <c r="BD17" s="7"/>
      <c r="BE17" s="38"/>
      <c r="BF17" s="40"/>
      <c r="BG17" s="7"/>
      <c r="BH17" s="38"/>
      <c r="BI17" s="40"/>
      <c r="BJ17" s="7"/>
      <c r="BK17" s="38"/>
      <c r="BL17" s="40"/>
      <c r="BM17" s="7"/>
      <c r="BN17" s="38"/>
      <c r="BO17" s="40"/>
      <c r="BP17" s="78"/>
      <c r="BQ17" s="78"/>
      <c r="BR17" s="27">
        <v>12</v>
      </c>
      <c r="BS17" s="7"/>
      <c r="BT17" s="38"/>
      <c r="BU17" s="40"/>
      <c r="BV17" s="7"/>
      <c r="BW17" s="38"/>
      <c r="BX17" s="40"/>
      <c r="BY17" s="7"/>
      <c r="BZ17" s="38"/>
      <c r="CA17" s="40"/>
      <c r="CB17" s="7"/>
      <c r="CC17" s="38"/>
      <c r="CD17" s="40"/>
      <c r="CE17" s="7"/>
      <c r="CF17" s="38"/>
      <c r="CG17" s="40"/>
      <c r="CH17" s="27">
        <v>12</v>
      </c>
      <c r="CI17" s="7"/>
      <c r="CJ17" s="38"/>
      <c r="CK17" s="40"/>
      <c r="CL17" s="7"/>
      <c r="CM17" s="38"/>
      <c r="CN17" s="40"/>
      <c r="CO17" s="7"/>
      <c r="CP17" s="38"/>
      <c r="CQ17" s="40"/>
      <c r="CR17" s="7"/>
      <c r="CS17" s="38"/>
      <c r="CT17" s="40"/>
      <c r="CU17" s="7"/>
      <c r="CV17" s="38"/>
      <c r="CW17" s="40"/>
      <c r="CX17" s="78"/>
      <c r="CY17" s="78"/>
      <c r="CZ17" s="27">
        <v>12</v>
      </c>
      <c r="DA17" s="7"/>
      <c r="DB17" s="38"/>
      <c r="DC17" s="40"/>
      <c r="DD17" s="7"/>
      <c r="DE17" s="38"/>
      <c r="DF17" s="40"/>
      <c r="DG17" s="7"/>
      <c r="DH17" s="38"/>
      <c r="DI17" s="40"/>
      <c r="DJ17" s="7"/>
      <c r="DK17" s="38"/>
      <c r="DL17" s="40"/>
      <c r="DM17" s="7"/>
      <c r="DN17" s="38"/>
      <c r="DO17" s="40"/>
      <c r="DP17" s="27">
        <v>12</v>
      </c>
      <c r="DQ17" s="107"/>
      <c r="DR17" s="285"/>
      <c r="DS17" s="286"/>
      <c r="DT17" s="107"/>
      <c r="DU17" s="285"/>
      <c r="DV17" s="286"/>
      <c r="DW17" s="107"/>
      <c r="DX17" s="285"/>
      <c r="DY17" s="286"/>
      <c r="DZ17" s="107"/>
      <c r="EA17" s="285"/>
      <c r="EB17" s="286"/>
      <c r="EC17" s="265" t="str">
        <f>IF(เวลาเรียน!C17=0," ",IF(ตัวชี้วัด!$EC$5=" "," ",ลับ!EV17))</f>
        <v xml:space="preserve"> </v>
      </c>
      <c r="ED17" s="264" t="str">
        <f t="shared" si="1"/>
        <v xml:space="preserve"> </v>
      </c>
      <c r="EE17" s="288" t="str">
        <f t="shared" si="2"/>
        <v xml:space="preserve"> </v>
      </c>
    </row>
    <row r="18" spans="2:135" ht="15.2" customHeight="1">
      <c r="B18" s="27">
        <v>13</v>
      </c>
      <c r="C18" s="7"/>
      <c r="D18" s="38"/>
      <c r="E18" s="40"/>
      <c r="F18" s="7"/>
      <c r="G18" s="38"/>
      <c r="H18" s="40"/>
      <c r="I18" s="7"/>
      <c r="J18" s="38"/>
      <c r="K18" s="40"/>
      <c r="L18" s="7"/>
      <c r="M18" s="38"/>
      <c r="N18" s="40"/>
      <c r="O18" s="7"/>
      <c r="P18" s="38"/>
      <c r="Q18" s="40"/>
      <c r="R18" s="27">
        <v>13</v>
      </c>
      <c r="S18" s="7"/>
      <c r="T18" s="38"/>
      <c r="U18" s="40"/>
      <c r="V18" s="7"/>
      <c r="W18" s="38"/>
      <c r="X18" s="40"/>
      <c r="Y18" s="7"/>
      <c r="Z18" s="38"/>
      <c r="AA18" s="40"/>
      <c r="AB18" s="7"/>
      <c r="AC18" s="38"/>
      <c r="AD18" s="40"/>
      <c r="AE18" s="7"/>
      <c r="AF18" s="38"/>
      <c r="AG18" s="40"/>
      <c r="AH18" s="78"/>
      <c r="AI18" s="78"/>
      <c r="AJ18" s="27">
        <v>13</v>
      </c>
      <c r="AK18" s="7"/>
      <c r="AL18" s="38"/>
      <c r="AM18" s="40"/>
      <c r="AN18" s="7"/>
      <c r="AO18" s="38"/>
      <c r="AP18" s="40"/>
      <c r="AQ18" s="7"/>
      <c r="AR18" s="38"/>
      <c r="AS18" s="40"/>
      <c r="AT18" s="7"/>
      <c r="AU18" s="38"/>
      <c r="AV18" s="40"/>
      <c r="AW18" s="7"/>
      <c r="AX18" s="38"/>
      <c r="AY18" s="40"/>
      <c r="AZ18" s="27">
        <v>13</v>
      </c>
      <c r="BA18" s="7"/>
      <c r="BB18" s="38"/>
      <c r="BC18" s="40"/>
      <c r="BD18" s="7"/>
      <c r="BE18" s="38"/>
      <c r="BF18" s="40"/>
      <c r="BG18" s="7"/>
      <c r="BH18" s="38"/>
      <c r="BI18" s="40"/>
      <c r="BJ18" s="7"/>
      <c r="BK18" s="38"/>
      <c r="BL18" s="40"/>
      <c r="BM18" s="7"/>
      <c r="BN18" s="38"/>
      <c r="BO18" s="40"/>
      <c r="BP18" s="78"/>
      <c r="BQ18" s="78"/>
      <c r="BR18" s="27">
        <v>13</v>
      </c>
      <c r="BS18" s="7"/>
      <c r="BT18" s="38"/>
      <c r="BU18" s="40"/>
      <c r="BV18" s="7"/>
      <c r="BW18" s="38"/>
      <c r="BX18" s="40"/>
      <c r="BY18" s="7"/>
      <c r="BZ18" s="38"/>
      <c r="CA18" s="40"/>
      <c r="CB18" s="7"/>
      <c r="CC18" s="38"/>
      <c r="CD18" s="40"/>
      <c r="CE18" s="7"/>
      <c r="CF18" s="38"/>
      <c r="CG18" s="40"/>
      <c r="CH18" s="27">
        <v>13</v>
      </c>
      <c r="CI18" s="7"/>
      <c r="CJ18" s="38"/>
      <c r="CK18" s="40"/>
      <c r="CL18" s="7"/>
      <c r="CM18" s="38"/>
      <c r="CN18" s="40"/>
      <c r="CO18" s="7"/>
      <c r="CP18" s="38"/>
      <c r="CQ18" s="40"/>
      <c r="CR18" s="7"/>
      <c r="CS18" s="38"/>
      <c r="CT18" s="40"/>
      <c r="CU18" s="7"/>
      <c r="CV18" s="38"/>
      <c r="CW18" s="40"/>
      <c r="CX18" s="78"/>
      <c r="CY18" s="78"/>
      <c r="CZ18" s="27">
        <v>13</v>
      </c>
      <c r="DA18" s="7"/>
      <c r="DB18" s="38"/>
      <c r="DC18" s="40"/>
      <c r="DD18" s="7"/>
      <c r="DE18" s="38"/>
      <c r="DF18" s="40"/>
      <c r="DG18" s="7"/>
      <c r="DH18" s="38"/>
      <c r="DI18" s="40"/>
      <c r="DJ18" s="7"/>
      <c r="DK18" s="38"/>
      <c r="DL18" s="40"/>
      <c r="DM18" s="7"/>
      <c r="DN18" s="38"/>
      <c r="DO18" s="40"/>
      <c r="DP18" s="27">
        <v>13</v>
      </c>
      <c r="DQ18" s="107"/>
      <c r="DR18" s="285"/>
      <c r="DS18" s="286"/>
      <c r="DT18" s="107"/>
      <c r="DU18" s="285"/>
      <c r="DV18" s="286"/>
      <c r="DW18" s="107"/>
      <c r="DX18" s="285"/>
      <c r="DY18" s="286"/>
      <c r="DZ18" s="107"/>
      <c r="EA18" s="285"/>
      <c r="EB18" s="286"/>
      <c r="EC18" s="265" t="str">
        <f>IF(เวลาเรียน!C18=0," ",IF(ตัวชี้วัด!$EC$5=" "," ",ลับ!EV18))</f>
        <v xml:space="preserve"> </v>
      </c>
      <c r="ED18" s="264" t="str">
        <f t="shared" si="1"/>
        <v xml:space="preserve"> </v>
      </c>
      <c r="EE18" s="288" t="str">
        <f t="shared" si="2"/>
        <v xml:space="preserve"> </v>
      </c>
    </row>
    <row r="19" spans="2:135" ht="15.2" customHeight="1">
      <c r="B19" s="27">
        <v>14</v>
      </c>
      <c r="C19" s="7"/>
      <c r="D19" s="38"/>
      <c r="E19" s="40"/>
      <c r="F19" s="7"/>
      <c r="G19" s="38"/>
      <c r="H19" s="40"/>
      <c r="I19" s="7"/>
      <c r="J19" s="38"/>
      <c r="K19" s="40"/>
      <c r="L19" s="7"/>
      <c r="M19" s="38"/>
      <c r="N19" s="40"/>
      <c r="O19" s="7"/>
      <c r="P19" s="38"/>
      <c r="Q19" s="40"/>
      <c r="R19" s="27">
        <v>14</v>
      </c>
      <c r="S19" s="7"/>
      <c r="T19" s="38"/>
      <c r="U19" s="40"/>
      <c r="V19" s="7"/>
      <c r="W19" s="38"/>
      <c r="X19" s="40"/>
      <c r="Y19" s="7"/>
      <c r="Z19" s="38"/>
      <c r="AA19" s="40"/>
      <c r="AB19" s="7"/>
      <c r="AC19" s="38"/>
      <c r="AD19" s="40"/>
      <c r="AE19" s="7"/>
      <c r="AF19" s="38"/>
      <c r="AG19" s="40"/>
      <c r="AH19" s="78"/>
      <c r="AI19" s="78"/>
      <c r="AJ19" s="27">
        <v>14</v>
      </c>
      <c r="AK19" s="7"/>
      <c r="AL19" s="38"/>
      <c r="AM19" s="40"/>
      <c r="AN19" s="7"/>
      <c r="AO19" s="38"/>
      <c r="AP19" s="40"/>
      <c r="AQ19" s="7"/>
      <c r="AR19" s="38"/>
      <c r="AS19" s="40"/>
      <c r="AT19" s="7"/>
      <c r="AU19" s="38"/>
      <c r="AV19" s="40"/>
      <c r="AW19" s="7"/>
      <c r="AX19" s="38"/>
      <c r="AY19" s="40"/>
      <c r="AZ19" s="27">
        <v>14</v>
      </c>
      <c r="BA19" s="7"/>
      <c r="BB19" s="38"/>
      <c r="BC19" s="40"/>
      <c r="BD19" s="7"/>
      <c r="BE19" s="38"/>
      <c r="BF19" s="40"/>
      <c r="BG19" s="7"/>
      <c r="BH19" s="38"/>
      <c r="BI19" s="40"/>
      <c r="BJ19" s="7"/>
      <c r="BK19" s="38"/>
      <c r="BL19" s="40"/>
      <c r="BM19" s="7"/>
      <c r="BN19" s="38"/>
      <c r="BO19" s="40"/>
      <c r="BP19" s="78"/>
      <c r="BQ19" s="78"/>
      <c r="BR19" s="27">
        <v>14</v>
      </c>
      <c r="BS19" s="7"/>
      <c r="BT19" s="38"/>
      <c r="BU19" s="40"/>
      <c r="BV19" s="7"/>
      <c r="BW19" s="38"/>
      <c r="BX19" s="40"/>
      <c r="BY19" s="7"/>
      <c r="BZ19" s="38"/>
      <c r="CA19" s="40"/>
      <c r="CB19" s="7"/>
      <c r="CC19" s="38"/>
      <c r="CD19" s="40"/>
      <c r="CE19" s="7"/>
      <c r="CF19" s="38"/>
      <c r="CG19" s="40"/>
      <c r="CH19" s="27">
        <v>14</v>
      </c>
      <c r="CI19" s="7"/>
      <c r="CJ19" s="38"/>
      <c r="CK19" s="40"/>
      <c r="CL19" s="7"/>
      <c r="CM19" s="38"/>
      <c r="CN19" s="40"/>
      <c r="CO19" s="7"/>
      <c r="CP19" s="38"/>
      <c r="CQ19" s="40"/>
      <c r="CR19" s="7"/>
      <c r="CS19" s="38"/>
      <c r="CT19" s="40"/>
      <c r="CU19" s="7"/>
      <c r="CV19" s="38"/>
      <c r="CW19" s="40"/>
      <c r="CX19" s="78"/>
      <c r="CY19" s="78"/>
      <c r="CZ19" s="27">
        <v>14</v>
      </c>
      <c r="DA19" s="7"/>
      <c r="DB19" s="38"/>
      <c r="DC19" s="40"/>
      <c r="DD19" s="7"/>
      <c r="DE19" s="38"/>
      <c r="DF19" s="40"/>
      <c r="DG19" s="7"/>
      <c r="DH19" s="38"/>
      <c r="DI19" s="40"/>
      <c r="DJ19" s="7"/>
      <c r="DK19" s="38"/>
      <c r="DL19" s="40"/>
      <c r="DM19" s="7"/>
      <c r="DN19" s="38"/>
      <c r="DO19" s="40"/>
      <c r="DP19" s="27">
        <v>14</v>
      </c>
      <c r="DQ19" s="107"/>
      <c r="DR19" s="285"/>
      <c r="DS19" s="286"/>
      <c r="DT19" s="107"/>
      <c r="DU19" s="285"/>
      <c r="DV19" s="286"/>
      <c r="DW19" s="107"/>
      <c r="DX19" s="285"/>
      <c r="DY19" s="286"/>
      <c r="DZ19" s="107"/>
      <c r="EA19" s="285"/>
      <c r="EB19" s="286"/>
      <c r="EC19" s="265" t="str">
        <f>IF(เวลาเรียน!C19=0," ",IF(ตัวชี้วัด!$EC$5=" "," ",ลับ!EV19))</f>
        <v xml:space="preserve"> </v>
      </c>
      <c r="ED19" s="264" t="str">
        <f t="shared" si="1"/>
        <v xml:space="preserve"> </v>
      </c>
      <c r="EE19" s="288" t="str">
        <f t="shared" si="2"/>
        <v xml:space="preserve"> </v>
      </c>
    </row>
    <row r="20" spans="2:135" ht="15.2" customHeight="1" thickBot="1">
      <c r="B20" s="28">
        <v>15</v>
      </c>
      <c r="C20" s="8"/>
      <c r="D20" s="41"/>
      <c r="E20" s="43"/>
      <c r="F20" s="8"/>
      <c r="G20" s="41"/>
      <c r="H20" s="43"/>
      <c r="I20" s="8"/>
      <c r="J20" s="41"/>
      <c r="K20" s="43"/>
      <c r="L20" s="8"/>
      <c r="M20" s="41"/>
      <c r="N20" s="43"/>
      <c r="O20" s="8"/>
      <c r="P20" s="41"/>
      <c r="Q20" s="43"/>
      <c r="R20" s="28">
        <v>15</v>
      </c>
      <c r="S20" s="8"/>
      <c r="T20" s="41"/>
      <c r="U20" s="43"/>
      <c r="V20" s="8"/>
      <c r="W20" s="41"/>
      <c r="X20" s="43"/>
      <c r="Y20" s="8"/>
      <c r="Z20" s="41"/>
      <c r="AA20" s="43"/>
      <c r="AB20" s="8"/>
      <c r="AC20" s="41"/>
      <c r="AD20" s="43"/>
      <c r="AE20" s="8"/>
      <c r="AF20" s="41"/>
      <c r="AG20" s="43"/>
      <c r="AH20" s="78"/>
      <c r="AI20" s="78"/>
      <c r="AJ20" s="28">
        <v>15</v>
      </c>
      <c r="AK20" s="8"/>
      <c r="AL20" s="41"/>
      <c r="AM20" s="43"/>
      <c r="AN20" s="8"/>
      <c r="AO20" s="41"/>
      <c r="AP20" s="43"/>
      <c r="AQ20" s="8"/>
      <c r="AR20" s="41"/>
      <c r="AS20" s="43"/>
      <c r="AT20" s="8"/>
      <c r="AU20" s="41"/>
      <c r="AV20" s="43"/>
      <c r="AW20" s="8"/>
      <c r="AX20" s="41"/>
      <c r="AY20" s="43"/>
      <c r="AZ20" s="28">
        <v>15</v>
      </c>
      <c r="BA20" s="8"/>
      <c r="BB20" s="41"/>
      <c r="BC20" s="43"/>
      <c r="BD20" s="8"/>
      <c r="BE20" s="41"/>
      <c r="BF20" s="43"/>
      <c r="BG20" s="8"/>
      <c r="BH20" s="41"/>
      <c r="BI20" s="43"/>
      <c r="BJ20" s="8"/>
      <c r="BK20" s="41"/>
      <c r="BL20" s="43"/>
      <c r="BM20" s="8"/>
      <c r="BN20" s="41"/>
      <c r="BO20" s="43"/>
      <c r="BP20" s="78"/>
      <c r="BQ20" s="78"/>
      <c r="BR20" s="28">
        <v>15</v>
      </c>
      <c r="BS20" s="8"/>
      <c r="BT20" s="41"/>
      <c r="BU20" s="43"/>
      <c r="BV20" s="8"/>
      <c r="BW20" s="41"/>
      <c r="BX20" s="43"/>
      <c r="BY20" s="8"/>
      <c r="BZ20" s="41"/>
      <c r="CA20" s="43"/>
      <c r="CB20" s="8"/>
      <c r="CC20" s="41"/>
      <c r="CD20" s="43"/>
      <c r="CE20" s="8"/>
      <c r="CF20" s="41"/>
      <c r="CG20" s="43"/>
      <c r="CH20" s="28">
        <v>15</v>
      </c>
      <c r="CI20" s="8"/>
      <c r="CJ20" s="41"/>
      <c r="CK20" s="43"/>
      <c r="CL20" s="8"/>
      <c r="CM20" s="41"/>
      <c r="CN20" s="43"/>
      <c r="CO20" s="8"/>
      <c r="CP20" s="41"/>
      <c r="CQ20" s="43"/>
      <c r="CR20" s="8"/>
      <c r="CS20" s="41"/>
      <c r="CT20" s="43"/>
      <c r="CU20" s="8"/>
      <c r="CV20" s="41"/>
      <c r="CW20" s="43"/>
      <c r="CX20" s="78"/>
      <c r="CY20" s="78"/>
      <c r="CZ20" s="28">
        <v>15</v>
      </c>
      <c r="DA20" s="8"/>
      <c r="DB20" s="41"/>
      <c r="DC20" s="43"/>
      <c r="DD20" s="8"/>
      <c r="DE20" s="41"/>
      <c r="DF20" s="43"/>
      <c r="DG20" s="8"/>
      <c r="DH20" s="41"/>
      <c r="DI20" s="43"/>
      <c r="DJ20" s="8"/>
      <c r="DK20" s="41"/>
      <c r="DL20" s="43"/>
      <c r="DM20" s="8"/>
      <c r="DN20" s="41"/>
      <c r="DO20" s="43"/>
      <c r="DP20" s="28">
        <v>15</v>
      </c>
      <c r="DQ20" s="110"/>
      <c r="DR20" s="289"/>
      <c r="DS20" s="290"/>
      <c r="DT20" s="110"/>
      <c r="DU20" s="289"/>
      <c r="DV20" s="290"/>
      <c r="DW20" s="110"/>
      <c r="DX20" s="289"/>
      <c r="DY20" s="290"/>
      <c r="DZ20" s="110"/>
      <c r="EA20" s="289"/>
      <c r="EB20" s="290"/>
      <c r="EC20" s="268" t="str">
        <f>IF(เวลาเรียน!C20=0," ",IF(ตัวชี้วัด!$EC$5=" "," ",ลับ!EV20))</f>
        <v xml:space="preserve"> </v>
      </c>
      <c r="ED20" s="274" t="str">
        <f t="shared" si="1"/>
        <v xml:space="preserve"> </v>
      </c>
      <c r="EE20" s="292" t="str">
        <f t="shared" si="2"/>
        <v xml:space="preserve"> </v>
      </c>
    </row>
    <row r="21" spans="2:135" ht="15.2" customHeight="1">
      <c r="B21" s="44">
        <v>16</v>
      </c>
      <c r="C21" s="10"/>
      <c r="D21" s="46"/>
      <c r="E21" s="47"/>
      <c r="F21" s="10"/>
      <c r="G21" s="46"/>
      <c r="H21" s="47"/>
      <c r="I21" s="10"/>
      <c r="J21" s="46"/>
      <c r="K21" s="47"/>
      <c r="L21" s="10"/>
      <c r="M21" s="46"/>
      <c r="N21" s="47"/>
      <c r="O21" s="10"/>
      <c r="P21" s="46"/>
      <c r="Q21" s="47"/>
      <c r="R21" s="44">
        <v>16</v>
      </c>
      <c r="S21" s="10"/>
      <c r="T21" s="46"/>
      <c r="U21" s="47"/>
      <c r="V21" s="10"/>
      <c r="W21" s="46"/>
      <c r="X21" s="47"/>
      <c r="Y21" s="10"/>
      <c r="Z21" s="46"/>
      <c r="AA21" s="47"/>
      <c r="AB21" s="10"/>
      <c r="AC21" s="46"/>
      <c r="AD21" s="47"/>
      <c r="AE21" s="10"/>
      <c r="AF21" s="46"/>
      <c r="AG21" s="47"/>
      <c r="AH21" s="78"/>
      <c r="AI21" s="78"/>
      <c r="AJ21" s="44">
        <v>16</v>
      </c>
      <c r="AK21" s="10"/>
      <c r="AL21" s="46"/>
      <c r="AM21" s="47"/>
      <c r="AN21" s="10"/>
      <c r="AO21" s="46"/>
      <c r="AP21" s="47"/>
      <c r="AQ21" s="10"/>
      <c r="AR21" s="46"/>
      <c r="AS21" s="47"/>
      <c r="AT21" s="10"/>
      <c r="AU21" s="46"/>
      <c r="AV21" s="47"/>
      <c r="AW21" s="10"/>
      <c r="AX21" s="46"/>
      <c r="AY21" s="47"/>
      <c r="AZ21" s="44">
        <v>16</v>
      </c>
      <c r="BA21" s="10"/>
      <c r="BB21" s="46"/>
      <c r="BC21" s="47"/>
      <c r="BD21" s="10"/>
      <c r="BE21" s="46"/>
      <c r="BF21" s="47"/>
      <c r="BG21" s="10"/>
      <c r="BH21" s="46"/>
      <c r="BI21" s="47"/>
      <c r="BJ21" s="10"/>
      <c r="BK21" s="46"/>
      <c r="BL21" s="47"/>
      <c r="BM21" s="10"/>
      <c r="BN21" s="46"/>
      <c r="BO21" s="47"/>
      <c r="BP21" s="78"/>
      <c r="BQ21" s="78"/>
      <c r="BR21" s="44">
        <v>16</v>
      </c>
      <c r="BS21" s="10"/>
      <c r="BT21" s="46"/>
      <c r="BU21" s="47"/>
      <c r="BV21" s="10"/>
      <c r="BW21" s="46"/>
      <c r="BX21" s="47"/>
      <c r="BY21" s="10"/>
      <c r="BZ21" s="46"/>
      <c r="CA21" s="47"/>
      <c r="CB21" s="10"/>
      <c r="CC21" s="46"/>
      <c r="CD21" s="47"/>
      <c r="CE21" s="10"/>
      <c r="CF21" s="46"/>
      <c r="CG21" s="47"/>
      <c r="CH21" s="44">
        <v>16</v>
      </c>
      <c r="CI21" s="10"/>
      <c r="CJ21" s="46"/>
      <c r="CK21" s="47"/>
      <c r="CL21" s="10"/>
      <c r="CM21" s="46"/>
      <c r="CN21" s="47"/>
      <c r="CO21" s="10"/>
      <c r="CP21" s="46"/>
      <c r="CQ21" s="47"/>
      <c r="CR21" s="10"/>
      <c r="CS21" s="46"/>
      <c r="CT21" s="47"/>
      <c r="CU21" s="10"/>
      <c r="CV21" s="46"/>
      <c r="CW21" s="47"/>
      <c r="CX21" s="78"/>
      <c r="CY21" s="78"/>
      <c r="CZ21" s="44">
        <v>16</v>
      </c>
      <c r="DA21" s="10"/>
      <c r="DB21" s="46"/>
      <c r="DC21" s="47"/>
      <c r="DD21" s="10"/>
      <c r="DE21" s="46"/>
      <c r="DF21" s="47"/>
      <c r="DG21" s="10"/>
      <c r="DH21" s="46"/>
      <c r="DI21" s="47"/>
      <c r="DJ21" s="10"/>
      <c r="DK21" s="46"/>
      <c r="DL21" s="47"/>
      <c r="DM21" s="10"/>
      <c r="DN21" s="46"/>
      <c r="DO21" s="47"/>
      <c r="DP21" s="44">
        <v>16</v>
      </c>
      <c r="DQ21" s="122"/>
      <c r="DR21" s="293"/>
      <c r="DS21" s="294"/>
      <c r="DT21" s="122"/>
      <c r="DU21" s="293"/>
      <c r="DV21" s="294"/>
      <c r="DW21" s="122"/>
      <c r="DX21" s="293"/>
      <c r="DY21" s="294"/>
      <c r="DZ21" s="122"/>
      <c r="EA21" s="293"/>
      <c r="EB21" s="294"/>
      <c r="EC21" s="260" t="str">
        <f>IF(เวลาเรียน!C21=0," ",IF(ตัวชี้วัด!$EC$5=" "," ",ลับ!EV21))</f>
        <v xml:space="preserve"> </v>
      </c>
      <c r="ED21" s="259" t="str">
        <f t="shared" si="1"/>
        <v xml:space="preserve"> </v>
      </c>
      <c r="EE21" s="284" t="str">
        <f t="shared" si="2"/>
        <v xml:space="preserve"> </v>
      </c>
    </row>
    <row r="22" spans="2:135" ht="15.2" customHeight="1">
      <c r="B22" s="27">
        <v>17</v>
      </c>
      <c r="C22" s="7"/>
      <c r="D22" s="38"/>
      <c r="E22" s="40"/>
      <c r="F22" s="7"/>
      <c r="G22" s="38"/>
      <c r="H22" s="40"/>
      <c r="I22" s="7"/>
      <c r="J22" s="38"/>
      <c r="K22" s="40"/>
      <c r="L22" s="7"/>
      <c r="M22" s="38"/>
      <c r="N22" s="40"/>
      <c r="O22" s="7"/>
      <c r="P22" s="38"/>
      <c r="Q22" s="40"/>
      <c r="R22" s="27">
        <v>17</v>
      </c>
      <c r="S22" s="7"/>
      <c r="T22" s="38"/>
      <c r="U22" s="40"/>
      <c r="V22" s="7"/>
      <c r="W22" s="38"/>
      <c r="X22" s="40"/>
      <c r="Y22" s="7"/>
      <c r="Z22" s="38"/>
      <c r="AA22" s="40"/>
      <c r="AB22" s="7"/>
      <c r="AC22" s="38"/>
      <c r="AD22" s="40"/>
      <c r="AE22" s="7"/>
      <c r="AF22" s="38"/>
      <c r="AG22" s="40"/>
      <c r="AH22" s="78"/>
      <c r="AI22" s="78"/>
      <c r="AJ22" s="27">
        <v>17</v>
      </c>
      <c r="AK22" s="7"/>
      <c r="AL22" s="38"/>
      <c r="AM22" s="40"/>
      <c r="AN22" s="7"/>
      <c r="AO22" s="38"/>
      <c r="AP22" s="40"/>
      <c r="AQ22" s="7"/>
      <c r="AR22" s="38"/>
      <c r="AS22" s="40"/>
      <c r="AT22" s="7"/>
      <c r="AU22" s="38"/>
      <c r="AV22" s="40"/>
      <c r="AW22" s="7"/>
      <c r="AX22" s="38"/>
      <c r="AY22" s="40"/>
      <c r="AZ22" s="27">
        <v>17</v>
      </c>
      <c r="BA22" s="7"/>
      <c r="BB22" s="38"/>
      <c r="BC22" s="40"/>
      <c r="BD22" s="7"/>
      <c r="BE22" s="38"/>
      <c r="BF22" s="40"/>
      <c r="BG22" s="7"/>
      <c r="BH22" s="38"/>
      <c r="BI22" s="40"/>
      <c r="BJ22" s="7"/>
      <c r="BK22" s="38"/>
      <c r="BL22" s="40"/>
      <c r="BM22" s="7"/>
      <c r="BN22" s="38"/>
      <c r="BO22" s="40"/>
      <c r="BP22" s="78"/>
      <c r="BQ22" s="78"/>
      <c r="BR22" s="27">
        <v>17</v>
      </c>
      <c r="BS22" s="7"/>
      <c r="BT22" s="38"/>
      <c r="BU22" s="40"/>
      <c r="BV22" s="7"/>
      <c r="BW22" s="38"/>
      <c r="BX22" s="40"/>
      <c r="BY22" s="7"/>
      <c r="BZ22" s="38"/>
      <c r="CA22" s="40"/>
      <c r="CB22" s="7"/>
      <c r="CC22" s="38"/>
      <c r="CD22" s="40"/>
      <c r="CE22" s="7"/>
      <c r="CF22" s="38"/>
      <c r="CG22" s="40"/>
      <c r="CH22" s="27">
        <v>17</v>
      </c>
      <c r="CI22" s="7"/>
      <c r="CJ22" s="38"/>
      <c r="CK22" s="40"/>
      <c r="CL22" s="7"/>
      <c r="CM22" s="38"/>
      <c r="CN22" s="40"/>
      <c r="CO22" s="7"/>
      <c r="CP22" s="38"/>
      <c r="CQ22" s="40"/>
      <c r="CR22" s="7"/>
      <c r="CS22" s="38"/>
      <c r="CT22" s="40"/>
      <c r="CU22" s="7"/>
      <c r="CV22" s="38"/>
      <c r="CW22" s="40"/>
      <c r="CX22" s="78"/>
      <c r="CY22" s="78"/>
      <c r="CZ22" s="27">
        <v>17</v>
      </c>
      <c r="DA22" s="7"/>
      <c r="DB22" s="38"/>
      <c r="DC22" s="40"/>
      <c r="DD22" s="7"/>
      <c r="DE22" s="38"/>
      <c r="DF22" s="40"/>
      <c r="DG22" s="7"/>
      <c r="DH22" s="38"/>
      <c r="DI22" s="40"/>
      <c r="DJ22" s="7"/>
      <c r="DK22" s="38"/>
      <c r="DL22" s="40"/>
      <c r="DM22" s="7"/>
      <c r="DN22" s="38"/>
      <c r="DO22" s="40"/>
      <c r="DP22" s="27">
        <v>17</v>
      </c>
      <c r="DQ22" s="107"/>
      <c r="DR22" s="285"/>
      <c r="DS22" s="286"/>
      <c r="DT22" s="107"/>
      <c r="DU22" s="285"/>
      <c r="DV22" s="286"/>
      <c r="DW22" s="107"/>
      <c r="DX22" s="285"/>
      <c r="DY22" s="286"/>
      <c r="DZ22" s="107"/>
      <c r="EA22" s="285"/>
      <c r="EB22" s="286"/>
      <c r="EC22" s="265" t="str">
        <f>IF(เวลาเรียน!C22=0," ",IF(ตัวชี้วัด!$EC$5=" "," ",ลับ!EV22))</f>
        <v xml:space="preserve"> </v>
      </c>
      <c r="ED22" s="264" t="str">
        <f t="shared" si="1"/>
        <v xml:space="preserve"> </v>
      </c>
      <c r="EE22" s="288" t="str">
        <f t="shared" si="2"/>
        <v xml:space="preserve"> </v>
      </c>
    </row>
    <row r="23" spans="2:135" ht="15.2" customHeight="1">
      <c r="B23" s="27">
        <v>18</v>
      </c>
      <c r="C23" s="7"/>
      <c r="D23" s="38"/>
      <c r="E23" s="40"/>
      <c r="F23" s="7"/>
      <c r="G23" s="38"/>
      <c r="H23" s="40"/>
      <c r="I23" s="7"/>
      <c r="J23" s="38"/>
      <c r="K23" s="40"/>
      <c r="L23" s="7"/>
      <c r="M23" s="38"/>
      <c r="N23" s="40"/>
      <c r="O23" s="7"/>
      <c r="P23" s="38"/>
      <c r="Q23" s="40"/>
      <c r="R23" s="27">
        <v>18</v>
      </c>
      <c r="S23" s="7"/>
      <c r="T23" s="38"/>
      <c r="U23" s="40"/>
      <c r="V23" s="7"/>
      <c r="W23" s="38"/>
      <c r="X23" s="40"/>
      <c r="Y23" s="7"/>
      <c r="Z23" s="38"/>
      <c r="AA23" s="40"/>
      <c r="AB23" s="7"/>
      <c r="AC23" s="38"/>
      <c r="AD23" s="40"/>
      <c r="AE23" s="7"/>
      <c r="AF23" s="38"/>
      <c r="AG23" s="40"/>
      <c r="AH23" s="78"/>
      <c r="AI23" s="78"/>
      <c r="AJ23" s="27">
        <v>18</v>
      </c>
      <c r="AK23" s="7"/>
      <c r="AL23" s="38"/>
      <c r="AM23" s="40"/>
      <c r="AN23" s="7"/>
      <c r="AO23" s="38"/>
      <c r="AP23" s="40"/>
      <c r="AQ23" s="7"/>
      <c r="AR23" s="38"/>
      <c r="AS23" s="40"/>
      <c r="AT23" s="7"/>
      <c r="AU23" s="38"/>
      <c r="AV23" s="40"/>
      <c r="AW23" s="7"/>
      <c r="AX23" s="38"/>
      <c r="AY23" s="40"/>
      <c r="AZ23" s="27">
        <v>18</v>
      </c>
      <c r="BA23" s="7"/>
      <c r="BB23" s="38"/>
      <c r="BC23" s="40"/>
      <c r="BD23" s="7"/>
      <c r="BE23" s="38"/>
      <c r="BF23" s="40"/>
      <c r="BG23" s="7"/>
      <c r="BH23" s="38"/>
      <c r="BI23" s="40"/>
      <c r="BJ23" s="7"/>
      <c r="BK23" s="38"/>
      <c r="BL23" s="40"/>
      <c r="BM23" s="7"/>
      <c r="BN23" s="38"/>
      <c r="BO23" s="40"/>
      <c r="BP23" s="78"/>
      <c r="BQ23" s="78"/>
      <c r="BR23" s="27">
        <v>18</v>
      </c>
      <c r="BS23" s="7"/>
      <c r="BT23" s="38"/>
      <c r="BU23" s="40"/>
      <c r="BV23" s="7"/>
      <c r="BW23" s="38"/>
      <c r="BX23" s="40"/>
      <c r="BY23" s="7"/>
      <c r="BZ23" s="38"/>
      <c r="CA23" s="40"/>
      <c r="CB23" s="7"/>
      <c r="CC23" s="38"/>
      <c r="CD23" s="40"/>
      <c r="CE23" s="7"/>
      <c r="CF23" s="38"/>
      <c r="CG23" s="40"/>
      <c r="CH23" s="27">
        <v>18</v>
      </c>
      <c r="CI23" s="7"/>
      <c r="CJ23" s="38"/>
      <c r="CK23" s="40"/>
      <c r="CL23" s="7"/>
      <c r="CM23" s="38"/>
      <c r="CN23" s="40"/>
      <c r="CO23" s="7"/>
      <c r="CP23" s="38"/>
      <c r="CQ23" s="40"/>
      <c r="CR23" s="7"/>
      <c r="CS23" s="38"/>
      <c r="CT23" s="40"/>
      <c r="CU23" s="7"/>
      <c r="CV23" s="38"/>
      <c r="CW23" s="40"/>
      <c r="CX23" s="78"/>
      <c r="CY23" s="78"/>
      <c r="CZ23" s="27">
        <v>18</v>
      </c>
      <c r="DA23" s="7"/>
      <c r="DB23" s="38"/>
      <c r="DC23" s="40"/>
      <c r="DD23" s="7"/>
      <c r="DE23" s="38"/>
      <c r="DF23" s="40"/>
      <c r="DG23" s="7"/>
      <c r="DH23" s="38"/>
      <c r="DI23" s="40"/>
      <c r="DJ23" s="7"/>
      <c r="DK23" s="38"/>
      <c r="DL23" s="40"/>
      <c r="DM23" s="7"/>
      <c r="DN23" s="38"/>
      <c r="DO23" s="40"/>
      <c r="DP23" s="27">
        <v>18</v>
      </c>
      <c r="DQ23" s="107"/>
      <c r="DR23" s="285"/>
      <c r="DS23" s="286"/>
      <c r="DT23" s="107"/>
      <c r="DU23" s="285"/>
      <c r="DV23" s="286"/>
      <c r="DW23" s="107"/>
      <c r="DX23" s="285"/>
      <c r="DY23" s="286"/>
      <c r="DZ23" s="107"/>
      <c r="EA23" s="285"/>
      <c r="EB23" s="286"/>
      <c r="EC23" s="265" t="str">
        <f>IF(เวลาเรียน!C23=0," ",IF(ตัวชี้วัด!$EC$5=" "," ",ลับ!EV23))</f>
        <v xml:space="preserve"> </v>
      </c>
      <c r="ED23" s="264" t="str">
        <f t="shared" si="1"/>
        <v xml:space="preserve"> </v>
      </c>
      <c r="EE23" s="288" t="str">
        <f t="shared" si="2"/>
        <v xml:space="preserve"> </v>
      </c>
    </row>
    <row r="24" spans="2:135" ht="15.2" customHeight="1">
      <c r="B24" s="27">
        <v>19</v>
      </c>
      <c r="C24" s="7"/>
      <c r="D24" s="38"/>
      <c r="E24" s="40"/>
      <c r="F24" s="7"/>
      <c r="G24" s="38"/>
      <c r="H24" s="40"/>
      <c r="I24" s="7"/>
      <c r="J24" s="38"/>
      <c r="K24" s="40"/>
      <c r="L24" s="7"/>
      <c r="M24" s="38"/>
      <c r="N24" s="40"/>
      <c r="O24" s="7"/>
      <c r="P24" s="38"/>
      <c r="Q24" s="40"/>
      <c r="R24" s="27">
        <v>19</v>
      </c>
      <c r="S24" s="7"/>
      <c r="T24" s="38"/>
      <c r="U24" s="40"/>
      <c r="V24" s="7"/>
      <c r="W24" s="38"/>
      <c r="X24" s="40"/>
      <c r="Y24" s="7"/>
      <c r="Z24" s="38"/>
      <c r="AA24" s="40"/>
      <c r="AB24" s="7"/>
      <c r="AC24" s="38"/>
      <c r="AD24" s="40"/>
      <c r="AE24" s="7"/>
      <c r="AF24" s="38"/>
      <c r="AG24" s="40"/>
      <c r="AH24" s="78"/>
      <c r="AI24" s="78"/>
      <c r="AJ24" s="27">
        <v>19</v>
      </c>
      <c r="AK24" s="7"/>
      <c r="AL24" s="38"/>
      <c r="AM24" s="40"/>
      <c r="AN24" s="7"/>
      <c r="AO24" s="38"/>
      <c r="AP24" s="40"/>
      <c r="AQ24" s="7"/>
      <c r="AR24" s="38"/>
      <c r="AS24" s="40"/>
      <c r="AT24" s="7"/>
      <c r="AU24" s="38"/>
      <c r="AV24" s="40"/>
      <c r="AW24" s="7"/>
      <c r="AX24" s="38"/>
      <c r="AY24" s="40"/>
      <c r="AZ24" s="27">
        <v>19</v>
      </c>
      <c r="BA24" s="7"/>
      <c r="BB24" s="38"/>
      <c r="BC24" s="40"/>
      <c r="BD24" s="7"/>
      <c r="BE24" s="38"/>
      <c r="BF24" s="40"/>
      <c r="BG24" s="7"/>
      <c r="BH24" s="38"/>
      <c r="BI24" s="40"/>
      <c r="BJ24" s="7"/>
      <c r="BK24" s="38"/>
      <c r="BL24" s="40"/>
      <c r="BM24" s="7"/>
      <c r="BN24" s="38"/>
      <c r="BO24" s="40"/>
      <c r="BP24" s="78"/>
      <c r="BQ24" s="78"/>
      <c r="BR24" s="27">
        <v>19</v>
      </c>
      <c r="BS24" s="7"/>
      <c r="BT24" s="38"/>
      <c r="BU24" s="40"/>
      <c r="BV24" s="7"/>
      <c r="BW24" s="38"/>
      <c r="BX24" s="40"/>
      <c r="BY24" s="7"/>
      <c r="BZ24" s="38"/>
      <c r="CA24" s="40"/>
      <c r="CB24" s="7"/>
      <c r="CC24" s="38"/>
      <c r="CD24" s="40"/>
      <c r="CE24" s="7"/>
      <c r="CF24" s="38"/>
      <c r="CG24" s="40"/>
      <c r="CH24" s="27">
        <v>19</v>
      </c>
      <c r="CI24" s="7"/>
      <c r="CJ24" s="38"/>
      <c r="CK24" s="40"/>
      <c r="CL24" s="7"/>
      <c r="CM24" s="38"/>
      <c r="CN24" s="40"/>
      <c r="CO24" s="7"/>
      <c r="CP24" s="38"/>
      <c r="CQ24" s="40"/>
      <c r="CR24" s="7"/>
      <c r="CS24" s="38"/>
      <c r="CT24" s="40"/>
      <c r="CU24" s="7"/>
      <c r="CV24" s="38"/>
      <c r="CW24" s="40"/>
      <c r="CX24" s="78"/>
      <c r="CY24" s="78"/>
      <c r="CZ24" s="27">
        <v>19</v>
      </c>
      <c r="DA24" s="7"/>
      <c r="DB24" s="38"/>
      <c r="DC24" s="40"/>
      <c r="DD24" s="7"/>
      <c r="DE24" s="38"/>
      <c r="DF24" s="40"/>
      <c r="DG24" s="7"/>
      <c r="DH24" s="38"/>
      <c r="DI24" s="40"/>
      <c r="DJ24" s="7"/>
      <c r="DK24" s="38"/>
      <c r="DL24" s="40"/>
      <c r="DM24" s="7"/>
      <c r="DN24" s="38"/>
      <c r="DO24" s="40"/>
      <c r="DP24" s="27">
        <v>19</v>
      </c>
      <c r="DQ24" s="107"/>
      <c r="DR24" s="285"/>
      <c r="DS24" s="286"/>
      <c r="DT24" s="107"/>
      <c r="DU24" s="285"/>
      <c r="DV24" s="286"/>
      <c r="DW24" s="107"/>
      <c r="DX24" s="285"/>
      <c r="DY24" s="286"/>
      <c r="DZ24" s="107"/>
      <c r="EA24" s="285"/>
      <c r="EB24" s="286"/>
      <c r="EC24" s="265" t="str">
        <f>IF(เวลาเรียน!C24=0," ",IF(ตัวชี้วัด!$EC$5=" "," ",ลับ!EV24))</f>
        <v xml:space="preserve"> </v>
      </c>
      <c r="ED24" s="264" t="str">
        <f t="shared" si="1"/>
        <v xml:space="preserve"> </v>
      </c>
      <c r="EE24" s="288" t="str">
        <f t="shared" si="2"/>
        <v xml:space="preserve"> </v>
      </c>
    </row>
    <row r="25" spans="2:135" ht="15.2" customHeight="1" thickBot="1">
      <c r="B25" s="31">
        <v>20</v>
      </c>
      <c r="C25" s="11"/>
      <c r="D25" s="48"/>
      <c r="E25" s="49"/>
      <c r="F25" s="11"/>
      <c r="G25" s="48"/>
      <c r="H25" s="49"/>
      <c r="I25" s="11"/>
      <c r="J25" s="48"/>
      <c r="K25" s="49"/>
      <c r="L25" s="11"/>
      <c r="M25" s="48"/>
      <c r="N25" s="49"/>
      <c r="O25" s="11"/>
      <c r="P25" s="48"/>
      <c r="Q25" s="49"/>
      <c r="R25" s="31">
        <v>20</v>
      </c>
      <c r="S25" s="11"/>
      <c r="T25" s="48"/>
      <c r="U25" s="49"/>
      <c r="V25" s="11"/>
      <c r="W25" s="48"/>
      <c r="X25" s="49"/>
      <c r="Y25" s="11"/>
      <c r="Z25" s="48"/>
      <c r="AA25" s="49"/>
      <c r="AB25" s="11"/>
      <c r="AC25" s="48"/>
      <c r="AD25" s="49"/>
      <c r="AE25" s="11"/>
      <c r="AF25" s="48"/>
      <c r="AG25" s="49"/>
      <c r="AH25" s="78"/>
      <c r="AI25" s="78"/>
      <c r="AJ25" s="31">
        <v>20</v>
      </c>
      <c r="AK25" s="11"/>
      <c r="AL25" s="48"/>
      <c r="AM25" s="49"/>
      <c r="AN25" s="11"/>
      <c r="AO25" s="48"/>
      <c r="AP25" s="49"/>
      <c r="AQ25" s="11"/>
      <c r="AR25" s="48"/>
      <c r="AS25" s="49"/>
      <c r="AT25" s="11"/>
      <c r="AU25" s="48"/>
      <c r="AV25" s="49"/>
      <c r="AW25" s="11"/>
      <c r="AX25" s="48"/>
      <c r="AY25" s="49"/>
      <c r="AZ25" s="31">
        <v>20</v>
      </c>
      <c r="BA25" s="11"/>
      <c r="BB25" s="48"/>
      <c r="BC25" s="49"/>
      <c r="BD25" s="11"/>
      <c r="BE25" s="48"/>
      <c r="BF25" s="49"/>
      <c r="BG25" s="11"/>
      <c r="BH25" s="48"/>
      <c r="BI25" s="49"/>
      <c r="BJ25" s="11"/>
      <c r="BK25" s="48"/>
      <c r="BL25" s="49"/>
      <c r="BM25" s="11"/>
      <c r="BN25" s="48"/>
      <c r="BO25" s="49"/>
      <c r="BP25" s="78"/>
      <c r="BQ25" s="78"/>
      <c r="BR25" s="31">
        <v>20</v>
      </c>
      <c r="BS25" s="11"/>
      <c r="BT25" s="48"/>
      <c r="BU25" s="49"/>
      <c r="BV25" s="11"/>
      <c r="BW25" s="48"/>
      <c r="BX25" s="49"/>
      <c r="BY25" s="11"/>
      <c r="BZ25" s="48"/>
      <c r="CA25" s="49"/>
      <c r="CB25" s="11"/>
      <c r="CC25" s="48"/>
      <c r="CD25" s="49"/>
      <c r="CE25" s="11"/>
      <c r="CF25" s="48"/>
      <c r="CG25" s="49"/>
      <c r="CH25" s="31">
        <v>20</v>
      </c>
      <c r="CI25" s="11"/>
      <c r="CJ25" s="48"/>
      <c r="CK25" s="49"/>
      <c r="CL25" s="11"/>
      <c r="CM25" s="48"/>
      <c r="CN25" s="49"/>
      <c r="CO25" s="11"/>
      <c r="CP25" s="48"/>
      <c r="CQ25" s="49"/>
      <c r="CR25" s="11"/>
      <c r="CS25" s="48"/>
      <c r="CT25" s="49"/>
      <c r="CU25" s="11"/>
      <c r="CV25" s="48"/>
      <c r="CW25" s="49"/>
      <c r="CX25" s="78"/>
      <c r="CY25" s="78"/>
      <c r="CZ25" s="31">
        <v>20</v>
      </c>
      <c r="DA25" s="11"/>
      <c r="DB25" s="48"/>
      <c r="DC25" s="49"/>
      <c r="DD25" s="11"/>
      <c r="DE25" s="48"/>
      <c r="DF25" s="49"/>
      <c r="DG25" s="11"/>
      <c r="DH25" s="48"/>
      <c r="DI25" s="49"/>
      <c r="DJ25" s="11"/>
      <c r="DK25" s="48"/>
      <c r="DL25" s="49"/>
      <c r="DM25" s="11"/>
      <c r="DN25" s="48"/>
      <c r="DO25" s="49"/>
      <c r="DP25" s="31">
        <v>20</v>
      </c>
      <c r="DQ25" s="125"/>
      <c r="DR25" s="295"/>
      <c r="DS25" s="296"/>
      <c r="DT25" s="125"/>
      <c r="DU25" s="295"/>
      <c r="DV25" s="296"/>
      <c r="DW25" s="125"/>
      <c r="DX25" s="295"/>
      <c r="DY25" s="296"/>
      <c r="DZ25" s="125"/>
      <c r="EA25" s="295"/>
      <c r="EB25" s="296"/>
      <c r="EC25" s="268" t="str">
        <f>IF(เวลาเรียน!C25=0," ",IF(ตัวชี้วัด!$EC$5=" "," ",ลับ!EV25))</f>
        <v xml:space="preserve"> </v>
      </c>
      <c r="ED25" s="274" t="str">
        <f t="shared" si="1"/>
        <v xml:space="preserve"> </v>
      </c>
      <c r="EE25" s="292" t="str">
        <f t="shared" si="2"/>
        <v xml:space="preserve"> </v>
      </c>
    </row>
    <row r="26" spans="2:135" ht="15.2" customHeight="1">
      <c r="B26" s="26">
        <v>21</v>
      </c>
      <c r="C26" s="6"/>
      <c r="D26" s="35"/>
      <c r="E26" s="37"/>
      <c r="F26" s="6"/>
      <c r="G26" s="35"/>
      <c r="H26" s="37"/>
      <c r="I26" s="6"/>
      <c r="J26" s="35"/>
      <c r="K26" s="37"/>
      <c r="L26" s="6"/>
      <c r="M26" s="35"/>
      <c r="N26" s="37"/>
      <c r="O26" s="6"/>
      <c r="P26" s="35"/>
      <c r="Q26" s="37"/>
      <c r="R26" s="26">
        <v>21</v>
      </c>
      <c r="S26" s="6"/>
      <c r="T26" s="35"/>
      <c r="U26" s="37"/>
      <c r="V26" s="6"/>
      <c r="W26" s="35"/>
      <c r="X26" s="37"/>
      <c r="Y26" s="6"/>
      <c r="Z26" s="35"/>
      <c r="AA26" s="37"/>
      <c r="AB26" s="6"/>
      <c r="AC26" s="35"/>
      <c r="AD26" s="37"/>
      <c r="AE26" s="6"/>
      <c r="AF26" s="35"/>
      <c r="AG26" s="37"/>
      <c r="AH26" s="78"/>
      <c r="AI26" s="78"/>
      <c r="AJ26" s="26">
        <v>21</v>
      </c>
      <c r="AK26" s="6"/>
      <c r="AL26" s="35"/>
      <c r="AM26" s="37"/>
      <c r="AN26" s="6"/>
      <c r="AO26" s="35"/>
      <c r="AP26" s="37"/>
      <c r="AQ26" s="6"/>
      <c r="AR26" s="35"/>
      <c r="AS26" s="37"/>
      <c r="AT26" s="6"/>
      <c r="AU26" s="35"/>
      <c r="AV26" s="37"/>
      <c r="AW26" s="6"/>
      <c r="AX26" s="35"/>
      <c r="AY26" s="37"/>
      <c r="AZ26" s="26">
        <v>21</v>
      </c>
      <c r="BA26" s="6"/>
      <c r="BB26" s="35"/>
      <c r="BC26" s="37"/>
      <c r="BD26" s="6"/>
      <c r="BE26" s="35"/>
      <c r="BF26" s="37"/>
      <c r="BG26" s="6"/>
      <c r="BH26" s="35"/>
      <c r="BI26" s="37"/>
      <c r="BJ26" s="6"/>
      <c r="BK26" s="35"/>
      <c r="BL26" s="37"/>
      <c r="BM26" s="6"/>
      <c r="BN26" s="35"/>
      <c r="BO26" s="37"/>
      <c r="BP26" s="78"/>
      <c r="BQ26" s="78"/>
      <c r="BR26" s="26">
        <v>21</v>
      </c>
      <c r="BS26" s="6"/>
      <c r="BT26" s="35"/>
      <c r="BU26" s="37"/>
      <c r="BV26" s="6"/>
      <c r="BW26" s="35"/>
      <c r="BX26" s="37"/>
      <c r="BY26" s="6"/>
      <c r="BZ26" s="35"/>
      <c r="CA26" s="37"/>
      <c r="CB26" s="6"/>
      <c r="CC26" s="35"/>
      <c r="CD26" s="37"/>
      <c r="CE26" s="6"/>
      <c r="CF26" s="35"/>
      <c r="CG26" s="37"/>
      <c r="CH26" s="26">
        <v>21</v>
      </c>
      <c r="CI26" s="6"/>
      <c r="CJ26" s="35"/>
      <c r="CK26" s="37"/>
      <c r="CL26" s="6"/>
      <c r="CM26" s="35"/>
      <c r="CN26" s="37"/>
      <c r="CO26" s="6"/>
      <c r="CP26" s="35"/>
      <c r="CQ26" s="37"/>
      <c r="CR26" s="6"/>
      <c r="CS26" s="35"/>
      <c r="CT26" s="37"/>
      <c r="CU26" s="6"/>
      <c r="CV26" s="35"/>
      <c r="CW26" s="37"/>
      <c r="CX26" s="78"/>
      <c r="CY26" s="78"/>
      <c r="CZ26" s="26">
        <v>21</v>
      </c>
      <c r="DA26" s="6"/>
      <c r="DB26" s="35"/>
      <c r="DC26" s="37"/>
      <c r="DD26" s="6"/>
      <c r="DE26" s="35"/>
      <c r="DF26" s="37"/>
      <c r="DG26" s="6"/>
      <c r="DH26" s="35"/>
      <c r="DI26" s="37"/>
      <c r="DJ26" s="6"/>
      <c r="DK26" s="35"/>
      <c r="DL26" s="37"/>
      <c r="DM26" s="6"/>
      <c r="DN26" s="35"/>
      <c r="DO26" s="37"/>
      <c r="DP26" s="26">
        <v>21</v>
      </c>
      <c r="DQ26" s="104"/>
      <c r="DR26" s="281"/>
      <c r="DS26" s="282"/>
      <c r="DT26" s="104"/>
      <c r="DU26" s="281"/>
      <c r="DV26" s="282"/>
      <c r="DW26" s="104"/>
      <c r="DX26" s="281"/>
      <c r="DY26" s="282"/>
      <c r="DZ26" s="104"/>
      <c r="EA26" s="281"/>
      <c r="EB26" s="282"/>
      <c r="EC26" s="260" t="str">
        <f>IF(เวลาเรียน!C26=0," ",IF(ตัวชี้วัด!$EC$5=" "," ",ลับ!EV26))</f>
        <v xml:space="preserve"> </v>
      </c>
      <c r="ED26" s="259" t="str">
        <f t="shared" si="1"/>
        <v xml:space="preserve"> </v>
      </c>
      <c r="EE26" s="284" t="str">
        <f t="shared" si="2"/>
        <v xml:space="preserve"> </v>
      </c>
    </row>
    <row r="27" spans="2:135" ht="15.2" customHeight="1">
      <c r="B27" s="27">
        <v>22</v>
      </c>
      <c r="C27" s="7"/>
      <c r="D27" s="38"/>
      <c r="E27" s="40"/>
      <c r="F27" s="7"/>
      <c r="G27" s="38"/>
      <c r="H27" s="40"/>
      <c r="I27" s="7"/>
      <c r="J27" s="38"/>
      <c r="K27" s="40"/>
      <c r="L27" s="7"/>
      <c r="M27" s="38"/>
      <c r="N27" s="40"/>
      <c r="O27" s="7"/>
      <c r="P27" s="38"/>
      <c r="Q27" s="40"/>
      <c r="R27" s="27">
        <v>22</v>
      </c>
      <c r="S27" s="7"/>
      <c r="T27" s="38"/>
      <c r="U27" s="40"/>
      <c r="V27" s="7"/>
      <c r="W27" s="38"/>
      <c r="X27" s="40"/>
      <c r="Y27" s="7"/>
      <c r="Z27" s="38"/>
      <c r="AA27" s="40"/>
      <c r="AB27" s="7"/>
      <c r="AC27" s="38"/>
      <c r="AD27" s="40"/>
      <c r="AE27" s="7"/>
      <c r="AF27" s="38"/>
      <c r="AG27" s="40"/>
      <c r="AH27" s="78"/>
      <c r="AI27" s="78"/>
      <c r="AJ27" s="27">
        <v>22</v>
      </c>
      <c r="AK27" s="7"/>
      <c r="AL27" s="38"/>
      <c r="AM27" s="40"/>
      <c r="AN27" s="7"/>
      <c r="AO27" s="38"/>
      <c r="AP27" s="40"/>
      <c r="AQ27" s="7"/>
      <c r="AR27" s="38"/>
      <c r="AS27" s="40"/>
      <c r="AT27" s="7"/>
      <c r="AU27" s="38"/>
      <c r="AV27" s="40"/>
      <c r="AW27" s="7"/>
      <c r="AX27" s="38"/>
      <c r="AY27" s="40"/>
      <c r="AZ27" s="27">
        <v>22</v>
      </c>
      <c r="BA27" s="7"/>
      <c r="BB27" s="38"/>
      <c r="BC27" s="40"/>
      <c r="BD27" s="7"/>
      <c r="BE27" s="38"/>
      <c r="BF27" s="40"/>
      <c r="BG27" s="7"/>
      <c r="BH27" s="38"/>
      <c r="BI27" s="40"/>
      <c r="BJ27" s="7"/>
      <c r="BK27" s="38"/>
      <c r="BL27" s="40"/>
      <c r="BM27" s="7"/>
      <c r="BN27" s="38"/>
      <c r="BO27" s="40"/>
      <c r="BP27" s="78"/>
      <c r="BQ27" s="78"/>
      <c r="BR27" s="27">
        <v>22</v>
      </c>
      <c r="BS27" s="7"/>
      <c r="BT27" s="38"/>
      <c r="BU27" s="40"/>
      <c r="BV27" s="7"/>
      <c r="BW27" s="38"/>
      <c r="BX27" s="40"/>
      <c r="BY27" s="7"/>
      <c r="BZ27" s="38"/>
      <c r="CA27" s="40"/>
      <c r="CB27" s="7"/>
      <c r="CC27" s="38"/>
      <c r="CD27" s="40"/>
      <c r="CE27" s="7"/>
      <c r="CF27" s="38"/>
      <c r="CG27" s="40"/>
      <c r="CH27" s="27">
        <v>22</v>
      </c>
      <c r="CI27" s="7"/>
      <c r="CJ27" s="38"/>
      <c r="CK27" s="40"/>
      <c r="CL27" s="7"/>
      <c r="CM27" s="38"/>
      <c r="CN27" s="40"/>
      <c r="CO27" s="7"/>
      <c r="CP27" s="38"/>
      <c r="CQ27" s="40"/>
      <c r="CR27" s="7"/>
      <c r="CS27" s="38"/>
      <c r="CT27" s="40"/>
      <c r="CU27" s="7"/>
      <c r="CV27" s="38"/>
      <c r="CW27" s="40"/>
      <c r="CX27" s="78"/>
      <c r="CY27" s="78"/>
      <c r="CZ27" s="27">
        <v>22</v>
      </c>
      <c r="DA27" s="7"/>
      <c r="DB27" s="38"/>
      <c r="DC27" s="40"/>
      <c r="DD27" s="7"/>
      <c r="DE27" s="38"/>
      <c r="DF27" s="40"/>
      <c r="DG27" s="7"/>
      <c r="DH27" s="38"/>
      <c r="DI27" s="40"/>
      <c r="DJ27" s="7"/>
      <c r="DK27" s="38"/>
      <c r="DL27" s="40"/>
      <c r="DM27" s="7"/>
      <c r="DN27" s="38"/>
      <c r="DO27" s="40"/>
      <c r="DP27" s="27">
        <v>22</v>
      </c>
      <c r="DQ27" s="107"/>
      <c r="DR27" s="285"/>
      <c r="DS27" s="286"/>
      <c r="DT27" s="107"/>
      <c r="DU27" s="285"/>
      <c r="DV27" s="286"/>
      <c r="DW27" s="107"/>
      <c r="DX27" s="285"/>
      <c r="DY27" s="286"/>
      <c r="DZ27" s="107"/>
      <c r="EA27" s="285"/>
      <c r="EB27" s="286"/>
      <c r="EC27" s="265" t="str">
        <f>IF(เวลาเรียน!C27=0," ",IF(ตัวชี้วัด!$EC$5=" "," ",ลับ!EV27))</f>
        <v xml:space="preserve"> </v>
      </c>
      <c r="ED27" s="264" t="str">
        <f t="shared" si="1"/>
        <v xml:space="preserve"> </v>
      </c>
      <c r="EE27" s="288" t="str">
        <f t="shared" si="2"/>
        <v xml:space="preserve"> </v>
      </c>
    </row>
    <row r="28" spans="2:135" ht="15.2" customHeight="1">
      <c r="B28" s="27">
        <v>23</v>
      </c>
      <c r="C28" s="7"/>
      <c r="D28" s="38"/>
      <c r="E28" s="40"/>
      <c r="F28" s="7"/>
      <c r="G28" s="38"/>
      <c r="H28" s="40"/>
      <c r="I28" s="7"/>
      <c r="J28" s="38"/>
      <c r="K28" s="40"/>
      <c r="L28" s="7"/>
      <c r="M28" s="38"/>
      <c r="N28" s="40"/>
      <c r="O28" s="7"/>
      <c r="P28" s="38"/>
      <c r="Q28" s="40"/>
      <c r="R28" s="27">
        <v>23</v>
      </c>
      <c r="S28" s="7"/>
      <c r="T28" s="38"/>
      <c r="U28" s="40"/>
      <c r="V28" s="7"/>
      <c r="W28" s="38"/>
      <c r="X28" s="40"/>
      <c r="Y28" s="7"/>
      <c r="Z28" s="38"/>
      <c r="AA28" s="40"/>
      <c r="AB28" s="7"/>
      <c r="AC28" s="38"/>
      <c r="AD28" s="40"/>
      <c r="AE28" s="7"/>
      <c r="AF28" s="38"/>
      <c r="AG28" s="40"/>
      <c r="AH28" s="78"/>
      <c r="AI28" s="78"/>
      <c r="AJ28" s="27">
        <v>23</v>
      </c>
      <c r="AK28" s="7"/>
      <c r="AL28" s="38"/>
      <c r="AM28" s="40"/>
      <c r="AN28" s="7"/>
      <c r="AO28" s="38"/>
      <c r="AP28" s="40"/>
      <c r="AQ28" s="7"/>
      <c r="AR28" s="38"/>
      <c r="AS28" s="40"/>
      <c r="AT28" s="7"/>
      <c r="AU28" s="38"/>
      <c r="AV28" s="40"/>
      <c r="AW28" s="7"/>
      <c r="AX28" s="38"/>
      <c r="AY28" s="40"/>
      <c r="AZ28" s="27">
        <v>23</v>
      </c>
      <c r="BA28" s="7"/>
      <c r="BB28" s="38"/>
      <c r="BC28" s="40"/>
      <c r="BD28" s="7"/>
      <c r="BE28" s="38"/>
      <c r="BF28" s="40"/>
      <c r="BG28" s="7"/>
      <c r="BH28" s="38"/>
      <c r="BI28" s="40"/>
      <c r="BJ28" s="7"/>
      <c r="BK28" s="38"/>
      <c r="BL28" s="40"/>
      <c r="BM28" s="7"/>
      <c r="BN28" s="38"/>
      <c r="BO28" s="40"/>
      <c r="BP28" s="78"/>
      <c r="BQ28" s="78"/>
      <c r="BR28" s="27">
        <v>23</v>
      </c>
      <c r="BS28" s="7"/>
      <c r="BT28" s="38"/>
      <c r="BU28" s="40"/>
      <c r="BV28" s="7"/>
      <c r="BW28" s="38"/>
      <c r="BX28" s="40"/>
      <c r="BY28" s="7"/>
      <c r="BZ28" s="38"/>
      <c r="CA28" s="40"/>
      <c r="CB28" s="7"/>
      <c r="CC28" s="38"/>
      <c r="CD28" s="40"/>
      <c r="CE28" s="7"/>
      <c r="CF28" s="38"/>
      <c r="CG28" s="40"/>
      <c r="CH28" s="27">
        <v>23</v>
      </c>
      <c r="CI28" s="7"/>
      <c r="CJ28" s="38"/>
      <c r="CK28" s="40"/>
      <c r="CL28" s="7"/>
      <c r="CM28" s="38"/>
      <c r="CN28" s="40"/>
      <c r="CO28" s="7"/>
      <c r="CP28" s="38"/>
      <c r="CQ28" s="40"/>
      <c r="CR28" s="7"/>
      <c r="CS28" s="38"/>
      <c r="CT28" s="40"/>
      <c r="CU28" s="7"/>
      <c r="CV28" s="38"/>
      <c r="CW28" s="40"/>
      <c r="CX28" s="78"/>
      <c r="CY28" s="78"/>
      <c r="CZ28" s="27">
        <v>23</v>
      </c>
      <c r="DA28" s="7"/>
      <c r="DB28" s="38"/>
      <c r="DC28" s="40"/>
      <c r="DD28" s="7"/>
      <c r="DE28" s="38"/>
      <c r="DF28" s="40"/>
      <c r="DG28" s="7"/>
      <c r="DH28" s="38"/>
      <c r="DI28" s="40"/>
      <c r="DJ28" s="7"/>
      <c r="DK28" s="38"/>
      <c r="DL28" s="40"/>
      <c r="DM28" s="7"/>
      <c r="DN28" s="38"/>
      <c r="DO28" s="40"/>
      <c r="DP28" s="27">
        <v>23</v>
      </c>
      <c r="DQ28" s="107"/>
      <c r="DR28" s="285"/>
      <c r="DS28" s="286"/>
      <c r="DT28" s="107"/>
      <c r="DU28" s="285"/>
      <c r="DV28" s="286"/>
      <c r="DW28" s="107"/>
      <c r="DX28" s="285"/>
      <c r="DY28" s="286"/>
      <c r="DZ28" s="107"/>
      <c r="EA28" s="285"/>
      <c r="EB28" s="286"/>
      <c r="EC28" s="265" t="str">
        <f>IF(เวลาเรียน!C28=0," ",IF(ตัวชี้วัด!$EC$5=" "," ",ลับ!EV28))</f>
        <v xml:space="preserve"> </v>
      </c>
      <c r="ED28" s="264" t="str">
        <f t="shared" si="1"/>
        <v xml:space="preserve"> </v>
      </c>
      <c r="EE28" s="288" t="str">
        <f t="shared" si="2"/>
        <v xml:space="preserve"> </v>
      </c>
    </row>
    <row r="29" spans="2:135" ht="15.2" customHeight="1">
      <c r="B29" s="27">
        <v>24</v>
      </c>
      <c r="C29" s="7"/>
      <c r="D29" s="38"/>
      <c r="E29" s="40"/>
      <c r="F29" s="7"/>
      <c r="G29" s="38"/>
      <c r="H29" s="40"/>
      <c r="I29" s="7"/>
      <c r="J29" s="38"/>
      <c r="K29" s="40"/>
      <c r="L29" s="7"/>
      <c r="M29" s="38"/>
      <c r="N29" s="40"/>
      <c r="O29" s="7"/>
      <c r="P29" s="38"/>
      <c r="Q29" s="40"/>
      <c r="R29" s="27">
        <v>24</v>
      </c>
      <c r="S29" s="7"/>
      <c r="T29" s="38"/>
      <c r="U29" s="40"/>
      <c r="V29" s="7"/>
      <c r="W29" s="38"/>
      <c r="X29" s="40"/>
      <c r="Y29" s="7"/>
      <c r="Z29" s="38"/>
      <c r="AA29" s="40"/>
      <c r="AB29" s="7"/>
      <c r="AC29" s="38"/>
      <c r="AD29" s="40"/>
      <c r="AE29" s="7"/>
      <c r="AF29" s="38"/>
      <c r="AG29" s="40"/>
      <c r="AH29" s="78"/>
      <c r="AI29" s="78"/>
      <c r="AJ29" s="27">
        <v>24</v>
      </c>
      <c r="AK29" s="7"/>
      <c r="AL29" s="38"/>
      <c r="AM29" s="40"/>
      <c r="AN29" s="7"/>
      <c r="AO29" s="38"/>
      <c r="AP29" s="40"/>
      <c r="AQ29" s="7"/>
      <c r="AR29" s="38"/>
      <c r="AS29" s="40"/>
      <c r="AT29" s="7"/>
      <c r="AU29" s="38"/>
      <c r="AV29" s="40"/>
      <c r="AW29" s="7"/>
      <c r="AX29" s="38"/>
      <c r="AY29" s="40"/>
      <c r="AZ29" s="27">
        <v>24</v>
      </c>
      <c r="BA29" s="7"/>
      <c r="BB29" s="38"/>
      <c r="BC29" s="40"/>
      <c r="BD29" s="7"/>
      <c r="BE29" s="38"/>
      <c r="BF29" s="40"/>
      <c r="BG29" s="7"/>
      <c r="BH29" s="38"/>
      <c r="BI29" s="40"/>
      <c r="BJ29" s="7"/>
      <c r="BK29" s="38"/>
      <c r="BL29" s="40"/>
      <c r="BM29" s="7"/>
      <c r="BN29" s="38"/>
      <c r="BO29" s="40"/>
      <c r="BP29" s="78"/>
      <c r="BQ29" s="78"/>
      <c r="BR29" s="27">
        <v>24</v>
      </c>
      <c r="BS29" s="7"/>
      <c r="BT29" s="38"/>
      <c r="BU29" s="40"/>
      <c r="BV29" s="7"/>
      <c r="BW29" s="38"/>
      <c r="BX29" s="40"/>
      <c r="BY29" s="7"/>
      <c r="BZ29" s="38"/>
      <c r="CA29" s="40"/>
      <c r="CB29" s="7"/>
      <c r="CC29" s="38"/>
      <c r="CD29" s="40"/>
      <c r="CE29" s="7"/>
      <c r="CF29" s="38"/>
      <c r="CG29" s="40"/>
      <c r="CH29" s="27">
        <v>24</v>
      </c>
      <c r="CI29" s="7"/>
      <c r="CJ29" s="38"/>
      <c r="CK29" s="40"/>
      <c r="CL29" s="7"/>
      <c r="CM29" s="38"/>
      <c r="CN29" s="40"/>
      <c r="CO29" s="7"/>
      <c r="CP29" s="38"/>
      <c r="CQ29" s="40"/>
      <c r="CR29" s="7"/>
      <c r="CS29" s="38"/>
      <c r="CT29" s="40"/>
      <c r="CU29" s="7"/>
      <c r="CV29" s="38"/>
      <c r="CW29" s="40"/>
      <c r="CX29" s="78"/>
      <c r="CY29" s="78"/>
      <c r="CZ29" s="27">
        <v>24</v>
      </c>
      <c r="DA29" s="7"/>
      <c r="DB29" s="38"/>
      <c r="DC29" s="40"/>
      <c r="DD29" s="7"/>
      <c r="DE29" s="38"/>
      <c r="DF29" s="40"/>
      <c r="DG29" s="7"/>
      <c r="DH29" s="38"/>
      <c r="DI29" s="40"/>
      <c r="DJ29" s="7"/>
      <c r="DK29" s="38"/>
      <c r="DL29" s="40"/>
      <c r="DM29" s="7"/>
      <c r="DN29" s="38"/>
      <c r="DO29" s="40"/>
      <c r="DP29" s="27">
        <v>24</v>
      </c>
      <c r="DQ29" s="107"/>
      <c r="DR29" s="285"/>
      <c r="DS29" s="286"/>
      <c r="DT29" s="107"/>
      <c r="DU29" s="285"/>
      <c r="DV29" s="286"/>
      <c r="DW29" s="107"/>
      <c r="DX29" s="285"/>
      <c r="DY29" s="286"/>
      <c r="DZ29" s="107"/>
      <c r="EA29" s="285"/>
      <c r="EB29" s="286"/>
      <c r="EC29" s="265" t="str">
        <f>IF(เวลาเรียน!C29=0," ",IF(ตัวชี้วัด!$EC$5=" "," ",ลับ!EV29))</f>
        <v xml:space="preserve"> </v>
      </c>
      <c r="ED29" s="264" t="str">
        <f t="shared" si="1"/>
        <v xml:space="preserve"> </v>
      </c>
      <c r="EE29" s="288" t="str">
        <f t="shared" si="2"/>
        <v xml:space="preserve"> </v>
      </c>
    </row>
    <row r="30" spans="2:135" ht="15.2" customHeight="1" thickBot="1">
      <c r="B30" s="28">
        <v>25</v>
      </c>
      <c r="C30" s="8"/>
      <c r="D30" s="41"/>
      <c r="E30" s="43"/>
      <c r="F30" s="8"/>
      <c r="G30" s="41"/>
      <c r="H30" s="43"/>
      <c r="I30" s="8"/>
      <c r="J30" s="41"/>
      <c r="K30" s="43"/>
      <c r="L30" s="8"/>
      <c r="M30" s="41"/>
      <c r="N30" s="43"/>
      <c r="O30" s="8"/>
      <c r="P30" s="41"/>
      <c r="Q30" s="43"/>
      <c r="R30" s="28">
        <v>25</v>
      </c>
      <c r="S30" s="8"/>
      <c r="T30" s="41"/>
      <c r="U30" s="43"/>
      <c r="V30" s="8"/>
      <c r="W30" s="41"/>
      <c r="X30" s="43"/>
      <c r="Y30" s="8"/>
      <c r="Z30" s="41"/>
      <c r="AA30" s="43"/>
      <c r="AB30" s="8"/>
      <c r="AC30" s="41"/>
      <c r="AD30" s="43"/>
      <c r="AE30" s="8"/>
      <c r="AF30" s="41"/>
      <c r="AG30" s="43"/>
      <c r="AH30" s="78"/>
      <c r="AI30" s="78"/>
      <c r="AJ30" s="28">
        <v>25</v>
      </c>
      <c r="AK30" s="8"/>
      <c r="AL30" s="41"/>
      <c r="AM30" s="43"/>
      <c r="AN30" s="8"/>
      <c r="AO30" s="41"/>
      <c r="AP30" s="43"/>
      <c r="AQ30" s="8"/>
      <c r="AR30" s="41"/>
      <c r="AS30" s="43"/>
      <c r="AT30" s="8"/>
      <c r="AU30" s="41"/>
      <c r="AV30" s="43"/>
      <c r="AW30" s="8"/>
      <c r="AX30" s="41"/>
      <c r="AY30" s="43"/>
      <c r="AZ30" s="28">
        <v>25</v>
      </c>
      <c r="BA30" s="8"/>
      <c r="BB30" s="41"/>
      <c r="BC30" s="43"/>
      <c r="BD30" s="8"/>
      <c r="BE30" s="41"/>
      <c r="BF30" s="43"/>
      <c r="BG30" s="8"/>
      <c r="BH30" s="41"/>
      <c r="BI30" s="43"/>
      <c r="BJ30" s="8"/>
      <c r="BK30" s="41"/>
      <c r="BL30" s="43"/>
      <c r="BM30" s="8"/>
      <c r="BN30" s="41"/>
      <c r="BO30" s="43"/>
      <c r="BP30" s="78"/>
      <c r="BQ30" s="78"/>
      <c r="BR30" s="28">
        <v>25</v>
      </c>
      <c r="BS30" s="8"/>
      <c r="BT30" s="41"/>
      <c r="BU30" s="43"/>
      <c r="BV30" s="8"/>
      <c r="BW30" s="41"/>
      <c r="BX30" s="43"/>
      <c r="BY30" s="8"/>
      <c r="BZ30" s="41"/>
      <c r="CA30" s="43"/>
      <c r="CB30" s="8"/>
      <c r="CC30" s="41"/>
      <c r="CD30" s="43"/>
      <c r="CE30" s="8"/>
      <c r="CF30" s="41"/>
      <c r="CG30" s="43"/>
      <c r="CH30" s="28">
        <v>25</v>
      </c>
      <c r="CI30" s="8"/>
      <c r="CJ30" s="41"/>
      <c r="CK30" s="43"/>
      <c r="CL30" s="8"/>
      <c r="CM30" s="41"/>
      <c r="CN30" s="43"/>
      <c r="CO30" s="8"/>
      <c r="CP30" s="41"/>
      <c r="CQ30" s="43"/>
      <c r="CR30" s="8"/>
      <c r="CS30" s="41"/>
      <c r="CT30" s="43"/>
      <c r="CU30" s="8"/>
      <c r="CV30" s="41"/>
      <c r="CW30" s="43"/>
      <c r="CX30" s="78"/>
      <c r="CY30" s="78"/>
      <c r="CZ30" s="28">
        <v>25</v>
      </c>
      <c r="DA30" s="8"/>
      <c r="DB30" s="41"/>
      <c r="DC30" s="43"/>
      <c r="DD30" s="8"/>
      <c r="DE30" s="41"/>
      <c r="DF30" s="43"/>
      <c r="DG30" s="8"/>
      <c r="DH30" s="41"/>
      <c r="DI30" s="43"/>
      <c r="DJ30" s="8"/>
      <c r="DK30" s="41"/>
      <c r="DL30" s="43"/>
      <c r="DM30" s="8"/>
      <c r="DN30" s="41"/>
      <c r="DO30" s="43"/>
      <c r="DP30" s="28">
        <v>25</v>
      </c>
      <c r="DQ30" s="110"/>
      <c r="DR30" s="289"/>
      <c r="DS30" s="290"/>
      <c r="DT30" s="110"/>
      <c r="DU30" s="289"/>
      <c r="DV30" s="290"/>
      <c r="DW30" s="110"/>
      <c r="DX30" s="289"/>
      <c r="DY30" s="290"/>
      <c r="DZ30" s="110"/>
      <c r="EA30" s="289"/>
      <c r="EB30" s="290"/>
      <c r="EC30" s="268" t="str">
        <f>IF(เวลาเรียน!C30=0," ",IF(ตัวชี้วัด!$EC$5=" "," ",ลับ!EV30))</f>
        <v xml:space="preserve"> </v>
      </c>
      <c r="ED30" s="274" t="str">
        <f t="shared" si="1"/>
        <v xml:space="preserve"> </v>
      </c>
      <c r="EE30" s="292" t="str">
        <f t="shared" si="2"/>
        <v xml:space="preserve"> </v>
      </c>
    </row>
    <row r="31" spans="2:135" ht="15.2" customHeight="1">
      <c r="B31" s="44">
        <v>26</v>
      </c>
      <c r="C31" s="10"/>
      <c r="D31" s="46"/>
      <c r="E31" s="47"/>
      <c r="F31" s="10"/>
      <c r="G31" s="46"/>
      <c r="H31" s="47"/>
      <c r="I31" s="10"/>
      <c r="J31" s="46"/>
      <c r="K31" s="47"/>
      <c r="L31" s="10"/>
      <c r="M31" s="46"/>
      <c r="N31" s="47"/>
      <c r="O31" s="10"/>
      <c r="P31" s="46"/>
      <c r="Q31" s="47"/>
      <c r="R31" s="44">
        <v>26</v>
      </c>
      <c r="S31" s="10"/>
      <c r="T31" s="46"/>
      <c r="U31" s="47"/>
      <c r="V31" s="10"/>
      <c r="W31" s="46"/>
      <c r="X31" s="47"/>
      <c r="Y31" s="10"/>
      <c r="Z31" s="46"/>
      <c r="AA31" s="47"/>
      <c r="AB31" s="10"/>
      <c r="AC31" s="46"/>
      <c r="AD31" s="47"/>
      <c r="AE31" s="10"/>
      <c r="AF31" s="46"/>
      <c r="AG31" s="47"/>
      <c r="AH31" s="78"/>
      <c r="AI31" s="78"/>
      <c r="AJ31" s="44">
        <v>26</v>
      </c>
      <c r="AK31" s="10"/>
      <c r="AL31" s="46"/>
      <c r="AM31" s="47"/>
      <c r="AN31" s="10"/>
      <c r="AO31" s="46"/>
      <c r="AP31" s="47"/>
      <c r="AQ31" s="10"/>
      <c r="AR31" s="46"/>
      <c r="AS31" s="47"/>
      <c r="AT31" s="10"/>
      <c r="AU31" s="46"/>
      <c r="AV31" s="47"/>
      <c r="AW31" s="10"/>
      <c r="AX31" s="46"/>
      <c r="AY31" s="47"/>
      <c r="AZ31" s="44">
        <v>26</v>
      </c>
      <c r="BA31" s="10"/>
      <c r="BB31" s="46"/>
      <c r="BC31" s="47"/>
      <c r="BD31" s="10"/>
      <c r="BE31" s="46"/>
      <c r="BF31" s="47"/>
      <c r="BG31" s="10"/>
      <c r="BH31" s="46"/>
      <c r="BI31" s="47"/>
      <c r="BJ31" s="10"/>
      <c r="BK31" s="46"/>
      <c r="BL31" s="47"/>
      <c r="BM31" s="10"/>
      <c r="BN31" s="46"/>
      <c r="BO31" s="47"/>
      <c r="BP31" s="78"/>
      <c r="BQ31" s="78"/>
      <c r="BR31" s="44">
        <v>26</v>
      </c>
      <c r="BS31" s="10"/>
      <c r="BT31" s="46"/>
      <c r="BU31" s="47"/>
      <c r="BV31" s="10"/>
      <c r="BW31" s="46"/>
      <c r="BX31" s="47"/>
      <c r="BY31" s="10"/>
      <c r="BZ31" s="46"/>
      <c r="CA31" s="47"/>
      <c r="CB31" s="10"/>
      <c r="CC31" s="46"/>
      <c r="CD31" s="47"/>
      <c r="CE31" s="10"/>
      <c r="CF31" s="46"/>
      <c r="CG31" s="47"/>
      <c r="CH31" s="44">
        <v>26</v>
      </c>
      <c r="CI31" s="10"/>
      <c r="CJ31" s="46"/>
      <c r="CK31" s="47"/>
      <c r="CL31" s="10"/>
      <c r="CM31" s="46"/>
      <c r="CN31" s="47"/>
      <c r="CO31" s="10"/>
      <c r="CP31" s="46"/>
      <c r="CQ31" s="47"/>
      <c r="CR31" s="10"/>
      <c r="CS31" s="46"/>
      <c r="CT31" s="47"/>
      <c r="CU31" s="10"/>
      <c r="CV31" s="46"/>
      <c r="CW31" s="47"/>
      <c r="CX31" s="78"/>
      <c r="CY31" s="78"/>
      <c r="CZ31" s="44">
        <v>26</v>
      </c>
      <c r="DA31" s="10"/>
      <c r="DB31" s="46"/>
      <c r="DC31" s="47"/>
      <c r="DD31" s="10"/>
      <c r="DE31" s="46"/>
      <c r="DF31" s="47"/>
      <c r="DG31" s="10"/>
      <c r="DH31" s="46"/>
      <c r="DI31" s="47"/>
      <c r="DJ31" s="10"/>
      <c r="DK31" s="46"/>
      <c r="DL31" s="47"/>
      <c r="DM31" s="10"/>
      <c r="DN31" s="46"/>
      <c r="DO31" s="47"/>
      <c r="DP31" s="44">
        <v>26</v>
      </c>
      <c r="DQ31" s="122"/>
      <c r="DR31" s="293"/>
      <c r="DS31" s="294"/>
      <c r="DT31" s="122"/>
      <c r="DU31" s="293"/>
      <c r="DV31" s="294"/>
      <c r="DW31" s="122"/>
      <c r="DX31" s="293"/>
      <c r="DY31" s="294"/>
      <c r="DZ31" s="122"/>
      <c r="EA31" s="293"/>
      <c r="EB31" s="294"/>
      <c r="EC31" s="260" t="str">
        <f>IF(เวลาเรียน!C31=0," ",IF(ตัวชี้วัด!$EC$5=" "," ",ลับ!EV31))</f>
        <v xml:space="preserve"> </v>
      </c>
      <c r="ED31" s="259" t="str">
        <f t="shared" si="1"/>
        <v xml:space="preserve"> </v>
      </c>
      <c r="EE31" s="284" t="str">
        <f t="shared" si="2"/>
        <v xml:space="preserve"> </v>
      </c>
    </row>
    <row r="32" spans="2:135" ht="15.2" customHeight="1">
      <c r="B32" s="27">
        <v>27</v>
      </c>
      <c r="C32" s="7"/>
      <c r="D32" s="38"/>
      <c r="E32" s="40"/>
      <c r="F32" s="7"/>
      <c r="G32" s="38"/>
      <c r="H32" s="40"/>
      <c r="I32" s="7"/>
      <c r="J32" s="38"/>
      <c r="K32" s="40"/>
      <c r="L32" s="7"/>
      <c r="M32" s="38"/>
      <c r="N32" s="40"/>
      <c r="O32" s="7"/>
      <c r="P32" s="38"/>
      <c r="Q32" s="40"/>
      <c r="R32" s="27">
        <v>27</v>
      </c>
      <c r="S32" s="7"/>
      <c r="T32" s="38"/>
      <c r="U32" s="40"/>
      <c r="V32" s="7"/>
      <c r="W32" s="38"/>
      <c r="X32" s="40"/>
      <c r="Y32" s="7"/>
      <c r="Z32" s="38"/>
      <c r="AA32" s="40"/>
      <c r="AB32" s="7"/>
      <c r="AC32" s="38"/>
      <c r="AD32" s="40"/>
      <c r="AE32" s="7"/>
      <c r="AF32" s="38"/>
      <c r="AG32" s="40"/>
      <c r="AH32" s="78"/>
      <c r="AI32" s="78"/>
      <c r="AJ32" s="27">
        <v>27</v>
      </c>
      <c r="AK32" s="7"/>
      <c r="AL32" s="38"/>
      <c r="AM32" s="40"/>
      <c r="AN32" s="7"/>
      <c r="AO32" s="38"/>
      <c r="AP32" s="40"/>
      <c r="AQ32" s="7"/>
      <c r="AR32" s="38"/>
      <c r="AS32" s="40"/>
      <c r="AT32" s="7"/>
      <c r="AU32" s="38"/>
      <c r="AV32" s="40"/>
      <c r="AW32" s="7"/>
      <c r="AX32" s="38"/>
      <c r="AY32" s="40"/>
      <c r="AZ32" s="27">
        <v>27</v>
      </c>
      <c r="BA32" s="7"/>
      <c r="BB32" s="38"/>
      <c r="BC32" s="40"/>
      <c r="BD32" s="7"/>
      <c r="BE32" s="38"/>
      <c r="BF32" s="40"/>
      <c r="BG32" s="7"/>
      <c r="BH32" s="38"/>
      <c r="BI32" s="40"/>
      <c r="BJ32" s="7"/>
      <c r="BK32" s="38"/>
      <c r="BL32" s="40"/>
      <c r="BM32" s="7"/>
      <c r="BN32" s="38"/>
      <c r="BO32" s="40"/>
      <c r="BP32" s="78"/>
      <c r="BQ32" s="78"/>
      <c r="BR32" s="27">
        <v>27</v>
      </c>
      <c r="BS32" s="7"/>
      <c r="BT32" s="38"/>
      <c r="BU32" s="40"/>
      <c r="BV32" s="7"/>
      <c r="BW32" s="38"/>
      <c r="BX32" s="40"/>
      <c r="BY32" s="7"/>
      <c r="BZ32" s="38"/>
      <c r="CA32" s="40"/>
      <c r="CB32" s="7"/>
      <c r="CC32" s="38"/>
      <c r="CD32" s="40"/>
      <c r="CE32" s="7"/>
      <c r="CF32" s="38"/>
      <c r="CG32" s="40"/>
      <c r="CH32" s="27">
        <v>27</v>
      </c>
      <c r="CI32" s="7"/>
      <c r="CJ32" s="38"/>
      <c r="CK32" s="40"/>
      <c r="CL32" s="7"/>
      <c r="CM32" s="38"/>
      <c r="CN32" s="40"/>
      <c r="CO32" s="7"/>
      <c r="CP32" s="38"/>
      <c r="CQ32" s="40"/>
      <c r="CR32" s="7"/>
      <c r="CS32" s="38"/>
      <c r="CT32" s="40"/>
      <c r="CU32" s="7"/>
      <c r="CV32" s="38"/>
      <c r="CW32" s="40"/>
      <c r="CX32" s="78"/>
      <c r="CY32" s="78"/>
      <c r="CZ32" s="27">
        <v>27</v>
      </c>
      <c r="DA32" s="7"/>
      <c r="DB32" s="38"/>
      <c r="DC32" s="40"/>
      <c r="DD32" s="7"/>
      <c r="DE32" s="38"/>
      <c r="DF32" s="40"/>
      <c r="DG32" s="7"/>
      <c r="DH32" s="38"/>
      <c r="DI32" s="40"/>
      <c r="DJ32" s="7"/>
      <c r="DK32" s="38"/>
      <c r="DL32" s="40"/>
      <c r="DM32" s="7"/>
      <c r="DN32" s="38"/>
      <c r="DO32" s="40"/>
      <c r="DP32" s="27">
        <v>27</v>
      </c>
      <c r="DQ32" s="107"/>
      <c r="DR32" s="285"/>
      <c r="DS32" s="286"/>
      <c r="DT32" s="107"/>
      <c r="DU32" s="285"/>
      <c r="DV32" s="286"/>
      <c r="DW32" s="107"/>
      <c r="DX32" s="285"/>
      <c r="DY32" s="286"/>
      <c r="DZ32" s="107"/>
      <c r="EA32" s="285"/>
      <c r="EB32" s="286"/>
      <c r="EC32" s="265" t="str">
        <f>IF(เวลาเรียน!C32=0," ",IF(ตัวชี้วัด!$EC$5=" "," ",ลับ!EV32))</f>
        <v xml:space="preserve"> </v>
      </c>
      <c r="ED32" s="264" t="str">
        <f t="shared" si="1"/>
        <v xml:space="preserve"> </v>
      </c>
      <c r="EE32" s="288" t="str">
        <f t="shared" si="2"/>
        <v xml:space="preserve"> </v>
      </c>
    </row>
    <row r="33" spans="2:135" ht="15.2" customHeight="1">
      <c r="B33" s="27">
        <v>28</v>
      </c>
      <c r="C33" s="7"/>
      <c r="D33" s="38"/>
      <c r="E33" s="40"/>
      <c r="F33" s="7"/>
      <c r="G33" s="38"/>
      <c r="H33" s="40"/>
      <c r="I33" s="7"/>
      <c r="J33" s="38"/>
      <c r="K33" s="40"/>
      <c r="L33" s="7"/>
      <c r="M33" s="38"/>
      <c r="N33" s="40"/>
      <c r="O33" s="7"/>
      <c r="P33" s="38"/>
      <c r="Q33" s="40"/>
      <c r="R33" s="27">
        <v>28</v>
      </c>
      <c r="S33" s="7"/>
      <c r="T33" s="38"/>
      <c r="U33" s="40"/>
      <c r="V33" s="7"/>
      <c r="W33" s="38"/>
      <c r="X33" s="40"/>
      <c r="Y33" s="7"/>
      <c r="Z33" s="38"/>
      <c r="AA33" s="40"/>
      <c r="AB33" s="7"/>
      <c r="AC33" s="38"/>
      <c r="AD33" s="40"/>
      <c r="AE33" s="7"/>
      <c r="AF33" s="38"/>
      <c r="AG33" s="40"/>
      <c r="AH33" s="78"/>
      <c r="AI33" s="78"/>
      <c r="AJ33" s="27">
        <v>28</v>
      </c>
      <c r="AK33" s="7"/>
      <c r="AL33" s="38"/>
      <c r="AM33" s="40"/>
      <c r="AN33" s="7"/>
      <c r="AO33" s="38"/>
      <c r="AP33" s="40"/>
      <c r="AQ33" s="7"/>
      <c r="AR33" s="38"/>
      <c r="AS33" s="40"/>
      <c r="AT33" s="7"/>
      <c r="AU33" s="38"/>
      <c r="AV33" s="40"/>
      <c r="AW33" s="7"/>
      <c r="AX33" s="38"/>
      <c r="AY33" s="40"/>
      <c r="AZ33" s="27">
        <v>28</v>
      </c>
      <c r="BA33" s="7"/>
      <c r="BB33" s="38"/>
      <c r="BC33" s="40"/>
      <c r="BD33" s="7"/>
      <c r="BE33" s="38"/>
      <c r="BF33" s="40"/>
      <c r="BG33" s="7"/>
      <c r="BH33" s="38"/>
      <c r="BI33" s="40"/>
      <c r="BJ33" s="7"/>
      <c r="BK33" s="38"/>
      <c r="BL33" s="40"/>
      <c r="BM33" s="7"/>
      <c r="BN33" s="38"/>
      <c r="BO33" s="40"/>
      <c r="BP33" s="78"/>
      <c r="BQ33" s="78"/>
      <c r="BR33" s="27">
        <v>28</v>
      </c>
      <c r="BS33" s="7"/>
      <c r="BT33" s="38"/>
      <c r="BU33" s="40"/>
      <c r="BV33" s="7"/>
      <c r="BW33" s="38"/>
      <c r="BX33" s="40"/>
      <c r="BY33" s="7"/>
      <c r="BZ33" s="38"/>
      <c r="CA33" s="40"/>
      <c r="CB33" s="7"/>
      <c r="CC33" s="38"/>
      <c r="CD33" s="40"/>
      <c r="CE33" s="7"/>
      <c r="CF33" s="38"/>
      <c r="CG33" s="40"/>
      <c r="CH33" s="27">
        <v>28</v>
      </c>
      <c r="CI33" s="7"/>
      <c r="CJ33" s="38"/>
      <c r="CK33" s="40"/>
      <c r="CL33" s="7"/>
      <c r="CM33" s="38"/>
      <c r="CN33" s="40"/>
      <c r="CO33" s="7"/>
      <c r="CP33" s="38"/>
      <c r="CQ33" s="40"/>
      <c r="CR33" s="7"/>
      <c r="CS33" s="38"/>
      <c r="CT33" s="40"/>
      <c r="CU33" s="7"/>
      <c r="CV33" s="38"/>
      <c r="CW33" s="40"/>
      <c r="CX33" s="78"/>
      <c r="CY33" s="78"/>
      <c r="CZ33" s="27">
        <v>28</v>
      </c>
      <c r="DA33" s="7"/>
      <c r="DB33" s="38"/>
      <c r="DC33" s="40"/>
      <c r="DD33" s="7"/>
      <c r="DE33" s="38"/>
      <c r="DF33" s="40"/>
      <c r="DG33" s="7"/>
      <c r="DH33" s="38"/>
      <c r="DI33" s="40"/>
      <c r="DJ33" s="7"/>
      <c r="DK33" s="38"/>
      <c r="DL33" s="40"/>
      <c r="DM33" s="7"/>
      <c r="DN33" s="38"/>
      <c r="DO33" s="40"/>
      <c r="DP33" s="27">
        <v>28</v>
      </c>
      <c r="DQ33" s="107"/>
      <c r="DR33" s="285"/>
      <c r="DS33" s="286"/>
      <c r="DT33" s="107"/>
      <c r="DU33" s="285"/>
      <c r="DV33" s="286"/>
      <c r="DW33" s="107"/>
      <c r="DX33" s="285"/>
      <c r="DY33" s="286"/>
      <c r="DZ33" s="107"/>
      <c r="EA33" s="285"/>
      <c r="EB33" s="286"/>
      <c r="EC33" s="265" t="str">
        <f>IF(เวลาเรียน!C33=0," ",IF(ตัวชี้วัด!$EC$5=" "," ",ลับ!EV33))</f>
        <v xml:space="preserve"> </v>
      </c>
      <c r="ED33" s="264" t="str">
        <f t="shared" si="1"/>
        <v xml:space="preserve"> </v>
      </c>
      <c r="EE33" s="288" t="str">
        <f t="shared" si="2"/>
        <v xml:space="preserve"> </v>
      </c>
    </row>
    <row r="34" spans="2:135" ht="15.2" customHeight="1">
      <c r="B34" s="27">
        <v>29</v>
      </c>
      <c r="C34" s="7"/>
      <c r="D34" s="38"/>
      <c r="E34" s="40"/>
      <c r="F34" s="7"/>
      <c r="G34" s="38"/>
      <c r="H34" s="40"/>
      <c r="I34" s="7"/>
      <c r="J34" s="38"/>
      <c r="K34" s="40"/>
      <c r="L34" s="7"/>
      <c r="M34" s="38"/>
      <c r="N34" s="40"/>
      <c r="O34" s="7"/>
      <c r="P34" s="38"/>
      <c r="Q34" s="40"/>
      <c r="R34" s="27">
        <v>29</v>
      </c>
      <c r="S34" s="7"/>
      <c r="T34" s="38"/>
      <c r="U34" s="40"/>
      <c r="V34" s="7"/>
      <c r="W34" s="38"/>
      <c r="X34" s="40"/>
      <c r="Y34" s="7"/>
      <c r="Z34" s="38"/>
      <c r="AA34" s="40"/>
      <c r="AB34" s="7"/>
      <c r="AC34" s="38"/>
      <c r="AD34" s="40"/>
      <c r="AE34" s="7"/>
      <c r="AF34" s="38"/>
      <c r="AG34" s="40"/>
      <c r="AH34" s="78"/>
      <c r="AI34" s="78"/>
      <c r="AJ34" s="27">
        <v>29</v>
      </c>
      <c r="AK34" s="7"/>
      <c r="AL34" s="38"/>
      <c r="AM34" s="40"/>
      <c r="AN34" s="7"/>
      <c r="AO34" s="38"/>
      <c r="AP34" s="40"/>
      <c r="AQ34" s="7"/>
      <c r="AR34" s="38"/>
      <c r="AS34" s="40"/>
      <c r="AT34" s="7"/>
      <c r="AU34" s="38"/>
      <c r="AV34" s="40"/>
      <c r="AW34" s="7"/>
      <c r="AX34" s="38"/>
      <c r="AY34" s="40"/>
      <c r="AZ34" s="27">
        <v>29</v>
      </c>
      <c r="BA34" s="7"/>
      <c r="BB34" s="38"/>
      <c r="BC34" s="40"/>
      <c r="BD34" s="7"/>
      <c r="BE34" s="38"/>
      <c r="BF34" s="40"/>
      <c r="BG34" s="7"/>
      <c r="BH34" s="38"/>
      <c r="BI34" s="40"/>
      <c r="BJ34" s="7"/>
      <c r="BK34" s="38"/>
      <c r="BL34" s="40"/>
      <c r="BM34" s="7"/>
      <c r="BN34" s="38"/>
      <c r="BO34" s="40"/>
      <c r="BP34" s="78"/>
      <c r="BQ34" s="78"/>
      <c r="BR34" s="27">
        <v>29</v>
      </c>
      <c r="BS34" s="7"/>
      <c r="BT34" s="38"/>
      <c r="BU34" s="40"/>
      <c r="BV34" s="7"/>
      <c r="BW34" s="38"/>
      <c r="BX34" s="40"/>
      <c r="BY34" s="7"/>
      <c r="BZ34" s="38"/>
      <c r="CA34" s="40"/>
      <c r="CB34" s="7"/>
      <c r="CC34" s="38"/>
      <c r="CD34" s="40"/>
      <c r="CE34" s="7"/>
      <c r="CF34" s="38"/>
      <c r="CG34" s="40"/>
      <c r="CH34" s="27">
        <v>29</v>
      </c>
      <c r="CI34" s="7"/>
      <c r="CJ34" s="38"/>
      <c r="CK34" s="40"/>
      <c r="CL34" s="7"/>
      <c r="CM34" s="38"/>
      <c r="CN34" s="40"/>
      <c r="CO34" s="7"/>
      <c r="CP34" s="38"/>
      <c r="CQ34" s="40"/>
      <c r="CR34" s="7"/>
      <c r="CS34" s="38"/>
      <c r="CT34" s="40"/>
      <c r="CU34" s="7"/>
      <c r="CV34" s="38"/>
      <c r="CW34" s="40"/>
      <c r="CX34" s="78"/>
      <c r="CY34" s="78"/>
      <c r="CZ34" s="27">
        <v>29</v>
      </c>
      <c r="DA34" s="7"/>
      <c r="DB34" s="38"/>
      <c r="DC34" s="40"/>
      <c r="DD34" s="7"/>
      <c r="DE34" s="38"/>
      <c r="DF34" s="40"/>
      <c r="DG34" s="7"/>
      <c r="DH34" s="38"/>
      <c r="DI34" s="40"/>
      <c r="DJ34" s="7"/>
      <c r="DK34" s="38"/>
      <c r="DL34" s="40"/>
      <c r="DM34" s="7"/>
      <c r="DN34" s="38"/>
      <c r="DO34" s="40"/>
      <c r="DP34" s="27">
        <v>29</v>
      </c>
      <c r="DQ34" s="107"/>
      <c r="DR34" s="285"/>
      <c r="DS34" s="286"/>
      <c r="DT34" s="107"/>
      <c r="DU34" s="285"/>
      <c r="DV34" s="286"/>
      <c r="DW34" s="107"/>
      <c r="DX34" s="285"/>
      <c r="DY34" s="286"/>
      <c r="DZ34" s="107"/>
      <c r="EA34" s="285"/>
      <c r="EB34" s="286"/>
      <c r="EC34" s="265" t="str">
        <f>IF(เวลาเรียน!C34=0," ",IF(ตัวชี้วัด!$EC$5=" "," ",ลับ!EV34))</f>
        <v xml:space="preserve"> </v>
      </c>
      <c r="ED34" s="264" t="str">
        <f t="shared" si="1"/>
        <v xml:space="preserve"> </v>
      </c>
      <c r="EE34" s="288" t="str">
        <f t="shared" si="2"/>
        <v xml:space="preserve"> </v>
      </c>
    </row>
    <row r="35" spans="2:135" ht="15.2" customHeight="1" thickBot="1">
      <c r="B35" s="31">
        <v>30</v>
      </c>
      <c r="C35" s="11"/>
      <c r="D35" s="48"/>
      <c r="E35" s="49"/>
      <c r="F35" s="11"/>
      <c r="G35" s="48"/>
      <c r="H35" s="49"/>
      <c r="I35" s="11"/>
      <c r="J35" s="48"/>
      <c r="K35" s="49"/>
      <c r="L35" s="11"/>
      <c r="M35" s="48"/>
      <c r="N35" s="49"/>
      <c r="O35" s="11"/>
      <c r="P35" s="48"/>
      <c r="Q35" s="49"/>
      <c r="R35" s="31">
        <v>30</v>
      </c>
      <c r="S35" s="11"/>
      <c r="T35" s="48"/>
      <c r="U35" s="49"/>
      <c r="V35" s="11"/>
      <c r="W35" s="48"/>
      <c r="X35" s="49"/>
      <c r="Y35" s="11"/>
      <c r="Z35" s="48"/>
      <c r="AA35" s="49"/>
      <c r="AB35" s="11"/>
      <c r="AC35" s="48"/>
      <c r="AD35" s="49"/>
      <c r="AE35" s="11"/>
      <c r="AF35" s="48"/>
      <c r="AG35" s="49"/>
      <c r="AH35" s="78"/>
      <c r="AI35" s="78"/>
      <c r="AJ35" s="31">
        <v>30</v>
      </c>
      <c r="AK35" s="11"/>
      <c r="AL35" s="48"/>
      <c r="AM35" s="49"/>
      <c r="AN35" s="11"/>
      <c r="AO35" s="48"/>
      <c r="AP35" s="49"/>
      <c r="AQ35" s="11"/>
      <c r="AR35" s="48"/>
      <c r="AS35" s="49"/>
      <c r="AT35" s="11"/>
      <c r="AU35" s="48"/>
      <c r="AV35" s="49"/>
      <c r="AW35" s="11"/>
      <c r="AX35" s="48"/>
      <c r="AY35" s="49"/>
      <c r="AZ35" s="31">
        <v>30</v>
      </c>
      <c r="BA35" s="11"/>
      <c r="BB35" s="48"/>
      <c r="BC35" s="49"/>
      <c r="BD35" s="11"/>
      <c r="BE35" s="48"/>
      <c r="BF35" s="49"/>
      <c r="BG35" s="11"/>
      <c r="BH35" s="48"/>
      <c r="BI35" s="49"/>
      <c r="BJ35" s="11"/>
      <c r="BK35" s="48"/>
      <c r="BL35" s="49"/>
      <c r="BM35" s="11"/>
      <c r="BN35" s="48"/>
      <c r="BO35" s="49"/>
      <c r="BP35" s="78"/>
      <c r="BQ35" s="78"/>
      <c r="BR35" s="31">
        <v>30</v>
      </c>
      <c r="BS35" s="11"/>
      <c r="BT35" s="48"/>
      <c r="BU35" s="49"/>
      <c r="BV35" s="11"/>
      <c r="BW35" s="48"/>
      <c r="BX35" s="49"/>
      <c r="BY35" s="11"/>
      <c r="BZ35" s="48"/>
      <c r="CA35" s="49"/>
      <c r="CB35" s="11"/>
      <c r="CC35" s="48"/>
      <c r="CD35" s="49"/>
      <c r="CE35" s="11"/>
      <c r="CF35" s="48"/>
      <c r="CG35" s="49"/>
      <c r="CH35" s="31">
        <v>30</v>
      </c>
      <c r="CI35" s="11"/>
      <c r="CJ35" s="48"/>
      <c r="CK35" s="49"/>
      <c r="CL35" s="11"/>
      <c r="CM35" s="48"/>
      <c r="CN35" s="49"/>
      <c r="CO35" s="11"/>
      <c r="CP35" s="48"/>
      <c r="CQ35" s="49"/>
      <c r="CR35" s="11"/>
      <c r="CS35" s="48"/>
      <c r="CT35" s="49"/>
      <c r="CU35" s="11"/>
      <c r="CV35" s="48"/>
      <c r="CW35" s="49"/>
      <c r="CX35" s="78"/>
      <c r="CY35" s="78"/>
      <c r="CZ35" s="31">
        <v>30</v>
      </c>
      <c r="DA35" s="11"/>
      <c r="DB35" s="48"/>
      <c r="DC35" s="49"/>
      <c r="DD35" s="11"/>
      <c r="DE35" s="48"/>
      <c r="DF35" s="49"/>
      <c r="DG35" s="11"/>
      <c r="DH35" s="48"/>
      <c r="DI35" s="49"/>
      <c r="DJ35" s="11"/>
      <c r="DK35" s="48"/>
      <c r="DL35" s="49"/>
      <c r="DM35" s="11"/>
      <c r="DN35" s="48"/>
      <c r="DO35" s="49"/>
      <c r="DP35" s="31">
        <v>30</v>
      </c>
      <c r="DQ35" s="125"/>
      <c r="DR35" s="295"/>
      <c r="DS35" s="296"/>
      <c r="DT35" s="125"/>
      <c r="DU35" s="295"/>
      <c r="DV35" s="296"/>
      <c r="DW35" s="125"/>
      <c r="DX35" s="295"/>
      <c r="DY35" s="296"/>
      <c r="DZ35" s="125"/>
      <c r="EA35" s="295"/>
      <c r="EB35" s="296"/>
      <c r="EC35" s="268" t="str">
        <f>IF(เวลาเรียน!C35=0," ",IF(ตัวชี้วัด!$EC$5=" "," ",ลับ!EV35))</f>
        <v xml:space="preserve"> </v>
      </c>
      <c r="ED35" s="274" t="str">
        <f t="shared" si="1"/>
        <v xml:space="preserve"> </v>
      </c>
      <c r="EE35" s="292" t="str">
        <f t="shared" si="2"/>
        <v xml:space="preserve"> </v>
      </c>
    </row>
    <row r="36" spans="2:135" ht="15.2" customHeight="1">
      <c r="B36" s="26">
        <v>31</v>
      </c>
      <c r="C36" s="6"/>
      <c r="D36" s="35"/>
      <c r="E36" s="37"/>
      <c r="F36" s="6"/>
      <c r="G36" s="35"/>
      <c r="H36" s="37"/>
      <c r="I36" s="6"/>
      <c r="J36" s="35"/>
      <c r="K36" s="37"/>
      <c r="L36" s="6"/>
      <c r="M36" s="35"/>
      <c r="N36" s="37"/>
      <c r="O36" s="6"/>
      <c r="P36" s="35"/>
      <c r="Q36" s="37"/>
      <c r="R36" s="26">
        <v>31</v>
      </c>
      <c r="S36" s="6"/>
      <c r="T36" s="35"/>
      <c r="U36" s="37"/>
      <c r="V36" s="6"/>
      <c r="W36" s="35"/>
      <c r="X36" s="37"/>
      <c r="Y36" s="6"/>
      <c r="Z36" s="35"/>
      <c r="AA36" s="37"/>
      <c r="AB36" s="6"/>
      <c r="AC36" s="35"/>
      <c r="AD36" s="37"/>
      <c r="AE36" s="6"/>
      <c r="AF36" s="35"/>
      <c r="AG36" s="37"/>
      <c r="AH36" s="78"/>
      <c r="AI36" s="78"/>
      <c r="AJ36" s="26">
        <v>31</v>
      </c>
      <c r="AK36" s="6"/>
      <c r="AL36" s="35"/>
      <c r="AM36" s="37"/>
      <c r="AN36" s="6"/>
      <c r="AO36" s="35"/>
      <c r="AP36" s="37"/>
      <c r="AQ36" s="6"/>
      <c r="AR36" s="35"/>
      <c r="AS36" s="37"/>
      <c r="AT36" s="6"/>
      <c r="AU36" s="35"/>
      <c r="AV36" s="37"/>
      <c r="AW36" s="6"/>
      <c r="AX36" s="35"/>
      <c r="AY36" s="37"/>
      <c r="AZ36" s="26">
        <v>31</v>
      </c>
      <c r="BA36" s="6"/>
      <c r="BB36" s="35"/>
      <c r="BC36" s="37"/>
      <c r="BD36" s="6"/>
      <c r="BE36" s="35"/>
      <c r="BF36" s="37"/>
      <c r="BG36" s="6"/>
      <c r="BH36" s="35"/>
      <c r="BI36" s="37"/>
      <c r="BJ36" s="6"/>
      <c r="BK36" s="35"/>
      <c r="BL36" s="37"/>
      <c r="BM36" s="6"/>
      <c r="BN36" s="35"/>
      <c r="BO36" s="37"/>
      <c r="BP36" s="78"/>
      <c r="BQ36" s="78"/>
      <c r="BR36" s="26">
        <v>31</v>
      </c>
      <c r="BS36" s="6"/>
      <c r="BT36" s="35"/>
      <c r="BU36" s="37"/>
      <c r="BV36" s="6"/>
      <c r="BW36" s="35"/>
      <c r="BX36" s="37"/>
      <c r="BY36" s="6"/>
      <c r="BZ36" s="35"/>
      <c r="CA36" s="37"/>
      <c r="CB36" s="6"/>
      <c r="CC36" s="35"/>
      <c r="CD36" s="37"/>
      <c r="CE36" s="6"/>
      <c r="CF36" s="35"/>
      <c r="CG36" s="37"/>
      <c r="CH36" s="26">
        <v>31</v>
      </c>
      <c r="CI36" s="6"/>
      <c r="CJ36" s="35"/>
      <c r="CK36" s="37"/>
      <c r="CL36" s="6"/>
      <c r="CM36" s="35"/>
      <c r="CN36" s="37"/>
      <c r="CO36" s="6"/>
      <c r="CP36" s="35"/>
      <c r="CQ36" s="37"/>
      <c r="CR36" s="6"/>
      <c r="CS36" s="35"/>
      <c r="CT36" s="37"/>
      <c r="CU36" s="6"/>
      <c r="CV36" s="35"/>
      <c r="CW36" s="37"/>
      <c r="CX36" s="78"/>
      <c r="CY36" s="78"/>
      <c r="CZ36" s="26">
        <v>31</v>
      </c>
      <c r="DA36" s="6"/>
      <c r="DB36" s="35"/>
      <c r="DC36" s="37"/>
      <c r="DD36" s="6"/>
      <c r="DE36" s="35"/>
      <c r="DF36" s="37"/>
      <c r="DG36" s="6"/>
      <c r="DH36" s="35"/>
      <c r="DI36" s="37"/>
      <c r="DJ36" s="6"/>
      <c r="DK36" s="35"/>
      <c r="DL36" s="37"/>
      <c r="DM36" s="6"/>
      <c r="DN36" s="35"/>
      <c r="DO36" s="37"/>
      <c r="DP36" s="26">
        <v>31</v>
      </c>
      <c r="DQ36" s="104"/>
      <c r="DR36" s="281"/>
      <c r="DS36" s="282"/>
      <c r="DT36" s="104"/>
      <c r="DU36" s="281"/>
      <c r="DV36" s="282"/>
      <c r="DW36" s="104"/>
      <c r="DX36" s="281"/>
      <c r="DY36" s="282"/>
      <c r="DZ36" s="104"/>
      <c r="EA36" s="281"/>
      <c r="EB36" s="282"/>
      <c r="EC36" s="260" t="str">
        <f>IF(เวลาเรียน!C36=0," ",IF(ตัวชี้วัด!$EC$5=" "," ",ลับ!EV36))</f>
        <v xml:space="preserve"> </v>
      </c>
      <c r="ED36" s="259" t="str">
        <f t="shared" si="1"/>
        <v xml:space="preserve"> </v>
      </c>
      <c r="EE36" s="284" t="str">
        <f t="shared" si="2"/>
        <v xml:space="preserve"> </v>
      </c>
    </row>
    <row r="37" spans="2:135" ht="15.2" customHeight="1">
      <c r="B37" s="27">
        <v>32</v>
      </c>
      <c r="C37" s="7"/>
      <c r="D37" s="38"/>
      <c r="E37" s="40"/>
      <c r="F37" s="7"/>
      <c r="G37" s="38"/>
      <c r="H37" s="40"/>
      <c r="I37" s="7"/>
      <c r="J37" s="38"/>
      <c r="K37" s="40"/>
      <c r="L37" s="7"/>
      <c r="M37" s="38"/>
      <c r="N37" s="40"/>
      <c r="O37" s="7"/>
      <c r="P37" s="38"/>
      <c r="Q37" s="40"/>
      <c r="R37" s="27">
        <v>32</v>
      </c>
      <c r="S37" s="7"/>
      <c r="T37" s="38"/>
      <c r="U37" s="40"/>
      <c r="V37" s="7"/>
      <c r="W37" s="38"/>
      <c r="X37" s="40"/>
      <c r="Y37" s="7"/>
      <c r="Z37" s="38"/>
      <c r="AA37" s="40"/>
      <c r="AB37" s="7"/>
      <c r="AC37" s="38"/>
      <c r="AD37" s="40"/>
      <c r="AE37" s="7"/>
      <c r="AF37" s="38"/>
      <c r="AG37" s="40"/>
      <c r="AH37" s="78"/>
      <c r="AI37" s="78"/>
      <c r="AJ37" s="27">
        <v>32</v>
      </c>
      <c r="AK37" s="7"/>
      <c r="AL37" s="38"/>
      <c r="AM37" s="40"/>
      <c r="AN37" s="7"/>
      <c r="AO37" s="38"/>
      <c r="AP37" s="40"/>
      <c r="AQ37" s="7"/>
      <c r="AR37" s="38"/>
      <c r="AS37" s="40"/>
      <c r="AT37" s="7"/>
      <c r="AU37" s="38"/>
      <c r="AV37" s="40"/>
      <c r="AW37" s="7"/>
      <c r="AX37" s="38"/>
      <c r="AY37" s="40"/>
      <c r="AZ37" s="27">
        <v>32</v>
      </c>
      <c r="BA37" s="7"/>
      <c r="BB37" s="38"/>
      <c r="BC37" s="40"/>
      <c r="BD37" s="7"/>
      <c r="BE37" s="38"/>
      <c r="BF37" s="40"/>
      <c r="BG37" s="7"/>
      <c r="BH37" s="38"/>
      <c r="BI37" s="40"/>
      <c r="BJ37" s="7"/>
      <c r="BK37" s="38"/>
      <c r="BL37" s="40"/>
      <c r="BM37" s="7"/>
      <c r="BN37" s="38"/>
      <c r="BO37" s="40"/>
      <c r="BP37" s="78"/>
      <c r="BQ37" s="78"/>
      <c r="BR37" s="27">
        <v>32</v>
      </c>
      <c r="BS37" s="7"/>
      <c r="BT37" s="38"/>
      <c r="BU37" s="40"/>
      <c r="BV37" s="7"/>
      <c r="BW37" s="38"/>
      <c r="BX37" s="40"/>
      <c r="BY37" s="7"/>
      <c r="BZ37" s="38"/>
      <c r="CA37" s="40"/>
      <c r="CB37" s="7"/>
      <c r="CC37" s="38"/>
      <c r="CD37" s="40"/>
      <c r="CE37" s="7"/>
      <c r="CF37" s="38"/>
      <c r="CG37" s="40"/>
      <c r="CH37" s="27">
        <v>32</v>
      </c>
      <c r="CI37" s="7"/>
      <c r="CJ37" s="38"/>
      <c r="CK37" s="40"/>
      <c r="CL37" s="7"/>
      <c r="CM37" s="38"/>
      <c r="CN37" s="40"/>
      <c r="CO37" s="7"/>
      <c r="CP37" s="38"/>
      <c r="CQ37" s="40"/>
      <c r="CR37" s="7"/>
      <c r="CS37" s="38"/>
      <c r="CT37" s="40"/>
      <c r="CU37" s="7"/>
      <c r="CV37" s="38"/>
      <c r="CW37" s="40"/>
      <c r="CX37" s="78"/>
      <c r="CY37" s="78"/>
      <c r="CZ37" s="27">
        <v>32</v>
      </c>
      <c r="DA37" s="7"/>
      <c r="DB37" s="38"/>
      <c r="DC37" s="40"/>
      <c r="DD37" s="7"/>
      <c r="DE37" s="38"/>
      <c r="DF37" s="40"/>
      <c r="DG37" s="7"/>
      <c r="DH37" s="38"/>
      <c r="DI37" s="40"/>
      <c r="DJ37" s="7"/>
      <c r="DK37" s="38"/>
      <c r="DL37" s="40"/>
      <c r="DM37" s="7"/>
      <c r="DN37" s="38"/>
      <c r="DO37" s="40"/>
      <c r="DP37" s="27">
        <v>32</v>
      </c>
      <c r="DQ37" s="107"/>
      <c r="DR37" s="285"/>
      <c r="DS37" s="286"/>
      <c r="DT37" s="107"/>
      <c r="DU37" s="285"/>
      <c r="DV37" s="286"/>
      <c r="DW37" s="107"/>
      <c r="DX37" s="285"/>
      <c r="DY37" s="286"/>
      <c r="DZ37" s="107"/>
      <c r="EA37" s="285"/>
      <c r="EB37" s="286"/>
      <c r="EC37" s="265" t="str">
        <f>IF(เวลาเรียน!C37=0," ",IF(ตัวชี้วัด!$EC$5=" "," ",ลับ!EV37))</f>
        <v xml:space="preserve"> </v>
      </c>
      <c r="ED37" s="264" t="str">
        <f t="shared" si="1"/>
        <v xml:space="preserve"> </v>
      </c>
      <c r="EE37" s="288" t="str">
        <f t="shared" si="2"/>
        <v xml:space="preserve"> </v>
      </c>
    </row>
    <row r="38" spans="2:135" ht="15.2" customHeight="1">
      <c r="B38" s="27">
        <v>33</v>
      </c>
      <c r="C38" s="7"/>
      <c r="D38" s="38"/>
      <c r="E38" s="40"/>
      <c r="F38" s="7"/>
      <c r="G38" s="38"/>
      <c r="H38" s="40"/>
      <c r="I38" s="7"/>
      <c r="J38" s="38"/>
      <c r="K38" s="40"/>
      <c r="L38" s="7"/>
      <c r="M38" s="38"/>
      <c r="N38" s="40"/>
      <c r="O38" s="7"/>
      <c r="P38" s="38"/>
      <c r="Q38" s="40"/>
      <c r="R38" s="27">
        <v>33</v>
      </c>
      <c r="S38" s="7"/>
      <c r="T38" s="38"/>
      <c r="U38" s="40"/>
      <c r="V38" s="7"/>
      <c r="W38" s="38"/>
      <c r="X38" s="40"/>
      <c r="Y38" s="7"/>
      <c r="Z38" s="38"/>
      <c r="AA38" s="40"/>
      <c r="AB38" s="7"/>
      <c r="AC38" s="38"/>
      <c r="AD38" s="40"/>
      <c r="AE38" s="7"/>
      <c r="AF38" s="38"/>
      <c r="AG38" s="40"/>
      <c r="AH38" s="78"/>
      <c r="AI38" s="78"/>
      <c r="AJ38" s="27">
        <v>33</v>
      </c>
      <c r="AK38" s="7"/>
      <c r="AL38" s="38"/>
      <c r="AM38" s="40"/>
      <c r="AN38" s="7"/>
      <c r="AO38" s="38"/>
      <c r="AP38" s="40"/>
      <c r="AQ38" s="7"/>
      <c r="AR38" s="38"/>
      <c r="AS38" s="40"/>
      <c r="AT38" s="7"/>
      <c r="AU38" s="38"/>
      <c r="AV38" s="40"/>
      <c r="AW38" s="7"/>
      <c r="AX38" s="38"/>
      <c r="AY38" s="40"/>
      <c r="AZ38" s="27">
        <v>33</v>
      </c>
      <c r="BA38" s="7"/>
      <c r="BB38" s="38"/>
      <c r="BC38" s="40"/>
      <c r="BD38" s="7"/>
      <c r="BE38" s="38"/>
      <c r="BF38" s="40"/>
      <c r="BG38" s="7"/>
      <c r="BH38" s="38"/>
      <c r="BI38" s="40"/>
      <c r="BJ38" s="7"/>
      <c r="BK38" s="38"/>
      <c r="BL38" s="40"/>
      <c r="BM38" s="7"/>
      <c r="BN38" s="38"/>
      <c r="BO38" s="40"/>
      <c r="BP38" s="78"/>
      <c r="BQ38" s="78"/>
      <c r="BR38" s="27">
        <v>33</v>
      </c>
      <c r="BS38" s="7"/>
      <c r="BT38" s="38"/>
      <c r="BU38" s="40"/>
      <c r="BV38" s="7"/>
      <c r="BW38" s="38"/>
      <c r="BX38" s="40"/>
      <c r="BY38" s="7"/>
      <c r="BZ38" s="38"/>
      <c r="CA38" s="40"/>
      <c r="CB38" s="7"/>
      <c r="CC38" s="38"/>
      <c r="CD38" s="40"/>
      <c r="CE38" s="7"/>
      <c r="CF38" s="38"/>
      <c r="CG38" s="40"/>
      <c r="CH38" s="27">
        <v>33</v>
      </c>
      <c r="CI38" s="7"/>
      <c r="CJ38" s="38"/>
      <c r="CK38" s="40"/>
      <c r="CL38" s="7"/>
      <c r="CM38" s="38"/>
      <c r="CN38" s="40"/>
      <c r="CO38" s="7"/>
      <c r="CP38" s="38"/>
      <c r="CQ38" s="40"/>
      <c r="CR38" s="7"/>
      <c r="CS38" s="38"/>
      <c r="CT38" s="40"/>
      <c r="CU38" s="7"/>
      <c r="CV38" s="38"/>
      <c r="CW38" s="40"/>
      <c r="CX38" s="78"/>
      <c r="CY38" s="78"/>
      <c r="CZ38" s="27">
        <v>33</v>
      </c>
      <c r="DA38" s="7"/>
      <c r="DB38" s="38"/>
      <c r="DC38" s="40"/>
      <c r="DD38" s="7"/>
      <c r="DE38" s="38"/>
      <c r="DF38" s="40"/>
      <c r="DG38" s="7"/>
      <c r="DH38" s="38"/>
      <c r="DI38" s="40"/>
      <c r="DJ38" s="7"/>
      <c r="DK38" s="38"/>
      <c r="DL38" s="40"/>
      <c r="DM38" s="7"/>
      <c r="DN38" s="38"/>
      <c r="DO38" s="40"/>
      <c r="DP38" s="27">
        <v>33</v>
      </c>
      <c r="DQ38" s="107"/>
      <c r="DR38" s="285"/>
      <c r="DS38" s="286"/>
      <c r="DT38" s="107"/>
      <c r="DU38" s="285"/>
      <c r="DV38" s="286"/>
      <c r="DW38" s="107"/>
      <c r="DX38" s="285"/>
      <c r="DY38" s="286"/>
      <c r="DZ38" s="107"/>
      <c r="EA38" s="285"/>
      <c r="EB38" s="286"/>
      <c r="EC38" s="265" t="str">
        <f>IF(เวลาเรียน!C38=0," ",IF(ตัวชี้วัด!$EC$5=" "," ",ลับ!EV38))</f>
        <v xml:space="preserve"> </v>
      </c>
      <c r="ED38" s="264" t="str">
        <f t="shared" si="1"/>
        <v xml:space="preserve"> </v>
      </c>
      <c r="EE38" s="288" t="str">
        <f t="shared" si="2"/>
        <v xml:space="preserve"> </v>
      </c>
    </row>
    <row r="39" spans="2:135" ht="15.2" customHeight="1">
      <c r="B39" s="27">
        <v>34</v>
      </c>
      <c r="C39" s="7"/>
      <c r="D39" s="38"/>
      <c r="E39" s="40"/>
      <c r="F39" s="7"/>
      <c r="G39" s="38"/>
      <c r="H39" s="40"/>
      <c r="I39" s="7"/>
      <c r="J39" s="38"/>
      <c r="K39" s="40"/>
      <c r="L39" s="7"/>
      <c r="M39" s="38"/>
      <c r="N39" s="40"/>
      <c r="O39" s="7"/>
      <c r="P39" s="38"/>
      <c r="Q39" s="40"/>
      <c r="R39" s="27">
        <v>34</v>
      </c>
      <c r="S39" s="7"/>
      <c r="T39" s="38"/>
      <c r="U39" s="40"/>
      <c r="V39" s="7"/>
      <c r="W39" s="38"/>
      <c r="X39" s="40"/>
      <c r="Y39" s="7"/>
      <c r="Z39" s="38"/>
      <c r="AA39" s="40"/>
      <c r="AB39" s="7"/>
      <c r="AC39" s="38"/>
      <c r="AD39" s="40"/>
      <c r="AE39" s="7"/>
      <c r="AF39" s="38"/>
      <c r="AG39" s="40"/>
      <c r="AH39" s="78"/>
      <c r="AI39" s="78"/>
      <c r="AJ39" s="27">
        <v>34</v>
      </c>
      <c r="AK39" s="7"/>
      <c r="AL39" s="38"/>
      <c r="AM39" s="40"/>
      <c r="AN39" s="7"/>
      <c r="AO39" s="38"/>
      <c r="AP39" s="40"/>
      <c r="AQ39" s="7"/>
      <c r="AR39" s="38"/>
      <c r="AS39" s="40"/>
      <c r="AT39" s="7"/>
      <c r="AU39" s="38"/>
      <c r="AV39" s="40"/>
      <c r="AW39" s="7"/>
      <c r="AX39" s="38"/>
      <c r="AY39" s="40"/>
      <c r="AZ39" s="27">
        <v>34</v>
      </c>
      <c r="BA39" s="7"/>
      <c r="BB39" s="38"/>
      <c r="BC39" s="40"/>
      <c r="BD39" s="7"/>
      <c r="BE39" s="38"/>
      <c r="BF39" s="40"/>
      <c r="BG39" s="7"/>
      <c r="BH39" s="38"/>
      <c r="BI39" s="40"/>
      <c r="BJ39" s="7"/>
      <c r="BK39" s="38"/>
      <c r="BL39" s="40"/>
      <c r="BM39" s="7"/>
      <c r="BN39" s="38"/>
      <c r="BO39" s="40"/>
      <c r="BP39" s="78"/>
      <c r="BQ39" s="78"/>
      <c r="BR39" s="27">
        <v>34</v>
      </c>
      <c r="BS39" s="7"/>
      <c r="BT39" s="38"/>
      <c r="BU39" s="40"/>
      <c r="BV39" s="7"/>
      <c r="BW39" s="38"/>
      <c r="BX39" s="40"/>
      <c r="BY39" s="7"/>
      <c r="BZ39" s="38"/>
      <c r="CA39" s="40"/>
      <c r="CB39" s="7"/>
      <c r="CC39" s="38"/>
      <c r="CD39" s="40"/>
      <c r="CE39" s="7"/>
      <c r="CF39" s="38"/>
      <c r="CG39" s="40"/>
      <c r="CH39" s="27">
        <v>34</v>
      </c>
      <c r="CI39" s="7"/>
      <c r="CJ39" s="38"/>
      <c r="CK39" s="40"/>
      <c r="CL39" s="7"/>
      <c r="CM39" s="38"/>
      <c r="CN39" s="40"/>
      <c r="CO39" s="7"/>
      <c r="CP39" s="38"/>
      <c r="CQ39" s="40"/>
      <c r="CR39" s="7"/>
      <c r="CS39" s="38"/>
      <c r="CT39" s="40"/>
      <c r="CU39" s="7"/>
      <c r="CV39" s="38"/>
      <c r="CW39" s="40"/>
      <c r="CX39" s="78"/>
      <c r="CY39" s="78"/>
      <c r="CZ39" s="27">
        <v>34</v>
      </c>
      <c r="DA39" s="7"/>
      <c r="DB39" s="38"/>
      <c r="DC39" s="40"/>
      <c r="DD39" s="7"/>
      <c r="DE39" s="38"/>
      <c r="DF39" s="40"/>
      <c r="DG39" s="7"/>
      <c r="DH39" s="38"/>
      <c r="DI39" s="40"/>
      <c r="DJ39" s="7"/>
      <c r="DK39" s="38"/>
      <c r="DL39" s="40"/>
      <c r="DM39" s="7"/>
      <c r="DN39" s="38"/>
      <c r="DO39" s="40"/>
      <c r="DP39" s="27">
        <v>34</v>
      </c>
      <c r="DQ39" s="107"/>
      <c r="DR39" s="285"/>
      <c r="DS39" s="286"/>
      <c r="DT39" s="107"/>
      <c r="DU39" s="285"/>
      <c r="DV39" s="286"/>
      <c r="DW39" s="107"/>
      <c r="DX39" s="285"/>
      <c r="DY39" s="286"/>
      <c r="DZ39" s="107"/>
      <c r="EA39" s="285"/>
      <c r="EB39" s="286"/>
      <c r="EC39" s="265" t="str">
        <f>IF(เวลาเรียน!C39=0," ",IF(ตัวชี้วัด!$EC$5=" "," ",ลับ!EV39))</f>
        <v xml:space="preserve"> </v>
      </c>
      <c r="ED39" s="264" t="str">
        <f t="shared" si="1"/>
        <v xml:space="preserve"> </v>
      </c>
      <c r="EE39" s="288" t="str">
        <f t="shared" si="2"/>
        <v xml:space="preserve"> </v>
      </c>
    </row>
    <row r="40" spans="2:135" ht="15.2" customHeight="1" thickBot="1">
      <c r="B40" s="28">
        <v>35</v>
      </c>
      <c r="C40" s="8"/>
      <c r="D40" s="41"/>
      <c r="E40" s="43"/>
      <c r="F40" s="8"/>
      <c r="G40" s="41"/>
      <c r="H40" s="43"/>
      <c r="I40" s="8"/>
      <c r="J40" s="41"/>
      <c r="K40" s="43"/>
      <c r="L40" s="8"/>
      <c r="M40" s="41"/>
      <c r="N40" s="43"/>
      <c r="O40" s="8"/>
      <c r="P40" s="41"/>
      <c r="Q40" s="43"/>
      <c r="R40" s="28">
        <v>35</v>
      </c>
      <c r="S40" s="8"/>
      <c r="T40" s="41"/>
      <c r="U40" s="43"/>
      <c r="V40" s="8"/>
      <c r="W40" s="41"/>
      <c r="X40" s="43"/>
      <c r="Y40" s="8"/>
      <c r="Z40" s="41"/>
      <c r="AA40" s="43"/>
      <c r="AB40" s="8"/>
      <c r="AC40" s="41"/>
      <c r="AD40" s="43"/>
      <c r="AE40" s="8"/>
      <c r="AF40" s="41"/>
      <c r="AG40" s="43"/>
      <c r="AH40" s="78"/>
      <c r="AI40" s="78"/>
      <c r="AJ40" s="28">
        <v>35</v>
      </c>
      <c r="AK40" s="8"/>
      <c r="AL40" s="41"/>
      <c r="AM40" s="43"/>
      <c r="AN40" s="8"/>
      <c r="AO40" s="41"/>
      <c r="AP40" s="43"/>
      <c r="AQ40" s="8"/>
      <c r="AR40" s="41"/>
      <c r="AS40" s="43"/>
      <c r="AT40" s="8"/>
      <c r="AU40" s="41"/>
      <c r="AV40" s="43"/>
      <c r="AW40" s="8"/>
      <c r="AX40" s="41"/>
      <c r="AY40" s="43"/>
      <c r="AZ40" s="28">
        <v>35</v>
      </c>
      <c r="BA40" s="8"/>
      <c r="BB40" s="41"/>
      <c r="BC40" s="43"/>
      <c r="BD40" s="8"/>
      <c r="BE40" s="41"/>
      <c r="BF40" s="43"/>
      <c r="BG40" s="8"/>
      <c r="BH40" s="41"/>
      <c r="BI40" s="43"/>
      <c r="BJ40" s="8"/>
      <c r="BK40" s="41"/>
      <c r="BL40" s="43"/>
      <c r="BM40" s="8"/>
      <c r="BN40" s="41"/>
      <c r="BO40" s="43"/>
      <c r="BP40" s="78"/>
      <c r="BQ40" s="78"/>
      <c r="BR40" s="28">
        <v>35</v>
      </c>
      <c r="BS40" s="8"/>
      <c r="BT40" s="41"/>
      <c r="BU40" s="43"/>
      <c r="BV40" s="8"/>
      <c r="BW40" s="41"/>
      <c r="BX40" s="43"/>
      <c r="BY40" s="8"/>
      <c r="BZ40" s="41"/>
      <c r="CA40" s="43"/>
      <c r="CB40" s="8"/>
      <c r="CC40" s="41"/>
      <c r="CD40" s="43"/>
      <c r="CE40" s="8"/>
      <c r="CF40" s="41"/>
      <c r="CG40" s="43"/>
      <c r="CH40" s="28">
        <v>35</v>
      </c>
      <c r="CI40" s="8"/>
      <c r="CJ40" s="41"/>
      <c r="CK40" s="43"/>
      <c r="CL40" s="8"/>
      <c r="CM40" s="41"/>
      <c r="CN40" s="43"/>
      <c r="CO40" s="8"/>
      <c r="CP40" s="41"/>
      <c r="CQ40" s="43"/>
      <c r="CR40" s="8"/>
      <c r="CS40" s="41"/>
      <c r="CT40" s="43"/>
      <c r="CU40" s="8"/>
      <c r="CV40" s="41"/>
      <c r="CW40" s="43"/>
      <c r="CX40" s="78"/>
      <c r="CY40" s="78"/>
      <c r="CZ40" s="28">
        <v>35</v>
      </c>
      <c r="DA40" s="8"/>
      <c r="DB40" s="41"/>
      <c r="DC40" s="43"/>
      <c r="DD40" s="8"/>
      <c r="DE40" s="41"/>
      <c r="DF40" s="43"/>
      <c r="DG40" s="8"/>
      <c r="DH40" s="41"/>
      <c r="DI40" s="43"/>
      <c r="DJ40" s="8"/>
      <c r="DK40" s="41"/>
      <c r="DL40" s="43"/>
      <c r="DM40" s="8"/>
      <c r="DN40" s="41"/>
      <c r="DO40" s="43"/>
      <c r="DP40" s="28">
        <v>35</v>
      </c>
      <c r="DQ40" s="110"/>
      <c r="DR40" s="289"/>
      <c r="DS40" s="290"/>
      <c r="DT40" s="110"/>
      <c r="DU40" s="289"/>
      <c r="DV40" s="290"/>
      <c r="DW40" s="110"/>
      <c r="DX40" s="289"/>
      <c r="DY40" s="290"/>
      <c r="DZ40" s="110"/>
      <c r="EA40" s="289"/>
      <c r="EB40" s="290"/>
      <c r="EC40" s="268" t="str">
        <f>IF(เวลาเรียน!C40=0," ",IF(ตัวชี้วัด!$EC$5=" "," ",ลับ!EV40))</f>
        <v xml:space="preserve"> </v>
      </c>
      <c r="ED40" s="274" t="str">
        <f t="shared" si="1"/>
        <v xml:space="preserve"> </v>
      </c>
      <c r="EE40" s="292" t="str">
        <f t="shared" si="2"/>
        <v xml:space="preserve"> </v>
      </c>
    </row>
    <row r="41" spans="2:135" ht="15.2" customHeight="1">
      <c r="B41" s="44">
        <v>36</v>
      </c>
      <c r="C41" s="10"/>
      <c r="D41" s="46"/>
      <c r="E41" s="47"/>
      <c r="F41" s="10"/>
      <c r="G41" s="46"/>
      <c r="H41" s="47"/>
      <c r="I41" s="10"/>
      <c r="J41" s="46"/>
      <c r="K41" s="47"/>
      <c r="L41" s="10"/>
      <c r="M41" s="46"/>
      <c r="N41" s="47"/>
      <c r="O41" s="10"/>
      <c r="P41" s="46"/>
      <c r="Q41" s="47"/>
      <c r="R41" s="44">
        <v>36</v>
      </c>
      <c r="S41" s="10"/>
      <c r="T41" s="46"/>
      <c r="U41" s="47"/>
      <c r="V41" s="10"/>
      <c r="W41" s="46"/>
      <c r="X41" s="47"/>
      <c r="Y41" s="10"/>
      <c r="Z41" s="46"/>
      <c r="AA41" s="47"/>
      <c r="AB41" s="10"/>
      <c r="AC41" s="46"/>
      <c r="AD41" s="47"/>
      <c r="AE41" s="10"/>
      <c r="AF41" s="46"/>
      <c r="AG41" s="47"/>
      <c r="AH41" s="78"/>
      <c r="AI41" s="78"/>
      <c r="AJ41" s="44">
        <v>36</v>
      </c>
      <c r="AK41" s="10"/>
      <c r="AL41" s="46"/>
      <c r="AM41" s="47"/>
      <c r="AN41" s="10"/>
      <c r="AO41" s="46"/>
      <c r="AP41" s="47"/>
      <c r="AQ41" s="10"/>
      <c r="AR41" s="46"/>
      <c r="AS41" s="47"/>
      <c r="AT41" s="10"/>
      <c r="AU41" s="46"/>
      <c r="AV41" s="47"/>
      <c r="AW41" s="10"/>
      <c r="AX41" s="46"/>
      <c r="AY41" s="47"/>
      <c r="AZ41" s="44">
        <v>36</v>
      </c>
      <c r="BA41" s="10"/>
      <c r="BB41" s="46"/>
      <c r="BC41" s="47"/>
      <c r="BD41" s="10"/>
      <c r="BE41" s="46"/>
      <c r="BF41" s="47"/>
      <c r="BG41" s="10"/>
      <c r="BH41" s="46"/>
      <c r="BI41" s="47"/>
      <c r="BJ41" s="10"/>
      <c r="BK41" s="46"/>
      <c r="BL41" s="47"/>
      <c r="BM41" s="10"/>
      <c r="BN41" s="46"/>
      <c r="BO41" s="47"/>
      <c r="BP41" s="78"/>
      <c r="BQ41" s="78"/>
      <c r="BR41" s="44">
        <v>36</v>
      </c>
      <c r="BS41" s="10"/>
      <c r="BT41" s="46"/>
      <c r="BU41" s="47"/>
      <c r="BV41" s="10"/>
      <c r="BW41" s="46"/>
      <c r="BX41" s="47"/>
      <c r="BY41" s="10"/>
      <c r="BZ41" s="46"/>
      <c r="CA41" s="47"/>
      <c r="CB41" s="10"/>
      <c r="CC41" s="46"/>
      <c r="CD41" s="47"/>
      <c r="CE41" s="10"/>
      <c r="CF41" s="46"/>
      <c r="CG41" s="47"/>
      <c r="CH41" s="44">
        <v>36</v>
      </c>
      <c r="CI41" s="10"/>
      <c r="CJ41" s="46"/>
      <c r="CK41" s="47"/>
      <c r="CL41" s="10"/>
      <c r="CM41" s="46"/>
      <c r="CN41" s="47"/>
      <c r="CO41" s="10"/>
      <c r="CP41" s="46"/>
      <c r="CQ41" s="47"/>
      <c r="CR41" s="10"/>
      <c r="CS41" s="46"/>
      <c r="CT41" s="47"/>
      <c r="CU41" s="10"/>
      <c r="CV41" s="46"/>
      <c r="CW41" s="47"/>
      <c r="CX41" s="78"/>
      <c r="CY41" s="78"/>
      <c r="CZ41" s="44">
        <v>36</v>
      </c>
      <c r="DA41" s="10"/>
      <c r="DB41" s="46"/>
      <c r="DC41" s="47"/>
      <c r="DD41" s="10"/>
      <c r="DE41" s="46"/>
      <c r="DF41" s="47"/>
      <c r="DG41" s="10"/>
      <c r="DH41" s="46"/>
      <c r="DI41" s="47"/>
      <c r="DJ41" s="10"/>
      <c r="DK41" s="46"/>
      <c r="DL41" s="47"/>
      <c r="DM41" s="10"/>
      <c r="DN41" s="46"/>
      <c r="DO41" s="47"/>
      <c r="DP41" s="44">
        <v>36</v>
      </c>
      <c r="DQ41" s="122"/>
      <c r="DR41" s="293"/>
      <c r="DS41" s="294"/>
      <c r="DT41" s="122"/>
      <c r="DU41" s="293"/>
      <c r="DV41" s="294"/>
      <c r="DW41" s="122"/>
      <c r="DX41" s="293"/>
      <c r="DY41" s="294"/>
      <c r="DZ41" s="122"/>
      <c r="EA41" s="293"/>
      <c r="EB41" s="294"/>
      <c r="EC41" s="260" t="str">
        <f>IF(เวลาเรียน!C41=0," ",IF(ตัวชี้วัด!$EC$5=" "," ",ลับ!EV41))</f>
        <v xml:space="preserve"> </v>
      </c>
      <c r="ED41" s="259" t="str">
        <f t="shared" si="1"/>
        <v xml:space="preserve"> </v>
      </c>
      <c r="EE41" s="284" t="str">
        <f t="shared" si="2"/>
        <v xml:space="preserve"> </v>
      </c>
    </row>
    <row r="42" spans="2:135" ht="15.2" customHeight="1">
      <c r="B42" s="27">
        <v>37</v>
      </c>
      <c r="C42" s="7"/>
      <c r="D42" s="38"/>
      <c r="E42" s="40"/>
      <c r="F42" s="7"/>
      <c r="G42" s="38"/>
      <c r="H42" s="40"/>
      <c r="I42" s="7"/>
      <c r="J42" s="38"/>
      <c r="K42" s="40"/>
      <c r="L42" s="7"/>
      <c r="M42" s="38"/>
      <c r="N42" s="40"/>
      <c r="O42" s="7"/>
      <c r="P42" s="38"/>
      <c r="Q42" s="40"/>
      <c r="R42" s="27">
        <v>37</v>
      </c>
      <c r="S42" s="7"/>
      <c r="T42" s="38"/>
      <c r="U42" s="40"/>
      <c r="V42" s="7"/>
      <c r="W42" s="38"/>
      <c r="X42" s="40"/>
      <c r="Y42" s="7"/>
      <c r="Z42" s="38"/>
      <c r="AA42" s="40"/>
      <c r="AB42" s="7"/>
      <c r="AC42" s="38"/>
      <c r="AD42" s="40"/>
      <c r="AE42" s="7"/>
      <c r="AF42" s="38"/>
      <c r="AG42" s="40"/>
      <c r="AH42" s="78"/>
      <c r="AI42" s="78"/>
      <c r="AJ42" s="27">
        <v>37</v>
      </c>
      <c r="AK42" s="7"/>
      <c r="AL42" s="38"/>
      <c r="AM42" s="40"/>
      <c r="AN42" s="7"/>
      <c r="AO42" s="38"/>
      <c r="AP42" s="40"/>
      <c r="AQ42" s="7"/>
      <c r="AR42" s="38"/>
      <c r="AS42" s="40"/>
      <c r="AT42" s="7"/>
      <c r="AU42" s="38"/>
      <c r="AV42" s="40"/>
      <c r="AW42" s="7"/>
      <c r="AX42" s="38"/>
      <c r="AY42" s="40"/>
      <c r="AZ42" s="27">
        <v>37</v>
      </c>
      <c r="BA42" s="7"/>
      <c r="BB42" s="38"/>
      <c r="BC42" s="40"/>
      <c r="BD42" s="7"/>
      <c r="BE42" s="38"/>
      <c r="BF42" s="40"/>
      <c r="BG42" s="7"/>
      <c r="BH42" s="38"/>
      <c r="BI42" s="40"/>
      <c r="BJ42" s="7"/>
      <c r="BK42" s="38"/>
      <c r="BL42" s="40"/>
      <c r="BM42" s="7"/>
      <c r="BN42" s="38"/>
      <c r="BO42" s="40"/>
      <c r="BP42" s="78"/>
      <c r="BQ42" s="78"/>
      <c r="BR42" s="27">
        <v>37</v>
      </c>
      <c r="BS42" s="7"/>
      <c r="BT42" s="38"/>
      <c r="BU42" s="40"/>
      <c r="BV42" s="7"/>
      <c r="BW42" s="38"/>
      <c r="BX42" s="40"/>
      <c r="BY42" s="7"/>
      <c r="BZ42" s="38"/>
      <c r="CA42" s="40"/>
      <c r="CB42" s="7"/>
      <c r="CC42" s="38"/>
      <c r="CD42" s="40"/>
      <c r="CE42" s="7"/>
      <c r="CF42" s="38"/>
      <c r="CG42" s="40"/>
      <c r="CH42" s="27">
        <v>37</v>
      </c>
      <c r="CI42" s="7"/>
      <c r="CJ42" s="38"/>
      <c r="CK42" s="40"/>
      <c r="CL42" s="7"/>
      <c r="CM42" s="38"/>
      <c r="CN42" s="40"/>
      <c r="CO42" s="7"/>
      <c r="CP42" s="38"/>
      <c r="CQ42" s="40"/>
      <c r="CR42" s="7"/>
      <c r="CS42" s="38"/>
      <c r="CT42" s="40"/>
      <c r="CU42" s="7"/>
      <c r="CV42" s="38"/>
      <c r="CW42" s="40"/>
      <c r="CX42" s="78"/>
      <c r="CY42" s="78"/>
      <c r="CZ42" s="27">
        <v>37</v>
      </c>
      <c r="DA42" s="7"/>
      <c r="DB42" s="38"/>
      <c r="DC42" s="40"/>
      <c r="DD42" s="7"/>
      <c r="DE42" s="38"/>
      <c r="DF42" s="40"/>
      <c r="DG42" s="7"/>
      <c r="DH42" s="38"/>
      <c r="DI42" s="40"/>
      <c r="DJ42" s="7"/>
      <c r="DK42" s="38"/>
      <c r="DL42" s="40"/>
      <c r="DM42" s="7"/>
      <c r="DN42" s="38"/>
      <c r="DO42" s="40"/>
      <c r="DP42" s="27">
        <v>37</v>
      </c>
      <c r="DQ42" s="107"/>
      <c r="DR42" s="285"/>
      <c r="DS42" s="286"/>
      <c r="DT42" s="107"/>
      <c r="DU42" s="285"/>
      <c r="DV42" s="286"/>
      <c r="DW42" s="107"/>
      <c r="DX42" s="285"/>
      <c r="DY42" s="286"/>
      <c r="DZ42" s="107"/>
      <c r="EA42" s="285"/>
      <c r="EB42" s="286"/>
      <c r="EC42" s="265" t="str">
        <f>IF(เวลาเรียน!C42=0," ",IF(ตัวชี้วัด!$EC$5=" "," ",ลับ!EV42))</f>
        <v xml:space="preserve"> </v>
      </c>
      <c r="ED42" s="264" t="str">
        <f t="shared" si="1"/>
        <v xml:space="preserve"> </v>
      </c>
      <c r="EE42" s="288" t="str">
        <f t="shared" si="2"/>
        <v xml:space="preserve"> </v>
      </c>
    </row>
    <row r="43" spans="2:135" ht="15.2" customHeight="1">
      <c r="B43" s="27">
        <v>38</v>
      </c>
      <c r="C43" s="7"/>
      <c r="D43" s="38"/>
      <c r="E43" s="40"/>
      <c r="F43" s="7"/>
      <c r="G43" s="38"/>
      <c r="H43" s="40"/>
      <c r="I43" s="7"/>
      <c r="J43" s="38"/>
      <c r="K43" s="40"/>
      <c r="L43" s="7"/>
      <c r="M43" s="38"/>
      <c r="N43" s="40"/>
      <c r="O43" s="7"/>
      <c r="P43" s="38"/>
      <c r="Q43" s="40"/>
      <c r="R43" s="27">
        <v>38</v>
      </c>
      <c r="S43" s="7"/>
      <c r="T43" s="38"/>
      <c r="U43" s="40"/>
      <c r="V43" s="7"/>
      <c r="W43" s="38"/>
      <c r="X43" s="40"/>
      <c r="Y43" s="7"/>
      <c r="Z43" s="38"/>
      <c r="AA43" s="40"/>
      <c r="AB43" s="7"/>
      <c r="AC43" s="38"/>
      <c r="AD43" s="40"/>
      <c r="AE43" s="7"/>
      <c r="AF43" s="38"/>
      <c r="AG43" s="40"/>
      <c r="AH43" s="78"/>
      <c r="AI43" s="78"/>
      <c r="AJ43" s="27">
        <v>38</v>
      </c>
      <c r="AK43" s="7"/>
      <c r="AL43" s="38"/>
      <c r="AM43" s="40"/>
      <c r="AN43" s="7"/>
      <c r="AO43" s="38"/>
      <c r="AP43" s="40"/>
      <c r="AQ43" s="7"/>
      <c r="AR43" s="38"/>
      <c r="AS43" s="40"/>
      <c r="AT43" s="7"/>
      <c r="AU43" s="38"/>
      <c r="AV43" s="40"/>
      <c r="AW43" s="7"/>
      <c r="AX43" s="38"/>
      <c r="AY43" s="40"/>
      <c r="AZ43" s="27">
        <v>38</v>
      </c>
      <c r="BA43" s="7"/>
      <c r="BB43" s="38"/>
      <c r="BC43" s="40"/>
      <c r="BD43" s="7"/>
      <c r="BE43" s="38"/>
      <c r="BF43" s="40"/>
      <c r="BG43" s="7"/>
      <c r="BH43" s="38"/>
      <c r="BI43" s="40"/>
      <c r="BJ43" s="7"/>
      <c r="BK43" s="38"/>
      <c r="BL43" s="40"/>
      <c r="BM43" s="7"/>
      <c r="BN43" s="38"/>
      <c r="BO43" s="40"/>
      <c r="BP43" s="78"/>
      <c r="BQ43" s="78"/>
      <c r="BR43" s="27">
        <v>38</v>
      </c>
      <c r="BS43" s="7"/>
      <c r="BT43" s="38"/>
      <c r="BU43" s="40"/>
      <c r="BV43" s="7"/>
      <c r="BW43" s="38"/>
      <c r="BX43" s="40"/>
      <c r="BY43" s="7"/>
      <c r="BZ43" s="38"/>
      <c r="CA43" s="40"/>
      <c r="CB43" s="7"/>
      <c r="CC43" s="38"/>
      <c r="CD43" s="40"/>
      <c r="CE43" s="7"/>
      <c r="CF43" s="38"/>
      <c r="CG43" s="40"/>
      <c r="CH43" s="27">
        <v>38</v>
      </c>
      <c r="CI43" s="7"/>
      <c r="CJ43" s="38"/>
      <c r="CK43" s="40"/>
      <c r="CL43" s="7"/>
      <c r="CM43" s="38"/>
      <c r="CN43" s="40"/>
      <c r="CO43" s="7"/>
      <c r="CP43" s="38"/>
      <c r="CQ43" s="40"/>
      <c r="CR43" s="7"/>
      <c r="CS43" s="38"/>
      <c r="CT43" s="40"/>
      <c r="CU43" s="7"/>
      <c r="CV43" s="38"/>
      <c r="CW43" s="40"/>
      <c r="CX43" s="78"/>
      <c r="CY43" s="78"/>
      <c r="CZ43" s="27">
        <v>38</v>
      </c>
      <c r="DA43" s="7"/>
      <c r="DB43" s="38"/>
      <c r="DC43" s="40"/>
      <c r="DD43" s="7"/>
      <c r="DE43" s="38"/>
      <c r="DF43" s="40"/>
      <c r="DG43" s="7"/>
      <c r="DH43" s="38"/>
      <c r="DI43" s="40"/>
      <c r="DJ43" s="7"/>
      <c r="DK43" s="38"/>
      <c r="DL43" s="40"/>
      <c r="DM43" s="7"/>
      <c r="DN43" s="38"/>
      <c r="DO43" s="40"/>
      <c r="DP43" s="27">
        <v>38</v>
      </c>
      <c r="DQ43" s="107"/>
      <c r="DR43" s="285"/>
      <c r="DS43" s="286"/>
      <c r="DT43" s="107"/>
      <c r="DU43" s="285"/>
      <c r="DV43" s="286"/>
      <c r="DW43" s="107"/>
      <c r="DX43" s="285"/>
      <c r="DY43" s="286"/>
      <c r="DZ43" s="107"/>
      <c r="EA43" s="285"/>
      <c r="EB43" s="286"/>
      <c r="EC43" s="265" t="str">
        <f>IF(เวลาเรียน!C43=0," ",IF(ตัวชี้วัด!$EC$5=" "," ",ลับ!EV43))</f>
        <v xml:space="preserve"> </v>
      </c>
      <c r="ED43" s="264" t="str">
        <f t="shared" si="1"/>
        <v xml:space="preserve"> </v>
      </c>
      <c r="EE43" s="288" t="str">
        <f t="shared" si="2"/>
        <v xml:space="preserve"> </v>
      </c>
    </row>
    <row r="44" spans="2:135" ht="15.2" customHeight="1">
      <c r="B44" s="27">
        <v>39</v>
      </c>
      <c r="C44" s="7"/>
      <c r="D44" s="38"/>
      <c r="E44" s="40"/>
      <c r="F44" s="7"/>
      <c r="G44" s="38"/>
      <c r="H44" s="40"/>
      <c r="I44" s="7"/>
      <c r="J44" s="38"/>
      <c r="K44" s="40"/>
      <c r="L44" s="7"/>
      <c r="M44" s="38"/>
      <c r="N44" s="40"/>
      <c r="O44" s="7"/>
      <c r="P44" s="38"/>
      <c r="Q44" s="40"/>
      <c r="R44" s="27">
        <v>39</v>
      </c>
      <c r="S44" s="7"/>
      <c r="T44" s="38"/>
      <c r="U44" s="40"/>
      <c r="V44" s="7"/>
      <c r="W44" s="38"/>
      <c r="X44" s="40"/>
      <c r="Y44" s="7"/>
      <c r="Z44" s="38"/>
      <c r="AA44" s="40"/>
      <c r="AB44" s="7"/>
      <c r="AC44" s="38"/>
      <c r="AD44" s="40"/>
      <c r="AE44" s="7"/>
      <c r="AF44" s="38"/>
      <c r="AG44" s="40"/>
      <c r="AH44" s="78"/>
      <c r="AI44" s="78"/>
      <c r="AJ44" s="27">
        <v>39</v>
      </c>
      <c r="AK44" s="7"/>
      <c r="AL44" s="38"/>
      <c r="AM44" s="40"/>
      <c r="AN44" s="7"/>
      <c r="AO44" s="38"/>
      <c r="AP44" s="40"/>
      <c r="AQ44" s="7"/>
      <c r="AR44" s="38"/>
      <c r="AS44" s="40"/>
      <c r="AT44" s="7"/>
      <c r="AU44" s="38"/>
      <c r="AV44" s="40"/>
      <c r="AW44" s="7"/>
      <c r="AX44" s="38"/>
      <c r="AY44" s="40"/>
      <c r="AZ44" s="27">
        <v>39</v>
      </c>
      <c r="BA44" s="7"/>
      <c r="BB44" s="38"/>
      <c r="BC44" s="40"/>
      <c r="BD44" s="7"/>
      <c r="BE44" s="38"/>
      <c r="BF44" s="40"/>
      <c r="BG44" s="7"/>
      <c r="BH44" s="38"/>
      <c r="BI44" s="40"/>
      <c r="BJ44" s="7"/>
      <c r="BK44" s="38"/>
      <c r="BL44" s="40"/>
      <c r="BM44" s="7"/>
      <c r="BN44" s="38"/>
      <c r="BO44" s="40"/>
      <c r="BP44" s="78"/>
      <c r="BQ44" s="78"/>
      <c r="BR44" s="27">
        <v>39</v>
      </c>
      <c r="BS44" s="7"/>
      <c r="BT44" s="38"/>
      <c r="BU44" s="40"/>
      <c r="BV44" s="7"/>
      <c r="BW44" s="38"/>
      <c r="BX44" s="40"/>
      <c r="BY44" s="7"/>
      <c r="BZ44" s="38"/>
      <c r="CA44" s="40"/>
      <c r="CB44" s="7"/>
      <c r="CC44" s="38"/>
      <c r="CD44" s="40"/>
      <c r="CE44" s="7"/>
      <c r="CF44" s="38"/>
      <c r="CG44" s="40"/>
      <c r="CH44" s="27">
        <v>39</v>
      </c>
      <c r="CI44" s="7"/>
      <c r="CJ44" s="38"/>
      <c r="CK44" s="40"/>
      <c r="CL44" s="7"/>
      <c r="CM44" s="38"/>
      <c r="CN44" s="40"/>
      <c r="CO44" s="7"/>
      <c r="CP44" s="38"/>
      <c r="CQ44" s="40"/>
      <c r="CR44" s="7"/>
      <c r="CS44" s="38"/>
      <c r="CT44" s="40"/>
      <c r="CU44" s="7"/>
      <c r="CV44" s="38"/>
      <c r="CW44" s="40"/>
      <c r="CX44" s="78"/>
      <c r="CY44" s="78"/>
      <c r="CZ44" s="27">
        <v>39</v>
      </c>
      <c r="DA44" s="7"/>
      <c r="DB44" s="38"/>
      <c r="DC44" s="40"/>
      <c r="DD44" s="7"/>
      <c r="DE44" s="38"/>
      <c r="DF44" s="40"/>
      <c r="DG44" s="7"/>
      <c r="DH44" s="38"/>
      <c r="DI44" s="40"/>
      <c r="DJ44" s="7"/>
      <c r="DK44" s="38"/>
      <c r="DL44" s="40"/>
      <c r="DM44" s="7"/>
      <c r="DN44" s="38"/>
      <c r="DO44" s="40"/>
      <c r="DP44" s="27">
        <v>39</v>
      </c>
      <c r="DQ44" s="107"/>
      <c r="DR44" s="285"/>
      <c r="DS44" s="286"/>
      <c r="DT44" s="107"/>
      <c r="DU44" s="285"/>
      <c r="DV44" s="286"/>
      <c r="DW44" s="107"/>
      <c r="DX44" s="285"/>
      <c r="DY44" s="286"/>
      <c r="DZ44" s="107"/>
      <c r="EA44" s="285"/>
      <c r="EB44" s="286"/>
      <c r="EC44" s="265" t="str">
        <f>IF(เวลาเรียน!C44=0," ",IF(ตัวชี้วัด!$EC$5=" "," ",ลับ!EV44))</f>
        <v xml:space="preserve"> </v>
      </c>
      <c r="ED44" s="264" t="str">
        <f t="shared" si="1"/>
        <v xml:space="preserve"> </v>
      </c>
      <c r="EE44" s="288" t="str">
        <f t="shared" si="2"/>
        <v xml:space="preserve"> </v>
      </c>
    </row>
    <row r="45" spans="2:135" ht="15.2" customHeight="1" thickBot="1">
      <c r="B45" s="31">
        <v>40</v>
      </c>
      <c r="C45" s="11"/>
      <c r="D45" s="48"/>
      <c r="E45" s="49"/>
      <c r="F45" s="11"/>
      <c r="G45" s="48"/>
      <c r="H45" s="49"/>
      <c r="I45" s="11"/>
      <c r="J45" s="48"/>
      <c r="K45" s="49"/>
      <c r="L45" s="11"/>
      <c r="M45" s="48"/>
      <c r="N45" s="49"/>
      <c r="O45" s="11"/>
      <c r="P45" s="48"/>
      <c r="Q45" s="49"/>
      <c r="R45" s="31">
        <v>40</v>
      </c>
      <c r="S45" s="11"/>
      <c r="T45" s="48"/>
      <c r="U45" s="49"/>
      <c r="V45" s="11"/>
      <c r="W45" s="48"/>
      <c r="X45" s="49"/>
      <c r="Y45" s="11"/>
      <c r="Z45" s="48"/>
      <c r="AA45" s="49"/>
      <c r="AB45" s="11"/>
      <c r="AC45" s="48"/>
      <c r="AD45" s="49"/>
      <c r="AE45" s="11"/>
      <c r="AF45" s="48"/>
      <c r="AG45" s="49"/>
      <c r="AH45" s="78"/>
      <c r="AI45" s="78"/>
      <c r="AJ45" s="31">
        <v>40</v>
      </c>
      <c r="AK45" s="11"/>
      <c r="AL45" s="48"/>
      <c r="AM45" s="49"/>
      <c r="AN45" s="11"/>
      <c r="AO45" s="48"/>
      <c r="AP45" s="49"/>
      <c r="AQ45" s="11"/>
      <c r="AR45" s="48"/>
      <c r="AS45" s="49"/>
      <c r="AT45" s="11"/>
      <c r="AU45" s="48"/>
      <c r="AV45" s="49"/>
      <c r="AW45" s="11"/>
      <c r="AX45" s="48"/>
      <c r="AY45" s="49"/>
      <c r="AZ45" s="31">
        <v>40</v>
      </c>
      <c r="BA45" s="11"/>
      <c r="BB45" s="48"/>
      <c r="BC45" s="49"/>
      <c r="BD45" s="11"/>
      <c r="BE45" s="48"/>
      <c r="BF45" s="49"/>
      <c r="BG45" s="11"/>
      <c r="BH45" s="48"/>
      <c r="BI45" s="49"/>
      <c r="BJ45" s="11"/>
      <c r="BK45" s="48"/>
      <c r="BL45" s="49"/>
      <c r="BM45" s="11"/>
      <c r="BN45" s="48"/>
      <c r="BO45" s="49"/>
      <c r="BP45" s="78"/>
      <c r="BQ45" s="78"/>
      <c r="BR45" s="31">
        <v>40</v>
      </c>
      <c r="BS45" s="11"/>
      <c r="BT45" s="48"/>
      <c r="BU45" s="49"/>
      <c r="BV45" s="11"/>
      <c r="BW45" s="48"/>
      <c r="BX45" s="49"/>
      <c r="BY45" s="11"/>
      <c r="BZ45" s="48"/>
      <c r="CA45" s="49"/>
      <c r="CB45" s="11"/>
      <c r="CC45" s="48"/>
      <c r="CD45" s="49"/>
      <c r="CE45" s="11"/>
      <c r="CF45" s="48"/>
      <c r="CG45" s="49"/>
      <c r="CH45" s="31">
        <v>40</v>
      </c>
      <c r="CI45" s="11"/>
      <c r="CJ45" s="48"/>
      <c r="CK45" s="49"/>
      <c r="CL45" s="11"/>
      <c r="CM45" s="48"/>
      <c r="CN45" s="49"/>
      <c r="CO45" s="11"/>
      <c r="CP45" s="48"/>
      <c r="CQ45" s="49"/>
      <c r="CR45" s="11"/>
      <c r="CS45" s="48"/>
      <c r="CT45" s="49"/>
      <c r="CU45" s="11"/>
      <c r="CV45" s="48"/>
      <c r="CW45" s="49"/>
      <c r="CX45" s="78"/>
      <c r="CY45" s="78"/>
      <c r="CZ45" s="31">
        <v>40</v>
      </c>
      <c r="DA45" s="11"/>
      <c r="DB45" s="48"/>
      <c r="DC45" s="49"/>
      <c r="DD45" s="11"/>
      <c r="DE45" s="48"/>
      <c r="DF45" s="49"/>
      <c r="DG45" s="11"/>
      <c r="DH45" s="48"/>
      <c r="DI45" s="49"/>
      <c r="DJ45" s="11"/>
      <c r="DK45" s="48"/>
      <c r="DL45" s="49"/>
      <c r="DM45" s="11"/>
      <c r="DN45" s="48"/>
      <c r="DO45" s="49"/>
      <c r="DP45" s="31">
        <v>40</v>
      </c>
      <c r="DQ45" s="125"/>
      <c r="DR45" s="295"/>
      <c r="DS45" s="296"/>
      <c r="DT45" s="125"/>
      <c r="DU45" s="295"/>
      <c r="DV45" s="296"/>
      <c r="DW45" s="125"/>
      <c r="DX45" s="295"/>
      <c r="DY45" s="296"/>
      <c r="DZ45" s="125"/>
      <c r="EA45" s="295"/>
      <c r="EB45" s="296"/>
      <c r="EC45" s="268" t="str">
        <f>IF(เวลาเรียน!C45=0," ",IF(ตัวชี้วัด!$EC$5=" "," ",ลับ!EV45))</f>
        <v xml:space="preserve"> </v>
      </c>
      <c r="ED45" s="274" t="str">
        <f t="shared" si="1"/>
        <v xml:space="preserve"> </v>
      </c>
      <c r="EE45" s="292" t="str">
        <f t="shared" si="2"/>
        <v xml:space="preserve"> </v>
      </c>
    </row>
    <row r="46" spans="2:135" ht="15.2" customHeight="1">
      <c r="B46" s="26">
        <v>41</v>
      </c>
      <c r="C46" s="6"/>
      <c r="D46" s="35"/>
      <c r="E46" s="37"/>
      <c r="F46" s="6"/>
      <c r="G46" s="35"/>
      <c r="H46" s="37"/>
      <c r="I46" s="6"/>
      <c r="J46" s="35"/>
      <c r="K46" s="37"/>
      <c r="L46" s="6"/>
      <c r="M46" s="35"/>
      <c r="N46" s="37"/>
      <c r="O46" s="6"/>
      <c r="P46" s="35"/>
      <c r="Q46" s="37"/>
      <c r="R46" s="26">
        <v>41</v>
      </c>
      <c r="S46" s="6"/>
      <c r="T46" s="35"/>
      <c r="U46" s="37"/>
      <c r="V46" s="6"/>
      <c r="W46" s="35"/>
      <c r="X46" s="37"/>
      <c r="Y46" s="6"/>
      <c r="Z46" s="35"/>
      <c r="AA46" s="37"/>
      <c r="AB46" s="6"/>
      <c r="AC46" s="35"/>
      <c r="AD46" s="37"/>
      <c r="AE46" s="6"/>
      <c r="AF46" s="35"/>
      <c r="AG46" s="37"/>
      <c r="AH46" s="78"/>
      <c r="AI46" s="78"/>
      <c r="AJ46" s="26">
        <v>41</v>
      </c>
      <c r="AK46" s="6"/>
      <c r="AL46" s="35"/>
      <c r="AM46" s="37"/>
      <c r="AN46" s="6"/>
      <c r="AO46" s="35"/>
      <c r="AP46" s="37"/>
      <c r="AQ46" s="6"/>
      <c r="AR46" s="35"/>
      <c r="AS46" s="37"/>
      <c r="AT46" s="6"/>
      <c r="AU46" s="35"/>
      <c r="AV46" s="37"/>
      <c r="AW46" s="6"/>
      <c r="AX46" s="35"/>
      <c r="AY46" s="37"/>
      <c r="AZ46" s="26">
        <v>41</v>
      </c>
      <c r="BA46" s="6"/>
      <c r="BB46" s="35"/>
      <c r="BC46" s="37"/>
      <c r="BD46" s="6"/>
      <c r="BE46" s="35"/>
      <c r="BF46" s="37"/>
      <c r="BG46" s="6"/>
      <c r="BH46" s="35"/>
      <c r="BI46" s="37"/>
      <c r="BJ46" s="6"/>
      <c r="BK46" s="35"/>
      <c r="BL46" s="37"/>
      <c r="BM46" s="6"/>
      <c r="BN46" s="35"/>
      <c r="BO46" s="37"/>
      <c r="BP46" s="78"/>
      <c r="BQ46" s="78"/>
      <c r="BR46" s="26">
        <v>41</v>
      </c>
      <c r="BS46" s="6"/>
      <c r="BT46" s="35"/>
      <c r="BU46" s="37"/>
      <c r="BV46" s="6"/>
      <c r="BW46" s="35"/>
      <c r="BX46" s="37"/>
      <c r="BY46" s="6"/>
      <c r="BZ46" s="35"/>
      <c r="CA46" s="37"/>
      <c r="CB46" s="6"/>
      <c r="CC46" s="35"/>
      <c r="CD46" s="37"/>
      <c r="CE46" s="6"/>
      <c r="CF46" s="35"/>
      <c r="CG46" s="37"/>
      <c r="CH46" s="26">
        <v>41</v>
      </c>
      <c r="CI46" s="6"/>
      <c r="CJ46" s="35"/>
      <c r="CK46" s="37"/>
      <c r="CL46" s="6"/>
      <c r="CM46" s="35"/>
      <c r="CN46" s="37"/>
      <c r="CO46" s="6"/>
      <c r="CP46" s="35"/>
      <c r="CQ46" s="37"/>
      <c r="CR46" s="6"/>
      <c r="CS46" s="35"/>
      <c r="CT46" s="37"/>
      <c r="CU46" s="6"/>
      <c r="CV46" s="35"/>
      <c r="CW46" s="37"/>
      <c r="CX46" s="78"/>
      <c r="CY46" s="78"/>
      <c r="CZ46" s="26">
        <v>41</v>
      </c>
      <c r="DA46" s="6"/>
      <c r="DB46" s="35"/>
      <c r="DC46" s="37"/>
      <c r="DD46" s="6"/>
      <c r="DE46" s="35"/>
      <c r="DF46" s="37"/>
      <c r="DG46" s="6"/>
      <c r="DH46" s="35"/>
      <c r="DI46" s="37"/>
      <c r="DJ46" s="6"/>
      <c r="DK46" s="35"/>
      <c r="DL46" s="37"/>
      <c r="DM46" s="6"/>
      <c r="DN46" s="35"/>
      <c r="DO46" s="37"/>
      <c r="DP46" s="26">
        <v>41</v>
      </c>
      <c r="DQ46" s="104"/>
      <c r="DR46" s="281"/>
      <c r="DS46" s="282"/>
      <c r="DT46" s="104"/>
      <c r="DU46" s="281"/>
      <c r="DV46" s="282"/>
      <c r="DW46" s="104"/>
      <c r="DX46" s="281"/>
      <c r="DY46" s="282"/>
      <c r="DZ46" s="104"/>
      <c r="EA46" s="281"/>
      <c r="EB46" s="282"/>
      <c r="EC46" s="260" t="str">
        <f>IF(เวลาเรียน!C46=0," ",IF(ตัวชี้วัด!$EC$5=" "," ",ลับ!EV46))</f>
        <v xml:space="preserve"> </v>
      </c>
      <c r="ED46" s="259" t="str">
        <f t="shared" si="1"/>
        <v xml:space="preserve"> </v>
      </c>
      <c r="EE46" s="284" t="str">
        <f t="shared" si="2"/>
        <v xml:space="preserve"> </v>
      </c>
    </row>
    <row r="47" spans="2:135" ht="15.2" customHeight="1">
      <c r="B47" s="27">
        <v>42</v>
      </c>
      <c r="C47" s="7"/>
      <c r="D47" s="38"/>
      <c r="E47" s="40"/>
      <c r="F47" s="7"/>
      <c r="G47" s="38"/>
      <c r="H47" s="40"/>
      <c r="I47" s="7"/>
      <c r="J47" s="38"/>
      <c r="K47" s="40"/>
      <c r="L47" s="7"/>
      <c r="M47" s="38"/>
      <c r="N47" s="40"/>
      <c r="O47" s="7"/>
      <c r="P47" s="38"/>
      <c r="Q47" s="40"/>
      <c r="R47" s="27">
        <v>42</v>
      </c>
      <c r="S47" s="7"/>
      <c r="T47" s="38"/>
      <c r="U47" s="40"/>
      <c r="V47" s="7"/>
      <c r="W47" s="38"/>
      <c r="X47" s="40"/>
      <c r="Y47" s="7"/>
      <c r="Z47" s="38"/>
      <c r="AA47" s="40"/>
      <c r="AB47" s="7"/>
      <c r="AC47" s="38"/>
      <c r="AD47" s="40"/>
      <c r="AE47" s="7"/>
      <c r="AF47" s="38"/>
      <c r="AG47" s="40"/>
      <c r="AH47" s="78"/>
      <c r="AI47" s="78"/>
      <c r="AJ47" s="27">
        <v>42</v>
      </c>
      <c r="AK47" s="7"/>
      <c r="AL47" s="38"/>
      <c r="AM47" s="40"/>
      <c r="AN47" s="7"/>
      <c r="AO47" s="38"/>
      <c r="AP47" s="40"/>
      <c r="AQ47" s="7"/>
      <c r="AR47" s="38"/>
      <c r="AS47" s="40"/>
      <c r="AT47" s="7"/>
      <c r="AU47" s="38"/>
      <c r="AV47" s="40"/>
      <c r="AW47" s="7"/>
      <c r="AX47" s="38"/>
      <c r="AY47" s="40"/>
      <c r="AZ47" s="27">
        <v>42</v>
      </c>
      <c r="BA47" s="7"/>
      <c r="BB47" s="38"/>
      <c r="BC47" s="40"/>
      <c r="BD47" s="7"/>
      <c r="BE47" s="38"/>
      <c r="BF47" s="40"/>
      <c r="BG47" s="7"/>
      <c r="BH47" s="38"/>
      <c r="BI47" s="40"/>
      <c r="BJ47" s="7"/>
      <c r="BK47" s="38"/>
      <c r="BL47" s="40"/>
      <c r="BM47" s="7"/>
      <c r="BN47" s="38"/>
      <c r="BO47" s="40"/>
      <c r="BP47" s="78"/>
      <c r="BQ47" s="78"/>
      <c r="BR47" s="27">
        <v>42</v>
      </c>
      <c r="BS47" s="7"/>
      <c r="BT47" s="38"/>
      <c r="BU47" s="40"/>
      <c r="BV47" s="7"/>
      <c r="BW47" s="38"/>
      <c r="BX47" s="40"/>
      <c r="BY47" s="7"/>
      <c r="BZ47" s="38"/>
      <c r="CA47" s="40"/>
      <c r="CB47" s="7"/>
      <c r="CC47" s="38"/>
      <c r="CD47" s="40"/>
      <c r="CE47" s="7"/>
      <c r="CF47" s="38"/>
      <c r="CG47" s="40"/>
      <c r="CH47" s="27">
        <v>42</v>
      </c>
      <c r="CI47" s="7"/>
      <c r="CJ47" s="38"/>
      <c r="CK47" s="40"/>
      <c r="CL47" s="7"/>
      <c r="CM47" s="38"/>
      <c r="CN47" s="40"/>
      <c r="CO47" s="7"/>
      <c r="CP47" s="38"/>
      <c r="CQ47" s="40"/>
      <c r="CR47" s="7"/>
      <c r="CS47" s="38"/>
      <c r="CT47" s="40"/>
      <c r="CU47" s="7"/>
      <c r="CV47" s="38"/>
      <c r="CW47" s="40"/>
      <c r="CX47" s="78"/>
      <c r="CY47" s="78"/>
      <c r="CZ47" s="27">
        <v>42</v>
      </c>
      <c r="DA47" s="7"/>
      <c r="DB47" s="38"/>
      <c r="DC47" s="40"/>
      <c r="DD47" s="7"/>
      <c r="DE47" s="38"/>
      <c r="DF47" s="40"/>
      <c r="DG47" s="7"/>
      <c r="DH47" s="38"/>
      <c r="DI47" s="40"/>
      <c r="DJ47" s="7"/>
      <c r="DK47" s="38"/>
      <c r="DL47" s="40"/>
      <c r="DM47" s="7"/>
      <c r="DN47" s="38"/>
      <c r="DO47" s="40"/>
      <c r="DP47" s="27">
        <v>42</v>
      </c>
      <c r="DQ47" s="107"/>
      <c r="DR47" s="285"/>
      <c r="DS47" s="286"/>
      <c r="DT47" s="107"/>
      <c r="DU47" s="285"/>
      <c r="DV47" s="286"/>
      <c r="DW47" s="107"/>
      <c r="DX47" s="285"/>
      <c r="DY47" s="286"/>
      <c r="DZ47" s="107"/>
      <c r="EA47" s="285"/>
      <c r="EB47" s="286"/>
      <c r="EC47" s="265" t="str">
        <f>IF(เวลาเรียน!C47=0," ",IF(ตัวชี้วัด!$EC$5=" "," ",ลับ!EV47))</f>
        <v xml:space="preserve"> </v>
      </c>
      <c r="ED47" s="264" t="str">
        <f t="shared" si="1"/>
        <v xml:space="preserve"> </v>
      </c>
      <c r="EE47" s="288" t="str">
        <f t="shared" si="2"/>
        <v xml:space="preserve"> </v>
      </c>
    </row>
    <row r="48" spans="2:135" ht="15.2" customHeight="1">
      <c r="B48" s="27">
        <v>43</v>
      </c>
      <c r="C48" s="7"/>
      <c r="D48" s="38"/>
      <c r="E48" s="40"/>
      <c r="F48" s="7"/>
      <c r="G48" s="38"/>
      <c r="H48" s="40"/>
      <c r="I48" s="7"/>
      <c r="J48" s="38"/>
      <c r="K48" s="40"/>
      <c r="L48" s="7"/>
      <c r="M48" s="38"/>
      <c r="N48" s="40"/>
      <c r="O48" s="7"/>
      <c r="P48" s="38"/>
      <c r="Q48" s="40"/>
      <c r="R48" s="27">
        <v>43</v>
      </c>
      <c r="S48" s="7"/>
      <c r="T48" s="38"/>
      <c r="U48" s="40"/>
      <c r="V48" s="7"/>
      <c r="W48" s="38"/>
      <c r="X48" s="40"/>
      <c r="Y48" s="7"/>
      <c r="Z48" s="38"/>
      <c r="AA48" s="40"/>
      <c r="AB48" s="7"/>
      <c r="AC48" s="38"/>
      <c r="AD48" s="40"/>
      <c r="AE48" s="7"/>
      <c r="AF48" s="38"/>
      <c r="AG48" s="40"/>
      <c r="AH48" s="78"/>
      <c r="AI48" s="78"/>
      <c r="AJ48" s="27">
        <v>43</v>
      </c>
      <c r="AK48" s="7"/>
      <c r="AL48" s="38"/>
      <c r="AM48" s="40"/>
      <c r="AN48" s="7"/>
      <c r="AO48" s="38"/>
      <c r="AP48" s="40"/>
      <c r="AQ48" s="7"/>
      <c r="AR48" s="38"/>
      <c r="AS48" s="40"/>
      <c r="AT48" s="7"/>
      <c r="AU48" s="38"/>
      <c r="AV48" s="40"/>
      <c r="AW48" s="7"/>
      <c r="AX48" s="38"/>
      <c r="AY48" s="40"/>
      <c r="AZ48" s="27">
        <v>43</v>
      </c>
      <c r="BA48" s="7"/>
      <c r="BB48" s="38"/>
      <c r="BC48" s="40"/>
      <c r="BD48" s="7"/>
      <c r="BE48" s="38"/>
      <c r="BF48" s="40"/>
      <c r="BG48" s="7"/>
      <c r="BH48" s="38"/>
      <c r="BI48" s="40"/>
      <c r="BJ48" s="7"/>
      <c r="BK48" s="38"/>
      <c r="BL48" s="40"/>
      <c r="BM48" s="7"/>
      <c r="BN48" s="38"/>
      <c r="BO48" s="40"/>
      <c r="BP48" s="78"/>
      <c r="BQ48" s="78"/>
      <c r="BR48" s="27">
        <v>43</v>
      </c>
      <c r="BS48" s="7"/>
      <c r="BT48" s="38"/>
      <c r="BU48" s="40"/>
      <c r="BV48" s="7"/>
      <c r="BW48" s="38"/>
      <c r="BX48" s="40"/>
      <c r="BY48" s="7"/>
      <c r="BZ48" s="38"/>
      <c r="CA48" s="40"/>
      <c r="CB48" s="7"/>
      <c r="CC48" s="38"/>
      <c r="CD48" s="40"/>
      <c r="CE48" s="7"/>
      <c r="CF48" s="38"/>
      <c r="CG48" s="40"/>
      <c r="CH48" s="27">
        <v>43</v>
      </c>
      <c r="CI48" s="7"/>
      <c r="CJ48" s="38"/>
      <c r="CK48" s="40"/>
      <c r="CL48" s="7"/>
      <c r="CM48" s="38"/>
      <c r="CN48" s="40"/>
      <c r="CO48" s="7"/>
      <c r="CP48" s="38"/>
      <c r="CQ48" s="40"/>
      <c r="CR48" s="7"/>
      <c r="CS48" s="38"/>
      <c r="CT48" s="40"/>
      <c r="CU48" s="7"/>
      <c r="CV48" s="38"/>
      <c r="CW48" s="40"/>
      <c r="CX48" s="78"/>
      <c r="CY48" s="78"/>
      <c r="CZ48" s="27">
        <v>43</v>
      </c>
      <c r="DA48" s="7"/>
      <c r="DB48" s="38"/>
      <c r="DC48" s="40"/>
      <c r="DD48" s="7"/>
      <c r="DE48" s="38"/>
      <c r="DF48" s="40"/>
      <c r="DG48" s="7"/>
      <c r="DH48" s="38"/>
      <c r="DI48" s="40"/>
      <c r="DJ48" s="7"/>
      <c r="DK48" s="38"/>
      <c r="DL48" s="40"/>
      <c r="DM48" s="7"/>
      <c r="DN48" s="38"/>
      <c r="DO48" s="40"/>
      <c r="DP48" s="27">
        <v>43</v>
      </c>
      <c r="DQ48" s="107"/>
      <c r="DR48" s="285"/>
      <c r="DS48" s="286"/>
      <c r="DT48" s="107"/>
      <c r="DU48" s="285"/>
      <c r="DV48" s="286"/>
      <c r="DW48" s="107"/>
      <c r="DX48" s="285"/>
      <c r="DY48" s="286"/>
      <c r="DZ48" s="107"/>
      <c r="EA48" s="285"/>
      <c r="EB48" s="286"/>
      <c r="EC48" s="265" t="str">
        <f>IF(เวลาเรียน!C48=0," ",IF(ตัวชี้วัด!$EC$5=" "," ",ลับ!EV48))</f>
        <v xml:space="preserve"> </v>
      </c>
      <c r="ED48" s="264" t="str">
        <f t="shared" si="1"/>
        <v xml:space="preserve"> </v>
      </c>
      <c r="EE48" s="288" t="str">
        <f t="shared" si="2"/>
        <v xml:space="preserve"> </v>
      </c>
    </row>
    <row r="49" spans="2:135" ht="15.2" customHeight="1">
      <c r="B49" s="27">
        <v>44</v>
      </c>
      <c r="C49" s="7"/>
      <c r="D49" s="38"/>
      <c r="E49" s="40"/>
      <c r="F49" s="7"/>
      <c r="G49" s="38"/>
      <c r="H49" s="40"/>
      <c r="I49" s="7"/>
      <c r="J49" s="38"/>
      <c r="K49" s="40"/>
      <c r="L49" s="7"/>
      <c r="M49" s="38"/>
      <c r="N49" s="40"/>
      <c r="O49" s="7"/>
      <c r="P49" s="38"/>
      <c r="Q49" s="40"/>
      <c r="R49" s="27">
        <v>44</v>
      </c>
      <c r="S49" s="7"/>
      <c r="T49" s="38"/>
      <c r="U49" s="40"/>
      <c r="V49" s="7"/>
      <c r="W49" s="38"/>
      <c r="X49" s="40"/>
      <c r="Y49" s="7"/>
      <c r="Z49" s="38"/>
      <c r="AA49" s="40"/>
      <c r="AB49" s="7"/>
      <c r="AC49" s="38"/>
      <c r="AD49" s="40"/>
      <c r="AE49" s="7"/>
      <c r="AF49" s="38"/>
      <c r="AG49" s="40"/>
      <c r="AH49" s="78"/>
      <c r="AI49" s="78"/>
      <c r="AJ49" s="27">
        <v>44</v>
      </c>
      <c r="AK49" s="7"/>
      <c r="AL49" s="38"/>
      <c r="AM49" s="40"/>
      <c r="AN49" s="7"/>
      <c r="AO49" s="38"/>
      <c r="AP49" s="40"/>
      <c r="AQ49" s="7"/>
      <c r="AR49" s="38"/>
      <c r="AS49" s="40"/>
      <c r="AT49" s="7"/>
      <c r="AU49" s="38"/>
      <c r="AV49" s="40"/>
      <c r="AW49" s="7"/>
      <c r="AX49" s="38"/>
      <c r="AY49" s="40"/>
      <c r="AZ49" s="27">
        <v>44</v>
      </c>
      <c r="BA49" s="7"/>
      <c r="BB49" s="38"/>
      <c r="BC49" s="40"/>
      <c r="BD49" s="7"/>
      <c r="BE49" s="38"/>
      <c r="BF49" s="40"/>
      <c r="BG49" s="7"/>
      <c r="BH49" s="38"/>
      <c r="BI49" s="40"/>
      <c r="BJ49" s="7"/>
      <c r="BK49" s="38"/>
      <c r="BL49" s="40"/>
      <c r="BM49" s="7"/>
      <c r="BN49" s="38"/>
      <c r="BO49" s="40"/>
      <c r="BP49" s="78"/>
      <c r="BQ49" s="78"/>
      <c r="BR49" s="27">
        <v>44</v>
      </c>
      <c r="BS49" s="7"/>
      <c r="BT49" s="38"/>
      <c r="BU49" s="40"/>
      <c r="BV49" s="7"/>
      <c r="BW49" s="38"/>
      <c r="BX49" s="40"/>
      <c r="BY49" s="7"/>
      <c r="BZ49" s="38"/>
      <c r="CA49" s="40"/>
      <c r="CB49" s="7"/>
      <c r="CC49" s="38"/>
      <c r="CD49" s="40"/>
      <c r="CE49" s="7"/>
      <c r="CF49" s="38"/>
      <c r="CG49" s="40"/>
      <c r="CH49" s="27">
        <v>44</v>
      </c>
      <c r="CI49" s="7"/>
      <c r="CJ49" s="38"/>
      <c r="CK49" s="40"/>
      <c r="CL49" s="7"/>
      <c r="CM49" s="38"/>
      <c r="CN49" s="40"/>
      <c r="CO49" s="7"/>
      <c r="CP49" s="38"/>
      <c r="CQ49" s="40"/>
      <c r="CR49" s="7"/>
      <c r="CS49" s="38"/>
      <c r="CT49" s="40"/>
      <c r="CU49" s="7"/>
      <c r="CV49" s="38"/>
      <c r="CW49" s="40"/>
      <c r="CX49" s="78"/>
      <c r="CY49" s="78"/>
      <c r="CZ49" s="27">
        <v>44</v>
      </c>
      <c r="DA49" s="7"/>
      <c r="DB49" s="38"/>
      <c r="DC49" s="40"/>
      <c r="DD49" s="7"/>
      <c r="DE49" s="38"/>
      <c r="DF49" s="40"/>
      <c r="DG49" s="7"/>
      <c r="DH49" s="38"/>
      <c r="DI49" s="40"/>
      <c r="DJ49" s="7"/>
      <c r="DK49" s="38"/>
      <c r="DL49" s="40"/>
      <c r="DM49" s="7"/>
      <c r="DN49" s="38"/>
      <c r="DO49" s="40"/>
      <c r="DP49" s="27">
        <v>44</v>
      </c>
      <c r="DQ49" s="107"/>
      <c r="DR49" s="285"/>
      <c r="DS49" s="286"/>
      <c r="DT49" s="107"/>
      <c r="DU49" s="285"/>
      <c r="DV49" s="286"/>
      <c r="DW49" s="107"/>
      <c r="DX49" s="285"/>
      <c r="DY49" s="286"/>
      <c r="DZ49" s="107"/>
      <c r="EA49" s="285"/>
      <c r="EB49" s="286"/>
      <c r="EC49" s="265" t="str">
        <f>IF(เวลาเรียน!C49=0," ",IF(ตัวชี้วัด!$EC$5=" "," ",ลับ!EV49))</f>
        <v xml:space="preserve"> </v>
      </c>
      <c r="ED49" s="264" t="str">
        <f t="shared" si="1"/>
        <v xml:space="preserve"> </v>
      </c>
      <c r="EE49" s="288" t="str">
        <f t="shared" si="2"/>
        <v xml:space="preserve"> </v>
      </c>
    </row>
    <row r="50" spans="2:135" ht="15.2" customHeight="1" thickBot="1">
      <c r="B50" s="28">
        <v>45</v>
      </c>
      <c r="C50" s="8"/>
      <c r="D50" s="41"/>
      <c r="E50" s="43"/>
      <c r="F50" s="8"/>
      <c r="G50" s="41"/>
      <c r="H50" s="43"/>
      <c r="I50" s="8"/>
      <c r="J50" s="41"/>
      <c r="K50" s="43"/>
      <c r="L50" s="8"/>
      <c r="M50" s="41"/>
      <c r="N50" s="43"/>
      <c r="O50" s="8"/>
      <c r="P50" s="41"/>
      <c r="Q50" s="43"/>
      <c r="R50" s="28">
        <v>45</v>
      </c>
      <c r="S50" s="8"/>
      <c r="T50" s="41"/>
      <c r="U50" s="43"/>
      <c r="V50" s="8"/>
      <c r="W50" s="41"/>
      <c r="X50" s="43"/>
      <c r="Y50" s="8"/>
      <c r="Z50" s="41"/>
      <c r="AA50" s="43"/>
      <c r="AB50" s="8"/>
      <c r="AC50" s="41"/>
      <c r="AD50" s="43"/>
      <c r="AE50" s="8"/>
      <c r="AF50" s="41"/>
      <c r="AG50" s="43"/>
      <c r="AH50" s="78"/>
      <c r="AI50" s="78"/>
      <c r="AJ50" s="28">
        <v>45</v>
      </c>
      <c r="AK50" s="8"/>
      <c r="AL50" s="41"/>
      <c r="AM50" s="43"/>
      <c r="AN50" s="8"/>
      <c r="AO50" s="41"/>
      <c r="AP50" s="43"/>
      <c r="AQ50" s="8"/>
      <c r="AR50" s="41"/>
      <c r="AS50" s="43"/>
      <c r="AT50" s="8"/>
      <c r="AU50" s="41"/>
      <c r="AV50" s="43"/>
      <c r="AW50" s="8"/>
      <c r="AX50" s="41"/>
      <c r="AY50" s="43"/>
      <c r="AZ50" s="28">
        <v>45</v>
      </c>
      <c r="BA50" s="8"/>
      <c r="BB50" s="41"/>
      <c r="BC50" s="43"/>
      <c r="BD50" s="8"/>
      <c r="BE50" s="41"/>
      <c r="BF50" s="43"/>
      <c r="BG50" s="8"/>
      <c r="BH50" s="41"/>
      <c r="BI50" s="43"/>
      <c r="BJ50" s="8"/>
      <c r="BK50" s="41"/>
      <c r="BL50" s="43"/>
      <c r="BM50" s="8"/>
      <c r="BN50" s="41"/>
      <c r="BO50" s="43"/>
      <c r="BP50" s="78"/>
      <c r="BQ50" s="78"/>
      <c r="BR50" s="28">
        <v>45</v>
      </c>
      <c r="BS50" s="8"/>
      <c r="BT50" s="41"/>
      <c r="BU50" s="43"/>
      <c r="BV50" s="8"/>
      <c r="BW50" s="41"/>
      <c r="BX50" s="43"/>
      <c r="BY50" s="8"/>
      <c r="BZ50" s="41"/>
      <c r="CA50" s="43"/>
      <c r="CB50" s="8"/>
      <c r="CC50" s="41"/>
      <c r="CD50" s="43"/>
      <c r="CE50" s="8"/>
      <c r="CF50" s="41"/>
      <c r="CG50" s="43"/>
      <c r="CH50" s="28">
        <v>45</v>
      </c>
      <c r="CI50" s="8"/>
      <c r="CJ50" s="41"/>
      <c r="CK50" s="43"/>
      <c r="CL50" s="8"/>
      <c r="CM50" s="41"/>
      <c r="CN50" s="43"/>
      <c r="CO50" s="8"/>
      <c r="CP50" s="41"/>
      <c r="CQ50" s="43"/>
      <c r="CR50" s="8"/>
      <c r="CS50" s="41"/>
      <c r="CT50" s="43"/>
      <c r="CU50" s="8"/>
      <c r="CV50" s="41"/>
      <c r="CW50" s="43"/>
      <c r="CX50" s="78"/>
      <c r="CY50" s="78"/>
      <c r="CZ50" s="28">
        <v>45</v>
      </c>
      <c r="DA50" s="8"/>
      <c r="DB50" s="41"/>
      <c r="DC50" s="43"/>
      <c r="DD50" s="8"/>
      <c r="DE50" s="41"/>
      <c r="DF50" s="43"/>
      <c r="DG50" s="8"/>
      <c r="DH50" s="41"/>
      <c r="DI50" s="43"/>
      <c r="DJ50" s="8"/>
      <c r="DK50" s="41"/>
      <c r="DL50" s="43"/>
      <c r="DM50" s="8"/>
      <c r="DN50" s="41"/>
      <c r="DO50" s="43"/>
      <c r="DP50" s="28">
        <v>45</v>
      </c>
      <c r="DQ50" s="110"/>
      <c r="DR50" s="289"/>
      <c r="DS50" s="290"/>
      <c r="DT50" s="110"/>
      <c r="DU50" s="289"/>
      <c r="DV50" s="290"/>
      <c r="DW50" s="110"/>
      <c r="DX50" s="289"/>
      <c r="DY50" s="290"/>
      <c r="DZ50" s="110"/>
      <c r="EA50" s="289"/>
      <c r="EB50" s="290"/>
      <c r="EC50" s="268" t="str">
        <f>IF(เวลาเรียน!C50=0," ",IF(ตัวชี้วัด!$EC$5=" "," ",ลับ!EV50))</f>
        <v xml:space="preserve"> </v>
      </c>
      <c r="ED50" s="274" t="str">
        <f t="shared" si="1"/>
        <v xml:space="preserve"> </v>
      </c>
      <c r="EE50" s="292" t="str">
        <f t="shared" si="2"/>
        <v xml:space="preserve"> </v>
      </c>
    </row>
    <row r="51" spans="2:135" ht="15.2" customHeight="1">
      <c r="B51" s="44">
        <v>46</v>
      </c>
      <c r="C51" s="10"/>
      <c r="D51" s="46"/>
      <c r="E51" s="47"/>
      <c r="F51" s="10"/>
      <c r="G51" s="46"/>
      <c r="H51" s="47"/>
      <c r="I51" s="10"/>
      <c r="J51" s="46"/>
      <c r="K51" s="47"/>
      <c r="L51" s="10"/>
      <c r="M51" s="46"/>
      <c r="N51" s="47"/>
      <c r="O51" s="10"/>
      <c r="P51" s="46"/>
      <c r="Q51" s="47"/>
      <c r="R51" s="44">
        <v>46</v>
      </c>
      <c r="S51" s="10"/>
      <c r="T51" s="46"/>
      <c r="U51" s="47"/>
      <c r="V51" s="10"/>
      <c r="W51" s="46"/>
      <c r="X51" s="47"/>
      <c r="Y51" s="10"/>
      <c r="Z51" s="46"/>
      <c r="AA51" s="47"/>
      <c r="AB51" s="10"/>
      <c r="AC51" s="46"/>
      <c r="AD51" s="47"/>
      <c r="AE51" s="10"/>
      <c r="AF51" s="46"/>
      <c r="AG51" s="47"/>
      <c r="AH51" s="78"/>
      <c r="AI51" s="78"/>
      <c r="AJ51" s="44">
        <v>46</v>
      </c>
      <c r="AK51" s="10"/>
      <c r="AL51" s="46"/>
      <c r="AM51" s="47"/>
      <c r="AN51" s="10"/>
      <c r="AO51" s="46"/>
      <c r="AP51" s="47"/>
      <c r="AQ51" s="10"/>
      <c r="AR51" s="46"/>
      <c r="AS51" s="47"/>
      <c r="AT51" s="10"/>
      <c r="AU51" s="46"/>
      <c r="AV51" s="47"/>
      <c r="AW51" s="10"/>
      <c r="AX51" s="46"/>
      <c r="AY51" s="47"/>
      <c r="AZ51" s="44">
        <v>46</v>
      </c>
      <c r="BA51" s="10"/>
      <c r="BB51" s="46"/>
      <c r="BC51" s="47"/>
      <c r="BD51" s="10"/>
      <c r="BE51" s="46"/>
      <c r="BF51" s="47"/>
      <c r="BG51" s="10"/>
      <c r="BH51" s="46"/>
      <c r="BI51" s="47"/>
      <c r="BJ51" s="10"/>
      <c r="BK51" s="46"/>
      <c r="BL51" s="47"/>
      <c r="BM51" s="10"/>
      <c r="BN51" s="46"/>
      <c r="BO51" s="47"/>
      <c r="BP51" s="78"/>
      <c r="BQ51" s="78"/>
      <c r="BR51" s="44">
        <v>46</v>
      </c>
      <c r="BS51" s="10"/>
      <c r="BT51" s="46"/>
      <c r="BU51" s="47"/>
      <c r="BV51" s="10"/>
      <c r="BW51" s="46"/>
      <c r="BX51" s="47"/>
      <c r="BY51" s="10"/>
      <c r="BZ51" s="46"/>
      <c r="CA51" s="47"/>
      <c r="CB51" s="10"/>
      <c r="CC51" s="46"/>
      <c r="CD51" s="47"/>
      <c r="CE51" s="10"/>
      <c r="CF51" s="46"/>
      <c r="CG51" s="47"/>
      <c r="CH51" s="44">
        <v>46</v>
      </c>
      <c r="CI51" s="10"/>
      <c r="CJ51" s="46"/>
      <c r="CK51" s="47"/>
      <c r="CL51" s="10"/>
      <c r="CM51" s="46"/>
      <c r="CN51" s="47"/>
      <c r="CO51" s="10"/>
      <c r="CP51" s="46"/>
      <c r="CQ51" s="47"/>
      <c r="CR51" s="10"/>
      <c r="CS51" s="46"/>
      <c r="CT51" s="47"/>
      <c r="CU51" s="10"/>
      <c r="CV51" s="46"/>
      <c r="CW51" s="47"/>
      <c r="CX51" s="78"/>
      <c r="CY51" s="78"/>
      <c r="CZ51" s="44">
        <v>46</v>
      </c>
      <c r="DA51" s="10"/>
      <c r="DB51" s="46"/>
      <c r="DC51" s="47"/>
      <c r="DD51" s="10"/>
      <c r="DE51" s="46"/>
      <c r="DF51" s="47"/>
      <c r="DG51" s="10"/>
      <c r="DH51" s="46"/>
      <c r="DI51" s="47"/>
      <c r="DJ51" s="10"/>
      <c r="DK51" s="46"/>
      <c r="DL51" s="47"/>
      <c r="DM51" s="10"/>
      <c r="DN51" s="46"/>
      <c r="DO51" s="47"/>
      <c r="DP51" s="44">
        <v>46</v>
      </c>
      <c r="DQ51" s="122"/>
      <c r="DR51" s="293"/>
      <c r="DS51" s="294"/>
      <c r="DT51" s="122"/>
      <c r="DU51" s="293"/>
      <c r="DV51" s="294"/>
      <c r="DW51" s="122"/>
      <c r="DX51" s="293"/>
      <c r="DY51" s="294"/>
      <c r="DZ51" s="122"/>
      <c r="EA51" s="293"/>
      <c r="EB51" s="294"/>
      <c r="EC51" s="260" t="str">
        <f>IF(เวลาเรียน!C51=0," ",IF(ตัวชี้วัด!$EC$5=" "," ",ลับ!EV51))</f>
        <v xml:space="preserve"> </v>
      </c>
      <c r="ED51" s="259" t="str">
        <f t="shared" si="1"/>
        <v xml:space="preserve"> </v>
      </c>
      <c r="EE51" s="284" t="str">
        <f t="shared" si="2"/>
        <v xml:space="preserve"> </v>
      </c>
    </row>
    <row r="52" spans="2:135" ht="15.2" customHeight="1">
      <c r="B52" s="27">
        <v>47</v>
      </c>
      <c r="C52" s="7"/>
      <c r="D52" s="38"/>
      <c r="E52" s="40"/>
      <c r="F52" s="7"/>
      <c r="G52" s="38"/>
      <c r="H52" s="40"/>
      <c r="I52" s="7"/>
      <c r="J52" s="38"/>
      <c r="K52" s="40"/>
      <c r="L52" s="7"/>
      <c r="M52" s="38"/>
      <c r="N52" s="40"/>
      <c r="O52" s="7"/>
      <c r="P52" s="38"/>
      <c r="Q52" s="40"/>
      <c r="R52" s="27">
        <v>47</v>
      </c>
      <c r="S52" s="7"/>
      <c r="T52" s="38"/>
      <c r="U52" s="40"/>
      <c r="V52" s="7"/>
      <c r="W52" s="38"/>
      <c r="X52" s="40"/>
      <c r="Y52" s="7"/>
      <c r="Z52" s="38"/>
      <c r="AA52" s="40"/>
      <c r="AB52" s="7"/>
      <c r="AC52" s="38"/>
      <c r="AD52" s="40"/>
      <c r="AE52" s="7"/>
      <c r="AF52" s="38"/>
      <c r="AG52" s="40"/>
      <c r="AH52" s="78"/>
      <c r="AI52" s="78"/>
      <c r="AJ52" s="27">
        <v>47</v>
      </c>
      <c r="AK52" s="7"/>
      <c r="AL52" s="38"/>
      <c r="AM52" s="40"/>
      <c r="AN52" s="7"/>
      <c r="AO52" s="38"/>
      <c r="AP52" s="40"/>
      <c r="AQ52" s="7"/>
      <c r="AR52" s="38"/>
      <c r="AS52" s="40"/>
      <c r="AT52" s="7"/>
      <c r="AU52" s="38"/>
      <c r="AV52" s="40"/>
      <c r="AW52" s="7"/>
      <c r="AX52" s="38"/>
      <c r="AY52" s="40"/>
      <c r="AZ52" s="27">
        <v>47</v>
      </c>
      <c r="BA52" s="7"/>
      <c r="BB52" s="38"/>
      <c r="BC52" s="40"/>
      <c r="BD52" s="7"/>
      <c r="BE52" s="38"/>
      <c r="BF52" s="40"/>
      <c r="BG52" s="7"/>
      <c r="BH52" s="38"/>
      <c r="BI52" s="40"/>
      <c r="BJ52" s="7"/>
      <c r="BK52" s="38"/>
      <c r="BL52" s="40"/>
      <c r="BM52" s="7"/>
      <c r="BN52" s="38"/>
      <c r="BO52" s="40"/>
      <c r="BP52" s="78"/>
      <c r="BQ52" s="78"/>
      <c r="BR52" s="27">
        <v>47</v>
      </c>
      <c r="BS52" s="7"/>
      <c r="BT52" s="38"/>
      <c r="BU52" s="40"/>
      <c r="BV52" s="7"/>
      <c r="BW52" s="38"/>
      <c r="BX52" s="40"/>
      <c r="BY52" s="7"/>
      <c r="BZ52" s="38"/>
      <c r="CA52" s="40"/>
      <c r="CB52" s="7"/>
      <c r="CC52" s="38"/>
      <c r="CD52" s="40"/>
      <c r="CE52" s="7"/>
      <c r="CF52" s="38"/>
      <c r="CG52" s="40"/>
      <c r="CH52" s="27">
        <v>47</v>
      </c>
      <c r="CI52" s="7"/>
      <c r="CJ52" s="38"/>
      <c r="CK52" s="40"/>
      <c r="CL52" s="7"/>
      <c r="CM52" s="38"/>
      <c r="CN52" s="40"/>
      <c r="CO52" s="7"/>
      <c r="CP52" s="38"/>
      <c r="CQ52" s="40"/>
      <c r="CR52" s="7"/>
      <c r="CS52" s="38"/>
      <c r="CT52" s="40"/>
      <c r="CU52" s="7"/>
      <c r="CV52" s="38"/>
      <c r="CW52" s="40"/>
      <c r="CX52" s="78"/>
      <c r="CY52" s="78"/>
      <c r="CZ52" s="27">
        <v>47</v>
      </c>
      <c r="DA52" s="7"/>
      <c r="DB52" s="38"/>
      <c r="DC52" s="40"/>
      <c r="DD52" s="7"/>
      <c r="DE52" s="38"/>
      <c r="DF52" s="40"/>
      <c r="DG52" s="7"/>
      <c r="DH52" s="38"/>
      <c r="DI52" s="40"/>
      <c r="DJ52" s="7"/>
      <c r="DK52" s="38"/>
      <c r="DL52" s="40"/>
      <c r="DM52" s="7"/>
      <c r="DN52" s="38"/>
      <c r="DO52" s="40"/>
      <c r="DP52" s="27">
        <v>47</v>
      </c>
      <c r="DQ52" s="107"/>
      <c r="DR52" s="285"/>
      <c r="DS52" s="286"/>
      <c r="DT52" s="107"/>
      <c r="DU52" s="285"/>
      <c r="DV52" s="286"/>
      <c r="DW52" s="107"/>
      <c r="DX52" s="285"/>
      <c r="DY52" s="286"/>
      <c r="DZ52" s="107"/>
      <c r="EA52" s="285"/>
      <c r="EB52" s="286"/>
      <c r="EC52" s="265" t="str">
        <f>IF(เวลาเรียน!C52=0," ",IF(ตัวชี้วัด!$EC$5=" "," ",ลับ!EV52))</f>
        <v xml:space="preserve"> </v>
      </c>
      <c r="ED52" s="264" t="str">
        <f t="shared" si="1"/>
        <v xml:space="preserve"> </v>
      </c>
      <c r="EE52" s="288" t="str">
        <f t="shared" si="2"/>
        <v xml:space="preserve"> </v>
      </c>
    </row>
    <row r="53" spans="2:135" ht="15.2" customHeight="1">
      <c r="B53" s="27">
        <v>48</v>
      </c>
      <c r="C53" s="7"/>
      <c r="D53" s="38"/>
      <c r="E53" s="40"/>
      <c r="F53" s="7"/>
      <c r="G53" s="38"/>
      <c r="H53" s="40"/>
      <c r="I53" s="7"/>
      <c r="J53" s="38"/>
      <c r="K53" s="40"/>
      <c r="L53" s="7"/>
      <c r="M53" s="38"/>
      <c r="N53" s="40"/>
      <c r="O53" s="7"/>
      <c r="P53" s="38"/>
      <c r="Q53" s="40"/>
      <c r="R53" s="27">
        <v>48</v>
      </c>
      <c r="S53" s="7"/>
      <c r="T53" s="38"/>
      <c r="U53" s="40"/>
      <c r="V53" s="7"/>
      <c r="W53" s="38"/>
      <c r="X53" s="40"/>
      <c r="Y53" s="7"/>
      <c r="Z53" s="38"/>
      <c r="AA53" s="40"/>
      <c r="AB53" s="7"/>
      <c r="AC53" s="38"/>
      <c r="AD53" s="40"/>
      <c r="AE53" s="7"/>
      <c r="AF53" s="38"/>
      <c r="AG53" s="40"/>
      <c r="AH53" s="78"/>
      <c r="AI53" s="78"/>
      <c r="AJ53" s="27">
        <v>48</v>
      </c>
      <c r="AK53" s="7"/>
      <c r="AL53" s="38"/>
      <c r="AM53" s="40"/>
      <c r="AN53" s="7"/>
      <c r="AO53" s="38"/>
      <c r="AP53" s="40"/>
      <c r="AQ53" s="7"/>
      <c r="AR53" s="38"/>
      <c r="AS53" s="40"/>
      <c r="AT53" s="7"/>
      <c r="AU53" s="38"/>
      <c r="AV53" s="40"/>
      <c r="AW53" s="7"/>
      <c r="AX53" s="38"/>
      <c r="AY53" s="40"/>
      <c r="AZ53" s="27">
        <v>48</v>
      </c>
      <c r="BA53" s="7"/>
      <c r="BB53" s="38"/>
      <c r="BC53" s="40"/>
      <c r="BD53" s="7"/>
      <c r="BE53" s="38"/>
      <c r="BF53" s="40"/>
      <c r="BG53" s="7"/>
      <c r="BH53" s="38"/>
      <c r="BI53" s="40"/>
      <c r="BJ53" s="7"/>
      <c r="BK53" s="38"/>
      <c r="BL53" s="40"/>
      <c r="BM53" s="7"/>
      <c r="BN53" s="38"/>
      <c r="BO53" s="40"/>
      <c r="BP53" s="78"/>
      <c r="BQ53" s="78"/>
      <c r="BR53" s="27">
        <v>48</v>
      </c>
      <c r="BS53" s="7"/>
      <c r="BT53" s="38"/>
      <c r="BU53" s="40"/>
      <c r="BV53" s="7"/>
      <c r="BW53" s="38"/>
      <c r="BX53" s="40"/>
      <c r="BY53" s="7"/>
      <c r="BZ53" s="38"/>
      <c r="CA53" s="40"/>
      <c r="CB53" s="7"/>
      <c r="CC53" s="38"/>
      <c r="CD53" s="40"/>
      <c r="CE53" s="7"/>
      <c r="CF53" s="38"/>
      <c r="CG53" s="40"/>
      <c r="CH53" s="27">
        <v>48</v>
      </c>
      <c r="CI53" s="7"/>
      <c r="CJ53" s="38"/>
      <c r="CK53" s="40"/>
      <c r="CL53" s="7"/>
      <c r="CM53" s="38"/>
      <c r="CN53" s="40"/>
      <c r="CO53" s="7"/>
      <c r="CP53" s="38"/>
      <c r="CQ53" s="40"/>
      <c r="CR53" s="7"/>
      <c r="CS53" s="38"/>
      <c r="CT53" s="40"/>
      <c r="CU53" s="7"/>
      <c r="CV53" s="38"/>
      <c r="CW53" s="40"/>
      <c r="CX53" s="78"/>
      <c r="CY53" s="78"/>
      <c r="CZ53" s="27">
        <v>48</v>
      </c>
      <c r="DA53" s="7"/>
      <c r="DB53" s="38"/>
      <c r="DC53" s="40"/>
      <c r="DD53" s="7"/>
      <c r="DE53" s="38"/>
      <c r="DF53" s="40"/>
      <c r="DG53" s="7"/>
      <c r="DH53" s="38"/>
      <c r="DI53" s="40"/>
      <c r="DJ53" s="7"/>
      <c r="DK53" s="38"/>
      <c r="DL53" s="40"/>
      <c r="DM53" s="7"/>
      <c r="DN53" s="38"/>
      <c r="DO53" s="40"/>
      <c r="DP53" s="27">
        <v>48</v>
      </c>
      <c r="DQ53" s="107"/>
      <c r="DR53" s="285"/>
      <c r="DS53" s="286"/>
      <c r="DT53" s="107"/>
      <c r="DU53" s="285"/>
      <c r="DV53" s="286"/>
      <c r="DW53" s="107"/>
      <c r="DX53" s="285"/>
      <c r="DY53" s="286"/>
      <c r="DZ53" s="107"/>
      <c r="EA53" s="285"/>
      <c r="EB53" s="286"/>
      <c r="EC53" s="265" t="str">
        <f>IF(เวลาเรียน!C53=0," ",IF(ตัวชี้วัด!$EC$5=" "," ",ลับ!EV53))</f>
        <v xml:space="preserve"> </v>
      </c>
      <c r="ED53" s="264" t="str">
        <f t="shared" si="1"/>
        <v xml:space="preserve"> </v>
      </c>
      <c r="EE53" s="288" t="str">
        <f t="shared" si="2"/>
        <v xml:space="preserve"> </v>
      </c>
    </row>
    <row r="54" spans="2:135" ht="15.2" customHeight="1">
      <c r="B54" s="27">
        <v>49</v>
      </c>
      <c r="C54" s="7"/>
      <c r="D54" s="38"/>
      <c r="E54" s="40"/>
      <c r="F54" s="7"/>
      <c r="G54" s="38"/>
      <c r="H54" s="40"/>
      <c r="I54" s="7"/>
      <c r="J54" s="38"/>
      <c r="K54" s="40"/>
      <c r="L54" s="7"/>
      <c r="M54" s="38"/>
      <c r="N54" s="40"/>
      <c r="O54" s="7"/>
      <c r="P54" s="38"/>
      <c r="Q54" s="40"/>
      <c r="R54" s="27">
        <v>49</v>
      </c>
      <c r="S54" s="7"/>
      <c r="T54" s="38"/>
      <c r="U54" s="40"/>
      <c r="V54" s="7"/>
      <c r="W54" s="38"/>
      <c r="X54" s="40"/>
      <c r="Y54" s="7"/>
      <c r="Z54" s="38"/>
      <c r="AA54" s="40"/>
      <c r="AB54" s="7"/>
      <c r="AC54" s="38"/>
      <c r="AD54" s="40"/>
      <c r="AE54" s="7"/>
      <c r="AF54" s="38"/>
      <c r="AG54" s="40"/>
      <c r="AH54" s="78"/>
      <c r="AI54" s="78"/>
      <c r="AJ54" s="27">
        <v>49</v>
      </c>
      <c r="AK54" s="7"/>
      <c r="AL54" s="38"/>
      <c r="AM54" s="40"/>
      <c r="AN54" s="7"/>
      <c r="AO54" s="38"/>
      <c r="AP54" s="40"/>
      <c r="AQ54" s="7"/>
      <c r="AR54" s="38"/>
      <c r="AS54" s="40"/>
      <c r="AT54" s="7"/>
      <c r="AU54" s="38"/>
      <c r="AV54" s="40"/>
      <c r="AW54" s="7"/>
      <c r="AX54" s="38"/>
      <c r="AY54" s="40"/>
      <c r="AZ54" s="27">
        <v>49</v>
      </c>
      <c r="BA54" s="7"/>
      <c r="BB54" s="38"/>
      <c r="BC54" s="40"/>
      <c r="BD54" s="7"/>
      <c r="BE54" s="38"/>
      <c r="BF54" s="40"/>
      <c r="BG54" s="7"/>
      <c r="BH54" s="38"/>
      <c r="BI54" s="40"/>
      <c r="BJ54" s="7"/>
      <c r="BK54" s="38"/>
      <c r="BL54" s="40"/>
      <c r="BM54" s="7"/>
      <c r="BN54" s="38"/>
      <c r="BO54" s="40"/>
      <c r="BP54" s="78"/>
      <c r="BQ54" s="78"/>
      <c r="BR54" s="27">
        <v>49</v>
      </c>
      <c r="BS54" s="7"/>
      <c r="BT54" s="38"/>
      <c r="BU54" s="40"/>
      <c r="BV54" s="7"/>
      <c r="BW54" s="38"/>
      <c r="BX54" s="40"/>
      <c r="BY54" s="7"/>
      <c r="BZ54" s="38"/>
      <c r="CA54" s="40"/>
      <c r="CB54" s="7"/>
      <c r="CC54" s="38"/>
      <c r="CD54" s="40"/>
      <c r="CE54" s="7"/>
      <c r="CF54" s="38"/>
      <c r="CG54" s="40"/>
      <c r="CH54" s="27">
        <v>49</v>
      </c>
      <c r="CI54" s="7"/>
      <c r="CJ54" s="38"/>
      <c r="CK54" s="40"/>
      <c r="CL54" s="7"/>
      <c r="CM54" s="38"/>
      <c r="CN54" s="40"/>
      <c r="CO54" s="7"/>
      <c r="CP54" s="38"/>
      <c r="CQ54" s="40"/>
      <c r="CR54" s="7"/>
      <c r="CS54" s="38"/>
      <c r="CT54" s="40"/>
      <c r="CU54" s="7"/>
      <c r="CV54" s="38"/>
      <c r="CW54" s="40"/>
      <c r="CX54" s="78"/>
      <c r="CY54" s="78"/>
      <c r="CZ54" s="27">
        <v>49</v>
      </c>
      <c r="DA54" s="7"/>
      <c r="DB54" s="38"/>
      <c r="DC54" s="40"/>
      <c r="DD54" s="7"/>
      <c r="DE54" s="38"/>
      <c r="DF54" s="40"/>
      <c r="DG54" s="7"/>
      <c r="DH54" s="38"/>
      <c r="DI54" s="40"/>
      <c r="DJ54" s="7"/>
      <c r="DK54" s="38"/>
      <c r="DL54" s="40"/>
      <c r="DM54" s="7"/>
      <c r="DN54" s="38"/>
      <c r="DO54" s="40"/>
      <c r="DP54" s="27">
        <v>49</v>
      </c>
      <c r="DQ54" s="107"/>
      <c r="DR54" s="285"/>
      <c r="DS54" s="286"/>
      <c r="DT54" s="107"/>
      <c r="DU54" s="285"/>
      <c r="DV54" s="286"/>
      <c r="DW54" s="107"/>
      <c r="DX54" s="285"/>
      <c r="DY54" s="286"/>
      <c r="DZ54" s="107"/>
      <c r="EA54" s="285"/>
      <c r="EB54" s="286"/>
      <c r="EC54" s="265" t="str">
        <f>IF(เวลาเรียน!C54=0," ",IF(ตัวชี้วัด!$EC$5=" "," ",ลับ!EV54))</f>
        <v xml:space="preserve"> </v>
      </c>
      <c r="ED54" s="264" t="str">
        <f t="shared" si="1"/>
        <v xml:space="preserve"> </v>
      </c>
      <c r="EE54" s="288" t="str">
        <f t="shared" si="2"/>
        <v xml:space="preserve"> </v>
      </c>
    </row>
    <row r="55" spans="2:135" ht="15.2" customHeight="1" thickBot="1">
      <c r="B55" s="28">
        <v>50</v>
      </c>
      <c r="C55" s="8"/>
      <c r="D55" s="41"/>
      <c r="E55" s="43"/>
      <c r="F55" s="8"/>
      <c r="G55" s="41"/>
      <c r="H55" s="43"/>
      <c r="I55" s="8"/>
      <c r="J55" s="41"/>
      <c r="K55" s="43"/>
      <c r="L55" s="8"/>
      <c r="M55" s="41"/>
      <c r="N55" s="43"/>
      <c r="O55" s="8"/>
      <c r="P55" s="41"/>
      <c r="Q55" s="43"/>
      <c r="R55" s="28">
        <v>50</v>
      </c>
      <c r="S55" s="8"/>
      <c r="T55" s="41"/>
      <c r="U55" s="43"/>
      <c r="V55" s="8"/>
      <c r="W55" s="41"/>
      <c r="X55" s="43"/>
      <c r="Y55" s="8"/>
      <c r="Z55" s="41"/>
      <c r="AA55" s="43"/>
      <c r="AB55" s="8"/>
      <c r="AC55" s="41"/>
      <c r="AD55" s="43"/>
      <c r="AE55" s="8"/>
      <c r="AF55" s="41"/>
      <c r="AG55" s="43"/>
      <c r="AH55" s="78"/>
      <c r="AI55" s="78"/>
      <c r="AJ55" s="28">
        <v>50</v>
      </c>
      <c r="AK55" s="8"/>
      <c r="AL55" s="41"/>
      <c r="AM55" s="43"/>
      <c r="AN55" s="8"/>
      <c r="AO55" s="41"/>
      <c r="AP55" s="43"/>
      <c r="AQ55" s="8"/>
      <c r="AR55" s="41"/>
      <c r="AS55" s="43"/>
      <c r="AT55" s="8"/>
      <c r="AU55" s="41"/>
      <c r="AV55" s="43"/>
      <c r="AW55" s="8"/>
      <c r="AX55" s="41"/>
      <c r="AY55" s="43"/>
      <c r="AZ55" s="28">
        <v>50</v>
      </c>
      <c r="BA55" s="8"/>
      <c r="BB55" s="41"/>
      <c r="BC55" s="43"/>
      <c r="BD55" s="8"/>
      <c r="BE55" s="41"/>
      <c r="BF55" s="43"/>
      <c r="BG55" s="8"/>
      <c r="BH55" s="41"/>
      <c r="BI55" s="43"/>
      <c r="BJ55" s="8"/>
      <c r="BK55" s="41"/>
      <c r="BL55" s="43"/>
      <c r="BM55" s="8"/>
      <c r="BN55" s="41"/>
      <c r="BO55" s="43"/>
      <c r="BP55" s="78"/>
      <c r="BQ55" s="78"/>
      <c r="BR55" s="28">
        <v>50</v>
      </c>
      <c r="BS55" s="8"/>
      <c r="BT55" s="41"/>
      <c r="BU55" s="43"/>
      <c r="BV55" s="8"/>
      <c r="BW55" s="41"/>
      <c r="BX55" s="43"/>
      <c r="BY55" s="8"/>
      <c r="BZ55" s="41"/>
      <c r="CA55" s="43"/>
      <c r="CB55" s="8"/>
      <c r="CC55" s="41"/>
      <c r="CD55" s="43"/>
      <c r="CE55" s="8"/>
      <c r="CF55" s="41"/>
      <c r="CG55" s="43"/>
      <c r="CH55" s="28">
        <v>50</v>
      </c>
      <c r="CI55" s="8"/>
      <c r="CJ55" s="41"/>
      <c r="CK55" s="43"/>
      <c r="CL55" s="8"/>
      <c r="CM55" s="41"/>
      <c r="CN55" s="43"/>
      <c r="CO55" s="8"/>
      <c r="CP55" s="41"/>
      <c r="CQ55" s="43"/>
      <c r="CR55" s="8"/>
      <c r="CS55" s="41"/>
      <c r="CT55" s="43"/>
      <c r="CU55" s="8"/>
      <c r="CV55" s="41"/>
      <c r="CW55" s="43"/>
      <c r="CX55" s="78"/>
      <c r="CY55" s="78"/>
      <c r="CZ55" s="28">
        <v>50</v>
      </c>
      <c r="DA55" s="8"/>
      <c r="DB55" s="41"/>
      <c r="DC55" s="43"/>
      <c r="DD55" s="8"/>
      <c r="DE55" s="41"/>
      <c r="DF55" s="43"/>
      <c r="DG55" s="8"/>
      <c r="DH55" s="41"/>
      <c r="DI55" s="43"/>
      <c r="DJ55" s="8"/>
      <c r="DK55" s="41"/>
      <c r="DL55" s="43"/>
      <c r="DM55" s="8"/>
      <c r="DN55" s="41"/>
      <c r="DO55" s="43"/>
      <c r="DP55" s="28">
        <v>50</v>
      </c>
      <c r="DQ55" s="110"/>
      <c r="DR55" s="289"/>
      <c r="DS55" s="290"/>
      <c r="DT55" s="110"/>
      <c r="DU55" s="289"/>
      <c r="DV55" s="290"/>
      <c r="DW55" s="110"/>
      <c r="DX55" s="289"/>
      <c r="DY55" s="290"/>
      <c r="DZ55" s="110"/>
      <c r="EA55" s="289"/>
      <c r="EB55" s="290"/>
      <c r="EC55" s="268" t="str">
        <f>IF(เวลาเรียน!C55=0," ",IF(ตัวชี้วัด!$EC$5=" "," ",ลับ!EV55))</f>
        <v xml:space="preserve"> </v>
      </c>
      <c r="ED55" s="274" t="str">
        <f t="shared" si="1"/>
        <v xml:space="preserve"> </v>
      </c>
      <c r="EE55" s="292" t="str">
        <f t="shared" si="2"/>
        <v xml:space="preserve"> </v>
      </c>
    </row>
    <row r="56" spans="2:135" ht="18">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232"/>
      <c r="DR56" s="232"/>
      <c r="DS56" s="232"/>
      <c r="DT56" s="232"/>
      <c r="DU56" s="232"/>
      <c r="DV56" s="232"/>
      <c r="DW56" s="196"/>
      <c r="DX56" s="196"/>
      <c r="DY56" s="196"/>
      <c r="DZ56" s="196"/>
      <c r="EA56" s="196"/>
      <c r="EB56" s="196"/>
      <c r="EC56" s="196"/>
      <c r="ED56" s="196"/>
      <c r="EE56" s="196"/>
    </row>
    <row r="57" spans="2:135" ht="18">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232"/>
      <c r="DR57" s="232"/>
      <c r="DS57" s="232"/>
      <c r="DT57" s="232"/>
      <c r="DU57" s="232"/>
      <c r="DV57" s="232"/>
      <c r="DW57" s="196"/>
      <c r="DX57" s="196"/>
      <c r="DY57" s="196"/>
      <c r="DZ57" s="196"/>
      <c r="EA57" s="196"/>
      <c r="EB57" s="196"/>
      <c r="EC57" s="196"/>
      <c r="ED57" s="196"/>
      <c r="EE57" s="196"/>
    </row>
    <row r="58" spans="2:135" ht="18">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232"/>
      <c r="DR58" s="232"/>
      <c r="DS58" s="232"/>
      <c r="DT58" s="232"/>
      <c r="DU58" s="232"/>
      <c r="DV58" s="232"/>
      <c r="DW58" s="196"/>
      <c r="DX58" s="196"/>
      <c r="DY58" s="196"/>
      <c r="DZ58" s="196"/>
      <c r="EA58" s="196"/>
      <c r="EB58" s="196"/>
      <c r="EC58" s="196"/>
      <c r="ED58" s="196"/>
      <c r="EE58" s="196"/>
    </row>
    <row r="59" spans="2:135" ht="18">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232"/>
      <c r="DR59" s="232"/>
      <c r="DS59" s="232"/>
      <c r="DT59" s="232"/>
      <c r="DU59" s="232"/>
      <c r="DV59" s="232"/>
      <c r="DW59" s="196"/>
      <c r="DX59" s="196"/>
      <c r="DY59" s="196"/>
      <c r="DZ59" s="196"/>
      <c r="EA59" s="196"/>
      <c r="EB59" s="196"/>
      <c r="EC59" s="196"/>
      <c r="ED59" s="196"/>
      <c r="EE59" s="196"/>
    </row>
    <row r="60" spans="2:135" ht="18">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232"/>
      <c r="DR60" s="232"/>
      <c r="DS60" s="232"/>
      <c r="DT60" s="232"/>
      <c r="DU60" s="232"/>
      <c r="DV60" s="232"/>
      <c r="DW60" s="196"/>
      <c r="DX60" s="196"/>
      <c r="DY60" s="196"/>
      <c r="DZ60" s="196"/>
      <c r="EA60" s="196"/>
      <c r="EB60" s="196"/>
      <c r="EC60" s="196"/>
      <c r="ED60" s="196"/>
      <c r="EE60" s="196"/>
    </row>
    <row r="61" spans="2:135" ht="18">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232"/>
      <c r="DR61" s="232"/>
      <c r="DS61" s="232"/>
      <c r="DT61" s="232"/>
      <c r="DU61" s="232"/>
      <c r="DV61" s="232"/>
      <c r="DW61" s="196"/>
      <c r="DX61" s="196"/>
      <c r="DY61" s="196"/>
      <c r="DZ61" s="196"/>
      <c r="EA61" s="196"/>
      <c r="EB61" s="196"/>
      <c r="EC61" s="196"/>
      <c r="ED61" s="196"/>
      <c r="EE61" s="196"/>
    </row>
    <row r="62" spans="2:135" ht="18">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232"/>
      <c r="DR62" s="232"/>
      <c r="DS62" s="232"/>
      <c r="DT62" s="232"/>
      <c r="DU62" s="232"/>
      <c r="DV62" s="232"/>
      <c r="DW62" s="196"/>
      <c r="DX62" s="196"/>
      <c r="DY62" s="196"/>
      <c r="DZ62" s="196"/>
      <c r="EA62" s="196"/>
      <c r="EB62" s="196"/>
      <c r="EC62" s="196"/>
      <c r="ED62" s="196"/>
      <c r="EE62" s="196"/>
    </row>
    <row r="63" spans="2:135" ht="18">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232"/>
      <c r="DR63" s="232"/>
      <c r="DS63" s="232"/>
      <c r="DT63" s="232"/>
      <c r="DU63" s="232"/>
      <c r="DV63" s="232"/>
      <c r="DW63" s="196"/>
      <c r="DX63" s="196"/>
      <c r="DY63" s="196"/>
      <c r="DZ63" s="196"/>
      <c r="EA63" s="196"/>
      <c r="EB63" s="196"/>
      <c r="EC63" s="196"/>
      <c r="ED63" s="196"/>
      <c r="EE63" s="196"/>
    </row>
    <row r="64" spans="2:135" ht="18">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232"/>
      <c r="DR64" s="232"/>
      <c r="DS64" s="232"/>
      <c r="DT64" s="232"/>
      <c r="DU64" s="232"/>
      <c r="DV64" s="232"/>
      <c r="DW64" s="196"/>
      <c r="DX64" s="196"/>
      <c r="DY64" s="196"/>
      <c r="DZ64" s="196"/>
      <c r="EA64" s="196"/>
      <c r="EB64" s="196"/>
      <c r="EC64" s="196"/>
      <c r="ED64" s="196"/>
      <c r="EE64" s="196"/>
    </row>
    <row r="65" spans="2:135" ht="18">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232"/>
      <c r="DR65" s="232"/>
      <c r="DS65" s="232"/>
      <c r="DT65" s="232"/>
      <c r="DU65" s="232"/>
      <c r="DV65" s="232"/>
      <c r="DW65" s="196"/>
      <c r="DX65" s="196"/>
      <c r="DY65" s="196"/>
      <c r="DZ65" s="196"/>
      <c r="EA65" s="196"/>
      <c r="EB65" s="196"/>
      <c r="EC65" s="196"/>
      <c r="ED65" s="196"/>
      <c r="EE65" s="196"/>
    </row>
    <row r="66" spans="2:135" ht="18">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232"/>
      <c r="DR66" s="232"/>
      <c r="DS66" s="232"/>
      <c r="DT66" s="232"/>
      <c r="DU66" s="232"/>
      <c r="DV66" s="232"/>
      <c r="DW66" s="196"/>
      <c r="DX66" s="196"/>
      <c r="DY66" s="196"/>
      <c r="DZ66" s="196"/>
      <c r="EA66" s="196"/>
      <c r="EB66" s="196"/>
      <c r="EC66" s="196"/>
      <c r="ED66" s="196"/>
      <c r="EE66" s="196"/>
    </row>
    <row r="67" spans="2:135">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232"/>
      <c r="DR67" s="232"/>
      <c r="DS67" s="232"/>
      <c r="DT67" s="232"/>
      <c r="DU67" s="232"/>
      <c r="DV67" s="232"/>
      <c r="DW67" s="196"/>
      <c r="DX67" s="196"/>
      <c r="DY67" s="196"/>
      <c r="DZ67" s="196"/>
      <c r="EA67" s="196"/>
      <c r="EB67" s="196"/>
      <c r="EC67" s="196"/>
      <c r="ED67" s="196"/>
      <c r="EE67" s="196"/>
    </row>
    <row r="68" spans="2:135">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232"/>
      <c r="DR68" s="232"/>
      <c r="DS68" s="232"/>
      <c r="DT68" s="232"/>
      <c r="DU68" s="232"/>
      <c r="DV68" s="232"/>
      <c r="DW68" s="196"/>
      <c r="DX68" s="196"/>
      <c r="DY68" s="196"/>
      <c r="DZ68" s="196"/>
      <c r="EA68" s="196"/>
      <c r="EB68" s="196"/>
      <c r="EC68" s="196"/>
      <c r="ED68" s="196"/>
      <c r="EE68" s="196"/>
    </row>
    <row r="69" spans="2:135">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232"/>
      <c r="DR69" s="232"/>
      <c r="DS69" s="232"/>
      <c r="DT69" s="232"/>
      <c r="DU69" s="232"/>
      <c r="DV69" s="232"/>
      <c r="DW69" s="196"/>
      <c r="DX69" s="196"/>
      <c r="DY69" s="196"/>
      <c r="DZ69" s="196"/>
      <c r="EA69" s="196"/>
      <c r="EB69" s="196"/>
      <c r="EC69" s="196"/>
      <c r="ED69" s="196"/>
      <c r="EE69" s="196"/>
    </row>
    <row r="70" spans="2:135">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232"/>
      <c r="DR70" s="232"/>
      <c r="DS70" s="232"/>
      <c r="DT70" s="232"/>
      <c r="DU70" s="232"/>
      <c r="DV70" s="232"/>
      <c r="DW70" s="196"/>
      <c r="DX70" s="196"/>
      <c r="DY70" s="196"/>
      <c r="DZ70" s="196"/>
      <c r="EA70" s="196"/>
      <c r="EB70" s="196"/>
      <c r="EC70" s="196"/>
      <c r="ED70" s="196"/>
      <c r="EE70" s="196"/>
    </row>
    <row r="71" spans="2:135">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232"/>
      <c r="DR71" s="232"/>
      <c r="DS71" s="232"/>
      <c r="DT71" s="232"/>
      <c r="DU71" s="232"/>
      <c r="DV71" s="232"/>
      <c r="DW71" s="196"/>
      <c r="DX71" s="196"/>
      <c r="DY71" s="196"/>
      <c r="DZ71" s="196"/>
      <c r="EA71" s="196"/>
      <c r="EB71" s="196"/>
      <c r="EC71" s="196"/>
      <c r="ED71" s="196"/>
      <c r="EE71" s="196"/>
    </row>
    <row r="72" spans="2:135">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232"/>
      <c r="DR72" s="232"/>
      <c r="DS72" s="232"/>
      <c r="DT72" s="232"/>
      <c r="DU72" s="232"/>
      <c r="DV72" s="232"/>
      <c r="DW72" s="196"/>
      <c r="DX72" s="196"/>
      <c r="DY72" s="196"/>
      <c r="DZ72" s="196"/>
      <c r="EA72" s="196"/>
      <c r="EB72" s="196"/>
      <c r="EC72" s="196"/>
      <c r="ED72" s="196"/>
      <c r="EE72" s="196"/>
    </row>
    <row r="73" spans="2:135">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232"/>
      <c r="DR73" s="232"/>
      <c r="DS73" s="232"/>
      <c r="DT73" s="232"/>
      <c r="DU73" s="232"/>
      <c r="DV73" s="232"/>
      <c r="DW73" s="196"/>
      <c r="DX73" s="196"/>
      <c r="DY73" s="196"/>
      <c r="DZ73" s="196"/>
      <c r="EA73" s="196"/>
      <c r="EB73" s="196"/>
      <c r="EC73" s="196"/>
      <c r="ED73" s="196"/>
      <c r="EE73" s="196"/>
    </row>
    <row r="74" spans="2:135">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232"/>
      <c r="DR74" s="232"/>
      <c r="DS74" s="232"/>
      <c r="DT74" s="232"/>
      <c r="DU74" s="232"/>
      <c r="DV74" s="232"/>
      <c r="DW74" s="196"/>
      <c r="DX74" s="196"/>
      <c r="DY74" s="196"/>
      <c r="DZ74" s="196"/>
      <c r="EA74" s="196"/>
      <c r="EB74" s="196"/>
      <c r="EC74" s="196"/>
      <c r="ED74" s="196"/>
      <c r="EE74" s="196"/>
    </row>
    <row r="75" spans="2:135">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232"/>
      <c r="DR75" s="232"/>
      <c r="DS75" s="232"/>
      <c r="DT75" s="232"/>
      <c r="DU75" s="232"/>
      <c r="DV75" s="232"/>
      <c r="DW75" s="196"/>
      <c r="DX75" s="196"/>
      <c r="DY75" s="196"/>
      <c r="DZ75" s="196"/>
      <c r="EA75" s="196"/>
      <c r="EB75" s="196"/>
      <c r="EC75" s="196"/>
      <c r="ED75" s="196"/>
      <c r="EE75" s="196"/>
    </row>
    <row r="76" spans="2:135">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232"/>
      <c r="DR76" s="232"/>
      <c r="DS76" s="232"/>
      <c r="DT76" s="232"/>
      <c r="DU76" s="232"/>
      <c r="DV76" s="232"/>
      <c r="DW76" s="196"/>
      <c r="DX76" s="196"/>
      <c r="DY76" s="196"/>
      <c r="DZ76" s="196"/>
      <c r="EA76" s="196"/>
      <c r="EB76" s="196"/>
      <c r="EC76" s="196"/>
      <c r="ED76" s="196"/>
      <c r="EE76" s="196"/>
    </row>
    <row r="77" spans="2:135">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232"/>
      <c r="DR77" s="232"/>
      <c r="DS77" s="232"/>
      <c r="DT77" s="232"/>
      <c r="DU77" s="232"/>
      <c r="DV77" s="232"/>
      <c r="DW77" s="196"/>
      <c r="DX77" s="196"/>
      <c r="DY77" s="196"/>
      <c r="DZ77" s="196"/>
      <c r="EA77" s="196"/>
      <c r="EB77" s="196"/>
      <c r="EC77" s="196"/>
      <c r="ED77" s="196"/>
      <c r="EE77" s="196"/>
    </row>
    <row r="78" spans="2:135">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232"/>
      <c r="DR78" s="232"/>
      <c r="DS78" s="232"/>
      <c r="DT78" s="232"/>
      <c r="DU78" s="232"/>
      <c r="DV78" s="232"/>
      <c r="DW78" s="197"/>
      <c r="DX78" s="197"/>
      <c r="DY78" s="197"/>
      <c r="DZ78" s="197"/>
      <c r="EA78" s="197"/>
      <c r="EB78" s="197"/>
      <c r="EC78" s="197"/>
      <c r="ED78" s="197"/>
      <c r="EE78" s="197"/>
    </row>
    <row r="79" spans="2:135">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232"/>
      <c r="DR79" s="232"/>
      <c r="DS79" s="232"/>
      <c r="DT79" s="232"/>
      <c r="DU79" s="232"/>
      <c r="DV79" s="232"/>
      <c r="DW79" s="197"/>
      <c r="DX79" s="197"/>
      <c r="DY79" s="197"/>
      <c r="DZ79" s="197"/>
      <c r="EA79" s="197"/>
      <c r="EB79" s="197"/>
      <c r="EC79" s="197"/>
      <c r="ED79" s="197"/>
      <c r="EE79" s="197"/>
    </row>
    <row r="80" spans="2:135">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232"/>
      <c r="DR80" s="232"/>
      <c r="DS80" s="232"/>
      <c r="DT80" s="232"/>
      <c r="DU80" s="232"/>
      <c r="DV80" s="232"/>
      <c r="DW80" s="197"/>
      <c r="DX80" s="197"/>
      <c r="DY80" s="197"/>
      <c r="DZ80" s="197"/>
      <c r="EA80" s="197"/>
      <c r="EB80" s="197"/>
      <c r="EC80" s="197"/>
      <c r="ED80" s="197"/>
      <c r="EE80" s="197"/>
    </row>
    <row r="81" spans="2:135">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232"/>
      <c r="DR81" s="232"/>
      <c r="DS81" s="232"/>
      <c r="DT81" s="232"/>
      <c r="DU81" s="232"/>
      <c r="DV81" s="232"/>
      <c r="DW81" s="197"/>
      <c r="DX81" s="197"/>
      <c r="DY81" s="197"/>
      <c r="DZ81" s="197"/>
      <c r="EA81" s="197"/>
      <c r="EB81" s="197"/>
      <c r="EC81" s="197"/>
      <c r="ED81" s="197"/>
      <c r="EE81" s="197"/>
    </row>
    <row r="82" spans="2:135">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232"/>
      <c r="DR82" s="232"/>
      <c r="DS82" s="232"/>
      <c r="DT82" s="232"/>
      <c r="DU82" s="232"/>
      <c r="DV82" s="232"/>
      <c r="DW82" s="197"/>
      <c r="DX82" s="197"/>
      <c r="DY82" s="197"/>
      <c r="DZ82" s="197"/>
      <c r="EA82" s="197"/>
      <c r="EB82" s="197"/>
      <c r="EC82" s="197"/>
      <c r="ED82" s="197"/>
      <c r="EE82" s="197"/>
    </row>
    <row r="83" spans="2:135">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232"/>
      <c r="DR83" s="232"/>
      <c r="DS83" s="232"/>
      <c r="DT83" s="232"/>
      <c r="DU83" s="232"/>
      <c r="DV83" s="232"/>
      <c r="DW83" s="197"/>
      <c r="DX83" s="197"/>
      <c r="DY83" s="197"/>
      <c r="DZ83" s="197"/>
      <c r="EA83" s="197"/>
      <c r="EB83" s="197"/>
      <c r="EC83" s="197"/>
      <c r="ED83" s="197"/>
      <c r="EE83" s="197"/>
    </row>
    <row r="84" spans="2:135">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232"/>
      <c r="DR84" s="232"/>
      <c r="DS84" s="232"/>
      <c r="DT84" s="232"/>
      <c r="DU84" s="232"/>
      <c r="DV84" s="232"/>
      <c r="DW84" s="197"/>
      <c r="DX84" s="197"/>
      <c r="DY84" s="197"/>
      <c r="DZ84" s="197"/>
      <c r="EA84" s="197"/>
      <c r="EB84" s="197"/>
      <c r="EC84" s="197"/>
      <c r="ED84" s="197"/>
      <c r="EE84" s="197"/>
    </row>
    <row r="85" spans="2:135">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232"/>
      <c r="DR85" s="232"/>
      <c r="DS85" s="232"/>
      <c r="DT85" s="232"/>
      <c r="DU85" s="232"/>
      <c r="DV85" s="232"/>
      <c r="DW85" s="197"/>
      <c r="DX85" s="197"/>
      <c r="DY85" s="197"/>
      <c r="DZ85" s="197"/>
      <c r="EA85" s="197"/>
      <c r="EB85" s="197"/>
      <c r="EC85" s="197"/>
      <c r="ED85" s="197"/>
      <c r="EE85" s="197"/>
    </row>
    <row r="86" spans="2:135">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232"/>
      <c r="DR86" s="232"/>
      <c r="DS86" s="232"/>
      <c r="DT86" s="232"/>
      <c r="DU86" s="232"/>
      <c r="DV86" s="232"/>
      <c r="DW86" s="197"/>
      <c r="DX86" s="197"/>
      <c r="DY86" s="197"/>
      <c r="DZ86" s="197"/>
      <c r="EA86" s="197"/>
      <c r="EB86" s="197"/>
      <c r="EC86" s="197"/>
      <c r="ED86" s="197"/>
      <c r="EE86" s="197"/>
    </row>
    <row r="87" spans="2:135">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232"/>
      <c r="DR87" s="232"/>
      <c r="DS87" s="232"/>
      <c r="DT87" s="232"/>
      <c r="DU87" s="232"/>
      <c r="DV87" s="232"/>
      <c r="DW87" s="197"/>
      <c r="DX87" s="197"/>
      <c r="DY87" s="197"/>
      <c r="DZ87" s="197"/>
      <c r="EA87" s="197"/>
      <c r="EB87" s="197"/>
      <c r="EC87" s="197"/>
      <c r="ED87" s="197"/>
      <c r="EE87" s="197"/>
    </row>
    <row r="88" spans="2:135">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232"/>
      <c r="DR88" s="232"/>
      <c r="DS88" s="232"/>
      <c r="DT88" s="232"/>
      <c r="DU88" s="232"/>
      <c r="DV88" s="232"/>
      <c r="DW88" s="197"/>
      <c r="DX88" s="197"/>
      <c r="DY88" s="197"/>
      <c r="DZ88" s="197"/>
      <c r="EA88" s="197"/>
      <c r="EB88" s="197"/>
      <c r="EC88" s="197"/>
      <c r="ED88" s="197"/>
      <c r="EE88" s="197"/>
    </row>
    <row r="89" spans="2:135">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232"/>
      <c r="DR89" s="232"/>
      <c r="DS89" s="232"/>
      <c r="DT89" s="232"/>
      <c r="DU89" s="232"/>
      <c r="DV89" s="232"/>
      <c r="DW89" s="197"/>
      <c r="DX89" s="197"/>
      <c r="DY89" s="197"/>
      <c r="DZ89" s="197"/>
      <c r="EA89" s="197"/>
      <c r="EB89" s="197"/>
      <c r="EC89" s="197"/>
      <c r="ED89" s="197"/>
      <c r="EE89" s="197"/>
    </row>
    <row r="90" spans="2:135">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232"/>
      <c r="DR90" s="232"/>
      <c r="DS90" s="232"/>
      <c r="DT90" s="232"/>
      <c r="DU90" s="232"/>
      <c r="DV90" s="232"/>
      <c r="DW90" s="197"/>
      <c r="DX90" s="197"/>
      <c r="DY90" s="197"/>
      <c r="DZ90" s="197"/>
      <c r="EA90" s="197"/>
      <c r="EB90" s="197"/>
      <c r="EC90" s="197"/>
      <c r="ED90" s="197"/>
      <c r="EE90" s="197"/>
    </row>
    <row r="91" spans="2:135">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232"/>
      <c r="DR91" s="232"/>
      <c r="DS91" s="232"/>
      <c r="DT91" s="232"/>
      <c r="DU91" s="232"/>
      <c r="DV91" s="232"/>
      <c r="DW91" s="197"/>
      <c r="DX91" s="197"/>
      <c r="DY91" s="197"/>
      <c r="DZ91" s="197"/>
      <c r="EA91" s="197"/>
      <c r="EB91" s="197"/>
      <c r="EC91" s="197"/>
      <c r="ED91" s="197"/>
      <c r="EE91" s="197"/>
    </row>
    <row r="92" spans="2:135">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232"/>
      <c r="DR92" s="232"/>
      <c r="DS92" s="232"/>
      <c r="DT92" s="232"/>
      <c r="DU92" s="232"/>
      <c r="DV92" s="232"/>
      <c r="DW92" s="197"/>
      <c r="DX92" s="197"/>
      <c r="DY92" s="197"/>
      <c r="DZ92" s="197"/>
      <c r="EA92" s="197"/>
      <c r="EB92" s="197"/>
      <c r="EC92" s="197"/>
      <c r="ED92" s="197"/>
      <c r="EE92" s="197"/>
    </row>
    <row r="93" spans="2:135">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232"/>
      <c r="DR93" s="232"/>
      <c r="DS93" s="232"/>
      <c r="DT93" s="232"/>
      <c r="DU93" s="232"/>
      <c r="DV93" s="232"/>
      <c r="DW93" s="197"/>
      <c r="DX93" s="197"/>
      <c r="DY93" s="197"/>
      <c r="DZ93" s="197"/>
      <c r="EA93" s="197"/>
      <c r="EB93" s="197"/>
      <c r="EC93" s="197"/>
      <c r="ED93" s="197"/>
      <c r="EE93" s="197"/>
    </row>
    <row r="94" spans="2:135">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232"/>
      <c r="DR94" s="232"/>
      <c r="DS94" s="232"/>
      <c r="DT94" s="232"/>
      <c r="DU94" s="232"/>
      <c r="DV94" s="232"/>
      <c r="DW94" s="197"/>
      <c r="DX94" s="197"/>
      <c r="DY94" s="197"/>
      <c r="DZ94" s="197"/>
      <c r="EA94" s="197"/>
      <c r="EB94" s="197"/>
      <c r="EC94" s="197"/>
      <c r="ED94" s="197"/>
      <c r="EE94" s="197"/>
    </row>
    <row r="95" spans="2:135">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232"/>
      <c r="DR95" s="232"/>
      <c r="DS95" s="232"/>
      <c r="DT95" s="232"/>
      <c r="DU95" s="232"/>
      <c r="DV95" s="232"/>
      <c r="DW95" s="197"/>
      <c r="DX95" s="197"/>
      <c r="DY95" s="197"/>
      <c r="DZ95" s="197"/>
      <c r="EA95" s="197"/>
      <c r="EB95" s="197"/>
      <c r="EC95" s="197"/>
      <c r="ED95" s="197"/>
      <c r="EE95" s="197"/>
    </row>
    <row r="96" spans="2:135">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232"/>
      <c r="DR96" s="232"/>
      <c r="DS96" s="232"/>
      <c r="DT96" s="232"/>
      <c r="DU96" s="232"/>
      <c r="DV96" s="232"/>
      <c r="DW96" s="197"/>
      <c r="DX96" s="197"/>
      <c r="DY96" s="197"/>
      <c r="DZ96" s="197"/>
      <c r="EA96" s="197"/>
      <c r="EB96" s="197"/>
      <c r="EC96" s="197"/>
      <c r="ED96" s="197"/>
      <c r="EE96" s="197"/>
    </row>
    <row r="97" spans="2:135">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232"/>
      <c r="DR97" s="232"/>
      <c r="DS97" s="232"/>
      <c r="DT97" s="232"/>
      <c r="DU97" s="232"/>
      <c r="DV97" s="232"/>
      <c r="DW97" s="197"/>
      <c r="DX97" s="197"/>
      <c r="DY97" s="197"/>
      <c r="DZ97" s="197"/>
      <c r="EA97" s="197"/>
      <c r="EB97" s="197"/>
      <c r="EC97" s="197"/>
      <c r="ED97" s="197"/>
      <c r="EE97" s="197"/>
    </row>
    <row r="98" spans="2:135">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232"/>
      <c r="DR98" s="232"/>
      <c r="DS98" s="232"/>
      <c r="DT98" s="232"/>
      <c r="DU98" s="232"/>
      <c r="DV98" s="232"/>
      <c r="DW98" s="197"/>
      <c r="DX98" s="197"/>
      <c r="DY98" s="197"/>
      <c r="DZ98" s="197"/>
      <c r="EA98" s="197"/>
      <c r="EB98" s="197"/>
      <c r="EC98" s="197"/>
      <c r="ED98" s="197"/>
      <c r="EE98" s="197"/>
    </row>
    <row r="99" spans="2:135">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232"/>
      <c r="DR99" s="232"/>
      <c r="DS99" s="232"/>
      <c r="DT99" s="232"/>
      <c r="DU99" s="232"/>
      <c r="DV99" s="232"/>
      <c r="DW99" s="197"/>
      <c r="DX99" s="197"/>
      <c r="DY99" s="197"/>
      <c r="DZ99" s="197"/>
      <c r="EA99" s="197"/>
      <c r="EB99" s="197"/>
      <c r="EC99" s="197"/>
      <c r="ED99" s="197"/>
      <c r="EE99" s="197"/>
    </row>
    <row r="100" spans="2:135">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232"/>
      <c r="DR100" s="232"/>
      <c r="DS100" s="232"/>
      <c r="DT100" s="232"/>
      <c r="DU100" s="232"/>
      <c r="DV100" s="232"/>
      <c r="DW100" s="197"/>
      <c r="DX100" s="197"/>
      <c r="DY100" s="197"/>
      <c r="DZ100" s="197"/>
      <c r="EA100" s="197"/>
      <c r="EB100" s="197"/>
      <c r="EC100" s="197"/>
      <c r="ED100" s="197"/>
      <c r="EE100" s="197"/>
    </row>
    <row r="101" spans="2:135">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232"/>
      <c r="DR101" s="232"/>
      <c r="DS101" s="232"/>
      <c r="DT101" s="232"/>
      <c r="DU101" s="232"/>
      <c r="DV101" s="232"/>
      <c r="DW101" s="197"/>
      <c r="DX101" s="197"/>
      <c r="DY101" s="197"/>
      <c r="DZ101" s="197"/>
      <c r="EA101" s="197"/>
      <c r="EB101" s="197"/>
      <c r="EC101" s="197"/>
      <c r="ED101" s="197"/>
      <c r="EE101" s="197"/>
    </row>
    <row r="102" spans="2:135">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232"/>
      <c r="DR102" s="232"/>
      <c r="DS102" s="232"/>
      <c r="DT102" s="232"/>
      <c r="DU102" s="232"/>
      <c r="DV102" s="232"/>
      <c r="DW102" s="197"/>
      <c r="DX102" s="197"/>
      <c r="DY102" s="197"/>
      <c r="DZ102" s="197"/>
      <c r="EA102" s="197"/>
      <c r="EB102" s="197"/>
      <c r="EC102" s="197"/>
      <c r="ED102" s="197"/>
      <c r="EE102" s="197"/>
    </row>
    <row r="103" spans="2:135">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232"/>
      <c r="DR103" s="232"/>
      <c r="DS103" s="232"/>
      <c r="DT103" s="232"/>
      <c r="DU103" s="232"/>
      <c r="DV103" s="232"/>
      <c r="DW103" s="197"/>
      <c r="DX103" s="197"/>
      <c r="DY103" s="197"/>
      <c r="DZ103" s="197"/>
      <c r="EA103" s="197"/>
      <c r="EB103" s="197"/>
      <c r="EC103" s="197"/>
      <c r="ED103" s="197"/>
      <c r="EE103" s="197"/>
    </row>
    <row r="104" spans="2:135">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232"/>
      <c r="DR104" s="232"/>
      <c r="DS104" s="232"/>
      <c r="DT104" s="232"/>
      <c r="DU104" s="232"/>
      <c r="DV104" s="232"/>
      <c r="DW104" s="197"/>
      <c r="DX104" s="197"/>
      <c r="DY104" s="197"/>
      <c r="DZ104" s="197"/>
      <c r="EA104" s="197"/>
      <c r="EB104" s="197"/>
      <c r="EC104" s="197"/>
      <c r="ED104" s="197"/>
      <c r="EE104" s="197"/>
    </row>
    <row r="105" spans="2:135">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232"/>
      <c r="DR105" s="232"/>
      <c r="DS105" s="232"/>
      <c r="DT105" s="232"/>
      <c r="DU105" s="232"/>
      <c r="DV105" s="232"/>
      <c r="DW105" s="197"/>
      <c r="DX105" s="197"/>
      <c r="DY105" s="197"/>
      <c r="DZ105" s="197"/>
      <c r="EA105" s="197"/>
      <c r="EB105" s="197"/>
      <c r="EC105" s="197"/>
      <c r="ED105" s="197"/>
      <c r="EE105" s="197"/>
    </row>
    <row r="106" spans="2:135">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232"/>
      <c r="DR106" s="232"/>
      <c r="DS106" s="232"/>
      <c r="DT106" s="232"/>
      <c r="DU106" s="232"/>
      <c r="DV106" s="232"/>
      <c r="DW106" s="197"/>
      <c r="DX106" s="197"/>
      <c r="DY106" s="197"/>
      <c r="DZ106" s="197"/>
      <c r="EA106" s="197"/>
      <c r="EB106" s="197"/>
      <c r="EC106" s="197"/>
      <c r="ED106" s="197"/>
      <c r="EE106" s="197"/>
    </row>
    <row r="107" spans="2:135">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232"/>
      <c r="DR107" s="232"/>
      <c r="DS107" s="232"/>
      <c r="DT107" s="232"/>
      <c r="DU107" s="232"/>
      <c r="DV107" s="232"/>
      <c r="DW107" s="197"/>
      <c r="DX107" s="197"/>
      <c r="DY107" s="197"/>
      <c r="DZ107" s="197"/>
      <c r="EA107" s="197"/>
      <c r="EB107" s="197"/>
      <c r="EC107" s="197"/>
      <c r="ED107" s="197"/>
      <c r="EE107" s="197"/>
    </row>
    <row r="108" spans="2:135">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232"/>
      <c r="DR108" s="232"/>
      <c r="DS108" s="232"/>
      <c r="DT108" s="232"/>
      <c r="DU108" s="232"/>
      <c r="DV108" s="232"/>
      <c r="DW108" s="197"/>
      <c r="DX108" s="197"/>
      <c r="DY108" s="197"/>
      <c r="DZ108" s="197"/>
      <c r="EA108" s="197"/>
      <c r="EB108" s="197"/>
      <c r="EC108" s="197"/>
      <c r="ED108" s="197"/>
      <c r="EE108" s="197"/>
    </row>
    <row r="109" spans="2:135">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232"/>
      <c r="DR109" s="232"/>
      <c r="DS109" s="232"/>
      <c r="DT109" s="232"/>
      <c r="DU109" s="232"/>
      <c r="DV109" s="232"/>
      <c r="DW109" s="197"/>
      <c r="DX109" s="197"/>
      <c r="DY109" s="197"/>
      <c r="DZ109" s="197"/>
      <c r="EA109" s="197"/>
      <c r="EB109" s="197"/>
      <c r="EC109" s="197"/>
      <c r="ED109" s="197"/>
      <c r="EE109" s="197"/>
    </row>
    <row r="110" spans="2:135">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232"/>
      <c r="DR110" s="232"/>
      <c r="DS110" s="232"/>
      <c r="DT110" s="232"/>
      <c r="DU110" s="232"/>
      <c r="DV110" s="232"/>
      <c r="DW110" s="197"/>
      <c r="DX110" s="197"/>
      <c r="DY110" s="197"/>
      <c r="DZ110" s="197"/>
      <c r="EA110" s="197"/>
      <c r="EB110" s="197"/>
      <c r="EC110" s="197"/>
      <c r="ED110" s="197"/>
      <c r="EE110" s="197"/>
    </row>
    <row r="111" spans="2:135">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232"/>
      <c r="DR111" s="232"/>
      <c r="DS111" s="232"/>
      <c r="DT111" s="232"/>
      <c r="DU111" s="232"/>
      <c r="DV111" s="232"/>
      <c r="DW111" s="197"/>
      <c r="DX111" s="197"/>
      <c r="DY111" s="197"/>
      <c r="DZ111" s="197"/>
      <c r="EA111" s="197"/>
      <c r="EB111" s="197"/>
      <c r="EC111" s="197"/>
      <c r="ED111" s="197"/>
      <c r="EE111" s="197"/>
    </row>
    <row r="112" spans="2:135">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232"/>
      <c r="DR112" s="232"/>
      <c r="DS112" s="232"/>
      <c r="DT112" s="232"/>
      <c r="DU112" s="232"/>
      <c r="DV112" s="232"/>
      <c r="DW112" s="197"/>
      <c r="DX112" s="197"/>
      <c r="DY112" s="197"/>
      <c r="DZ112" s="197"/>
      <c r="EA112" s="197"/>
      <c r="EB112" s="197"/>
      <c r="EC112" s="197"/>
      <c r="ED112" s="197"/>
      <c r="EE112" s="197"/>
    </row>
    <row r="113" spans="2:135">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232"/>
      <c r="DR113" s="232"/>
      <c r="DS113" s="232"/>
      <c r="DT113" s="232"/>
      <c r="DU113" s="232"/>
      <c r="DV113" s="232"/>
      <c r="DW113" s="197"/>
      <c r="DX113" s="197"/>
      <c r="DY113" s="197"/>
      <c r="DZ113" s="197"/>
      <c r="EA113" s="197"/>
      <c r="EB113" s="197"/>
      <c r="EC113" s="197"/>
      <c r="ED113" s="197"/>
      <c r="EE113" s="197"/>
    </row>
    <row r="114" spans="2:135">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232"/>
      <c r="DR114" s="232"/>
      <c r="DS114" s="232"/>
      <c r="DT114" s="232"/>
      <c r="DU114" s="232"/>
      <c r="DV114" s="232"/>
      <c r="DW114" s="197"/>
      <c r="DX114" s="197"/>
      <c r="DY114" s="197"/>
      <c r="DZ114" s="197"/>
      <c r="EA114" s="197"/>
      <c r="EB114" s="197"/>
      <c r="EC114" s="197"/>
      <c r="ED114" s="197"/>
      <c r="EE114" s="197"/>
    </row>
    <row r="115" spans="2:135">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232"/>
      <c r="DR115" s="232"/>
      <c r="DS115" s="232"/>
      <c r="DT115" s="232"/>
      <c r="DU115" s="232"/>
      <c r="DV115" s="232"/>
      <c r="DW115" s="197"/>
      <c r="DX115" s="197"/>
      <c r="DY115" s="197"/>
      <c r="DZ115" s="197"/>
      <c r="EA115" s="197"/>
      <c r="EB115" s="197"/>
      <c r="EC115" s="197"/>
      <c r="ED115" s="197"/>
      <c r="EE115" s="197"/>
    </row>
    <row r="116" spans="2:135">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232"/>
      <c r="DR116" s="232"/>
      <c r="DS116" s="232"/>
      <c r="DT116" s="232"/>
      <c r="DU116" s="232"/>
      <c r="DV116" s="232"/>
      <c r="DW116" s="197"/>
      <c r="DX116" s="197"/>
      <c r="DY116" s="197"/>
      <c r="DZ116" s="197"/>
      <c r="EA116" s="197"/>
      <c r="EB116" s="197"/>
      <c r="EC116" s="197"/>
      <c r="ED116" s="197"/>
      <c r="EE116" s="197"/>
    </row>
    <row r="117" spans="2:135">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232"/>
      <c r="DR117" s="232"/>
      <c r="DS117" s="232"/>
      <c r="DT117" s="232"/>
      <c r="DU117" s="232"/>
      <c r="DV117" s="232"/>
      <c r="DW117" s="197"/>
      <c r="DX117" s="197"/>
      <c r="DY117" s="197"/>
      <c r="DZ117" s="197"/>
      <c r="EA117" s="197"/>
      <c r="EB117" s="197"/>
      <c r="EC117" s="197"/>
      <c r="ED117" s="197"/>
      <c r="EE117" s="197"/>
    </row>
    <row r="118" spans="2:135">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232"/>
      <c r="DR118" s="232"/>
      <c r="DS118" s="232"/>
      <c r="DT118" s="232"/>
      <c r="DU118" s="232"/>
      <c r="DV118" s="232"/>
      <c r="DW118" s="197"/>
      <c r="DX118" s="197"/>
      <c r="DY118" s="197"/>
      <c r="DZ118" s="197"/>
      <c r="EA118" s="197"/>
      <c r="EB118" s="197"/>
      <c r="EC118" s="197"/>
      <c r="ED118" s="197"/>
      <c r="EE118" s="197"/>
    </row>
    <row r="119" spans="2:135">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232"/>
      <c r="DR119" s="232"/>
      <c r="DS119" s="232"/>
      <c r="DT119" s="232"/>
      <c r="DU119" s="232"/>
      <c r="DV119" s="232"/>
      <c r="DW119" s="197"/>
      <c r="DX119" s="197"/>
      <c r="DY119" s="197"/>
      <c r="DZ119" s="197"/>
      <c r="EA119" s="197"/>
      <c r="EB119" s="197"/>
      <c r="EC119" s="197"/>
      <c r="ED119" s="197"/>
      <c r="EE119" s="197"/>
    </row>
    <row r="120" spans="2:135">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232"/>
      <c r="DR120" s="232"/>
      <c r="DS120" s="232"/>
      <c r="DT120" s="232"/>
      <c r="DU120" s="232"/>
      <c r="DV120" s="232"/>
      <c r="DW120" s="197"/>
      <c r="DX120" s="197"/>
      <c r="DY120" s="197"/>
      <c r="DZ120" s="197"/>
      <c r="EA120" s="197"/>
      <c r="EB120" s="197"/>
      <c r="EC120" s="197"/>
      <c r="ED120" s="197"/>
      <c r="EE120" s="197"/>
    </row>
    <row r="121" spans="2:135">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232"/>
      <c r="DR121" s="232"/>
      <c r="DS121" s="232"/>
      <c r="DT121" s="232"/>
      <c r="DU121" s="232"/>
      <c r="DV121" s="232"/>
      <c r="DW121" s="197"/>
      <c r="DX121" s="197"/>
      <c r="DY121" s="197"/>
      <c r="DZ121" s="197"/>
      <c r="EA121" s="197"/>
      <c r="EB121" s="197"/>
      <c r="EC121" s="197"/>
      <c r="ED121" s="197"/>
      <c r="EE121" s="197"/>
    </row>
    <row r="122" spans="2:135">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232"/>
      <c r="DR122" s="232"/>
      <c r="DS122" s="232"/>
      <c r="DT122" s="232"/>
      <c r="DU122" s="232"/>
      <c r="DV122" s="232"/>
      <c r="DW122" s="197"/>
      <c r="DX122" s="197"/>
      <c r="DY122" s="197"/>
      <c r="DZ122" s="197"/>
      <c r="EA122" s="197"/>
      <c r="EB122" s="197"/>
      <c r="EC122" s="197"/>
      <c r="ED122" s="197"/>
      <c r="EE122" s="197"/>
    </row>
    <row r="123" spans="2:135">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232"/>
      <c r="DR123" s="232"/>
      <c r="DS123" s="232"/>
      <c r="DT123" s="232"/>
      <c r="DU123" s="232"/>
      <c r="DV123" s="232"/>
      <c r="DW123" s="197"/>
      <c r="DX123" s="197"/>
      <c r="DY123" s="197"/>
      <c r="DZ123" s="197"/>
      <c r="EA123" s="197"/>
      <c r="EB123" s="197"/>
      <c r="EC123" s="197"/>
      <c r="ED123" s="197"/>
      <c r="EE123" s="197"/>
    </row>
    <row r="124" spans="2:135">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232"/>
      <c r="DR124" s="232"/>
      <c r="DS124" s="232"/>
      <c r="DT124" s="232"/>
      <c r="DU124" s="232"/>
      <c r="DV124" s="232"/>
      <c r="DW124" s="197"/>
      <c r="DX124" s="197"/>
      <c r="DY124" s="197"/>
      <c r="DZ124" s="197"/>
      <c r="EA124" s="197"/>
      <c r="EB124" s="197"/>
      <c r="EC124" s="197"/>
      <c r="ED124" s="197"/>
      <c r="EE124" s="197"/>
    </row>
    <row r="125" spans="2:135">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232"/>
      <c r="DR125" s="232"/>
      <c r="DS125" s="232"/>
      <c r="DT125" s="232"/>
      <c r="DU125" s="232"/>
      <c r="DV125" s="232"/>
      <c r="DW125" s="197"/>
      <c r="DX125" s="197"/>
      <c r="DY125" s="197"/>
      <c r="DZ125" s="197"/>
      <c r="EA125" s="197"/>
      <c r="EB125" s="197"/>
      <c r="EC125" s="197"/>
      <c r="ED125" s="197"/>
      <c r="EE125" s="197"/>
    </row>
    <row r="126" spans="2:135">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232"/>
      <c r="DR126" s="232"/>
      <c r="DS126" s="232"/>
      <c r="DT126" s="232"/>
      <c r="DU126" s="232"/>
      <c r="DV126" s="232"/>
      <c r="DW126" s="197"/>
      <c r="DX126" s="197"/>
      <c r="DY126" s="197"/>
      <c r="DZ126" s="197"/>
      <c r="EA126" s="197"/>
      <c r="EB126" s="197"/>
      <c r="EC126" s="197"/>
      <c r="ED126" s="197"/>
      <c r="EE126" s="197"/>
    </row>
    <row r="127" spans="2:135">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232"/>
      <c r="DR127" s="232"/>
      <c r="DS127" s="232"/>
      <c r="DT127" s="232"/>
      <c r="DU127" s="232"/>
      <c r="DV127" s="232"/>
      <c r="DW127" s="197"/>
      <c r="DX127" s="197"/>
      <c r="DY127" s="197"/>
      <c r="DZ127" s="197"/>
      <c r="EA127" s="197"/>
      <c r="EB127" s="197"/>
      <c r="EC127" s="197"/>
      <c r="ED127" s="197"/>
      <c r="EE127" s="197"/>
    </row>
    <row r="128" spans="2:135">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c r="DK128" s="77"/>
      <c r="DL128" s="77"/>
      <c r="DM128" s="77"/>
      <c r="DN128" s="77"/>
      <c r="DO128" s="77"/>
      <c r="DP128" s="77"/>
      <c r="DQ128" s="232"/>
      <c r="DR128" s="232"/>
      <c r="DS128" s="232"/>
      <c r="DT128" s="232"/>
      <c r="DU128" s="232"/>
      <c r="DV128" s="232"/>
      <c r="DW128" s="197"/>
      <c r="DX128" s="197"/>
      <c r="DY128" s="197"/>
      <c r="DZ128" s="197"/>
      <c r="EA128" s="197"/>
      <c r="EB128" s="197"/>
      <c r="EC128" s="197"/>
      <c r="ED128" s="197"/>
      <c r="EE128" s="197"/>
    </row>
    <row r="129" spans="2:135">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232"/>
      <c r="DR129" s="232"/>
      <c r="DS129" s="232"/>
      <c r="DT129" s="232"/>
      <c r="DU129" s="232"/>
      <c r="DV129" s="232"/>
      <c r="DW129" s="197"/>
      <c r="DX129" s="197"/>
      <c r="DY129" s="197"/>
      <c r="DZ129" s="197"/>
      <c r="EA129" s="197"/>
      <c r="EB129" s="197"/>
      <c r="EC129" s="197"/>
      <c r="ED129" s="197"/>
      <c r="EE129" s="197"/>
    </row>
    <row r="130" spans="2:135">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232"/>
      <c r="DR130" s="232"/>
      <c r="DS130" s="232"/>
      <c r="DT130" s="232"/>
      <c r="DU130" s="232"/>
      <c r="DV130" s="232"/>
      <c r="DW130" s="197"/>
      <c r="DX130" s="197"/>
      <c r="DY130" s="197"/>
      <c r="DZ130" s="197"/>
      <c r="EA130" s="197"/>
      <c r="EB130" s="197"/>
      <c r="EC130" s="197"/>
      <c r="ED130" s="197"/>
      <c r="EE130" s="197"/>
    </row>
    <row r="131" spans="2:135">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232"/>
      <c r="DR131" s="232"/>
      <c r="DS131" s="232"/>
      <c r="DT131" s="232"/>
      <c r="DU131" s="232"/>
      <c r="DV131" s="232"/>
      <c r="DW131" s="197"/>
      <c r="DX131" s="197"/>
      <c r="DY131" s="197"/>
      <c r="DZ131" s="197"/>
      <c r="EA131" s="197"/>
      <c r="EB131" s="197"/>
      <c r="EC131" s="197"/>
      <c r="ED131" s="197"/>
      <c r="EE131" s="197"/>
    </row>
    <row r="132" spans="2:135">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232"/>
      <c r="DR132" s="232"/>
      <c r="DS132" s="232"/>
      <c r="DT132" s="232"/>
      <c r="DU132" s="232"/>
      <c r="DV132" s="232"/>
      <c r="DW132" s="197"/>
      <c r="DX132" s="197"/>
      <c r="DY132" s="197"/>
      <c r="DZ132" s="197"/>
      <c r="EA132" s="197"/>
      <c r="EB132" s="197"/>
      <c r="EC132" s="197"/>
      <c r="ED132" s="197"/>
      <c r="EE132" s="197"/>
    </row>
    <row r="133" spans="2:135">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232"/>
      <c r="DR133" s="232"/>
      <c r="DS133" s="232"/>
      <c r="DT133" s="232"/>
      <c r="DU133" s="232"/>
      <c r="DV133" s="232"/>
      <c r="DW133" s="197"/>
      <c r="DX133" s="197"/>
      <c r="DY133" s="197"/>
      <c r="DZ133" s="197"/>
      <c r="EA133" s="197"/>
      <c r="EB133" s="197"/>
      <c r="EC133" s="197"/>
      <c r="ED133" s="197"/>
      <c r="EE133" s="197"/>
    </row>
    <row r="134" spans="2:135">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232"/>
      <c r="DR134" s="232"/>
      <c r="DS134" s="232"/>
      <c r="DT134" s="232"/>
      <c r="DU134" s="232"/>
      <c r="DV134" s="232"/>
      <c r="DW134" s="197"/>
      <c r="DX134" s="197"/>
      <c r="DY134" s="197"/>
      <c r="DZ134" s="197"/>
      <c r="EA134" s="197"/>
      <c r="EB134" s="197"/>
      <c r="EC134" s="197"/>
      <c r="ED134" s="197"/>
      <c r="EE134" s="197"/>
    </row>
    <row r="135" spans="2:135">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232"/>
      <c r="DR135" s="232"/>
      <c r="DS135" s="232"/>
      <c r="DT135" s="232"/>
      <c r="DU135" s="232"/>
      <c r="DV135" s="232"/>
      <c r="DW135" s="197"/>
      <c r="DX135" s="197"/>
      <c r="DY135" s="197"/>
      <c r="DZ135" s="197"/>
      <c r="EA135" s="197"/>
      <c r="EB135" s="197"/>
      <c r="EC135" s="197"/>
      <c r="ED135" s="197"/>
      <c r="EE135" s="197"/>
    </row>
    <row r="136" spans="2:135">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c r="DK136" s="77"/>
      <c r="DL136" s="77"/>
      <c r="DM136" s="77"/>
      <c r="DN136" s="77"/>
      <c r="DO136" s="77"/>
      <c r="DP136" s="77"/>
      <c r="DQ136" s="232"/>
      <c r="DR136" s="232"/>
      <c r="DS136" s="232"/>
      <c r="DT136" s="232"/>
      <c r="DU136" s="232"/>
      <c r="DV136" s="232"/>
      <c r="DW136" s="197"/>
      <c r="DX136" s="197"/>
      <c r="DY136" s="197"/>
      <c r="DZ136" s="197"/>
      <c r="EA136" s="197"/>
      <c r="EB136" s="197"/>
      <c r="EC136" s="197"/>
      <c r="ED136" s="197"/>
      <c r="EE136" s="197"/>
    </row>
    <row r="137" spans="2:135">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c r="DK137" s="77"/>
      <c r="DL137" s="77"/>
      <c r="DM137" s="77"/>
      <c r="DN137" s="77"/>
      <c r="DO137" s="77"/>
      <c r="DP137" s="77"/>
      <c r="DQ137" s="232"/>
      <c r="DR137" s="232"/>
      <c r="DS137" s="232"/>
      <c r="DT137" s="232"/>
      <c r="DU137" s="232"/>
      <c r="DV137" s="232"/>
      <c r="DW137" s="197"/>
      <c r="DX137" s="197"/>
      <c r="DY137" s="197"/>
      <c r="DZ137" s="197"/>
      <c r="EA137" s="197"/>
      <c r="EB137" s="197"/>
      <c r="EC137" s="197"/>
      <c r="ED137" s="197"/>
      <c r="EE137" s="197"/>
    </row>
    <row r="138" spans="2:135">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232"/>
      <c r="DR138" s="232"/>
      <c r="DS138" s="232"/>
      <c r="DT138" s="232"/>
      <c r="DU138" s="232"/>
      <c r="DV138" s="232"/>
      <c r="DW138" s="197"/>
      <c r="DX138" s="197"/>
      <c r="DY138" s="197"/>
      <c r="DZ138" s="197"/>
      <c r="EA138" s="197"/>
      <c r="EB138" s="197"/>
      <c r="EC138" s="197"/>
      <c r="ED138" s="197"/>
      <c r="EE138" s="197"/>
    </row>
    <row r="139" spans="2:135">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77"/>
      <c r="DE139" s="77"/>
      <c r="DF139" s="77"/>
      <c r="DG139" s="77"/>
      <c r="DH139" s="77"/>
      <c r="DI139" s="77"/>
      <c r="DJ139" s="77"/>
      <c r="DK139" s="77"/>
      <c r="DL139" s="77"/>
      <c r="DM139" s="77"/>
      <c r="DN139" s="77"/>
      <c r="DO139" s="77"/>
      <c r="DP139" s="77"/>
      <c r="DQ139" s="232"/>
      <c r="DR139" s="232"/>
      <c r="DS139" s="232"/>
      <c r="DT139" s="232"/>
      <c r="DU139" s="232"/>
      <c r="DV139" s="232"/>
      <c r="DW139" s="197"/>
      <c r="DX139" s="197"/>
      <c r="DY139" s="197"/>
      <c r="DZ139" s="197"/>
      <c r="EA139" s="197"/>
      <c r="EB139" s="197"/>
      <c r="EC139" s="197"/>
      <c r="ED139" s="197"/>
      <c r="EE139" s="197"/>
    </row>
    <row r="140" spans="2:135">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232"/>
      <c r="DR140" s="232"/>
      <c r="DS140" s="232"/>
      <c r="DT140" s="232"/>
      <c r="DU140" s="232"/>
      <c r="DV140" s="232"/>
      <c r="DW140" s="197"/>
      <c r="DX140" s="197"/>
      <c r="DY140" s="197"/>
      <c r="DZ140" s="197"/>
      <c r="EA140" s="197"/>
      <c r="EB140" s="197"/>
      <c r="EC140" s="197"/>
      <c r="ED140" s="197"/>
      <c r="EE140" s="197"/>
    </row>
    <row r="141" spans="2:135">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c r="BI141" s="77"/>
      <c r="BJ141" s="77"/>
      <c r="BK141" s="77"/>
      <c r="BL141" s="77"/>
      <c r="BM141" s="77"/>
      <c r="BN141" s="77"/>
      <c r="BO141" s="77"/>
      <c r="BP141" s="77"/>
      <c r="BQ141" s="77"/>
      <c r="BR141" s="77"/>
      <c r="BS141" s="77"/>
      <c r="BT141" s="77"/>
      <c r="BU141" s="77"/>
      <c r="BV141" s="77"/>
      <c r="BW141" s="77"/>
      <c r="BX141" s="77"/>
      <c r="BY141" s="77"/>
      <c r="BZ141" s="77"/>
      <c r="CA141" s="77"/>
      <c r="CB141" s="77"/>
      <c r="CC141" s="77"/>
      <c r="CD141" s="77"/>
      <c r="CE141" s="77"/>
      <c r="CF141" s="77"/>
      <c r="CG141" s="77"/>
      <c r="CH141" s="77"/>
      <c r="CI141" s="77"/>
      <c r="CJ141" s="77"/>
      <c r="CK141" s="77"/>
      <c r="CL141" s="77"/>
      <c r="CM141" s="77"/>
      <c r="CN141" s="77"/>
      <c r="CO141" s="77"/>
      <c r="CP141" s="77"/>
      <c r="CQ141" s="77"/>
      <c r="CR141" s="77"/>
      <c r="CS141" s="77"/>
      <c r="CT141" s="77"/>
      <c r="CU141" s="77"/>
      <c r="CV141" s="77"/>
      <c r="CW141" s="77"/>
      <c r="CX141" s="77"/>
      <c r="CY141" s="77"/>
      <c r="CZ141" s="77"/>
      <c r="DA141" s="77"/>
      <c r="DB141" s="77"/>
      <c r="DC141" s="77"/>
      <c r="DD141" s="77"/>
      <c r="DE141" s="77"/>
      <c r="DF141" s="77"/>
      <c r="DG141" s="77"/>
      <c r="DH141" s="77"/>
      <c r="DI141" s="77"/>
      <c r="DJ141" s="77"/>
      <c r="DK141" s="77"/>
      <c r="DL141" s="77"/>
      <c r="DM141" s="77"/>
      <c r="DN141" s="77"/>
      <c r="DO141" s="77"/>
      <c r="DP141" s="77"/>
      <c r="DQ141" s="232"/>
      <c r="DR141" s="232"/>
      <c r="DS141" s="232"/>
      <c r="DT141" s="232"/>
      <c r="DU141" s="232"/>
      <c r="DV141" s="232"/>
      <c r="DW141" s="197"/>
      <c r="DX141" s="197"/>
      <c r="DY141" s="197"/>
      <c r="DZ141" s="197"/>
      <c r="EA141" s="197"/>
      <c r="EB141" s="197"/>
      <c r="EC141" s="197"/>
      <c r="ED141" s="197"/>
      <c r="EE141" s="197"/>
    </row>
    <row r="142" spans="2:135">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c r="BI142" s="77"/>
      <c r="BJ142" s="77"/>
      <c r="BK142" s="77"/>
      <c r="BL142" s="77"/>
      <c r="BM142" s="77"/>
      <c r="BN142" s="77"/>
      <c r="BO142" s="77"/>
      <c r="BP142" s="77"/>
      <c r="BQ142" s="77"/>
      <c r="BR142" s="77"/>
      <c r="BS142" s="77"/>
      <c r="BT142" s="77"/>
      <c r="BU142" s="77"/>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c r="CT142" s="77"/>
      <c r="CU142" s="77"/>
      <c r="CV142" s="77"/>
      <c r="CW142" s="77"/>
      <c r="CX142" s="77"/>
      <c r="CY142" s="77"/>
      <c r="CZ142" s="77"/>
      <c r="DA142" s="77"/>
      <c r="DB142" s="77"/>
      <c r="DC142" s="77"/>
      <c r="DD142" s="77"/>
      <c r="DE142" s="77"/>
      <c r="DF142" s="77"/>
      <c r="DG142" s="77"/>
      <c r="DH142" s="77"/>
      <c r="DI142" s="77"/>
      <c r="DJ142" s="77"/>
      <c r="DK142" s="77"/>
      <c r="DL142" s="77"/>
      <c r="DM142" s="77"/>
      <c r="DN142" s="77"/>
      <c r="DO142" s="77"/>
      <c r="DP142" s="77"/>
      <c r="DQ142" s="77"/>
      <c r="DR142" s="77"/>
      <c r="DS142" s="77"/>
      <c r="DT142" s="77"/>
      <c r="DU142" s="77"/>
      <c r="DV142" s="77"/>
    </row>
    <row r="143" spans="2:135">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7"/>
      <c r="CI143" s="77"/>
      <c r="CJ143" s="77"/>
      <c r="CK143" s="77"/>
      <c r="CL143" s="77"/>
      <c r="CM143" s="77"/>
      <c r="CN143" s="77"/>
      <c r="CO143" s="77"/>
      <c r="CP143" s="77"/>
      <c r="CQ143" s="77"/>
      <c r="CR143" s="77"/>
      <c r="CS143" s="77"/>
      <c r="CT143" s="77"/>
      <c r="CU143" s="77"/>
      <c r="CV143" s="77"/>
      <c r="CW143" s="77"/>
      <c r="CX143" s="77"/>
      <c r="CY143" s="77"/>
      <c r="CZ143" s="77"/>
      <c r="DA143" s="77"/>
      <c r="DB143" s="77"/>
      <c r="DC143" s="77"/>
      <c r="DD143" s="77"/>
      <c r="DE143" s="77"/>
      <c r="DF143" s="77"/>
      <c r="DG143" s="77"/>
      <c r="DH143" s="77"/>
      <c r="DI143" s="77"/>
      <c r="DJ143" s="77"/>
      <c r="DK143" s="77"/>
      <c r="DL143" s="77"/>
      <c r="DM143" s="77"/>
      <c r="DN143" s="77"/>
      <c r="DO143" s="77"/>
      <c r="DP143" s="77"/>
      <c r="DQ143" s="77"/>
      <c r="DR143" s="77"/>
      <c r="DS143" s="77"/>
      <c r="DT143" s="77"/>
      <c r="DU143" s="77"/>
      <c r="DV143" s="77"/>
    </row>
    <row r="144" spans="2:135">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c r="BI144" s="77"/>
      <c r="BJ144" s="77"/>
      <c r="BK144" s="77"/>
      <c r="BL144" s="77"/>
      <c r="BM144" s="77"/>
      <c r="BN144" s="77"/>
      <c r="BO144" s="77"/>
      <c r="BP144" s="77"/>
      <c r="BQ144" s="77"/>
      <c r="BR144" s="77"/>
      <c r="BS144" s="77"/>
      <c r="BT144" s="77"/>
      <c r="BU144" s="77"/>
      <c r="BV144" s="77"/>
      <c r="BW144" s="77"/>
      <c r="BX144" s="77"/>
      <c r="BY144" s="77"/>
      <c r="BZ144" s="77"/>
      <c r="CA144" s="77"/>
      <c r="CB144" s="77"/>
      <c r="CC144" s="77"/>
      <c r="CD144" s="77"/>
      <c r="CE144" s="77"/>
      <c r="CF144" s="77"/>
      <c r="CG144" s="77"/>
      <c r="CH144" s="77"/>
      <c r="CI144" s="77"/>
      <c r="CJ144" s="77"/>
      <c r="CK144" s="77"/>
      <c r="CL144" s="77"/>
      <c r="CM144" s="77"/>
      <c r="CN144" s="77"/>
      <c r="CO144" s="77"/>
      <c r="CP144" s="77"/>
      <c r="CQ144" s="77"/>
      <c r="CR144" s="77"/>
      <c r="CS144" s="77"/>
      <c r="CT144" s="77"/>
      <c r="CU144" s="77"/>
      <c r="CV144" s="77"/>
      <c r="CW144" s="77"/>
      <c r="CX144" s="77"/>
      <c r="CY144" s="77"/>
      <c r="CZ144" s="77"/>
      <c r="DA144" s="77"/>
      <c r="DB144" s="77"/>
      <c r="DC144" s="77"/>
      <c r="DD144" s="77"/>
      <c r="DE144" s="77"/>
      <c r="DF144" s="77"/>
      <c r="DG144" s="77"/>
      <c r="DH144" s="77"/>
      <c r="DI144" s="77"/>
      <c r="DJ144" s="77"/>
      <c r="DK144" s="77"/>
      <c r="DL144" s="77"/>
      <c r="DM144" s="77"/>
      <c r="DN144" s="77"/>
      <c r="DO144" s="77"/>
      <c r="DP144" s="77"/>
      <c r="DQ144" s="77"/>
      <c r="DR144" s="77"/>
      <c r="DS144" s="77"/>
      <c r="DT144" s="77"/>
      <c r="DU144" s="77"/>
      <c r="DV144" s="77"/>
    </row>
    <row r="145" spans="2:126">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77"/>
      <c r="DE145" s="77"/>
      <c r="DF145" s="77"/>
      <c r="DG145" s="77"/>
      <c r="DH145" s="77"/>
      <c r="DI145" s="77"/>
      <c r="DJ145" s="77"/>
      <c r="DK145" s="77"/>
      <c r="DL145" s="77"/>
      <c r="DM145" s="77"/>
      <c r="DN145" s="77"/>
      <c r="DO145" s="77"/>
      <c r="DP145" s="77"/>
      <c r="DQ145" s="77"/>
      <c r="DR145" s="77"/>
      <c r="DS145" s="77"/>
      <c r="DT145" s="77"/>
      <c r="DU145" s="77"/>
      <c r="DV145" s="77"/>
    </row>
    <row r="146" spans="2:126">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c r="BE146" s="77"/>
      <c r="BF146" s="77"/>
      <c r="BG146" s="77"/>
      <c r="BH146" s="77"/>
      <c r="BI146" s="77"/>
      <c r="BJ146" s="77"/>
      <c r="BK146" s="77"/>
      <c r="BL146" s="77"/>
      <c r="BM146" s="77"/>
      <c r="BN146" s="77"/>
      <c r="BO146" s="77"/>
      <c r="BP146" s="77"/>
      <c r="BQ146" s="77"/>
      <c r="BR146" s="77"/>
      <c r="BS146" s="77"/>
      <c r="BT146" s="77"/>
      <c r="BU146" s="77"/>
      <c r="BV146" s="77"/>
      <c r="BW146" s="77"/>
      <c r="BX146" s="77"/>
      <c r="BY146" s="77"/>
      <c r="BZ146" s="77"/>
      <c r="CA146" s="77"/>
      <c r="CB146" s="77"/>
      <c r="CC146" s="77"/>
      <c r="CD146" s="77"/>
      <c r="CE146" s="77"/>
      <c r="CF146" s="77"/>
      <c r="CG146" s="77"/>
      <c r="CH146" s="77"/>
      <c r="CI146" s="77"/>
      <c r="CJ146" s="77"/>
      <c r="CK146" s="77"/>
      <c r="CL146" s="77"/>
      <c r="CM146" s="77"/>
      <c r="CN146" s="77"/>
      <c r="CO146" s="77"/>
      <c r="CP146" s="77"/>
      <c r="CQ146" s="77"/>
      <c r="CR146" s="77"/>
      <c r="CS146" s="77"/>
      <c r="CT146" s="77"/>
      <c r="CU146" s="77"/>
      <c r="CV146" s="77"/>
      <c r="CW146" s="77"/>
      <c r="CX146" s="77"/>
      <c r="CY146" s="77"/>
      <c r="CZ146" s="77"/>
      <c r="DA146" s="77"/>
      <c r="DB146" s="77"/>
      <c r="DC146" s="77"/>
      <c r="DD146" s="77"/>
      <c r="DE146" s="77"/>
      <c r="DF146" s="77"/>
      <c r="DG146" s="77"/>
      <c r="DH146" s="77"/>
      <c r="DI146" s="77"/>
      <c r="DJ146" s="77"/>
      <c r="DK146" s="77"/>
      <c r="DL146" s="77"/>
      <c r="DM146" s="77"/>
      <c r="DN146" s="77"/>
      <c r="DO146" s="77"/>
      <c r="DP146" s="77"/>
      <c r="DQ146" s="77"/>
      <c r="DR146" s="77"/>
      <c r="DS146" s="77"/>
      <c r="DT146" s="77"/>
      <c r="DU146" s="77"/>
      <c r="DV146" s="77"/>
    </row>
    <row r="147" spans="2:126">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c r="BE147" s="77"/>
      <c r="BF147" s="77"/>
      <c r="BG147" s="77"/>
      <c r="BH147" s="77"/>
      <c r="BI147" s="77"/>
      <c r="BJ147" s="77"/>
      <c r="BK147" s="77"/>
      <c r="BL147" s="77"/>
      <c r="BM147" s="77"/>
      <c r="BN147" s="77"/>
      <c r="BO147" s="77"/>
      <c r="BP147" s="77"/>
      <c r="BQ147" s="77"/>
      <c r="BR147" s="77"/>
      <c r="BS147" s="77"/>
      <c r="BT147" s="77"/>
      <c r="BU147" s="77"/>
      <c r="BV147" s="77"/>
      <c r="BW147" s="77"/>
      <c r="BX147" s="77"/>
      <c r="BY147" s="77"/>
      <c r="BZ147" s="77"/>
      <c r="CA147" s="77"/>
      <c r="CB147" s="77"/>
      <c r="CC147" s="77"/>
      <c r="CD147" s="77"/>
      <c r="CE147" s="77"/>
      <c r="CF147" s="77"/>
      <c r="CG147" s="77"/>
      <c r="CH147" s="77"/>
      <c r="CI147" s="77"/>
      <c r="CJ147" s="77"/>
      <c r="CK147" s="77"/>
      <c r="CL147" s="77"/>
      <c r="CM147" s="77"/>
      <c r="CN147" s="77"/>
      <c r="CO147" s="77"/>
      <c r="CP147" s="77"/>
      <c r="CQ147" s="77"/>
      <c r="CR147" s="77"/>
      <c r="CS147" s="77"/>
      <c r="CT147" s="77"/>
      <c r="CU147" s="77"/>
      <c r="CV147" s="77"/>
      <c r="CW147" s="77"/>
      <c r="CX147" s="77"/>
      <c r="CY147" s="77"/>
      <c r="CZ147" s="77"/>
      <c r="DA147" s="77"/>
      <c r="DB147" s="77"/>
      <c r="DC147" s="77"/>
      <c r="DD147" s="77"/>
      <c r="DE147" s="77"/>
      <c r="DF147" s="77"/>
      <c r="DG147" s="77"/>
      <c r="DH147" s="77"/>
      <c r="DI147" s="77"/>
      <c r="DJ147" s="77"/>
      <c r="DK147" s="77"/>
      <c r="DL147" s="77"/>
      <c r="DM147" s="77"/>
      <c r="DN147" s="77"/>
      <c r="DO147" s="77"/>
      <c r="DP147" s="77"/>
      <c r="DQ147" s="77"/>
      <c r="DR147" s="77"/>
      <c r="DS147" s="77"/>
      <c r="DT147" s="77"/>
      <c r="DU147" s="77"/>
      <c r="DV147" s="77"/>
    </row>
    <row r="148" spans="2:126">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c r="BI148" s="77"/>
      <c r="BJ148" s="77"/>
      <c r="BK148" s="77"/>
      <c r="BL148" s="77"/>
      <c r="BM148" s="77"/>
      <c r="BN148" s="77"/>
      <c r="BO148" s="77"/>
      <c r="BP148" s="77"/>
      <c r="BQ148" s="77"/>
      <c r="BR148" s="77"/>
      <c r="BS148" s="77"/>
      <c r="BT148" s="77"/>
      <c r="BU148" s="77"/>
      <c r="BV148" s="77"/>
      <c r="BW148" s="77"/>
      <c r="BX148" s="77"/>
      <c r="BY148" s="77"/>
      <c r="BZ148" s="77"/>
      <c r="CA148" s="77"/>
      <c r="CB148" s="77"/>
      <c r="CC148" s="77"/>
      <c r="CD148" s="77"/>
      <c r="CE148" s="77"/>
      <c r="CF148" s="77"/>
      <c r="CG148" s="77"/>
      <c r="CH148" s="77"/>
      <c r="CI148" s="77"/>
      <c r="CJ148" s="77"/>
      <c r="CK148" s="77"/>
      <c r="CL148" s="77"/>
      <c r="CM148" s="77"/>
      <c r="CN148" s="77"/>
      <c r="CO148" s="77"/>
      <c r="CP148" s="77"/>
      <c r="CQ148" s="77"/>
      <c r="CR148" s="77"/>
      <c r="CS148" s="77"/>
      <c r="CT148" s="77"/>
      <c r="CU148" s="77"/>
      <c r="CV148" s="77"/>
      <c r="CW148" s="77"/>
      <c r="CX148" s="77"/>
      <c r="CY148" s="77"/>
      <c r="CZ148" s="77"/>
      <c r="DA148" s="77"/>
      <c r="DB148" s="77"/>
      <c r="DC148" s="77"/>
      <c r="DD148" s="77"/>
      <c r="DE148" s="77"/>
      <c r="DF148" s="77"/>
      <c r="DG148" s="77"/>
      <c r="DH148" s="77"/>
      <c r="DI148" s="77"/>
      <c r="DJ148" s="77"/>
      <c r="DK148" s="77"/>
      <c r="DL148" s="77"/>
      <c r="DM148" s="77"/>
      <c r="DN148" s="77"/>
      <c r="DO148" s="77"/>
      <c r="DP148" s="77"/>
      <c r="DQ148" s="77"/>
      <c r="DR148" s="77"/>
      <c r="DS148" s="77"/>
      <c r="DT148" s="77"/>
      <c r="DU148" s="77"/>
      <c r="DV148" s="77"/>
    </row>
    <row r="149" spans="2:126">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c r="BI149" s="77"/>
      <c r="BJ149" s="77"/>
      <c r="BK149" s="77"/>
      <c r="BL149" s="77"/>
      <c r="BM149" s="77"/>
      <c r="BN149" s="77"/>
      <c r="BO149" s="77"/>
      <c r="BP149" s="77"/>
      <c r="BQ149" s="77"/>
      <c r="BR149" s="77"/>
      <c r="BS149" s="77"/>
      <c r="BT149" s="77"/>
      <c r="BU149" s="77"/>
      <c r="BV149" s="77"/>
      <c r="BW149" s="77"/>
      <c r="BX149" s="77"/>
      <c r="BY149" s="77"/>
      <c r="BZ149" s="77"/>
      <c r="CA149" s="77"/>
      <c r="CB149" s="77"/>
      <c r="CC149" s="77"/>
      <c r="CD149" s="77"/>
      <c r="CE149" s="77"/>
      <c r="CF149" s="77"/>
      <c r="CG149" s="77"/>
      <c r="CH149" s="77"/>
      <c r="CI149" s="77"/>
      <c r="CJ149" s="77"/>
      <c r="CK149" s="77"/>
      <c r="CL149" s="77"/>
      <c r="CM149" s="77"/>
      <c r="CN149" s="77"/>
      <c r="CO149" s="77"/>
      <c r="CP149" s="77"/>
      <c r="CQ149" s="77"/>
      <c r="CR149" s="77"/>
      <c r="CS149" s="77"/>
      <c r="CT149" s="77"/>
      <c r="CU149" s="77"/>
      <c r="CV149" s="77"/>
      <c r="CW149" s="77"/>
      <c r="CX149" s="77"/>
      <c r="CY149" s="77"/>
      <c r="CZ149" s="77"/>
      <c r="DA149" s="77"/>
      <c r="DB149" s="77"/>
      <c r="DC149" s="77"/>
      <c r="DD149" s="77"/>
      <c r="DE149" s="77"/>
      <c r="DF149" s="77"/>
      <c r="DG149" s="77"/>
      <c r="DH149" s="77"/>
      <c r="DI149" s="77"/>
      <c r="DJ149" s="77"/>
      <c r="DK149" s="77"/>
      <c r="DL149" s="77"/>
      <c r="DM149" s="77"/>
      <c r="DN149" s="77"/>
      <c r="DO149" s="77"/>
      <c r="DP149" s="77"/>
      <c r="DQ149" s="77"/>
      <c r="DR149" s="77"/>
      <c r="DS149" s="77"/>
      <c r="DT149" s="77"/>
      <c r="DU149" s="77"/>
      <c r="DV149" s="77"/>
    </row>
    <row r="150" spans="2:126">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c r="BT150" s="77"/>
      <c r="BU150" s="77"/>
      <c r="BV150" s="77"/>
      <c r="BW150" s="77"/>
      <c r="BX150" s="77"/>
      <c r="BY150" s="77"/>
      <c r="BZ150" s="77"/>
      <c r="CA150" s="77"/>
      <c r="CB150" s="77"/>
      <c r="CC150" s="77"/>
      <c r="CD150" s="77"/>
      <c r="CE150" s="77"/>
      <c r="CF150" s="77"/>
      <c r="CG150" s="77"/>
      <c r="CH150" s="77"/>
      <c r="CI150" s="77"/>
      <c r="CJ150" s="77"/>
      <c r="CK150" s="77"/>
      <c r="CL150" s="77"/>
      <c r="CM150" s="77"/>
      <c r="CN150" s="77"/>
      <c r="CO150" s="77"/>
      <c r="CP150" s="77"/>
      <c r="CQ150" s="77"/>
      <c r="CR150" s="77"/>
      <c r="CS150" s="77"/>
      <c r="CT150" s="77"/>
      <c r="CU150" s="77"/>
      <c r="CV150" s="77"/>
      <c r="CW150" s="77"/>
      <c r="CX150" s="77"/>
      <c r="CY150" s="77"/>
      <c r="CZ150" s="77"/>
      <c r="DA150" s="77"/>
      <c r="DB150" s="77"/>
      <c r="DC150" s="77"/>
      <c r="DD150" s="77"/>
      <c r="DE150" s="77"/>
      <c r="DF150" s="77"/>
      <c r="DG150" s="77"/>
      <c r="DH150" s="77"/>
      <c r="DI150" s="77"/>
      <c r="DJ150" s="77"/>
      <c r="DK150" s="77"/>
      <c r="DL150" s="77"/>
      <c r="DM150" s="77"/>
      <c r="DN150" s="77"/>
      <c r="DO150" s="77"/>
      <c r="DP150" s="77"/>
      <c r="DQ150" s="77"/>
      <c r="DR150" s="77"/>
      <c r="DS150" s="77"/>
      <c r="DT150" s="77"/>
      <c r="DU150" s="77"/>
      <c r="DV150" s="77"/>
    </row>
  </sheetData>
  <protectedRanges>
    <protectedRange sqref="C5 F5 I5 L5 O5 S5 V5 Y5 AB5 AE5 AK5 AN5 AQ5 AT5 AW5 BA5 BD5 BG5 BJ5 BM5 BS5 BV5 BY5 CB5 CE5 CI5 CL5 CO5 CR5 CU5 DA5 DD5 DG5 DJ5 DM5 DQ5 DT5 DW5 DZ5" name="ช่วง2"/>
    <protectedRange sqref="C6:Q55 S6:AG55 AK6:AY55 BA6:BO55 BS6:CG55 CI6:CW55 DA6:DO55 DQ6:EB55" name="ช่วง1"/>
  </protectedRanges>
  <mergeCells count="96">
    <mergeCell ref="ED4:EE4"/>
    <mergeCell ref="DP1:DP5"/>
    <mergeCell ref="DQ1:EE1"/>
    <mergeCell ref="DQ2:DS3"/>
    <mergeCell ref="DT2:DV3"/>
    <mergeCell ref="DW2:DY3"/>
    <mergeCell ref="DZ2:EB3"/>
    <mergeCell ref="EC2:EE3"/>
    <mergeCell ref="DR4:DS4"/>
    <mergeCell ref="DU4:DV4"/>
    <mergeCell ref="DX4:DY4"/>
    <mergeCell ref="EA4:EB4"/>
    <mergeCell ref="DM2:DO3"/>
    <mergeCell ref="DJ2:DL3"/>
    <mergeCell ref="CR2:CT3"/>
    <mergeCell ref="CU2:CW3"/>
    <mergeCell ref="DA2:DC3"/>
    <mergeCell ref="DD2:DF3"/>
    <mergeCell ref="CZ1:CZ5"/>
    <mergeCell ref="DA1:DO1"/>
    <mergeCell ref="DB4:DC4"/>
    <mergeCell ref="DE4:DF4"/>
    <mergeCell ref="DK4:DL4"/>
    <mergeCell ref="DN4:DO4"/>
    <mergeCell ref="DH4:DI4"/>
    <mergeCell ref="CV4:CW4"/>
    <mergeCell ref="CI1:CW1"/>
    <mergeCell ref="CS4:CT4"/>
    <mergeCell ref="AZ1:AZ5"/>
    <mergeCell ref="CH1:CH5"/>
    <mergeCell ref="BS2:BU3"/>
    <mergeCell ref="BZ4:CA4"/>
    <mergeCell ref="CC4:CD4"/>
    <mergeCell ref="CF4:CG4"/>
    <mergeCell ref="BS1:CG1"/>
    <mergeCell ref="BJ2:BL3"/>
    <mergeCell ref="BM2:BO3"/>
    <mergeCell ref="BV2:BX3"/>
    <mergeCell ref="BY2:CA3"/>
    <mergeCell ref="CB2:CD3"/>
    <mergeCell ref="BA1:BO1"/>
    <mergeCell ref="BA2:BC3"/>
    <mergeCell ref="CE2:CG3"/>
    <mergeCell ref="BT4:BU4"/>
    <mergeCell ref="AC4:AD4"/>
    <mergeCell ref="S2:U3"/>
    <mergeCell ref="W4:X4"/>
    <mergeCell ref="Z4:AA4"/>
    <mergeCell ref="R1:R5"/>
    <mergeCell ref="S1:AG1"/>
    <mergeCell ref="T4:U4"/>
    <mergeCell ref="V2:X3"/>
    <mergeCell ref="Y2:AA3"/>
    <mergeCell ref="AB2:AD3"/>
    <mergeCell ref="AE2:AG3"/>
    <mergeCell ref="AF4:AG4"/>
    <mergeCell ref="B1:B5"/>
    <mergeCell ref="D4:E4"/>
    <mergeCell ref="G4:H4"/>
    <mergeCell ref="P4:Q4"/>
    <mergeCell ref="C2:E3"/>
    <mergeCell ref="F2:H3"/>
    <mergeCell ref="I2:K3"/>
    <mergeCell ref="L2:N3"/>
    <mergeCell ref="O2:Q3"/>
    <mergeCell ref="C1:Q1"/>
    <mergeCell ref="J4:K4"/>
    <mergeCell ref="M4:N4"/>
    <mergeCell ref="AJ1:AJ5"/>
    <mergeCell ref="AK1:AY1"/>
    <mergeCell ref="AL4:AM4"/>
    <mergeCell ref="AO4:AP4"/>
    <mergeCell ref="AR4:AS4"/>
    <mergeCell ref="AU4:AV4"/>
    <mergeCell ref="AT2:AV3"/>
    <mergeCell ref="AW2:AY3"/>
    <mergeCell ref="AK2:AM3"/>
    <mergeCell ref="AN2:AP3"/>
    <mergeCell ref="AQ2:AS3"/>
    <mergeCell ref="AX4:AY4"/>
    <mergeCell ref="CO2:CQ3"/>
    <mergeCell ref="CJ4:CK4"/>
    <mergeCell ref="CM4:CN4"/>
    <mergeCell ref="CP4:CQ4"/>
    <mergeCell ref="DG2:DI3"/>
    <mergeCell ref="BB4:BC4"/>
    <mergeCell ref="BE4:BF4"/>
    <mergeCell ref="BH4:BI4"/>
    <mergeCell ref="CI2:CK3"/>
    <mergeCell ref="CL2:CN3"/>
    <mergeCell ref="BW4:BX4"/>
    <mergeCell ref="BD2:BF3"/>
    <mergeCell ref="BG2:BI3"/>
    <mergeCell ref="BR1:BR5"/>
    <mergeCell ref="BK4:BL4"/>
    <mergeCell ref="BN4:BO4"/>
  </mergeCells>
  <phoneticPr fontId="3" type="noConversion"/>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N312"/>
  <sheetViews>
    <sheetView topLeftCell="A52" zoomScale="136" zoomScaleNormal="136" workbookViewId="0">
      <pane xSplit="1" topLeftCell="FS1" activePane="topRight" state="frozen"/>
      <selection pane="topRight" activeCell="GK57" sqref="GK57"/>
    </sheetView>
  </sheetViews>
  <sheetFormatPr defaultRowHeight="12.75"/>
  <cols>
    <col min="1" max="1" width="2.7109375" customWidth="1"/>
    <col min="2" max="25" width="2.28515625" customWidth="1"/>
    <col min="26" max="26" width="2.28515625" style="774" customWidth="1"/>
    <col min="27" max="70" width="2.28515625" customWidth="1"/>
    <col min="71" max="71" width="2.28515625" style="774" customWidth="1"/>
    <col min="72" max="101" width="2.28515625" customWidth="1"/>
    <col min="102" max="102" width="4.7109375" customWidth="1"/>
    <col min="103" max="103" width="8.7109375" customWidth="1"/>
    <col min="104" max="104" width="3.7109375" customWidth="1"/>
    <col min="105" max="110" width="2.7109375" customWidth="1"/>
    <col min="111" max="111" width="3.7109375" customWidth="1"/>
    <col min="112" max="112" width="1" customWidth="1"/>
    <col min="113" max="151" width="2.7109375" customWidth="1"/>
    <col min="152" max="152" width="3.85546875" customWidth="1"/>
    <col min="153" max="153" width="8.7109375" customWidth="1"/>
    <col min="154" max="154" width="3.7109375" customWidth="1"/>
    <col min="155" max="158" width="2.7109375" customWidth="1"/>
    <col min="159" max="159" width="3.7109375" customWidth="1"/>
    <col min="160" max="161" width="2.7109375" customWidth="1"/>
    <col min="162" max="162" width="3.7109375" customWidth="1"/>
    <col min="163" max="164" width="2.7109375" customWidth="1"/>
    <col min="165" max="165" width="3.7109375" customWidth="1"/>
    <col min="166" max="167" width="2.7109375" customWidth="1"/>
    <col min="168" max="168" width="3.7109375" customWidth="1"/>
    <col min="169" max="170" width="2.7109375" customWidth="1"/>
    <col min="171" max="171" width="3.7109375" customWidth="1"/>
    <col min="172" max="174" width="2.7109375" customWidth="1"/>
    <col min="175" max="175" width="3.7109375" customWidth="1"/>
    <col min="176" max="177" width="2.7109375" customWidth="1"/>
    <col min="178" max="178" width="3.7109375" customWidth="1"/>
    <col min="179" max="179" width="1" customWidth="1"/>
    <col min="180" max="187" width="2.7109375" customWidth="1"/>
    <col min="188" max="189" width="3.7109375" customWidth="1"/>
    <col min="190" max="190" width="8.7109375" customWidth="1"/>
    <col min="191" max="202" width="3.7109375" customWidth="1"/>
    <col min="203" max="215" width="2.7109375" customWidth="1"/>
    <col min="216" max="216" width="10.7109375" customWidth="1"/>
  </cols>
  <sheetData>
    <row r="1" spans="1:222" ht="21" customHeight="1">
      <c r="A1" s="57"/>
      <c r="B1" s="904">
        <v>1</v>
      </c>
      <c r="C1" s="904"/>
      <c r="D1" s="904"/>
      <c r="E1" s="904"/>
      <c r="F1" s="904"/>
      <c r="G1" s="903">
        <v>2</v>
      </c>
      <c r="H1" s="904"/>
      <c r="I1" s="904"/>
      <c r="J1" s="904"/>
      <c r="K1" s="905"/>
      <c r="L1" s="904">
        <v>3</v>
      </c>
      <c r="M1" s="904"/>
      <c r="N1" s="904"/>
      <c r="O1" s="904"/>
      <c r="P1" s="904"/>
      <c r="Q1" s="903">
        <v>4</v>
      </c>
      <c r="R1" s="904"/>
      <c r="S1" s="904"/>
      <c r="T1" s="904"/>
      <c r="U1" s="905"/>
      <c r="V1" s="904">
        <v>5</v>
      </c>
      <c r="W1" s="904"/>
      <c r="X1" s="904"/>
      <c r="Y1" s="904"/>
      <c r="Z1" s="904"/>
      <c r="AA1" s="903">
        <v>6</v>
      </c>
      <c r="AB1" s="904"/>
      <c r="AC1" s="904"/>
      <c r="AD1" s="904"/>
      <c r="AE1" s="905"/>
      <c r="AF1" s="904">
        <v>7</v>
      </c>
      <c r="AG1" s="904"/>
      <c r="AH1" s="904"/>
      <c r="AI1" s="904"/>
      <c r="AJ1" s="904"/>
      <c r="AK1" s="917">
        <v>8</v>
      </c>
      <c r="AL1" s="915"/>
      <c r="AM1" s="915"/>
      <c r="AN1" s="915"/>
      <c r="AO1" s="918"/>
      <c r="AP1" s="914">
        <v>9</v>
      </c>
      <c r="AQ1" s="915"/>
      <c r="AR1" s="915"/>
      <c r="AS1" s="915"/>
      <c r="AT1" s="916"/>
      <c r="AU1" s="903">
        <v>10</v>
      </c>
      <c r="AV1" s="904"/>
      <c r="AW1" s="904"/>
      <c r="AX1" s="904"/>
      <c r="AY1" s="905"/>
      <c r="AZ1" s="904">
        <v>11</v>
      </c>
      <c r="BA1" s="904"/>
      <c r="BB1" s="904"/>
      <c r="BC1" s="904"/>
      <c r="BD1" s="904"/>
      <c r="BE1" s="903">
        <v>12</v>
      </c>
      <c r="BF1" s="904"/>
      <c r="BG1" s="904"/>
      <c r="BH1" s="904"/>
      <c r="BI1" s="905"/>
      <c r="BJ1" s="904">
        <v>13</v>
      </c>
      <c r="BK1" s="904"/>
      <c r="BL1" s="904"/>
      <c r="BM1" s="904"/>
      <c r="BN1" s="904"/>
      <c r="BO1" s="903">
        <v>14</v>
      </c>
      <c r="BP1" s="904"/>
      <c r="BQ1" s="904"/>
      <c r="BR1" s="904"/>
      <c r="BS1" s="905"/>
      <c r="BT1" s="904">
        <v>15</v>
      </c>
      <c r="BU1" s="904"/>
      <c r="BV1" s="904"/>
      <c r="BW1" s="904"/>
      <c r="BX1" s="904"/>
      <c r="BY1" s="903">
        <v>16</v>
      </c>
      <c r="BZ1" s="904"/>
      <c r="CA1" s="904"/>
      <c r="CB1" s="904"/>
      <c r="CC1" s="905"/>
      <c r="CD1" s="904">
        <v>17</v>
      </c>
      <c r="CE1" s="904"/>
      <c r="CF1" s="904"/>
      <c r="CG1" s="904"/>
      <c r="CH1" s="904"/>
      <c r="CI1" s="903">
        <v>18</v>
      </c>
      <c r="CJ1" s="904"/>
      <c r="CK1" s="904"/>
      <c r="CL1" s="904"/>
      <c r="CM1" s="905"/>
      <c r="CN1" s="904">
        <v>19</v>
      </c>
      <c r="CO1" s="904"/>
      <c r="CP1" s="904"/>
      <c r="CQ1" s="904"/>
      <c r="CR1" s="904"/>
      <c r="CS1" s="903">
        <v>20</v>
      </c>
      <c r="CT1" s="904"/>
      <c r="CU1" s="904"/>
      <c r="CV1" s="904"/>
      <c r="CW1" s="905"/>
      <c r="CX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row>
    <row r="2" spans="1:222" ht="21">
      <c r="A2" s="58"/>
      <c r="B2" s="907" t="s">
        <v>139</v>
      </c>
      <c r="C2" s="907"/>
      <c r="D2" s="907"/>
      <c r="E2" s="907"/>
      <c r="F2" s="907"/>
      <c r="G2" s="906"/>
      <c r="H2" s="907"/>
      <c r="I2" s="907"/>
      <c r="J2" s="907"/>
      <c r="K2" s="908"/>
      <c r="L2" s="907"/>
      <c r="M2" s="907"/>
      <c r="N2" s="907"/>
      <c r="O2" s="907"/>
      <c r="P2" s="907"/>
      <c r="Q2" s="906"/>
      <c r="R2" s="907"/>
      <c r="S2" s="907"/>
      <c r="T2" s="907"/>
      <c r="U2" s="908"/>
      <c r="V2" s="907"/>
      <c r="W2" s="907"/>
      <c r="X2" s="907"/>
      <c r="Y2" s="907"/>
      <c r="Z2" s="907"/>
      <c r="AA2" s="906"/>
      <c r="AB2" s="907"/>
      <c r="AC2" s="907"/>
      <c r="AD2" s="907"/>
      <c r="AE2" s="908"/>
      <c r="AF2" s="907"/>
      <c r="AG2" s="907"/>
      <c r="AH2" s="907"/>
      <c r="AI2" s="907"/>
      <c r="AJ2" s="907"/>
      <c r="AK2" s="992"/>
      <c r="AL2" s="993"/>
      <c r="AM2" s="993"/>
      <c r="AN2" s="993"/>
      <c r="AO2" s="994"/>
      <c r="AP2" s="995"/>
      <c r="AQ2" s="993"/>
      <c r="AR2" s="993"/>
      <c r="AS2" s="993"/>
      <c r="AT2" s="964"/>
      <c r="AU2" s="906"/>
      <c r="AV2" s="907"/>
      <c r="AW2" s="907"/>
      <c r="AX2" s="907"/>
      <c r="AY2" s="908"/>
      <c r="AZ2" s="907"/>
      <c r="BA2" s="907"/>
      <c r="BB2" s="907"/>
      <c r="BC2" s="907"/>
      <c r="BD2" s="907"/>
      <c r="BE2" s="906"/>
      <c r="BF2" s="907"/>
      <c r="BG2" s="907"/>
      <c r="BH2" s="907"/>
      <c r="BI2" s="908"/>
      <c r="BJ2" s="907"/>
      <c r="BK2" s="907"/>
      <c r="BL2" s="907"/>
      <c r="BM2" s="907"/>
      <c r="BN2" s="907"/>
      <c r="BO2" s="906"/>
      <c r="BP2" s="907"/>
      <c r="BQ2" s="907"/>
      <c r="BR2" s="907"/>
      <c r="BS2" s="908"/>
      <c r="BT2" s="907"/>
      <c r="BU2" s="907"/>
      <c r="BV2" s="907"/>
      <c r="BW2" s="907"/>
      <c r="BX2" s="907"/>
      <c r="BY2" s="906"/>
      <c r="BZ2" s="907"/>
      <c r="CA2" s="907"/>
      <c r="CB2" s="907"/>
      <c r="CC2" s="908"/>
      <c r="CD2" s="907"/>
      <c r="CE2" s="907"/>
      <c r="CF2" s="907"/>
      <c r="CG2" s="907"/>
      <c r="CH2" s="907"/>
      <c r="CI2" s="906"/>
      <c r="CJ2" s="907"/>
      <c r="CK2" s="907"/>
      <c r="CL2" s="907"/>
      <c r="CM2" s="908"/>
      <c r="CN2" s="907"/>
      <c r="CO2" s="907"/>
      <c r="CP2" s="907"/>
      <c r="CQ2" s="907"/>
      <c r="CR2" s="907"/>
      <c r="CS2" s="906"/>
      <c r="CT2" s="907"/>
      <c r="CU2" s="907"/>
      <c r="CV2" s="907"/>
      <c r="CW2" s="908"/>
      <c r="CX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row>
    <row r="3" spans="1:222" ht="21.75" thickBot="1">
      <c r="A3" s="58"/>
      <c r="B3" s="56">
        <f t="shared" ref="B3:AG3" si="0">IF(B4=0,IF(B5=0,0,1),IF(B5=0,1,2))</f>
        <v>0</v>
      </c>
      <c r="C3" s="56">
        <f t="shared" si="0"/>
        <v>0</v>
      </c>
      <c r="D3" s="56">
        <f t="shared" si="0"/>
        <v>0</v>
      </c>
      <c r="E3" s="56">
        <f t="shared" si="0"/>
        <v>1</v>
      </c>
      <c r="F3" s="53">
        <f t="shared" si="0"/>
        <v>0</v>
      </c>
      <c r="G3" s="66">
        <f t="shared" si="0"/>
        <v>0</v>
      </c>
      <c r="H3" s="67">
        <f t="shared" si="0"/>
        <v>0</v>
      </c>
      <c r="I3" s="67">
        <f t="shared" si="0"/>
        <v>0</v>
      </c>
      <c r="J3" s="67">
        <f t="shared" si="0"/>
        <v>1</v>
      </c>
      <c r="K3" s="68">
        <f t="shared" si="0"/>
        <v>0</v>
      </c>
      <c r="L3" s="56">
        <f t="shared" si="0"/>
        <v>0</v>
      </c>
      <c r="M3" s="56">
        <f t="shared" si="0"/>
        <v>0</v>
      </c>
      <c r="N3" s="56">
        <f t="shared" si="0"/>
        <v>0</v>
      </c>
      <c r="O3" s="56">
        <f t="shared" si="0"/>
        <v>1</v>
      </c>
      <c r="P3" s="53">
        <f t="shared" si="0"/>
        <v>0</v>
      </c>
      <c r="Q3" s="66">
        <f t="shared" si="0"/>
        <v>0</v>
      </c>
      <c r="R3" s="67">
        <f t="shared" si="0"/>
        <v>0</v>
      </c>
      <c r="S3" s="67">
        <f t="shared" si="0"/>
        <v>0</v>
      </c>
      <c r="T3" s="67">
        <f t="shared" si="0"/>
        <v>1</v>
      </c>
      <c r="U3" s="68">
        <f t="shared" si="0"/>
        <v>0</v>
      </c>
      <c r="V3" s="56">
        <f t="shared" si="0"/>
        <v>0</v>
      </c>
      <c r="W3" s="56">
        <f t="shared" si="0"/>
        <v>0</v>
      </c>
      <c r="X3" s="56">
        <f t="shared" si="0"/>
        <v>0</v>
      </c>
      <c r="Y3" s="56">
        <f t="shared" si="0"/>
        <v>1</v>
      </c>
      <c r="Z3" s="770">
        <f t="shared" si="0"/>
        <v>0</v>
      </c>
      <c r="AA3" s="66">
        <f t="shared" si="0"/>
        <v>0</v>
      </c>
      <c r="AB3" s="67">
        <f t="shared" si="0"/>
        <v>0</v>
      </c>
      <c r="AC3" s="67">
        <f t="shared" si="0"/>
        <v>0</v>
      </c>
      <c r="AD3" s="67">
        <f t="shared" si="0"/>
        <v>1</v>
      </c>
      <c r="AE3" s="68">
        <f t="shared" si="0"/>
        <v>0</v>
      </c>
      <c r="AF3" s="56">
        <f t="shared" si="0"/>
        <v>0</v>
      </c>
      <c r="AG3" s="56">
        <f t="shared" si="0"/>
        <v>0</v>
      </c>
      <c r="AH3" s="56">
        <f t="shared" ref="AH3:BM3" si="1">IF(AH4=0,IF(AH5=0,0,1),IF(AH5=0,1,2))</f>
        <v>0</v>
      </c>
      <c r="AI3" s="56">
        <f t="shared" si="1"/>
        <v>1</v>
      </c>
      <c r="AJ3" s="53">
        <f t="shared" si="1"/>
        <v>0</v>
      </c>
      <c r="AK3" s="66">
        <f t="shared" si="1"/>
        <v>0</v>
      </c>
      <c r="AL3" s="67">
        <f t="shared" si="1"/>
        <v>0</v>
      </c>
      <c r="AM3" s="67">
        <f t="shared" si="1"/>
        <v>0</v>
      </c>
      <c r="AN3" s="67">
        <f t="shared" si="1"/>
        <v>1</v>
      </c>
      <c r="AO3" s="68">
        <f t="shared" si="1"/>
        <v>0</v>
      </c>
      <c r="AP3" s="56">
        <f t="shared" si="1"/>
        <v>0</v>
      </c>
      <c r="AQ3" s="56">
        <f t="shared" si="1"/>
        <v>0</v>
      </c>
      <c r="AR3" s="56">
        <f t="shared" si="1"/>
        <v>0</v>
      </c>
      <c r="AS3" s="56">
        <f t="shared" si="1"/>
        <v>1</v>
      </c>
      <c r="AT3" s="53">
        <f t="shared" si="1"/>
        <v>0</v>
      </c>
      <c r="AU3" s="66">
        <f t="shared" si="1"/>
        <v>0</v>
      </c>
      <c r="AV3" s="67">
        <f t="shared" si="1"/>
        <v>0</v>
      </c>
      <c r="AW3" s="67">
        <f t="shared" si="1"/>
        <v>0</v>
      </c>
      <c r="AX3" s="67">
        <f t="shared" si="1"/>
        <v>1</v>
      </c>
      <c r="AY3" s="68">
        <f t="shared" si="1"/>
        <v>0</v>
      </c>
      <c r="AZ3" s="56">
        <f t="shared" si="1"/>
        <v>0</v>
      </c>
      <c r="BA3" s="56">
        <f t="shared" si="1"/>
        <v>0</v>
      </c>
      <c r="BB3" s="56">
        <f t="shared" si="1"/>
        <v>0</v>
      </c>
      <c r="BC3" s="56">
        <f t="shared" si="1"/>
        <v>1</v>
      </c>
      <c r="BD3" s="53">
        <f t="shared" si="1"/>
        <v>0</v>
      </c>
      <c r="BE3" s="66">
        <f t="shared" si="1"/>
        <v>0</v>
      </c>
      <c r="BF3" s="67">
        <f t="shared" si="1"/>
        <v>0</v>
      </c>
      <c r="BG3" s="67">
        <f t="shared" si="1"/>
        <v>0</v>
      </c>
      <c r="BH3" s="67">
        <f t="shared" si="1"/>
        <v>1</v>
      </c>
      <c r="BI3" s="68">
        <f t="shared" si="1"/>
        <v>0</v>
      </c>
      <c r="BJ3" s="56">
        <f t="shared" si="1"/>
        <v>0</v>
      </c>
      <c r="BK3" s="56">
        <f t="shared" si="1"/>
        <v>0</v>
      </c>
      <c r="BL3" s="56">
        <f t="shared" si="1"/>
        <v>0</v>
      </c>
      <c r="BM3" s="56">
        <f t="shared" si="1"/>
        <v>1</v>
      </c>
      <c r="BN3" s="53">
        <f t="shared" ref="BN3:CS3" si="2">IF(BN4=0,IF(BN5=0,0,1),IF(BN5=0,1,2))</f>
        <v>0</v>
      </c>
      <c r="BO3" s="66">
        <f t="shared" si="2"/>
        <v>0</v>
      </c>
      <c r="BP3" s="67">
        <f t="shared" si="2"/>
        <v>0</v>
      </c>
      <c r="BQ3" s="67">
        <f t="shared" si="2"/>
        <v>0</v>
      </c>
      <c r="BR3" s="67">
        <f t="shared" si="2"/>
        <v>1</v>
      </c>
      <c r="BS3" s="775">
        <f t="shared" si="2"/>
        <v>0</v>
      </c>
      <c r="BT3" s="56">
        <f t="shared" si="2"/>
        <v>0</v>
      </c>
      <c r="BU3" s="56">
        <f t="shared" si="2"/>
        <v>0</v>
      </c>
      <c r="BV3" s="56">
        <f t="shared" si="2"/>
        <v>0</v>
      </c>
      <c r="BW3" s="56">
        <f t="shared" si="2"/>
        <v>1</v>
      </c>
      <c r="BX3" s="53">
        <f t="shared" si="2"/>
        <v>0</v>
      </c>
      <c r="BY3" s="66">
        <f t="shared" si="2"/>
        <v>0</v>
      </c>
      <c r="BZ3" s="67">
        <f t="shared" si="2"/>
        <v>0</v>
      </c>
      <c r="CA3" s="67">
        <f t="shared" si="2"/>
        <v>0</v>
      </c>
      <c r="CB3" s="67">
        <f t="shared" si="2"/>
        <v>1</v>
      </c>
      <c r="CC3" s="68">
        <f t="shared" si="2"/>
        <v>0</v>
      </c>
      <c r="CD3" s="56">
        <f t="shared" si="2"/>
        <v>0</v>
      </c>
      <c r="CE3" s="56">
        <f t="shared" si="2"/>
        <v>0</v>
      </c>
      <c r="CF3" s="56">
        <f t="shared" si="2"/>
        <v>0</v>
      </c>
      <c r="CG3" s="56">
        <f t="shared" si="2"/>
        <v>1</v>
      </c>
      <c r="CH3" s="53">
        <f t="shared" si="2"/>
        <v>0</v>
      </c>
      <c r="CI3" s="66">
        <f t="shared" si="2"/>
        <v>0</v>
      </c>
      <c r="CJ3" s="67">
        <f t="shared" si="2"/>
        <v>0</v>
      </c>
      <c r="CK3" s="67">
        <f t="shared" si="2"/>
        <v>0</v>
      </c>
      <c r="CL3" s="67">
        <f t="shared" si="2"/>
        <v>1</v>
      </c>
      <c r="CM3" s="68">
        <f t="shared" si="2"/>
        <v>0</v>
      </c>
      <c r="CN3" s="56">
        <f t="shared" si="2"/>
        <v>0</v>
      </c>
      <c r="CO3" s="56">
        <f t="shared" si="2"/>
        <v>0</v>
      </c>
      <c r="CP3" s="56">
        <f t="shared" si="2"/>
        <v>0</v>
      </c>
      <c r="CQ3" s="56">
        <f t="shared" si="2"/>
        <v>1</v>
      </c>
      <c r="CR3" s="53">
        <f t="shared" si="2"/>
        <v>0</v>
      </c>
      <c r="CS3" s="66">
        <f t="shared" si="2"/>
        <v>0</v>
      </c>
      <c r="CT3" s="67">
        <f>IF(CT4=0,IF(CT5=0,0,1),IF(CT5=0,1,2))</f>
        <v>0</v>
      </c>
      <c r="CU3" s="67">
        <f>IF(CU4=0,IF(CU5=0,0,1),IF(CU5=0,1,2))</f>
        <v>0</v>
      </c>
      <c r="CV3" s="67">
        <f>IF(CV4=0,IF(CV5=0,0,1),IF(CV5=0,1,2))</f>
        <v>0</v>
      </c>
      <c r="CW3" s="68">
        <f>IF(CW4=0,IF(CW5=0,0,1),IF(CW5=0,1,2))</f>
        <v>1</v>
      </c>
      <c r="CX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row>
    <row r="4" spans="1:222" ht="21" customHeight="1" thickBot="1">
      <c r="A4" s="777"/>
      <c r="B4" s="54">
        <f>IF(เวลาเรียน!G4=0,0,1)</f>
        <v>0</v>
      </c>
      <c r="C4" s="19">
        <f>IF(เวลาเรียน!H4=0,0,1)</f>
        <v>0</v>
      </c>
      <c r="D4" s="55">
        <f>IF(เวลาเรียน!I4=0,0,1)</f>
        <v>0</v>
      </c>
      <c r="E4" s="19">
        <f>IF(เวลาเรียน!J4=0,0,1)</f>
        <v>1</v>
      </c>
      <c r="F4" s="60">
        <f>IF(เวลาเรียน!K4=0,0,1)</f>
        <v>0</v>
      </c>
      <c r="G4" s="54">
        <f>IF(เวลาเรียน!L4=0,0,1)</f>
        <v>0</v>
      </c>
      <c r="H4" s="19">
        <f>IF(เวลาเรียน!M4=0,0,1)</f>
        <v>0</v>
      </c>
      <c r="I4" s="55">
        <f>IF(เวลาเรียน!N4=0,0,1)</f>
        <v>0</v>
      </c>
      <c r="J4" s="19">
        <f>IF(เวลาเรียน!O4=0,0,1)</f>
        <v>1</v>
      </c>
      <c r="K4" s="60">
        <f>IF(เวลาเรียน!P4=0,0,1)</f>
        <v>0</v>
      </c>
      <c r="L4" s="54">
        <f>IF(เวลาเรียน!Q4=0,0,1)</f>
        <v>0</v>
      </c>
      <c r="M4" s="19">
        <f>IF(เวลาเรียน!R4=0,0,1)</f>
        <v>0</v>
      </c>
      <c r="N4" s="55">
        <f>IF(เวลาเรียน!S4=0,0,1)</f>
        <v>0</v>
      </c>
      <c r="O4" s="19">
        <f>IF(เวลาเรียน!T4=0,0,1)</f>
        <v>1</v>
      </c>
      <c r="P4" s="60">
        <f>IF(เวลาเรียน!U4=0,0,1)</f>
        <v>0</v>
      </c>
      <c r="Q4" s="54">
        <f>IF(เวลาเรียน!V4=0,0,1)</f>
        <v>0</v>
      </c>
      <c r="R4" s="19">
        <f>IF(เวลาเรียน!W4=0,0,1)</f>
        <v>0</v>
      </c>
      <c r="S4" s="55">
        <f>IF(เวลาเรียน!X4=0,0,1)</f>
        <v>0</v>
      </c>
      <c r="T4" s="19">
        <f>IF(เวลาเรียน!Y4=0,0,1)</f>
        <v>1</v>
      </c>
      <c r="U4" s="60">
        <f>IF(เวลาเรียน!Z4=0,0,1)</f>
        <v>0</v>
      </c>
      <c r="V4" s="54">
        <f>IF(เวลาเรียน!AA4=0,0,1)</f>
        <v>0</v>
      </c>
      <c r="W4" s="19">
        <f>IF(เวลาเรียน!AB4=0,0,1)</f>
        <v>0</v>
      </c>
      <c r="X4" s="55">
        <f>IF(เวลาเรียน!AC4=0,0,1)</f>
        <v>0</v>
      </c>
      <c r="Y4" s="19">
        <f>IF(เวลาเรียน!AD4=0,0,1)</f>
        <v>1</v>
      </c>
      <c r="Z4" s="771">
        <f>IF(เวลาเรียน!AE4=0,0,1)</f>
        <v>0</v>
      </c>
      <c r="AA4" s="54">
        <f>IF(เวลาเรียน!AH4=0,0,1)</f>
        <v>0</v>
      </c>
      <c r="AB4" s="19">
        <f>IF(เวลาเรียน!AI4=0,0,1)</f>
        <v>0</v>
      </c>
      <c r="AC4" s="55">
        <f>IF(เวลาเรียน!AJ4=0,0,1)</f>
        <v>0</v>
      </c>
      <c r="AD4" s="19">
        <f>IF(เวลาเรียน!AK4=0,0,1)</f>
        <v>1</v>
      </c>
      <c r="AE4" s="60">
        <f>IF(เวลาเรียน!AL4=0,0,1)</f>
        <v>0</v>
      </c>
      <c r="AF4" s="54">
        <f>IF(เวลาเรียน!AM4=0,0,1)</f>
        <v>0</v>
      </c>
      <c r="AG4" s="19">
        <f>IF(เวลาเรียน!AN4=0,0,1)</f>
        <v>0</v>
      </c>
      <c r="AH4" s="55">
        <f>IF(เวลาเรียน!AO4=0,0,1)</f>
        <v>0</v>
      </c>
      <c r="AI4" s="19">
        <f>IF(เวลาเรียน!AP4=0,0,1)</f>
        <v>1</v>
      </c>
      <c r="AJ4" s="60">
        <f>IF(เวลาเรียน!AQ4=0,0,1)</f>
        <v>0</v>
      </c>
      <c r="AK4" s="54">
        <f>IF(เวลาเรียน!AR4=0,0,1)</f>
        <v>0</v>
      </c>
      <c r="AL4" s="19">
        <f>IF(เวลาเรียน!AS4=0,0,1)</f>
        <v>0</v>
      </c>
      <c r="AM4" s="55">
        <f>IF(เวลาเรียน!AT4=0,0,1)</f>
        <v>0</v>
      </c>
      <c r="AN4" s="19">
        <f>IF(เวลาเรียน!AU4=0,0,1)</f>
        <v>1</v>
      </c>
      <c r="AO4" s="60">
        <f>IF(เวลาเรียน!AV4=0,0,1)</f>
        <v>0</v>
      </c>
      <c r="AP4" s="54">
        <f>IF(เวลาเรียน!AW4=0,0,1)</f>
        <v>0</v>
      </c>
      <c r="AQ4" s="19">
        <f>IF(เวลาเรียน!AX4=0,0,1)</f>
        <v>0</v>
      </c>
      <c r="AR4" s="55">
        <f>IF(เวลาเรียน!AY4=0,0,1)</f>
        <v>0</v>
      </c>
      <c r="AS4" s="19">
        <f>IF(เวลาเรียน!AZ4=0,0,1)</f>
        <v>1</v>
      </c>
      <c r="AT4" s="60">
        <f>IF(เวลาเรียน!BA4=0,0,1)</f>
        <v>0</v>
      </c>
      <c r="AU4" s="54">
        <f>IF(เวลาเรียน!BB4=0,0,1)</f>
        <v>0</v>
      </c>
      <c r="AV4" s="19">
        <f>IF(เวลาเรียน!BC4=0,0,1)</f>
        <v>0</v>
      </c>
      <c r="AW4" s="55">
        <f>IF(เวลาเรียน!BD4=0,0,1)</f>
        <v>0</v>
      </c>
      <c r="AX4" s="19">
        <f>IF(เวลาเรียน!BE4=0,0,1)</f>
        <v>1</v>
      </c>
      <c r="AY4" s="60">
        <f>IF(เวลาเรียน!BF4=0,0,1)</f>
        <v>0</v>
      </c>
      <c r="AZ4" s="54">
        <f>IF(เวลาเรียน!BG4=0,0,1)</f>
        <v>0</v>
      </c>
      <c r="BA4" s="19">
        <f>IF(เวลาเรียน!BH4=0,0,1)</f>
        <v>0</v>
      </c>
      <c r="BB4" s="55">
        <f>IF(เวลาเรียน!BI4=0,0,1)</f>
        <v>0</v>
      </c>
      <c r="BC4" s="19">
        <f>IF(เวลาเรียน!BJ4=0,0,1)</f>
        <v>1</v>
      </c>
      <c r="BD4" s="60">
        <f>IF(เวลาเรียน!BK4=0,0,1)</f>
        <v>0</v>
      </c>
      <c r="BE4" s="54">
        <f>IF(เวลาเรียน!BL4=0,0,1)</f>
        <v>0</v>
      </c>
      <c r="BF4" s="19">
        <f>IF(เวลาเรียน!BM4=0,0,1)</f>
        <v>0</v>
      </c>
      <c r="BG4" s="55">
        <f>IF(เวลาเรียน!BN4=0,0,1)</f>
        <v>0</v>
      </c>
      <c r="BH4" s="19">
        <f>IF(เวลาเรียน!BO4=0,0,1)</f>
        <v>1</v>
      </c>
      <c r="BI4" s="60">
        <f>IF(เวลาเรียน!BP4=0,0,1)</f>
        <v>0</v>
      </c>
      <c r="BJ4" s="54">
        <f>IF(เวลาเรียน!BQ4=0,0,1)</f>
        <v>0</v>
      </c>
      <c r="BK4" s="19">
        <f>IF(เวลาเรียน!BR4=0,0,1)</f>
        <v>0</v>
      </c>
      <c r="BL4" s="55">
        <f>IF(เวลาเรียน!BS4=0,0,1)</f>
        <v>0</v>
      </c>
      <c r="BM4" s="19">
        <f>IF(เวลาเรียน!BT4=0,0,1)</f>
        <v>1</v>
      </c>
      <c r="BN4" s="60">
        <f>IF(เวลาเรียน!BU4=0,0,1)</f>
        <v>0</v>
      </c>
      <c r="BO4" s="54">
        <f>IF(เวลาเรียน!BV4=0,0,1)</f>
        <v>0</v>
      </c>
      <c r="BP4" s="19">
        <f>IF(เวลาเรียน!BW4=0,0,1)</f>
        <v>0</v>
      </c>
      <c r="BQ4" s="55">
        <f>IF(เวลาเรียน!BX4=0,0,1)</f>
        <v>0</v>
      </c>
      <c r="BR4" s="19">
        <f>IF(เวลาเรียน!BY4=0,0,1)</f>
        <v>1</v>
      </c>
      <c r="BS4" s="771">
        <f>IF(เวลาเรียน!BZ4=0,0,1)</f>
        <v>0</v>
      </c>
      <c r="BT4" s="54">
        <f>IF(เวลาเรียน!CB4=0,0,1)</f>
        <v>0</v>
      </c>
      <c r="BU4" s="19">
        <f>IF(เวลาเรียน!CC4=0,0,1)</f>
        <v>0</v>
      </c>
      <c r="BV4" s="55">
        <f>IF(เวลาเรียน!CD4=0,0,1)</f>
        <v>0</v>
      </c>
      <c r="BW4" s="19">
        <f>IF(เวลาเรียน!CE4=0,0,1)</f>
        <v>1</v>
      </c>
      <c r="BX4" s="60">
        <f>IF(เวลาเรียน!CF4=0,0,1)</f>
        <v>0</v>
      </c>
      <c r="BY4" s="54">
        <f>IF(เวลาเรียน!CG4=0,0,1)</f>
        <v>0</v>
      </c>
      <c r="BZ4" s="19">
        <f>IF(เวลาเรียน!CH4=0,0,1)</f>
        <v>0</v>
      </c>
      <c r="CA4" s="55">
        <f>IF(เวลาเรียน!CI4=0,0,1)</f>
        <v>0</v>
      </c>
      <c r="CB4" s="19">
        <f>IF(เวลาเรียน!CJ4=0,0,1)</f>
        <v>1</v>
      </c>
      <c r="CC4" s="60">
        <f>IF(เวลาเรียน!CK4=0,0,1)</f>
        <v>0</v>
      </c>
      <c r="CD4" s="54">
        <f>IF(เวลาเรียน!CL4=0,0,1)</f>
        <v>0</v>
      </c>
      <c r="CE4" s="19">
        <f>IF(เวลาเรียน!CM4=0,0,1)</f>
        <v>0</v>
      </c>
      <c r="CF4" s="55">
        <f>IF(เวลาเรียน!CN4=0,0,1)</f>
        <v>0</v>
      </c>
      <c r="CG4" s="19">
        <f>IF(เวลาเรียน!CO4=0,0,1)</f>
        <v>1</v>
      </c>
      <c r="CH4" s="60">
        <f>IF(เวลาเรียน!CP4=0,0,1)</f>
        <v>0</v>
      </c>
      <c r="CI4" s="54">
        <f>IF(เวลาเรียน!CQ4=0,0,1)</f>
        <v>0</v>
      </c>
      <c r="CJ4" s="19">
        <f>IF(เวลาเรียน!CR4=0,0,1)</f>
        <v>0</v>
      </c>
      <c r="CK4" s="55">
        <f>IF(เวลาเรียน!CS4=0,0,1)</f>
        <v>0</v>
      </c>
      <c r="CL4" s="19">
        <f>IF(เวลาเรียน!CT4=0,0,1)</f>
        <v>1</v>
      </c>
      <c r="CM4" s="60">
        <f>IF(เวลาเรียน!CU4=0,0,1)</f>
        <v>0</v>
      </c>
      <c r="CN4" s="54">
        <f>IF(เวลาเรียน!CV4=0,0,1)</f>
        <v>0</v>
      </c>
      <c r="CO4" s="19">
        <f>IF(เวลาเรียน!CW4=0,0,1)</f>
        <v>0</v>
      </c>
      <c r="CP4" s="55">
        <f>IF(เวลาเรียน!CX4=0,0,1)</f>
        <v>0</v>
      </c>
      <c r="CQ4" s="19">
        <f>IF(เวลาเรียน!CY4=0,0,1)</f>
        <v>1</v>
      </c>
      <c r="CR4" s="60">
        <f>IF(เวลาเรียน!CZ4=0,0,1)</f>
        <v>0</v>
      </c>
      <c r="CS4" s="54">
        <f>IF(เวลาเรียน!DA4=0,0,1)</f>
        <v>0</v>
      </c>
      <c r="CT4" s="19">
        <f>IF(เวลาเรียน!DB4=0,0,1)</f>
        <v>0</v>
      </c>
      <c r="CU4" s="55">
        <f>IF(เวลาเรียน!DC4=0,0,1)</f>
        <v>0</v>
      </c>
      <c r="CV4" s="19">
        <f>IF(เวลาเรียน!DD4=0,0,1)</f>
        <v>0</v>
      </c>
      <c r="CW4" s="55">
        <f>IF(เวลาเรียน!DE4=0,0,1)</f>
        <v>1</v>
      </c>
      <c r="CX4" s="996">
        <f>SUM(B4:CW4,B5:CW5)</f>
        <v>20</v>
      </c>
      <c r="CZ4" s="988" t="s">
        <v>152</v>
      </c>
      <c r="DA4" s="989"/>
      <c r="DB4" s="989"/>
      <c r="DC4" s="989"/>
      <c r="DD4" s="989"/>
      <c r="DE4" s="989"/>
      <c r="DF4" s="989"/>
      <c r="DG4" s="990"/>
      <c r="DH4" s="51"/>
      <c r="DI4" s="988" t="s">
        <v>153</v>
      </c>
      <c r="DJ4" s="989"/>
      <c r="DK4" s="989"/>
      <c r="DL4" s="989"/>
      <c r="DM4" s="989"/>
      <c r="DN4" s="989"/>
      <c r="DO4" s="989"/>
      <c r="DP4" s="989"/>
      <c r="DQ4" s="989"/>
      <c r="DR4" s="989"/>
      <c r="DS4" s="989"/>
      <c r="DT4" s="989"/>
      <c r="DU4" s="989"/>
      <c r="DV4" s="989"/>
      <c r="DW4" s="989"/>
      <c r="DX4" s="989"/>
      <c r="DY4" s="989"/>
      <c r="DZ4" s="989"/>
      <c r="EA4" s="989"/>
      <c r="EB4" s="989"/>
      <c r="EC4" s="989"/>
      <c r="ED4" s="989"/>
      <c r="EE4" s="989"/>
      <c r="EF4" s="989"/>
      <c r="EG4" s="989"/>
      <c r="EH4" s="989"/>
      <c r="EI4" s="989"/>
      <c r="EJ4" s="989"/>
      <c r="EK4" s="989"/>
      <c r="EL4" s="989"/>
      <c r="EM4" s="989"/>
      <c r="EN4" s="989"/>
      <c r="EO4" s="989"/>
      <c r="EP4" s="989"/>
      <c r="EQ4" s="989"/>
      <c r="ER4" s="989"/>
      <c r="ES4" s="989"/>
      <c r="ET4" s="989"/>
      <c r="EU4" s="989"/>
      <c r="EV4" s="990"/>
      <c r="EX4" s="988" t="s">
        <v>157</v>
      </c>
      <c r="EY4" s="989"/>
      <c r="EZ4" s="989"/>
      <c r="FA4" s="989"/>
      <c r="FB4" s="989"/>
      <c r="FC4" s="989"/>
      <c r="FD4" s="989"/>
      <c r="FE4" s="989"/>
      <c r="FF4" s="989"/>
      <c r="FG4" s="989"/>
      <c r="FH4" s="989"/>
      <c r="FI4" s="989"/>
      <c r="FJ4" s="989"/>
      <c r="FK4" s="989"/>
      <c r="FL4" s="989"/>
      <c r="FM4" s="989"/>
      <c r="FN4" s="989"/>
      <c r="FO4" s="989"/>
      <c r="FP4" s="989"/>
      <c r="FQ4" s="989"/>
      <c r="FR4" s="989"/>
      <c r="FS4" s="989"/>
      <c r="FT4" s="989"/>
      <c r="FU4" s="989"/>
      <c r="FV4" s="989"/>
      <c r="FW4" s="989"/>
      <c r="FX4" s="989"/>
      <c r="FY4" s="989"/>
      <c r="FZ4" s="989"/>
      <c r="GA4" s="989"/>
      <c r="GB4" s="989"/>
      <c r="GC4" s="989"/>
      <c r="GD4" s="989"/>
      <c r="GE4" s="989"/>
      <c r="GF4" s="989"/>
      <c r="GG4" s="990"/>
      <c r="GH4" s="32"/>
      <c r="GI4" s="6" t="s">
        <v>539</v>
      </c>
      <c r="GJ4" s="982" t="s">
        <v>159</v>
      </c>
      <c r="GK4" s="984" t="s">
        <v>160</v>
      </c>
      <c r="GL4" s="985"/>
      <c r="GM4" s="985"/>
      <c r="GN4" s="985"/>
      <c r="GO4" s="985"/>
      <c r="GP4" s="985"/>
      <c r="GQ4" s="985"/>
      <c r="GR4" s="985"/>
      <c r="GS4" s="985"/>
      <c r="GT4" s="986"/>
      <c r="GU4" s="982" t="s">
        <v>161</v>
      </c>
      <c r="GV4" s="982"/>
      <c r="GW4" s="982"/>
      <c r="GX4" s="982"/>
      <c r="GY4" s="982" t="s">
        <v>162</v>
      </c>
      <c r="GZ4" s="982"/>
      <c r="HA4" s="982"/>
      <c r="HB4" s="983"/>
      <c r="HC4" s="982" t="s">
        <v>210</v>
      </c>
      <c r="HD4" s="982"/>
      <c r="HE4" s="982"/>
      <c r="HF4" s="983"/>
      <c r="HG4" s="51"/>
      <c r="HH4" s="16" t="s">
        <v>183</v>
      </c>
      <c r="HI4" s="51"/>
      <c r="HJ4" s="51"/>
      <c r="HK4" s="51"/>
      <c r="HL4" s="51"/>
      <c r="HM4" s="51"/>
      <c r="HN4" s="51"/>
    </row>
    <row r="5" spans="1:222" ht="21.75" customHeight="1" thickBot="1">
      <c r="A5" s="777" t="s">
        <v>541</v>
      </c>
      <c r="B5" s="61">
        <f>IF(เวลาเรียน!G5=0,0,1)</f>
        <v>0</v>
      </c>
      <c r="C5" s="50">
        <f>IF(เวลาเรียน!H5=0,0,1)</f>
        <v>0</v>
      </c>
      <c r="D5" s="62">
        <f>IF(เวลาเรียน!I5=0,0,1)</f>
        <v>0</v>
      </c>
      <c r="E5" s="50">
        <f>IF(เวลาเรียน!J5=0,0,1)</f>
        <v>0</v>
      </c>
      <c r="F5" s="63">
        <f>IF(เวลาเรียน!K5=0,0,1)</f>
        <v>0</v>
      </c>
      <c r="G5" s="61">
        <f>IF(เวลาเรียน!L5=0,0,1)</f>
        <v>0</v>
      </c>
      <c r="H5" s="50">
        <f>IF(เวลาเรียน!M5=0,0,1)</f>
        <v>0</v>
      </c>
      <c r="I5" s="62">
        <f>IF(เวลาเรียน!N5=0,0,1)</f>
        <v>0</v>
      </c>
      <c r="J5" s="50">
        <f>IF(เวลาเรียน!O5=0,0,1)</f>
        <v>0</v>
      </c>
      <c r="K5" s="63">
        <f>IF(เวลาเรียน!P5=0,0,1)</f>
        <v>0</v>
      </c>
      <c r="L5" s="61">
        <f>IF(เวลาเรียน!Q5=0,0,1)</f>
        <v>0</v>
      </c>
      <c r="M5" s="50">
        <f>IF(เวลาเรียน!R5=0,0,1)</f>
        <v>0</v>
      </c>
      <c r="N5" s="62">
        <f>IF(เวลาเรียน!S5=0,0,1)</f>
        <v>0</v>
      </c>
      <c r="O5" s="50">
        <f>IF(เวลาเรียน!T5=0,0,1)</f>
        <v>0</v>
      </c>
      <c r="P5" s="63">
        <f>IF(เวลาเรียน!U5=0,0,1)</f>
        <v>0</v>
      </c>
      <c r="Q5" s="61">
        <f>IF(เวลาเรียน!V5=0,0,1)</f>
        <v>0</v>
      </c>
      <c r="R5" s="50">
        <f>IF(เวลาเรียน!W5=0,0,1)</f>
        <v>0</v>
      </c>
      <c r="S5" s="62">
        <f>IF(เวลาเรียน!X5=0,0,1)</f>
        <v>0</v>
      </c>
      <c r="T5" s="50">
        <f>IF(เวลาเรียน!Y5=0,0,1)</f>
        <v>0</v>
      </c>
      <c r="U5" s="63">
        <f>IF(เวลาเรียน!Z5=0,0,1)</f>
        <v>0</v>
      </c>
      <c r="V5" s="61">
        <f>IF(เวลาเรียน!AA5=0,0,1)</f>
        <v>0</v>
      </c>
      <c r="W5" s="50">
        <f>IF(เวลาเรียน!AB5=0,0,1)</f>
        <v>0</v>
      </c>
      <c r="X5" s="62">
        <f>IF(เวลาเรียน!AC5=0,0,1)</f>
        <v>0</v>
      </c>
      <c r="Y5" s="50">
        <f>IF(เวลาเรียน!AD5=0,0,1)</f>
        <v>0</v>
      </c>
      <c r="Z5" s="772">
        <f>IF(เวลาเรียน!AE5=0,0,1)</f>
        <v>0</v>
      </c>
      <c r="AA5" s="61">
        <f>IF(เวลาเรียน!AH5=0,0,1)</f>
        <v>0</v>
      </c>
      <c r="AB5" s="50">
        <f>IF(เวลาเรียน!AI5=0,0,1)</f>
        <v>0</v>
      </c>
      <c r="AC5" s="62">
        <f>IF(เวลาเรียน!AJ5=0,0,1)</f>
        <v>0</v>
      </c>
      <c r="AD5" s="50">
        <f>IF(เวลาเรียน!AK5=0,0,1)</f>
        <v>0</v>
      </c>
      <c r="AE5" s="63">
        <f>IF(เวลาเรียน!AL5=0,0,1)</f>
        <v>0</v>
      </c>
      <c r="AF5" s="61">
        <f>IF(เวลาเรียน!AM5=0,0,1)</f>
        <v>0</v>
      </c>
      <c r="AG5" s="50">
        <f>IF(เวลาเรียน!AN5=0,0,1)</f>
        <v>0</v>
      </c>
      <c r="AH5" s="62">
        <f>IF(เวลาเรียน!AO5=0,0,1)</f>
        <v>0</v>
      </c>
      <c r="AI5" s="50">
        <f>IF(เวลาเรียน!AP5=0,0,1)</f>
        <v>0</v>
      </c>
      <c r="AJ5" s="63">
        <f>IF(เวลาเรียน!AQ5=0,0,1)</f>
        <v>0</v>
      </c>
      <c r="AK5" s="61">
        <f>IF(เวลาเรียน!AR5=0,0,1)</f>
        <v>0</v>
      </c>
      <c r="AL5" s="50">
        <f>IF(เวลาเรียน!AS5=0,0,1)</f>
        <v>0</v>
      </c>
      <c r="AM5" s="62">
        <f>IF(เวลาเรียน!AT5=0,0,1)</f>
        <v>0</v>
      </c>
      <c r="AN5" s="50">
        <f>IF(เวลาเรียน!AU5=0,0,1)</f>
        <v>0</v>
      </c>
      <c r="AO5" s="63">
        <f>IF(เวลาเรียน!AV5=0,0,1)</f>
        <v>0</v>
      </c>
      <c r="AP5" s="61">
        <f>IF(เวลาเรียน!AW5=0,0,1)</f>
        <v>0</v>
      </c>
      <c r="AQ5" s="50">
        <f>IF(เวลาเรียน!AX5=0,0,1)</f>
        <v>0</v>
      </c>
      <c r="AR5" s="62">
        <f>IF(เวลาเรียน!AY5=0,0,1)</f>
        <v>0</v>
      </c>
      <c r="AS5" s="50">
        <f>IF(เวลาเรียน!AZ5=0,0,1)</f>
        <v>0</v>
      </c>
      <c r="AT5" s="63">
        <f>IF(เวลาเรียน!BA5=0,0,1)</f>
        <v>0</v>
      </c>
      <c r="AU5" s="61">
        <f>IF(เวลาเรียน!BB5=0,0,1)</f>
        <v>0</v>
      </c>
      <c r="AV5" s="50">
        <f>IF(เวลาเรียน!BC5=0,0,1)</f>
        <v>0</v>
      </c>
      <c r="AW5" s="62">
        <f>IF(เวลาเรียน!BD5=0,0,1)</f>
        <v>0</v>
      </c>
      <c r="AX5" s="50">
        <f>IF(เวลาเรียน!BE5=0,0,1)</f>
        <v>0</v>
      </c>
      <c r="AY5" s="63">
        <f>IF(เวลาเรียน!BF5=0,0,1)</f>
        <v>0</v>
      </c>
      <c r="AZ5" s="61">
        <f>IF(เวลาเรียน!BG5=0,0,1)</f>
        <v>0</v>
      </c>
      <c r="BA5" s="50">
        <f>IF(เวลาเรียน!BH5=0,0,1)</f>
        <v>0</v>
      </c>
      <c r="BB5" s="62">
        <f>IF(เวลาเรียน!BI5=0,0,1)</f>
        <v>0</v>
      </c>
      <c r="BC5" s="50">
        <f>IF(เวลาเรียน!BJ5=0,0,1)</f>
        <v>0</v>
      </c>
      <c r="BD5" s="63">
        <f>IF(เวลาเรียน!BK5=0,0,1)</f>
        <v>0</v>
      </c>
      <c r="BE5" s="61">
        <f>IF(เวลาเรียน!BL5=0,0,1)</f>
        <v>0</v>
      </c>
      <c r="BF5" s="50">
        <f>IF(เวลาเรียน!BM5=0,0,1)</f>
        <v>0</v>
      </c>
      <c r="BG5" s="62">
        <f>IF(เวลาเรียน!BN5=0,0,1)</f>
        <v>0</v>
      </c>
      <c r="BH5" s="50">
        <f>IF(เวลาเรียน!BO5=0,0,1)</f>
        <v>0</v>
      </c>
      <c r="BI5" s="63">
        <f>IF(เวลาเรียน!BP5=0,0,1)</f>
        <v>0</v>
      </c>
      <c r="BJ5" s="61">
        <f>IF(เวลาเรียน!BQ5=0,0,1)</f>
        <v>0</v>
      </c>
      <c r="BK5" s="50">
        <f>IF(เวลาเรียน!BR5=0,0,1)</f>
        <v>0</v>
      </c>
      <c r="BL5" s="62">
        <f>IF(เวลาเรียน!BS5=0,0,1)</f>
        <v>0</v>
      </c>
      <c r="BM5" s="50">
        <f>IF(เวลาเรียน!BT5=0,0,1)</f>
        <v>0</v>
      </c>
      <c r="BN5" s="63">
        <f>IF(เวลาเรียน!BU5=0,0,1)</f>
        <v>0</v>
      </c>
      <c r="BO5" s="61">
        <f>IF(เวลาเรียน!BV5=0,0,1)</f>
        <v>0</v>
      </c>
      <c r="BP5" s="50">
        <f>IF(เวลาเรียน!BW5=0,0,1)</f>
        <v>0</v>
      </c>
      <c r="BQ5" s="62">
        <f>IF(เวลาเรียน!BX5=0,0,1)</f>
        <v>0</v>
      </c>
      <c r="BR5" s="50">
        <f>IF(เวลาเรียน!BY5=0,0,1)</f>
        <v>0</v>
      </c>
      <c r="BS5" s="772">
        <f>IF(เวลาเรียน!BZ5=0,0,1)</f>
        <v>0</v>
      </c>
      <c r="BT5" s="61">
        <f>IF(เวลาเรียน!CB5=0,0,1)</f>
        <v>0</v>
      </c>
      <c r="BU5" s="50">
        <f>IF(เวลาเรียน!CC5=0,0,1)</f>
        <v>0</v>
      </c>
      <c r="BV5" s="62">
        <f>IF(เวลาเรียน!CD5=0,0,1)</f>
        <v>0</v>
      </c>
      <c r="BW5" s="50">
        <f>IF(เวลาเรียน!CE5=0,0,1)</f>
        <v>0</v>
      </c>
      <c r="BX5" s="63">
        <f>IF(เวลาเรียน!CF5=0,0,1)</f>
        <v>0</v>
      </c>
      <c r="BY5" s="61">
        <f>IF(เวลาเรียน!CG5=0,0,1)</f>
        <v>0</v>
      </c>
      <c r="BZ5" s="50">
        <f>IF(เวลาเรียน!CH5=0,0,1)</f>
        <v>0</v>
      </c>
      <c r="CA5" s="62">
        <f>IF(เวลาเรียน!CI5=0,0,1)</f>
        <v>0</v>
      </c>
      <c r="CB5" s="50">
        <f>IF(เวลาเรียน!CJ5=0,0,1)</f>
        <v>0</v>
      </c>
      <c r="CC5" s="63">
        <f>IF(เวลาเรียน!CK5=0,0,1)</f>
        <v>0</v>
      </c>
      <c r="CD5" s="61">
        <f>IF(เวลาเรียน!CL5=0,0,1)</f>
        <v>0</v>
      </c>
      <c r="CE5" s="50">
        <f>IF(เวลาเรียน!CM5=0,0,1)</f>
        <v>0</v>
      </c>
      <c r="CF5" s="62">
        <f>IF(เวลาเรียน!CN5=0,0,1)</f>
        <v>0</v>
      </c>
      <c r="CG5" s="50">
        <f>IF(เวลาเรียน!CO5=0,0,1)</f>
        <v>0</v>
      </c>
      <c r="CH5" s="63">
        <f>IF(เวลาเรียน!CP5=0,0,1)</f>
        <v>0</v>
      </c>
      <c r="CI5" s="61">
        <f>IF(เวลาเรียน!CQ5=0,0,1)</f>
        <v>0</v>
      </c>
      <c r="CJ5" s="50">
        <f>IF(เวลาเรียน!CR5=0,0,1)</f>
        <v>0</v>
      </c>
      <c r="CK5" s="62">
        <f>IF(เวลาเรียน!CS5=0,0,1)</f>
        <v>0</v>
      </c>
      <c r="CL5" s="50">
        <f>IF(เวลาเรียน!CT5=0,0,1)</f>
        <v>0</v>
      </c>
      <c r="CM5" s="63">
        <f>IF(เวลาเรียน!CU5=0,0,1)</f>
        <v>0</v>
      </c>
      <c r="CN5" s="61">
        <f>IF(เวลาเรียน!CV5=0,0,1)</f>
        <v>0</v>
      </c>
      <c r="CO5" s="50">
        <f>IF(เวลาเรียน!CW5=0,0,1)</f>
        <v>0</v>
      </c>
      <c r="CP5" s="62">
        <f>IF(เวลาเรียน!CX5=0,0,1)</f>
        <v>0</v>
      </c>
      <c r="CQ5" s="50">
        <f>IF(เวลาเรียน!CY5=0,0,1)</f>
        <v>0</v>
      </c>
      <c r="CR5" s="63">
        <f>IF(เวลาเรียน!CZ5=0,0,1)</f>
        <v>0</v>
      </c>
      <c r="CS5" s="61">
        <f>IF(เวลาเรียน!DA5=0,0,1)</f>
        <v>0</v>
      </c>
      <c r="CT5" s="50">
        <f>IF(เวลาเรียน!DB5=0,0,1)</f>
        <v>0</v>
      </c>
      <c r="CU5" s="62">
        <f>IF(เวลาเรียน!DC5=0,0,1)</f>
        <v>0</v>
      </c>
      <c r="CV5" s="50">
        <f>IF(เวลาเรียน!DD5=0,0,1)</f>
        <v>0</v>
      </c>
      <c r="CW5" s="62">
        <f>IF(เวลาเรียน!DE5=0,0,1)</f>
        <v>0</v>
      </c>
      <c r="CX5" s="996"/>
      <c r="CZ5" s="15" t="s">
        <v>130</v>
      </c>
      <c r="DA5" s="15">
        <f>SUM(ตัวชี้วัด!C5,ตัวชี้วัด!F5,ตัวชี้วัด!I5,ตัวชี้วัด!L5,ตัวชี้วัด!O5,ตัวชี้วัด!S5,ตัวชี้วัด!V5,ตัวชี้วัด!Y5)</f>
        <v>0</v>
      </c>
      <c r="DB5" s="15">
        <f>SUM(ตัวชี้วัด!AB5,ตัวชี้วัด!AE5,ตัวชี้วัด!AK5,ตัวชี้วัด!AN5,ตัวชี้วัด!AQ5,ตัวชี้วัด!AT5,ตัวชี้วัด!AW5,ตัวชี้วัด!BA5)</f>
        <v>0</v>
      </c>
      <c r="DC5" s="15">
        <f>SUM(ตัวชี้วัด!BD5,ตัวชี้วัด!BG5,ตัวชี้วัด!BJ5,ตัวชี้วัด!BM5,ตัวชี้วัด!BS5,ตัวชี้วัด!BV5,ตัวชี้วัด!BY5,ตัวชี้วัด!CB5)</f>
        <v>0</v>
      </c>
      <c r="DD5" s="15">
        <f>SUM(ตัวชี้วัด!CE5,ตัวชี้วัด!CI5,ตัวชี้วัด!CL5,ตัวชี้วัด!CO5,ตัวชี้วัด!CR5,ตัวชี้วัด!CU5,ตัวชี้วัด!DA5,ตัวชี้วัด!DD5)</f>
        <v>0</v>
      </c>
      <c r="DE5" s="15">
        <f>SUM(ตัวชี้วัด!DG5,ตัวชี้วัด!DJ5,ตัวชี้วัด!DM5,ตัวชี้วัด!DQ5,ตัวชี้วัด!DT5,ตัวชี้วัด!DW5,ตัวชี้วัด!DZ5)</f>
        <v>0</v>
      </c>
      <c r="DF5" s="15"/>
      <c r="DG5" s="83">
        <f>SUM(DA5:DF5)</f>
        <v>0</v>
      </c>
      <c r="DH5" s="51"/>
      <c r="DI5" s="15">
        <v>1</v>
      </c>
      <c r="DJ5" s="15">
        <v>2</v>
      </c>
      <c r="DK5" s="15">
        <v>3</v>
      </c>
      <c r="DL5" s="15">
        <v>4</v>
      </c>
      <c r="DM5" s="15">
        <v>5</v>
      </c>
      <c r="DN5" s="15">
        <v>6</v>
      </c>
      <c r="DO5" s="15">
        <v>7</v>
      </c>
      <c r="DP5" s="15">
        <v>8</v>
      </c>
      <c r="DQ5" s="15">
        <v>9</v>
      </c>
      <c r="DR5" s="15">
        <v>10</v>
      </c>
      <c r="DS5" s="15">
        <v>11</v>
      </c>
      <c r="DT5" s="15">
        <v>12</v>
      </c>
      <c r="DU5" s="15">
        <v>13</v>
      </c>
      <c r="DV5" s="15">
        <v>14</v>
      </c>
      <c r="DW5" s="15">
        <v>15</v>
      </c>
      <c r="DX5" s="15">
        <v>16</v>
      </c>
      <c r="DY5" s="15">
        <v>17</v>
      </c>
      <c r="DZ5" s="15">
        <v>18</v>
      </c>
      <c r="EA5" s="15">
        <v>19</v>
      </c>
      <c r="EB5" s="15">
        <v>20</v>
      </c>
      <c r="EC5" s="15">
        <v>21</v>
      </c>
      <c r="ED5" s="15">
        <v>22</v>
      </c>
      <c r="EE5" s="15">
        <v>23</v>
      </c>
      <c r="EF5" s="15">
        <v>24</v>
      </c>
      <c r="EG5" s="15">
        <v>25</v>
      </c>
      <c r="EH5" s="15">
        <v>26</v>
      </c>
      <c r="EI5" s="15">
        <v>27</v>
      </c>
      <c r="EJ5" s="15">
        <v>28</v>
      </c>
      <c r="EK5" s="15">
        <v>29</v>
      </c>
      <c r="EL5" s="15">
        <v>30</v>
      </c>
      <c r="EM5" s="15">
        <v>31</v>
      </c>
      <c r="EN5" s="15">
        <v>32</v>
      </c>
      <c r="EO5" s="15">
        <v>33</v>
      </c>
      <c r="EP5" s="15">
        <v>34</v>
      </c>
      <c r="EQ5" s="15">
        <v>35</v>
      </c>
      <c r="ER5" s="15">
        <v>36</v>
      </c>
      <c r="ES5" s="15">
        <v>37</v>
      </c>
      <c r="ET5" s="15">
        <v>38</v>
      </c>
      <c r="EU5" s="15">
        <v>39</v>
      </c>
      <c r="EV5" s="83"/>
      <c r="EX5" s="87"/>
      <c r="EY5" s="987" t="s">
        <v>46</v>
      </c>
      <c r="EZ5" s="987"/>
      <c r="FA5" s="987"/>
      <c r="FB5" s="987"/>
      <c r="FC5" s="987"/>
      <c r="FD5" s="987" t="s">
        <v>52</v>
      </c>
      <c r="FE5" s="987"/>
      <c r="FF5" s="987"/>
      <c r="FG5" s="987" t="s">
        <v>61</v>
      </c>
      <c r="FH5" s="987"/>
      <c r="FI5" s="987"/>
      <c r="FJ5" s="987" t="s">
        <v>66</v>
      </c>
      <c r="FK5" s="987"/>
      <c r="FL5" s="987"/>
      <c r="FM5" s="987" t="s">
        <v>78</v>
      </c>
      <c r="FN5" s="987"/>
      <c r="FO5" s="987"/>
      <c r="FP5" s="987" t="s">
        <v>74</v>
      </c>
      <c r="FQ5" s="987"/>
      <c r="FR5" s="987"/>
      <c r="FS5" s="987"/>
      <c r="FT5" s="987" t="s">
        <v>67</v>
      </c>
      <c r="FU5" s="987"/>
      <c r="FV5" s="987"/>
      <c r="FW5" s="32"/>
      <c r="FX5" s="987" t="s">
        <v>158</v>
      </c>
      <c r="FY5" s="987"/>
      <c r="FZ5" s="987"/>
      <c r="GA5" s="987"/>
      <c r="GB5" s="987"/>
      <c r="GC5" s="987"/>
      <c r="GD5" s="987"/>
      <c r="GE5" s="987"/>
      <c r="GF5" s="987"/>
      <c r="GG5" s="987"/>
      <c r="GH5" s="32"/>
      <c r="GI5" s="8"/>
      <c r="GJ5" s="991"/>
      <c r="GK5" s="460" t="s">
        <v>500</v>
      </c>
      <c r="GL5" s="460" t="s">
        <v>499</v>
      </c>
      <c r="GM5" s="460" t="s">
        <v>501</v>
      </c>
      <c r="GN5" s="460" t="s">
        <v>502</v>
      </c>
      <c r="GO5" s="460" t="s">
        <v>503</v>
      </c>
      <c r="GP5" s="460" t="s">
        <v>504</v>
      </c>
      <c r="GQ5" s="460" t="s">
        <v>505</v>
      </c>
      <c r="GR5" s="460" t="s">
        <v>506</v>
      </c>
      <c r="GS5" s="460" t="s">
        <v>11</v>
      </c>
      <c r="GT5" s="460" t="s">
        <v>12</v>
      </c>
      <c r="GU5" s="460">
        <v>3</v>
      </c>
      <c r="GV5" s="460">
        <v>2</v>
      </c>
      <c r="GW5" s="460">
        <v>1</v>
      </c>
      <c r="GX5" s="460">
        <v>0</v>
      </c>
      <c r="GY5" s="460">
        <v>3</v>
      </c>
      <c r="GZ5" s="460">
        <v>2</v>
      </c>
      <c r="HA5" s="460">
        <v>1</v>
      </c>
      <c r="HB5" s="461">
        <v>0</v>
      </c>
      <c r="HC5" s="21">
        <v>3</v>
      </c>
      <c r="HD5" s="21">
        <v>2</v>
      </c>
      <c r="HE5" s="21">
        <v>1</v>
      </c>
      <c r="HF5" s="80">
        <v>0</v>
      </c>
      <c r="HG5" s="51"/>
      <c r="HH5" s="97">
        <f>IF(เวลาเรียน!C6=0," ",SUM(ผลการเรียน!AJ5:AJ44)/ลับ!GJ56)</f>
        <v>0</v>
      </c>
      <c r="HI5" s="51"/>
      <c r="HJ5" s="51"/>
      <c r="HK5" s="51"/>
      <c r="HL5" s="51"/>
      <c r="HM5" s="51"/>
      <c r="HN5" s="51"/>
    </row>
    <row r="6" spans="1:222" ht="21">
      <c r="A6" s="29">
        <v>1</v>
      </c>
      <c r="B6" s="64">
        <f>IF(ลับ!B$3=0,0,IF(เวลาเรียน!G6="/",ลับ!B$3,0))</f>
        <v>0</v>
      </c>
      <c r="C6" s="64">
        <f>IF(ลับ!C$3=0,0,IF(เวลาเรียน!H6="/",ลับ!C$3,0))</f>
        <v>0</v>
      </c>
      <c r="D6" s="64">
        <f>IF(ลับ!D$3=0,0,IF(เวลาเรียน!I6="/",ลับ!D$3,0))</f>
        <v>0</v>
      </c>
      <c r="E6" s="64">
        <f>IF(ลับ!E$3=0,0,IF(เวลาเรียน!J6="/",ลับ!E$3,0))</f>
        <v>0</v>
      </c>
      <c r="F6" s="64">
        <f>IF(ลับ!F$3=0,0,IF(เวลาเรียน!K6="/",ลับ!F$3,0))</f>
        <v>0</v>
      </c>
      <c r="G6" s="64">
        <f>IF(ลับ!G$3=0,0,IF(เวลาเรียน!L6="/",ลับ!G$3,0))</f>
        <v>0</v>
      </c>
      <c r="H6" s="64">
        <f>IF(ลับ!H$3=0,0,IF(เวลาเรียน!M6="/",ลับ!H$3,0))</f>
        <v>0</v>
      </c>
      <c r="I6" s="64">
        <f>IF(ลับ!I$3=0,0,IF(เวลาเรียน!N6="/",ลับ!I$3,0))</f>
        <v>0</v>
      </c>
      <c r="J6" s="64">
        <f>IF(ลับ!J$3=0,0,IF(เวลาเรียน!O6="/",ลับ!J$3,0))</f>
        <v>0</v>
      </c>
      <c r="K6" s="64">
        <f>IF(ลับ!K$3=0,0,IF(เวลาเรียน!P6="/",ลับ!K$3,0))</f>
        <v>0</v>
      </c>
      <c r="L6" s="64">
        <f>IF(ลับ!L$3=0,0,IF(เวลาเรียน!Q6="/",ลับ!L$3,0))</f>
        <v>0</v>
      </c>
      <c r="M6" s="64">
        <f>IF(ลับ!M$3=0,0,IF(เวลาเรียน!R6="/",ลับ!M$3,0))</f>
        <v>0</v>
      </c>
      <c r="N6" s="64">
        <f>IF(ลับ!N$3=0,0,IF(เวลาเรียน!S6="/",ลับ!N$3,0))</f>
        <v>0</v>
      </c>
      <c r="O6" s="64">
        <f>IF(ลับ!O$3=0,0,IF(เวลาเรียน!T6="/",ลับ!O$3,0))</f>
        <v>0</v>
      </c>
      <c r="P6" s="64">
        <f>IF(ลับ!P$3=0,0,IF(เวลาเรียน!U6="/",ลับ!P$3,0))</f>
        <v>0</v>
      </c>
      <c r="Q6" s="64">
        <f>IF(ลับ!Q$3=0,0,IF(เวลาเรียน!V6="/",ลับ!Q$3,0))</f>
        <v>0</v>
      </c>
      <c r="R6" s="64">
        <f>IF(ลับ!R$3=0,0,IF(เวลาเรียน!W6="/",ลับ!R$3,0))</f>
        <v>0</v>
      </c>
      <c r="S6" s="64">
        <f>IF(ลับ!S$3=0,0,IF(เวลาเรียน!X6="/",ลับ!S$3,0))</f>
        <v>0</v>
      </c>
      <c r="T6" s="64">
        <f>IF(ลับ!T$3=0,0,IF(เวลาเรียน!Y6="/",ลับ!T$3,0))</f>
        <v>0</v>
      </c>
      <c r="U6" s="64">
        <f>IF(ลับ!U$3=0,0,IF(เวลาเรียน!Z6="/",ลับ!U$3,0))</f>
        <v>0</v>
      </c>
      <c r="V6" s="64">
        <f>IF(ลับ!V$3=0,0,IF(เวลาเรียน!AA6="/",ลับ!V$3,0))</f>
        <v>0</v>
      </c>
      <c r="W6" s="64">
        <f>IF(ลับ!W$3=0,0,IF(เวลาเรียน!AB6="/",ลับ!W$3,0))</f>
        <v>0</v>
      </c>
      <c r="X6" s="64">
        <f>IF(ลับ!X$3=0,0,IF(เวลาเรียน!AC6="/",ลับ!X$3,0))</f>
        <v>0</v>
      </c>
      <c r="Y6" s="64">
        <f>IF(ลับ!Y$3=0,0,IF(เวลาเรียน!AD6="/",ลับ!Y$3,0))</f>
        <v>0</v>
      </c>
      <c r="Z6" s="773">
        <f>IF(ลับ!Z$3=0,0,IF(เวลาเรียน!AE6="/",ลับ!Z$3,0))</f>
        <v>0</v>
      </c>
      <c r="AA6" s="64">
        <f>IF(ลับ!AA$3=0,0,IF(เวลาเรียน!AH6="/",ลับ!AA$3,0))</f>
        <v>0</v>
      </c>
      <c r="AB6" s="64">
        <f>IF(ลับ!AB$3=0,0,IF(เวลาเรียน!AI6="/",ลับ!AB$3,0))</f>
        <v>0</v>
      </c>
      <c r="AC6" s="64">
        <f>IF(ลับ!AC$3=0,0,IF(เวลาเรียน!AJ6="/",ลับ!AC$3,0))</f>
        <v>0</v>
      </c>
      <c r="AD6" s="64">
        <f>IF(ลับ!AD$3=0,0,IF(เวลาเรียน!AK6="/",ลับ!AD$3,0))</f>
        <v>0</v>
      </c>
      <c r="AE6" s="64">
        <f>IF(ลับ!AE$3=0,0,IF(เวลาเรียน!AL6="/",ลับ!AE$3,0))</f>
        <v>0</v>
      </c>
      <c r="AF6" s="64">
        <f>IF(ลับ!AF$3=0,0,IF(เวลาเรียน!AM6="/",ลับ!AF$3,0))</f>
        <v>0</v>
      </c>
      <c r="AG6" s="64">
        <f>IF(ลับ!AG$3=0,0,IF(เวลาเรียน!AN6="/",ลับ!AG$3,0))</f>
        <v>0</v>
      </c>
      <c r="AH6" s="64">
        <f>IF(ลับ!AH$3=0,0,IF(เวลาเรียน!AO6="/",ลับ!AH$3,0))</f>
        <v>0</v>
      </c>
      <c r="AI6" s="64">
        <f>IF(ลับ!AI$3=0,0,IF(เวลาเรียน!AP6="/",ลับ!AI$3,0))</f>
        <v>0</v>
      </c>
      <c r="AJ6" s="64">
        <f>IF(ลับ!AJ$3=0,0,IF(เวลาเรียน!AQ6="/",ลับ!AJ$3,0))</f>
        <v>0</v>
      </c>
      <c r="AK6" s="64">
        <f>IF(ลับ!AK$3=0,0,IF(เวลาเรียน!AR6="/",ลับ!AK$3,0))</f>
        <v>0</v>
      </c>
      <c r="AL6" s="64">
        <f>IF(ลับ!AL$3=0,0,IF(เวลาเรียน!AS6="/",ลับ!AL$3,0))</f>
        <v>0</v>
      </c>
      <c r="AM6" s="64">
        <f>IF(ลับ!AM$3=0,0,IF(เวลาเรียน!AT6="/",ลับ!AM$3,0))</f>
        <v>0</v>
      </c>
      <c r="AN6" s="64">
        <f>IF(ลับ!AN$3=0,0,IF(เวลาเรียน!AU6="/",ลับ!AN$3,0))</f>
        <v>0</v>
      </c>
      <c r="AO6" s="64">
        <f>IF(ลับ!AO$3=0,0,IF(เวลาเรียน!AV6="/",ลับ!AO$3,0))</f>
        <v>0</v>
      </c>
      <c r="AP6" s="64">
        <f>IF(ลับ!AP$3=0,0,IF(เวลาเรียน!AW6="/",ลับ!AP$3,0))</f>
        <v>0</v>
      </c>
      <c r="AQ6" s="64">
        <f>IF(ลับ!AQ$3=0,0,IF(เวลาเรียน!AX6="/",ลับ!AQ$3,0))</f>
        <v>0</v>
      </c>
      <c r="AR6" s="64">
        <f>IF(ลับ!AR$3=0,0,IF(เวลาเรียน!AY6="/",ลับ!AR$3,0))</f>
        <v>0</v>
      </c>
      <c r="AS6" s="64">
        <f>IF(ลับ!AS$3=0,0,IF(เวลาเรียน!AZ6="/",ลับ!AS$3,0))</f>
        <v>0</v>
      </c>
      <c r="AT6" s="64">
        <f>IF(ลับ!AT$3=0,0,IF(เวลาเรียน!BA6="/",ลับ!AT$3,0))</f>
        <v>0</v>
      </c>
      <c r="AU6" s="64">
        <f>IF(ลับ!AU$3=0,0,IF(เวลาเรียน!BB6="/",ลับ!AU$3,0))</f>
        <v>0</v>
      </c>
      <c r="AV6" s="64">
        <f>IF(ลับ!AV$3=0,0,IF(เวลาเรียน!BC6="/",ลับ!AV$3,0))</f>
        <v>0</v>
      </c>
      <c r="AW6" s="64">
        <f>IF(ลับ!AW$3=0,0,IF(เวลาเรียน!BD6="/",ลับ!AW$3,0))</f>
        <v>0</v>
      </c>
      <c r="AX6" s="64">
        <f>IF(ลับ!AX$3=0,0,IF(เวลาเรียน!BE6="/",ลับ!AX$3,0))</f>
        <v>0</v>
      </c>
      <c r="AY6" s="64">
        <f>IF(ลับ!AY$3=0,0,IF(เวลาเรียน!BF6="/",ลับ!AY$3,0))</f>
        <v>0</v>
      </c>
      <c r="AZ6" s="64">
        <f>IF(ลับ!AZ$3=0,0,IF(เวลาเรียน!BG6="/",ลับ!AZ$3,0))</f>
        <v>0</v>
      </c>
      <c r="BA6" s="64">
        <f>IF(ลับ!BA$3=0,0,IF(เวลาเรียน!BH6="/",ลับ!BA$3,0))</f>
        <v>0</v>
      </c>
      <c r="BB6" s="64">
        <f>IF(ลับ!BB$3=0,0,IF(เวลาเรียน!BI6="/",ลับ!BB$3,0))</f>
        <v>0</v>
      </c>
      <c r="BC6" s="64">
        <f>IF(ลับ!BC$3=0,0,IF(เวลาเรียน!BJ6="/",ลับ!BC$3,0))</f>
        <v>0</v>
      </c>
      <c r="BD6" s="64">
        <f>IF(ลับ!BD$3=0,0,IF(เวลาเรียน!BK6="/",ลับ!BD$3,0))</f>
        <v>0</v>
      </c>
      <c r="BE6" s="64">
        <f>IF(ลับ!BE$3=0,0,IF(เวลาเรียน!BL6="/",ลับ!BE$3,0))</f>
        <v>0</v>
      </c>
      <c r="BF6" s="64">
        <f>IF(ลับ!BF$3=0,0,IF(เวลาเรียน!BM6="/",ลับ!BF$3,0))</f>
        <v>0</v>
      </c>
      <c r="BG6" s="64">
        <f>IF(ลับ!BG$3=0,0,IF(เวลาเรียน!BN6="/",ลับ!BG$3,0))</f>
        <v>0</v>
      </c>
      <c r="BH6" s="64">
        <f>IF(ลับ!BH$3=0,0,IF(เวลาเรียน!BO6="/",ลับ!BH$3,0))</f>
        <v>0</v>
      </c>
      <c r="BI6" s="64">
        <f>IF(ลับ!BI$3=0,0,IF(เวลาเรียน!BP6="/",ลับ!BI$3,0))</f>
        <v>0</v>
      </c>
      <c r="BJ6" s="64">
        <f>IF(ลับ!BJ$3=0,0,IF(เวลาเรียน!BQ6="/",ลับ!BJ$3,0))</f>
        <v>0</v>
      </c>
      <c r="BK6" s="64">
        <f>IF(ลับ!BK$3=0,0,IF(เวลาเรียน!BR6="/",ลับ!BK$3,0))</f>
        <v>0</v>
      </c>
      <c r="BL6" s="64">
        <f>IF(ลับ!BL$3=0,0,IF(เวลาเรียน!BS6="/",ลับ!BL$3,0))</f>
        <v>0</v>
      </c>
      <c r="BM6" s="64">
        <f>IF(ลับ!BM$3=0,0,IF(เวลาเรียน!BT6="/",ลับ!BM$3,0))</f>
        <v>0</v>
      </c>
      <c r="BN6" s="64">
        <f>IF(ลับ!BN$3=0,0,IF(เวลาเรียน!BU6="/",ลับ!BN$3,0))</f>
        <v>0</v>
      </c>
      <c r="BO6" s="64">
        <f>IF(ลับ!BO$3=0,0,IF(เวลาเรียน!BV6="/",ลับ!BO$3,0))</f>
        <v>0</v>
      </c>
      <c r="BP6" s="64">
        <f>IF(ลับ!BP$3=0,0,IF(เวลาเรียน!BW6="/",ลับ!BP$3,0))</f>
        <v>0</v>
      </c>
      <c r="BQ6" s="64">
        <f>IF(ลับ!BQ$3=0,0,IF(เวลาเรียน!BX6="/",ลับ!BQ$3,0))</f>
        <v>0</v>
      </c>
      <c r="BR6" s="64">
        <f>IF(ลับ!BR$3=0,0,IF(เวลาเรียน!BY6="/",ลับ!BR$3,0))</f>
        <v>0</v>
      </c>
      <c r="BS6" s="773">
        <f>IF(ลับ!BS$3=0,0,IF(เวลาเรียน!BZ6="/",ลับ!BS$3,0))</f>
        <v>0</v>
      </c>
      <c r="BT6" s="64">
        <f>IF(ลับ!BT$3=0,0,IF(เวลาเรียน!CB6="/",ลับ!BT$3,0))</f>
        <v>0</v>
      </c>
      <c r="BU6" s="64">
        <f>IF(ลับ!BU$3=0,0,IF(เวลาเรียน!CC6="/",ลับ!BU$3,0))</f>
        <v>0</v>
      </c>
      <c r="BV6" s="64">
        <f>IF(ลับ!BV$3=0,0,IF(เวลาเรียน!CD6="/",ลับ!BV$3,0))</f>
        <v>0</v>
      </c>
      <c r="BW6" s="64">
        <f>IF(ลับ!BW$3=0,0,IF(เวลาเรียน!CE6="/",ลับ!BW$3,0))</f>
        <v>0</v>
      </c>
      <c r="BX6" s="64">
        <f>IF(ลับ!BX$3=0,0,IF(เวลาเรียน!CF6="/",ลับ!BX$3,0))</f>
        <v>0</v>
      </c>
      <c r="BY6" s="64">
        <f>IF(ลับ!BY$3=0,0,IF(เวลาเรียน!CG6="/",ลับ!BY$3,0))</f>
        <v>0</v>
      </c>
      <c r="BZ6" s="64">
        <f>IF(ลับ!BZ$3=0,0,IF(เวลาเรียน!CH6="/",ลับ!BZ$3,0))</f>
        <v>0</v>
      </c>
      <c r="CA6" s="64">
        <f>IF(ลับ!CA$3=0,0,IF(เวลาเรียน!CI6="/",ลับ!CA$3,0))</f>
        <v>0</v>
      </c>
      <c r="CB6" s="64">
        <f>IF(ลับ!CB$3=0,0,IF(เวลาเรียน!CJ6="/",ลับ!CB$3,0))</f>
        <v>0</v>
      </c>
      <c r="CC6" s="64">
        <f>IF(ลับ!CC$3=0,0,IF(เวลาเรียน!CK6="/",ลับ!CC$3,0))</f>
        <v>0</v>
      </c>
      <c r="CD6" s="64">
        <f>IF(ลับ!CD$3=0,0,IF(เวลาเรียน!CL6="/",ลับ!CD$3,0))</f>
        <v>0</v>
      </c>
      <c r="CE6" s="64">
        <f>IF(ลับ!CE$3=0,0,IF(เวลาเรียน!CM6="/",ลับ!CE$3,0))</f>
        <v>0</v>
      </c>
      <c r="CF6" s="64">
        <f>IF(ลับ!CF$3=0,0,IF(เวลาเรียน!CN6="/",ลับ!CF$3,0))</f>
        <v>0</v>
      </c>
      <c r="CG6" s="64">
        <f>IF(ลับ!CG$3=0,0,IF(เวลาเรียน!CO6="/",ลับ!CG$3,0))</f>
        <v>0</v>
      </c>
      <c r="CH6" s="64">
        <f>IF(ลับ!CH$3=0,0,IF(เวลาเรียน!CP6="/",ลับ!CH$3,0))</f>
        <v>0</v>
      </c>
      <c r="CI6" s="64">
        <f>IF(ลับ!CI$3=0,0,IF(เวลาเรียน!CQ6="/",ลับ!CI$3,0))</f>
        <v>0</v>
      </c>
      <c r="CJ6" s="64">
        <f>IF(ลับ!CJ$3=0,0,IF(เวลาเรียน!CR6="/",ลับ!CJ$3,0))</f>
        <v>0</v>
      </c>
      <c r="CK6" s="64">
        <f>IF(ลับ!CK$3=0,0,IF(เวลาเรียน!CS6="/",ลับ!CK$3,0))</f>
        <v>0</v>
      </c>
      <c r="CL6" s="64">
        <f>IF(ลับ!CL$3=0,0,IF(เวลาเรียน!CT6="/",ลับ!CL$3,0))</f>
        <v>0</v>
      </c>
      <c r="CM6" s="64">
        <f>IF(ลับ!CM$3=0,0,IF(เวลาเรียน!CU6="/",ลับ!CM$3,0))</f>
        <v>0</v>
      </c>
      <c r="CN6" s="64">
        <f>IF(ลับ!CN$3=0,0,IF(เวลาเรียน!CV6="/",ลับ!CN$3,0))</f>
        <v>0</v>
      </c>
      <c r="CO6" s="64">
        <f>IF(ลับ!CO$3=0,0,IF(เวลาเรียน!CW6="/",ลับ!CO$3,0))</f>
        <v>0</v>
      </c>
      <c r="CP6" s="64">
        <f>IF(ลับ!CP$3=0,0,IF(เวลาเรียน!CX6="/",ลับ!CP$3,0))</f>
        <v>0</v>
      </c>
      <c r="CQ6" s="64">
        <f>IF(ลับ!CQ$3=0,0,IF(เวลาเรียน!CY6="/",ลับ!CQ$3,0))</f>
        <v>0</v>
      </c>
      <c r="CR6" s="64">
        <f>IF(ลับ!CR$3=0,0,IF(เวลาเรียน!CZ6="/",ลับ!CR$3,0))</f>
        <v>0</v>
      </c>
      <c r="CS6" s="64">
        <f>IF(ลับ!CS$3=0,0,IF(เวลาเรียน!DA6="/",ลับ!CS$3,0))</f>
        <v>0</v>
      </c>
      <c r="CT6" s="64">
        <f>IF(ลับ!CT$3=0,0,IF(เวลาเรียน!DB6="/",ลับ!CT$3,0))</f>
        <v>0</v>
      </c>
      <c r="CU6" s="64">
        <f>IF(ลับ!CU$3=0,0,IF(เวลาเรียน!DC6="/",ลับ!CU$3,0))</f>
        <v>0</v>
      </c>
      <c r="CV6" s="64">
        <f>IF(ลับ!CV$3=0,0,IF(เวลาเรียน!DD6="/",ลับ!CV$3,0))</f>
        <v>0</v>
      </c>
      <c r="CW6" s="65">
        <f>IF(ลับ!CW$3=0,0,IF(เวลาเรียน!DE6="/",ลับ!CW$3,0))</f>
        <v>0</v>
      </c>
      <c r="CX6" s="85">
        <f>SUM(B6:CW6)</f>
        <v>0</v>
      </c>
      <c r="CZ6" s="16">
        <v>1</v>
      </c>
      <c r="DA6" s="16">
        <f>IF(ตัวชี้วัด!C6="ร",ตัวชี้วัด!C6,IF(ตัวชี้วัด!F6="ร",ตัวชี้วัด!F6,IF(ตัวชี้วัด!I6="ร",ตัวชี้วัด!I6,IF(ตัวชี้วัด!L6="ร",ตัวชี้วัด!L6,IF(ตัวชี้วัด!O6="ร",ตัวชี้วัด!O6,IF(ตัวชี้วัด!S6="ร",ตัวชี้วัด!S6,IF(ตัวชี้วัด!V6="ร",ตัวชี้วัด!V6,SUM(ตัวชี้วัด!C6,ตัวชี้วัด!F6,ตัวชี้วัด!I6,ตัวชี้วัด!L6,ตัวชี้วัด!O6,ตัวชี้วัด!S6,ตัวชี้วัด!V6))))))))</f>
        <v>0</v>
      </c>
      <c r="DB6" s="16">
        <f>IF(ตัวชี้วัด!Y6="ร",ตัวชี้วัด!Y6,IF(ตัวชี้วัด!AB6="ร",ตัวชี้วัด!AB6,IF(ตัวชี้วัด!AE6="ร",ตัวชี้วัด!AE6,IF(ตัวชี้วัด!AK6="ร",ตัวชี้วัด!AK6,IF(ตัวชี้วัด!AN6="ร",ตัวชี้วัด!AN6,IF(ตัวชี้วัด!AQ6="ร",ตัวชี้วัด!AQ6,IF(ตัวชี้วัด!AT6="ร",ตัวชี้วัด!AT6,SUM(ตัวชี้วัด!Y6,ตัวชี้วัด!AB6,ตัวชี้วัด!AE6,ตัวชี้วัด!AK6,ตัวชี้วัด!AN6,ตัวชี้วัด!AQ6,ตัวชี้วัด!AT6))))))))</f>
        <v>0</v>
      </c>
      <c r="DC6" s="16">
        <f>IF(ตัวชี้วัด!AW6="ร",ตัวชี้วัด!AW6,IF(ตัวชี้วัด!BA6="ร",ตัวชี้วัด!BA6,IF(ตัวชี้วัด!BD6="ร",ตัวชี้วัด!BD6,IF(ตัวชี้วัด!BG6="ร",ตัวชี้วัด!BG6,IF(ตัวชี้วัด!BJ6="ร",ตัวชี้วัด!BJ6,IF(ตัวชี้วัด!BM6="ร",ตัวชี้วัด!BM6,IF(ตัวชี้วัด!BS6="ร",ตัวชี้วัด!BS6,SUM(ตัวชี้วัด!AW6,ตัวชี้วัด!BA6,ตัวชี้วัด!BD6,ตัวชี้วัด!BG6,ตัวชี้วัด!BJ6,ตัวชี้วัด!BM6,ตัวชี้วัด!BS6))))))))</f>
        <v>0</v>
      </c>
      <c r="DD6" s="16">
        <f>IF(ตัวชี้วัด!BV6="ร",ตัวชี้วัด!BV6,IF(ตัวชี้วัด!BY6="ร",ตัวชี้วัด!BY6,IF(ตัวชี้วัด!CB6="ร",ตัวชี้วัด!CB6,IF(ตัวชี้วัด!CE6="ร",ตัวชี้วัด!CE6,IF(ตัวชี้วัด!CI6="ร",ตัวชี้วัด!CI6,IF(ตัวชี้วัด!CL6="ร",ตัวชี้วัด!CL6,IF(ตัวชี้วัด!CO6="ร",ตัวชี้วัด!CO6,SUM(ตัวชี้วัด!BV6,ตัวชี้วัด!BY6,ตัวชี้วัด!CB6,ตัวชี้วัด!CE6,ตัวชี้วัด!CI6,ตัวชี้วัด!CL6,ตัวชี้วัด!CO6))))))))</f>
        <v>0</v>
      </c>
      <c r="DE6" s="16">
        <f>IF(ตัวชี้วัด!CR6="ร",ตัวชี้วัด!CR6,IF(ตัวชี้วัด!CU6="ร",ตัวชี้วัด!CU6,IF(ตัวชี้วัด!DA6="ร",ตัวชี้วัด!DA6,IF(ตัวชี้วัด!DD6="ร",ตัวชี้วัด!DD6,IF(ตัวชี้วัด!DG6="ร",ตัวชี้วัด!DG6,IF(ตัวชี้วัด!DJ6="ร",ตัวชี้วัด!DJ6,IF(ตัวชี้วัด!DM6="ร",ตัวชี้วัด!DM6,SUM(ตัวชี้วัด!CR6,ตัวชี้วัด!CU6,ตัวชี้วัด!DA6,ตัวชี้วัด!DD6,ตัวชี้วัด!DG6,ตัวชี้วัด!DJ6,ตัวชี้วัด!DM6))))))))</f>
        <v>0</v>
      </c>
      <c r="DF6" s="16">
        <f>IF(ตัวชี้วัด!DQ6="ร",ตัวชี้วัด!DQ6,IF(ตัวชี้วัด!DT6="ร",ตัวชี้วัด!DT6,IF(ตัวชี้วัด!DW6="ร",ตัวชี้วัด!DW6,IF(ตัวชี้วัด!DZ6="ร",ตัวชี้วัด!DZ6,SUM(ตัวชี้วัด!DQ6,ตัวชี้วัด!DT6,ตัวชี้วัด!DW6,ตัวชี้วัด!DZ6)))))</f>
        <v>0</v>
      </c>
      <c r="DG6" s="84">
        <f>IF(DA6="ร",DA6,IF(DB6="ร",DB6,IF(DC6="ร",DC6,IF(DD6="ร",DD6,IF(DE6="ร",DE6,IF(DF6="ร",DF6,SUM(DA6:DF6)))))))</f>
        <v>0</v>
      </c>
      <c r="DH6" s="51"/>
      <c r="DI6" s="16">
        <f>IF(ตัวชี้วัด!D6="/",1,0)</f>
        <v>0</v>
      </c>
      <c r="DJ6" s="16">
        <f>IF(ตัวชี้วัด!G6="/",1,0)</f>
        <v>0</v>
      </c>
      <c r="DK6" s="16">
        <f>IF(ตัวชี้วัด!J6="/",1,0)</f>
        <v>0</v>
      </c>
      <c r="DL6" s="16">
        <f>IF(ตัวชี้วัด!M6="/",1,0)</f>
        <v>0</v>
      </c>
      <c r="DM6" s="16">
        <f>IF(ตัวชี้วัด!P6="/",1,0)</f>
        <v>0</v>
      </c>
      <c r="DN6" s="16">
        <f>IF(ตัวชี้วัด!T6="/",1,0)</f>
        <v>0</v>
      </c>
      <c r="DO6" s="16">
        <f>IF(ตัวชี้วัด!W6="/",1,0)</f>
        <v>0</v>
      </c>
      <c r="DP6" s="16">
        <f>IF(ตัวชี้วัด!Z6="/",1,0)</f>
        <v>0</v>
      </c>
      <c r="DQ6" s="16">
        <f>IF(ตัวชี้วัด!AC6="/",1,0)</f>
        <v>0</v>
      </c>
      <c r="DR6" s="16">
        <f>IF(ตัวชี้วัด!AF6="/",1,0)</f>
        <v>0</v>
      </c>
      <c r="DS6" s="16">
        <f>IF(ตัวชี้วัด!AL6="/",1,0)</f>
        <v>0</v>
      </c>
      <c r="DT6" s="16">
        <f>IF(ตัวชี้วัด!AO6="/",1,0)</f>
        <v>0</v>
      </c>
      <c r="DU6" s="16">
        <f>IF(ตัวชี้วัด!AR6="/",1,0)</f>
        <v>0</v>
      </c>
      <c r="DV6" s="16">
        <f>IF(ตัวชี้วัด!AU6="/",1,0)</f>
        <v>0</v>
      </c>
      <c r="DW6" s="16">
        <f>IF(ตัวชี้วัด!AX6="/",1,0)</f>
        <v>0</v>
      </c>
      <c r="DX6" s="16">
        <f>IF(ตัวชี้วัด!BB6="/",1,0)</f>
        <v>0</v>
      </c>
      <c r="DY6" s="16">
        <f>IF(ตัวชี้วัด!BE6="/",1,0)</f>
        <v>0</v>
      </c>
      <c r="DZ6" s="16">
        <f>IF(ตัวชี้วัด!BH6="/",1,0)</f>
        <v>0</v>
      </c>
      <c r="EA6" s="16">
        <f>IF(ตัวชี้วัด!BK6="/",1,0)</f>
        <v>0</v>
      </c>
      <c r="EB6" s="16">
        <f>IF(ตัวชี้วัด!BN6="/",1,0)</f>
        <v>0</v>
      </c>
      <c r="EC6" s="16">
        <f>IF(ตัวชี้วัด!BT6="/",1,0)</f>
        <v>0</v>
      </c>
      <c r="ED6" s="16">
        <f>IF(ตัวชี้วัด!BW6="/",1,0)</f>
        <v>0</v>
      </c>
      <c r="EE6" s="16">
        <f>IF(ตัวชี้วัด!BZ6="/",1,0)</f>
        <v>0</v>
      </c>
      <c r="EF6" s="16">
        <f>IF(ตัวชี้วัด!CC6="/",1,0)</f>
        <v>0</v>
      </c>
      <c r="EG6" s="16">
        <f>IF(ตัวชี้วัด!CF6="/",1,0)</f>
        <v>0</v>
      </c>
      <c r="EH6" s="16">
        <f>IF(ตัวชี้วัด!CJ6="/",1,0)</f>
        <v>0</v>
      </c>
      <c r="EI6" s="16">
        <f>IF(ตัวชี้วัด!CM6="/",1,0)</f>
        <v>0</v>
      </c>
      <c r="EJ6" s="16">
        <f>IF(ตัวชี้วัด!CP6="/",1,0)</f>
        <v>0</v>
      </c>
      <c r="EK6" s="16">
        <f>IF(ตัวชี้วัด!CS6="/",1,0)</f>
        <v>0</v>
      </c>
      <c r="EL6" s="16">
        <f>IF(ตัวชี้วัด!CV6="/",1,0)</f>
        <v>0</v>
      </c>
      <c r="EM6" s="16">
        <f>IF(ตัวชี้วัด!DB6="/",1,0)</f>
        <v>0</v>
      </c>
      <c r="EN6" s="16">
        <f>IF(ตัวชี้วัด!DE6="/",1,0)</f>
        <v>0</v>
      </c>
      <c r="EO6" s="16">
        <f>IF(ตัวชี้วัด!DH6="/",1,0)</f>
        <v>0</v>
      </c>
      <c r="EP6" s="16">
        <f>IF(ตัวชี้วัด!DK6="/",1,0)</f>
        <v>0</v>
      </c>
      <c r="EQ6" s="16">
        <f>IF(ตัวชี้วัด!DN6="/",1,0)</f>
        <v>0</v>
      </c>
      <c r="ER6" s="16">
        <f>IF(ตัวชี้วัด!DR6="/",1,0)</f>
        <v>0</v>
      </c>
      <c r="ES6" s="16">
        <f>IF(ตัวชี้วัด!DU6="/",1,0)</f>
        <v>0</v>
      </c>
      <c r="ET6" s="16">
        <f>IF(ตัวชี้วัด!DX6="/",1,0)</f>
        <v>0</v>
      </c>
      <c r="EU6" s="16">
        <f>IF(ตัวชี้วัด!EA6="/",1,0)</f>
        <v>0</v>
      </c>
      <c r="EV6" s="84">
        <f t="shared" ref="EV6:EV37" si="3">SUM(DI6:EU6)</f>
        <v>0</v>
      </c>
      <c r="EX6" s="16">
        <v>1</v>
      </c>
      <c r="EY6" s="16">
        <f>IF(คุณลักษณะ!B6&gt;1,2,IF(คุณลักษณะ!B6=1,1,0))</f>
        <v>0</v>
      </c>
      <c r="EZ6" s="16">
        <f>IF(คุณลักษณะ!C6&gt;1,2,IF(คุณลักษณะ!C6=1,1,0))</f>
        <v>0</v>
      </c>
      <c r="FA6" s="16">
        <f>IF(คุณลักษณะ!D6&gt;1,2,IF(คุณลักษณะ!D6=1,1,0))</f>
        <v>0</v>
      </c>
      <c r="FB6" s="16">
        <f>IF(คุณลักษณะ!E6&gt;1,2,IF(คุณลักษณะ!E6=1,1,0))</f>
        <v>0</v>
      </c>
      <c r="FC6" s="84">
        <f t="shared" ref="FC6:FC37" si="4">SUM(EY6:FB6)</f>
        <v>0</v>
      </c>
      <c r="FD6" s="16">
        <f>IF(คุณลักษณะ!G6&gt;1,2,IF(คุณลักษณะ!G6=1,1,0))</f>
        <v>0</v>
      </c>
      <c r="FE6" s="16">
        <f>IF(คุณลักษณะ!H6&gt;1,2,IF(คุณลักษณะ!H6=1,1,0))</f>
        <v>0</v>
      </c>
      <c r="FF6" s="84">
        <f t="shared" ref="FF6:FF37" si="5">SUM(FD6:FE6)</f>
        <v>0</v>
      </c>
      <c r="FG6" s="16">
        <f>IF(คุณลักษณะ!O6&gt;1,2,IF(คุณลักษณะ!O6=1,1,0))</f>
        <v>0</v>
      </c>
      <c r="FH6" s="16">
        <f>IF(คุณลักษณะ!P6&gt;1,2,IF(คุณลักษณะ!P6=1,1,0))</f>
        <v>0</v>
      </c>
      <c r="FI6" s="84">
        <f t="shared" ref="FI6:FI37" si="6">SUM(FG6:FH6)</f>
        <v>0</v>
      </c>
      <c r="FJ6" s="16">
        <f>IF(คุณลักษณะ!S6&gt;1,2,IF(คุณลักษณะ!S6=1,1,0))</f>
        <v>0</v>
      </c>
      <c r="FK6" s="16">
        <f>IF(คุณลักษณะ!T6&gt;1,2,IF(คุณลักษณะ!T6=1,1,0))</f>
        <v>0</v>
      </c>
      <c r="FL6" s="84">
        <f t="shared" ref="FL6:FL37" si="7">SUM(FJ6:FK6)</f>
        <v>0</v>
      </c>
      <c r="FM6" s="16">
        <f>IF(คุณลักษณะ!V6&gt;1,2,IF(คุณลักษณะ!V6=1,1,0))</f>
        <v>0</v>
      </c>
      <c r="FN6" s="16">
        <f>IF(คุณลักษณะ!W6&gt;1,2,IF(คุณลักษณะ!W6=1,1,0))</f>
        <v>0</v>
      </c>
      <c r="FO6" s="84">
        <f t="shared" ref="FO6:FO37" si="8">SUM(FM6:FN6)</f>
        <v>0</v>
      </c>
      <c r="FP6" s="16">
        <f>IF(คุณลักษณะ!Y6&gt;1,2,IF(คุณลักษณะ!Y6=1,1,0))</f>
        <v>0</v>
      </c>
      <c r="FQ6" s="16">
        <f>IF(คุณลักษณะ!AC6&gt;1,2,IF(คุณลักษณะ!AC6=1,1,0))</f>
        <v>0</v>
      </c>
      <c r="FR6" s="16">
        <f>IF(คุณลักษณะ!AD6&gt;1,2,IF(คุณลักษณะ!AD6=1,1,0))</f>
        <v>0</v>
      </c>
      <c r="FS6" s="84">
        <f t="shared" ref="FS6:FS37" si="9">SUM(FP6:FR6)</f>
        <v>0</v>
      </c>
      <c r="FT6" s="16">
        <f>IF(คุณลักษณะ!AF6&gt;1,2,IF(คุณลักษณะ!AF6=1,1,0))</f>
        <v>0</v>
      </c>
      <c r="FU6" s="16">
        <f>IF(คุณลักษณะ!AG6&gt;1,2,IF(คุณลักษณะ!AG6=1,1,0))</f>
        <v>0</v>
      </c>
      <c r="FV6" s="84">
        <f t="shared" ref="FV6:FV37" si="10">SUM(FT6:FU6)</f>
        <v>0</v>
      </c>
      <c r="FW6" s="51"/>
      <c r="FX6" s="16">
        <f>IF(คุณลักษณะ!F6&gt;1,2,IF(คุณลักษณะ!F6=1,1,0))</f>
        <v>0</v>
      </c>
      <c r="FY6" s="16">
        <f>IF(คุณลักษณะ!I6&gt;1,2,IF(คุณลักษณะ!I6=1,1,0))</f>
        <v>0</v>
      </c>
      <c r="FZ6" s="16">
        <f>IF(คุณลักษณะ!N6&gt;1,2,IF(คุณลักษณะ!N6=1,1,0))</f>
        <v>0</v>
      </c>
      <c r="GA6" s="16">
        <f>IF(คุณลักษณะ!Q6&gt;1,2,IF(คุณลักษณะ!Q6=1,1,0))</f>
        <v>0</v>
      </c>
      <c r="GB6" s="16">
        <f>IF(คุณลักษณะ!U6&gt;1,2,IF(คุณลักษณะ!U6=1,1,0))</f>
        <v>0</v>
      </c>
      <c r="GC6" s="16">
        <f>IF(คุณลักษณะ!X6&gt;1,2,IF(คุณลักษณะ!X6=1,1,0))</f>
        <v>0</v>
      </c>
      <c r="GD6" s="16">
        <f>IF(คุณลักษณะ!AE6&gt;1,2,IF(คุณลักษณะ!AE6=1,1,0))</f>
        <v>0</v>
      </c>
      <c r="GE6" s="16">
        <f>IF(คุณลักษณะ!AH6&gt;1,2,IF(คุณลักษณะ!AH6=1,1,0))</f>
        <v>0</v>
      </c>
      <c r="GF6" s="88">
        <f>SUM(FX6:GE6)</f>
        <v>0</v>
      </c>
      <c r="GG6" s="86">
        <f>IF(คุณลักษณะ!F6=0,0,IF(คุณลักษณะ!I6=0,0,IF(คุณลักษณะ!N6=0,0,IF(คุณลักษณะ!Q6=0,0,IF(คุณลักษณะ!U6=0,0,IF(คุณลักษณะ!X6=0,0,IF(คุณลักษณะ!AE6=0,0,IF(คุณลักษณะ!AH6=0,0,GF6))))))))</f>
        <v>0</v>
      </c>
      <c r="GI6" s="22">
        <v>1</v>
      </c>
      <c r="GJ6" s="22">
        <f>IF(เวลาเรียน!C6="",0,1)</f>
        <v>1</v>
      </c>
      <c r="GK6" s="22">
        <f>IF(ผลการเรียน!$AK5=$GK$5,1,0)</f>
        <v>0</v>
      </c>
      <c r="GL6" s="456">
        <f>IF(ผลการเรียน!$AK5=$GL$5,1,0)</f>
        <v>0</v>
      </c>
      <c r="GM6" s="456">
        <f>IF(ผลการเรียน!$AK5=$GM$5,1,0)</f>
        <v>0</v>
      </c>
      <c r="GN6" s="456">
        <f>IF(ผลการเรียน!$AK5=$GN$5,1,0)</f>
        <v>0</v>
      </c>
      <c r="GO6" s="456">
        <f>IF(ผลการเรียน!$AK5=$GO$5,1,0)</f>
        <v>0</v>
      </c>
      <c r="GP6" s="456">
        <f>IF(ผลการเรียน!$AK5=$GP$5,1,0)</f>
        <v>0</v>
      </c>
      <c r="GQ6" s="456">
        <f>IF(ผลการเรียน!$AK5=$GQ$5,1,0)</f>
        <v>0</v>
      </c>
      <c r="GR6" s="456">
        <f>IF(ผลการเรียน!$AK5=$GR$5,1,0)</f>
        <v>1</v>
      </c>
      <c r="GS6" s="456">
        <f>IF(ผลการเรียน!$AK5=$GS$5,1,0)</f>
        <v>0</v>
      </c>
      <c r="GT6" s="456">
        <f>IF(ผลการเรียน!$AK5=$GT$5,1,0)</f>
        <v>0</v>
      </c>
      <c r="GU6" s="456">
        <f ca="1">IF(ผลการเรียน!$BA5=ลับ!$GU$5,1,0)</f>
        <v>1</v>
      </c>
      <c r="GV6" s="456">
        <f ca="1">IF(ผลการเรียน!$BA5=ลับ!$GV$5,1,0)</f>
        <v>0</v>
      </c>
      <c r="GW6" s="456">
        <f ca="1">IF(ผลการเรียน!$BA5=ลับ!$GW$5,1,0)</f>
        <v>0</v>
      </c>
      <c r="GX6" s="456">
        <f ca="1">IF(ผลการเรียน!$BA5=ลับ!$GX$5,1,0)</f>
        <v>0</v>
      </c>
      <c r="GY6" s="22">
        <f ca="1">IF(ผลการเรียน!$AR5=ลับ!$GY$5,1,0)</f>
        <v>1</v>
      </c>
      <c r="GZ6" s="456">
        <f ca="1">IF(ผลการเรียน!$AR5=ลับ!$GZ$5,1,0)</f>
        <v>0</v>
      </c>
      <c r="HA6" s="456">
        <f ca="1">IF(ผลการเรียน!$AR5=ลับ!$HA$5,1,0)</f>
        <v>0</v>
      </c>
      <c r="HB6" s="456">
        <f ca="1">IF(ผลการเรียน!$AR5=ลับ!$HB$5,1,0)</f>
        <v>0</v>
      </c>
      <c r="HC6" s="22">
        <f>IF(สรุปคะแนน!$Q6=3,1,0)</f>
        <v>0</v>
      </c>
      <c r="HD6" s="22">
        <f>IF(สรุปคะแนน!$Q6=2,1,0)</f>
        <v>0</v>
      </c>
      <c r="HE6" s="22">
        <f>IF(สรุปคะแนน!$Q6=1,1,0)</f>
        <v>0</v>
      </c>
      <c r="HF6" s="22">
        <f>IF(สรุปคะแนน!$Q6=0,1,0)</f>
        <v>1</v>
      </c>
      <c r="HG6" s="51"/>
      <c r="HH6" s="16" t="s">
        <v>184</v>
      </c>
      <c r="HI6" s="51"/>
      <c r="HJ6" s="51"/>
      <c r="HK6" s="51"/>
      <c r="HL6" s="51"/>
      <c r="HM6" s="51"/>
      <c r="HN6" s="51"/>
    </row>
    <row r="7" spans="1:222" ht="21">
      <c r="A7" s="29">
        <v>2</v>
      </c>
      <c r="B7" s="64">
        <f>IF(ลับ!B$3=0,0,IF(เวลาเรียน!G7="/",ลับ!B$3,0))</f>
        <v>0</v>
      </c>
      <c r="C7" s="64">
        <f>IF(ลับ!C$3=0,0,IF(เวลาเรียน!H7="/",ลับ!C$3,0))</f>
        <v>0</v>
      </c>
      <c r="D7" s="64">
        <f>IF(ลับ!D$3=0,0,IF(เวลาเรียน!I7="/",ลับ!D$3,0))</f>
        <v>0</v>
      </c>
      <c r="E7" s="64">
        <f>IF(ลับ!E$3=0,0,IF(เวลาเรียน!J7="/",ลับ!E$3,0))</f>
        <v>0</v>
      </c>
      <c r="F7" s="64">
        <f>IF(ลับ!F$3=0,0,IF(เวลาเรียน!K7="/",ลับ!F$3,0))</f>
        <v>0</v>
      </c>
      <c r="G7" s="64">
        <f>IF(ลับ!G$3=0,0,IF(เวลาเรียน!L7="/",ลับ!G$3,0))</f>
        <v>0</v>
      </c>
      <c r="H7" s="64">
        <f>IF(ลับ!H$3=0,0,IF(เวลาเรียน!M7="/",ลับ!H$3,0))</f>
        <v>0</v>
      </c>
      <c r="I7" s="64">
        <f>IF(ลับ!I$3=0,0,IF(เวลาเรียน!N7="/",ลับ!I$3,0))</f>
        <v>0</v>
      </c>
      <c r="J7" s="64">
        <f>IF(ลับ!J$3=0,0,IF(เวลาเรียน!O7="/",ลับ!J$3,0))</f>
        <v>0</v>
      </c>
      <c r="K7" s="64">
        <f>IF(ลับ!K$3=0,0,IF(เวลาเรียน!P7="/",ลับ!K$3,0))</f>
        <v>0</v>
      </c>
      <c r="L7" s="64">
        <f>IF(ลับ!L$3=0,0,IF(เวลาเรียน!Q7="/",ลับ!L$3,0))</f>
        <v>0</v>
      </c>
      <c r="M7" s="64">
        <f>IF(ลับ!M$3=0,0,IF(เวลาเรียน!R7="/",ลับ!M$3,0))</f>
        <v>0</v>
      </c>
      <c r="N7" s="64">
        <f>IF(ลับ!N$3=0,0,IF(เวลาเรียน!S7="/",ลับ!N$3,0))</f>
        <v>0</v>
      </c>
      <c r="O7" s="64">
        <f>IF(ลับ!O$3=0,0,IF(เวลาเรียน!T7="/",ลับ!O$3,0))</f>
        <v>0</v>
      </c>
      <c r="P7" s="64">
        <f>IF(ลับ!P$3=0,0,IF(เวลาเรียน!U7="/",ลับ!P$3,0))</f>
        <v>0</v>
      </c>
      <c r="Q7" s="64">
        <f>IF(ลับ!Q$3=0,0,IF(เวลาเรียน!V7="/",ลับ!Q$3,0))</f>
        <v>0</v>
      </c>
      <c r="R7" s="64">
        <f>IF(ลับ!R$3=0,0,IF(เวลาเรียน!W7="/",ลับ!R$3,0))</f>
        <v>0</v>
      </c>
      <c r="S7" s="64">
        <f>IF(ลับ!S$3=0,0,IF(เวลาเรียน!X7="/",ลับ!S$3,0))</f>
        <v>0</v>
      </c>
      <c r="T7" s="64">
        <f>IF(ลับ!T$3=0,0,IF(เวลาเรียน!Y7="/",ลับ!T$3,0))</f>
        <v>0</v>
      </c>
      <c r="U7" s="64">
        <f>IF(ลับ!U$3=0,0,IF(เวลาเรียน!Z7="/",ลับ!U$3,0))</f>
        <v>0</v>
      </c>
      <c r="V7" s="64">
        <f>IF(ลับ!V$3=0,0,IF(เวลาเรียน!AA7="/",ลับ!V$3,0))</f>
        <v>0</v>
      </c>
      <c r="W7" s="64">
        <f>IF(ลับ!W$3=0,0,IF(เวลาเรียน!AB7="/",ลับ!W$3,0))</f>
        <v>0</v>
      </c>
      <c r="X7" s="64">
        <f>IF(ลับ!X$3=0,0,IF(เวลาเรียน!AC7="/",ลับ!X$3,0))</f>
        <v>0</v>
      </c>
      <c r="Y7" s="64">
        <f>IF(ลับ!Y$3=0,0,IF(เวลาเรียน!AD7="/",ลับ!Y$3,0))</f>
        <v>0</v>
      </c>
      <c r="Z7" s="773">
        <f>IF(ลับ!Z$3=0,0,IF(เวลาเรียน!AE7="/",ลับ!Z$3,0))</f>
        <v>0</v>
      </c>
      <c r="AA7" s="64">
        <f>IF(ลับ!AA$3=0,0,IF(เวลาเรียน!AH7="/",ลับ!AA$3,0))</f>
        <v>0</v>
      </c>
      <c r="AB7" s="64">
        <f>IF(ลับ!AB$3=0,0,IF(เวลาเรียน!AI7="/",ลับ!AB$3,0))</f>
        <v>0</v>
      </c>
      <c r="AC7" s="64">
        <f>IF(ลับ!AC$3=0,0,IF(เวลาเรียน!AJ7="/",ลับ!AC$3,0))</f>
        <v>0</v>
      </c>
      <c r="AD7" s="64">
        <f>IF(ลับ!AD$3=0,0,IF(เวลาเรียน!AK7="/",ลับ!AD$3,0))</f>
        <v>0</v>
      </c>
      <c r="AE7" s="64">
        <f>IF(ลับ!AE$3=0,0,IF(เวลาเรียน!AL7="/",ลับ!AE$3,0))</f>
        <v>0</v>
      </c>
      <c r="AF7" s="64">
        <f>IF(ลับ!AF$3=0,0,IF(เวลาเรียน!AM7="/",ลับ!AF$3,0))</f>
        <v>0</v>
      </c>
      <c r="AG7" s="64">
        <f>IF(ลับ!AG$3=0,0,IF(เวลาเรียน!AN7="/",ลับ!AG$3,0))</f>
        <v>0</v>
      </c>
      <c r="AH7" s="64">
        <f>IF(ลับ!AH$3=0,0,IF(เวลาเรียน!AO7="/",ลับ!AH$3,0))</f>
        <v>0</v>
      </c>
      <c r="AI7" s="64">
        <f>IF(ลับ!AI$3=0,0,IF(เวลาเรียน!AP7="/",ลับ!AI$3,0))</f>
        <v>0</v>
      </c>
      <c r="AJ7" s="64">
        <f>IF(ลับ!AJ$3=0,0,IF(เวลาเรียน!AQ7="/",ลับ!AJ$3,0))</f>
        <v>0</v>
      </c>
      <c r="AK7" s="64">
        <f>IF(ลับ!AK$3=0,0,IF(เวลาเรียน!AR7="/",ลับ!AK$3,0))</f>
        <v>0</v>
      </c>
      <c r="AL7" s="64">
        <f>IF(ลับ!AL$3=0,0,IF(เวลาเรียน!AS7="/",ลับ!AL$3,0))</f>
        <v>0</v>
      </c>
      <c r="AM7" s="64">
        <f>IF(ลับ!AM$3=0,0,IF(เวลาเรียน!AT7="/",ลับ!AM$3,0))</f>
        <v>0</v>
      </c>
      <c r="AN7" s="64">
        <f>IF(ลับ!AN$3=0,0,IF(เวลาเรียน!AU7="/",ลับ!AN$3,0))</f>
        <v>0</v>
      </c>
      <c r="AO7" s="64">
        <f>IF(ลับ!AO$3=0,0,IF(เวลาเรียน!AV7="/",ลับ!AO$3,0))</f>
        <v>0</v>
      </c>
      <c r="AP7" s="64">
        <f>IF(ลับ!AP$3=0,0,IF(เวลาเรียน!AW7="/",ลับ!AP$3,0))</f>
        <v>0</v>
      </c>
      <c r="AQ7" s="64">
        <f>IF(ลับ!AQ$3=0,0,IF(เวลาเรียน!AX7="/",ลับ!AQ$3,0))</f>
        <v>0</v>
      </c>
      <c r="AR7" s="64">
        <f>IF(ลับ!AR$3=0,0,IF(เวลาเรียน!AY7="/",ลับ!AR$3,0))</f>
        <v>0</v>
      </c>
      <c r="AS7" s="64">
        <f>IF(ลับ!AS$3=0,0,IF(เวลาเรียน!AZ7="/",ลับ!AS$3,0))</f>
        <v>0</v>
      </c>
      <c r="AT7" s="64">
        <f>IF(ลับ!AT$3=0,0,IF(เวลาเรียน!BA7="/",ลับ!AT$3,0))</f>
        <v>0</v>
      </c>
      <c r="AU7" s="64">
        <f>IF(ลับ!AU$3=0,0,IF(เวลาเรียน!BB7="/",ลับ!AU$3,0))</f>
        <v>0</v>
      </c>
      <c r="AV7" s="64">
        <f>IF(ลับ!AV$3=0,0,IF(เวลาเรียน!BC7="/",ลับ!AV$3,0))</f>
        <v>0</v>
      </c>
      <c r="AW7" s="64">
        <f>IF(ลับ!AW$3=0,0,IF(เวลาเรียน!BD7="/",ลับ!AW$3,0))</f>
        <v>0</v>
      </c>
      <c r="AX7" s="64">
        <f>IF(ลับ!AX$3=0,0,IF(เวลาเรียน!BE7="/",ลับ!AX$3,0))</f>
        <v>0</v>
      </c>
      <c r="AY7" s="64">
        <f>IF(ลับ!AY$3=0,0,IF(เวลาเรียน!BF7="/",ลับ!AY$3,0))</f>
        <v>0</v>
      </c>
      <c r="AZ7" s="64">
        <f>IF(ลับ!AZ$3=0,0,IF(เวลาเรียน!BG7="/",ลับ!AZ$3,0))</f>
        <v>0</v>
      </c>
      <c r="BA7" s="64">
        <f>IF(ลับ!BA$3=0,0,IF(เวลาเรียน!BH7="/",ลับ!BA$3,0))</f>
        <v>0</v>
      </c>
      <c r="BB7" s="64">
        <f>IF(ลับ!BB$3=0,0,IF(เวลาเรียน!BI7="/",ลับ!BB$3,0))</f>
        <v>0</v>
      </c>
      <c r="BC7" s="64">
        <f>IF(ลับ!BC$3=0,0,IF(เวลาเรียน!BJ7="/",ลับ!BC$3,0))</f>
        <v>0</v>
      </c>
      <c r="BD7" s="64">
        <f>IF(ลับ!BD$3=0,0,IF(เวลาเรียน!BK7="/",ลับ!BD$3,0))</f>
        <v>0</v>
      </c>
      <c r="BE7" s="64">
        <f>IF(ลับ!BE$3=0,0,IF(เวลาเรียน!BL7="/",ลับ!BE$3,0))</f>
        <v>0</v>
      </c>
      <c r="BF7" s="64">
        <f>IF(ลับ!BF$3=0,0,IF(เวลาเรียน!BM7="/",ลับ!BF$3,0))</f>
        <v>0</v>
      </c>
      <c r="BG7" s="64">
        <f>IF(ลับ!BG$3=0,0,IF(เวลาเรียน!BN7="/",ลับ!BG$3,0))</f>
        <v>0</v>
      </c>
      <c r="BH7" s="64">
        <f>IF(ลับ!BH$3=0,0,IF(เวลาเรียน!BO7="/",ลับ!BH$3,0))</f>
        <v>0</v>
      </c>
      <c r="BI7" s="64">
        <f>IF(ลับ!BI$3=0,0,IF(เวลาเรียน!BP7="/",ลับ!BI$3,0))</f>
        <v>0</v>
      </c>
      <c r="BJ7" s="64">
        <f>IF(ลับ!BJ$3=0,0,IF(เวลาเรียน!BQ7="/",ลับ!BJ$3,0))</f>
        <v>0</v>
      </c>
      <c r="BK7" s="64">
        <f>IF(ลับ!BK$3=0,0,IF(เวลาเรียน!BR7="/",ลับ!BK$3,0))</f>
        <v>0</v>
      </c>
      <c r="BL7" s="64">
        <f>IF(ลับ!BL$3=0,0,IF(เวลาเรียน!BS7="/",ลับ!BL$3,0))</f>
        <v>0</v>
      </c>
      <c r="BM7" s="64">
        <f>IF(ลับ!BM$3=0,0,IF(เวลาเรียน!BT7="/",ลับ!BM$3,0))</f>
        <v>0</v>
      </c>
      <c r="BN7" s="64">
        <f>IF(ลับ!BN$3=0,0,IF(เวลาเรียน!BU7="/",ลับ!BN$3,0))</f>
        <v>0</v>
      </c>
      <c r="BO7" s="64">
        <f>IF(ลับ!BO$3=0,0,IF(เวลาเรียน!BV7="/",ลับ!BO$3,0))</f>
        <v>0</v>
      </c>
      <c r="BP7" s="64">
        <f>IF(ลับ!BP$3=0,0,IF(เวลาเรียน!BW7="/",ลับ!BP$3,0))</f>
        <v>0</v>
      </c>
      <c r="BQ7" s="64">
        <f>IF(ลับ!BQ$3=0,0,IF(เวลาเรียน!BX7="/",ลับ!BQ$3,0))</f>
        <v>0</v>
      </c>
      <c r="BR7" s="64">
        <f>IF(ลับ!BR$3=0,0,IF(เวลาเรียน!BY7="/",ลับ!BR$3,0))</f>
        <v>0</v>
      </c>
      <c r="BS7" s="773">
        <f>IF(ลับ!BS$3=0,0,IF(เวลาเรียน!BZ7="/",ลับ!BS$3,0))</f>
        <v>0</v>
      </c>
      <c r="BT7" s="64">
        <f>IF(ลับ!BT$3=0,0,IF(เวลาเรียน!CB7="/",ลับ!BT$3,0))</f>
        <v>0</v>
      </c>
      <c r="BU7" s="64">
        <f>IF(ลับ!BU$3=0,0,IF(เวลาเรียน!CC7="/",ลับ!BU$3,0))</f>
        <v>0</v>
      </c>
      <c r="BV7" s="64">
        <f>IF(ลับ!BV$3=0,0,IF(เวลาเรียน!CD7="/",ลับ!BV$3,0))</f>
        <v>0</v>
      </c>
      <c r="BW7" s="64">
        <f>IF(ลับ!BW$3=0,0,IF(เวลาเรียน!CE7="/",ลับ!BW$3,0))</f>
        <v>0</v>
      </c>
      <c r="BX7" s="64">
        <f>IF(ลับ!BX$3=0,0,IF(เวลาเรียน!CF7="/",ลับ!BX$3,0))</f>
        <v>0</v>
      </c>
      <c r="BY7" s="64">
        <f>IF(ลับ!BY$3=0,0,IF(เวลาเรียน!CG7="/",ลับ!BY$3,0))</f>
        <v>0</v>
      </c>
      <c r="BZ7" s="64">
        <f>IF(ลับ!BZ$3=0,0,IF(เวลาเรียน!CH7="/",ลับ!BZ$3,0))</f>
        <v>0</v>
      </c>
      <c r="CA7" s="64">
        <f>IF(ลับ!CA$3=0,0,IF(เวลาเรียน!CI7="/",ลับ!CA$3,0))</f>
        <v>0</v>
      </c>
      <c r="CB7" s="64">
        <f>IF(ลับ!CB$3=0,0,IF(เวลาเรียน!CJ7="/",ลับ!CB$3,0))</f>
        <v>0</v>
      </c>
      <c r="CC7" s="64">
        <f>IF(ลับ!CC$3=0,0,IF(เวลาเรียน!CK7="/",ลับ!CC$3,0))</f>
        <v>0</v>
      </c>
      <c r="CD7" s="64">
        <f>IF(ลับ!CD$3=0,0,IF(เวลาเรียน!CL7="/",ลับ!CD$3,0))</f>
        <v>0</v>
      </c>
      <c r="CE7" s="64">
        <f>IF(ลับ!CE$3=0,0,IF(เวลาเรียน!CM7="/",ลับ!CE$3,0))</f>
        <v>0</v>
      </c>
      <c r="CF7" s="64">
        <f>IF(ลับ!CF$3=0,0,IF(เวลาเรียน!CN7="/",ลับ!CF$3,0))</f>
        <v>0</v>
      </c>
      <c r="CG7" s="64">
        <f>IF(ลับ!CG$3=0,0,IF(เวลาเรียน!CO7="/",ลับ!CG$3,0))</f>
        <v>0</v>
      </c>
      <c r="CH7" s="64">
        <f>IF(ลับ!CH$3=0,0,IF(เวลาเรียน!CP7="/",ลับ!CH$3,0))</f>
        <v>0</v>
      </c>
      <c r="CI7" s="64">
        <f>IF(ลับ!CI$3=0,0,IF(เวลาเรียน!CQ7="/",ลับ!CI$3,0))</f>
        <v>0</v>
      </c>
      <c r="CJ7" s="64">
        <f>IF(ลับ!CJ$3=0,0,IF(เวลาเรียน!CR7="/",ลับ!CJ$3,0))</f>
        <v>0</v>
      </c>
      <c r="CK7" s="64">
        <f>IF(ลับ!CK$3=0,0,IF(เวลาเรียน!CS7="/",ลับ!CK$3,0))</f>
        <v>0</v>
      </c>
      <c r="CL7" s="64">
        <f>IF(ลับ!CL$3=0,0,IF(เวลาเรียน!CT7="/",ลับ!CL$3,0))</f>
        <v>0</v>
      </c>
      <c r="CM7" s="64">
        <f>IF(ลับ!CM$3=0,0,IF(เวลาเรียน!CU7="/",ลับ!CM$3,0))</f>
        <v>0</v>
      </c>
      <c r="CN7" s="64">
        <f>IF(ลับ!CN$3=0,0,IF(เวลาเรียน!CV7="/",ลับ!CN$3,0))</f>
        <v>0</v>
      </c>
      <c r="CO7" s="64">
        <f>IF(ลับ!CO$3=0,0,IF(เวลาเรียน!CW7="/",ลับ!CO$3,0))</f>
        <v>0</v>
      </c>
      <c r="CP7" s="64">
        <f>IF(ลับ!CP$3=0,0,IF(เวลาเรียน!CX7="/",ลับ!CP$3,0))</f>
        <v>0</v>
      </c>
      <c r="CQ7" s="64">
        <f>IF(ลับ!CQ$3=0,0,IF(เวลาเรียน!CY7="/",ลับ!CQ$3,0))</f>
        <v>0</v>
      </c>
      <c r="CR7" s="64">
        <f>IF(ลับ!CR$3=0,0,IF(เวลาเรียน!CZ7="/",ลับ!CR$3,0))</f>
        <v>0</v>
      </c>
      <c r="CS7" s="64">
        <f>IF(ลับ!CS$3=0,0,IF(เวลาเรียน!DA7="/",ลับ!CS$3,0))</f>
        <v>0</v>
      </c>
      <c r="CT7" s="64">
        <f>IF(ลับ!CT$3=0,0,IF(เวลาเรียน!DB7="/",ลับ!CT$3,0))</f>
        <v>0</v>
      </c>
      <c r="CU7" s="64">
        <f>IF(ลับ!CU$3=0,0,IF(เวลาเรียน!DC7="/",ลับ!CU$3,0))</f>
        <v>0</v>
      </c>
      <c r="CV7" s="64">
        <f>IF(ลับ!CV$3=0,0,IF(เวลาเรียน!DD7="/",ลับ!CV$3,0))</f>
        <v>0</v>
      </c>
      <c r="CW7" s="65">
        <f>IF(ลับ!CW$3=0,0,IF(เวลาเรียน!DE7="/",ลับ!CW$3,0))</f>
        <v>0</v>
      </c>
      <c r="CX7" s="85">
        <f t="shared" ref="CX7:CX55" si="11">SUM(B7:CW7)</f>
        <v>0</v>
      </c>
      <c r="CZ7" s="16">
        <v>2</v>
      </c>
      <c r="DA7" s="16">
        <f>IF(ตัวชี้วัด!C7="ร",ตัวชี้วัด!C7,IF(ตัวชี้วัด!F7="ร",ตัวชี้วัด!F7,IF(ตัวชี้วัด!I7="ร",ตัวชี้วัด!I7,IF(ตัวชี้วัด!L7="ร",ตัวชี้วัด!L7,IF(ตัวชี้วัด!O7="ร",ตัวชี้วัด!O7,IF(ตัวชี้วัด!S7="ร",ตัวชี้วัด!S7,IF(ตัวชี้วัด!V7="ร",ตัวชี้วัด!V7,SUM(ตัวชี้วัด!C7,ตัวชี้วัด!F7,ตัวชี้วัด!I7,ตัวชี้วัด!L7,ตัวชี้วัด!O7,ตัวชี้วัด!S7,ตัวชี้วัด!V7))))))))</f>
        <v>0</v>
      </c>
      <c r="DB7" s="16">
        <f>IF(ตัวชี้วัด!Y7="ร",ตัวชี้วัด!Y7,IF(ตัวชี้วัด!AB7="ร",ตัวชี้วัด!AB7,IF(ตัวชี้วัด!AE7="ร",ตัวชี้วัด!AE7,IF(ตัวชี้วัด!AK7="ร",ตัวชี้วัด!AK7,IF(ตัวชี้วัด!AN7="ร",ตัวชี้วัด!AN7,IF(ตัวชี้วัด!AQ7="ร",ตัวชี้วัด!AQ7,IF(ตัวชี้วัด!AT7="ร",ตัวชี้วัด!AT7,SUM(ตัวชี้วัด!Y7,ตัวชี้วัด!AB7,ตัวชี้วัด!AE7,ตัวชี้วัด!AK7,ตัวชี้วัด!AN7,ตัวชี้วัด!AQ7,ตัวชี้วัด!AT7))))))))</f>
        <v>0</v>
      </c>
      <c r="DC7" s="16">
        <f>IF(ตัวชี้วัด!AW7="ร",ตัวชี้วัด!AW7,IF(ตัวชี้วัด!BA7="ร",ตัวชี้วัด!BA7,IF(ตัวชี้วัด!BD7="ร",ตัวชี้วัด!BD7,IF(ตัวชี้วัด!BG7="ร",ตัวชี้วัด!BG7,IF(ตัวชี้วัด!BJ7="ร",ตัวชี้วัด!BJ7,IF(ตัวชี้วัด!BM7="ร",ตัวชี้วัด!BM7,IF(ตัวชี้วัด!BS7="ร",ตัวชี้วัด!BS7,SUM(ตัวชี้วัด!AW7,ตัวชี้วัด!BA7,ตัวชี้วัด!BD7,ตัวชี้วัด!BG7,ตัวชี้วัด!BJ7,ตัวชี้วัด!BM7,ตัวชี้วัด!BS7))))))))</f>
        <v>0</v>
      </c>
      <c r="DD7" s="16">
        <f>IF(ตัวชี้วัด!BV7="ร",ตัวชี้วัด!BV7,IF(ตัวชี้วัด!BY7="ร",ตัวชี้วัด!BY7,IF(ตัวชี้วัด!CB7="ร",ตัวชี้วัด!CB7,IF(ตัวชี้วัด!CE7="ร",ตัวชี้วัด!CE7,IF(ตัวชี้วัด!CI7="ร",ตัวชี้วัด!CI7,IF(ตัวชี้วัด!CL7="ร",ตัวชี้วัด!CL7,IF(ตัวชี้วัด!CO7="ร",ตัวชี้วัด!CO7,SUM(ตัวชี้วัด!BV7,ตัวชี้วัด!BY7,ตัวชี้วัด!CB7,ตัวชี้วัด!CE7,ตัวชี้วัด!CI7,ตัวชี้วัด!CL7,ตัวชี้วัด!CO7))))))))</f>
        <v>0</v>
      </c>
      <c r="DE7" s="16">
        <f>IF(ตัวชี้วัด!CR7="ร",ตัวชี้วัด!CR7,IF(ตัวชี้วัด!CU7="ร",ตัวชี้วัด!CU7,IF(ตัวชี้วัด!DA7="ร",ตัวชี้วัด!DA7,IF(ตัวชี้วัด!DD7="ร",ตัวชี้วัด!DD7,IF(ตัวชี้วัด!DG7="ร",ตัวชี้วัด!DG7,IF(ตัวชี้วัด!DJ7="ร",ตัวชี้วัด!DJ7,IF(ตัวชี้วัด!DM7="ร",ตัวชี้วัด!DM7,SUM(ตัวชี้วัด!CR7,ตัวชี้วัด!CU7,ตัวชี้วัด!DA7,ตัวชี้วัด!DD7,ตัวชี้วัด!DG7,ตัวชี้วัด!DJ7,ตัวชี้วัด!DM7))))))))</f>
        <v>0</v>
      </c>
      <c r="DF7" s="16">
        <f>IF(ตัวชี้วัด!DQ7="ร",ตัวชี้วัด!DQ7,IF(ตัวชี้วัด!DT7="ร",ตัวชี้วัด!DT7,IF(ตัวชี้วัด!DW7="ร",ตัวชี้วัด!DW7,IF(ตัวชี้วัด!DZ7="ร",ตัวชี้วัด!DZ7,SUM(ตัวชี้วัด!DQ7,ตัวชี้วัด!DT7,ตัวชี้วัด!DW7,ตัวชี้วัด!DZ7)))))</f>
        <v>0</v>
      </c>
      <c r="DG7" s="84">
        <f t="shared" ref="DG7:DG55" si="12">IF(DA7="ร",DA7,IF(DB7="ร",DB7,IF(DC7="ร",DC7,IF(DD7="ร",DD7,IF(DE7="ร",DE7,IF(DF7="ร",DF7,SUM(DA7:DF7)))))))</f>
        <v>0</v>
      </c>
      <c r="DH7" s="51"/>
      <c r="DI7" s="16">
        <f>IF(ตัวชี้วัด!D7="/",1,0)</f>
        <v>0</v>
      </c>
      <c r="DJ7" s="16">
        <f>IF(ตัวชี้วัด!G7="/",1,0)</f>
        <v>0</v>
      </c>
      <c r="DK7" s="16">
        <f>IF(ตัวชี้วัด!J7="/",1,0)</f>
        <v>0</v>
      </c>
      <c r="DL7" s="16">
        <f>IF(ตัวชี้วัด!M7="/",1,0)</f>
        <v>0</v>
      </c>
      <c r="DM7" s="16">
        <f>IF(ตัวชี้วัด!P7="/",1,0)</f>
        <v>0</v>
      </c>
      <c r="DN7" s="16">
        <f>IF(ตัวชี้วัด!T7="/",1,0)</f>
        <v>0</v>
      </c>
      <c r="DO7" s="16">
        <f>IF(ตัวชี้วัด!W7="/",1,0)</f>
        <v>0</v>
      </c>
      <c r="DP7" s="16">
        <f>IF(ตัวชี้วัด!Z7="/",1,0)</f>
        <v>0</v>
      </c>
      <c r="DQ7" s="16">
        <f>IF(ตัวชี้วัด!AC7="/",1,0)</f>
        <v>0</v>
      </c>
      <c r="DR7" s="16">
        <f>IF(ตัวชี้วัด!AF7="/",1,0)</f>
        <v>0</v>
      </c>
      <c r="DS7" s="16">
        <f>IF(ตัวชี้วัด!AL7="/",1,0)</f>
        <v>0</v>
      </c>
      <c r="DT7" s="16">
        <f>IF(ตัวชี้วัด!AO7="/",1,0)</f>
        <v>0</v>
      </c>
      <c r="DU7" s="16">
        <f>IF(ตัวชี้วัด!AR7="/",1,0)</f>
        <v>0</v>
      </c>
      <c r="DV7" s="16">
        <f>IF(ตัวชี้วัด!AU7="/",1,0)</f>
        <v>0</v>
      </c>
      <c r="DW7" s="16">
        <f>IF(ตัวชี้วัด!AX7="/",1,0)</f>
        <v>0</v>
      </c>
      <c r="DX7" s="16">
        <f>IF(ตัวชี้วัด!BB7="/",1,0)</f>
        <v>0</v>
      </c>
      <c r="DY7" s="16">
        <f>IF(ตัวชี้วัด!BE7="/",1,0)</f>
        <v>0</v>
      </c>
      <c r="DZ7" s="16">
        <f>IF(ตัวชี้วัด!BH7="/",1,0)</f>
        <v>0</v>
      </c>
      <c r="EA7" s="16">
        <f>IF(ตัวชี้วัด!BK7="/",1,0)</f>
        <v>0</v>
      </c>
      <c r="EB7" s="16">
        <f>IF(ตัวชี้วัด!BN7="/",1,0)</f>
        <v>0</v>
      </c>
      <c r="EC7" s="16">
        <f>IF(ตัวชี้วัด!BT7="/",1,0)</f>
        <v>0</v>
      </c>
      <c r="ED7" s="16">
        <f>IF(ตัวชี้วัด!BW7="/",1,0)</f>
        <v>0</v>
      </c>
      <c r="EE7" s="16">
        <f>IF(ตัวชี้วัด!BZ7="/",1,0)</f>
        <v>0</v>
      </c>
      <c r="EF7" s="16">
        <f>IF(ตัวชี้วัด!CC7="/",1,0)</f>
        <v>0</v>
      </c>
      <c r="EG7" s="16">
        <f>IF(ตัวชี้วัด!CF7="/",1,0)</f>
        <v>0</v>
      </c>
      <c r="EH7" s="16">
        <f>IF(ตัวชี้วัด!CJ7="/",1,0)</f>
        <v>0</v>
      </c>
      <c r="EI7" s="16">
        <f>IF(ตัวชี้วัด!CM7="/",1,0)</f>
        <v>0</v>
      </c>
      <c r="EJ7" s="16">
        <f>IF(ตัวชี้วัด!CP7="/",1,0)</f>
        <v>0</v>
      </c>
      <c r="EK7" s="16">
        <f>IF(ตัวชี้วัด!CS7="/",1,0)</f>
        <v>0</v>
      </c>
      <c r="EL7" s="16">
        <f>IF(ตัวชี้วัด!CV7="/",1,0)</f>
        <v>0</v>
      </c>
      <c r="EM7" s="16">
        <f>IF(ตัวชี้วัด!DB7="/",1,0)</f>
        <v>0</v>
      </c>
      <c r="EN7" s="16">
        <f>IF(ตัวชี้วัด!DE7="/",1,0)</f>
        <v>0</v>
      </c>
      <c r="EO7" s="16">
        <f>IF(ตัวชี้วัด!DH7="/",1,0)</f>
        <v>0</v>
      </c>
      <c r="EP7" s="16">
        <f>IF(ตัวชี้วัด!DK7="/",1,0)</f>
        <v>0</v>
      </c>
      <c r="EQ7" s="16">
        <f>IF(ตัวชี้วัด!DN7="/",1,0)</f>
        <v>0</v>
      </c>
      <c r="ER7" s="16">
        <f>IF(ตัวชี้วัด!DR7="/",1,0)</f>
        <v>0</v>
      </c>
      <c r="ES7" s="16">
        <f>IF(ตัวชี้วัด!DU7="/",1,0)</f>
        <v>0</v>
      </c>
      <c r="ET7" s="16">
        <f>IF(ตัวชี้วัด!DX7="/",1,0)</f>
        <v>0</v>
      </c>
      <c r="EU7" s="16">
        <f>IF(ตัวชี้วัด!EA7="/",1,0)</f>
        <v>0</v>
      </c>
      <c r="EV7" s="84">
        <f t="shared" si="3"/>
        <v>0</v>
      </c>
      <c r="EX7" s="16">
        <v>2</v>
      </c>
      <c r="EY7" s="16">
        <f>IF(คุณลักษณะ!B7&gt;1,2,IF(คุณลักษณะ!B7=1,1,0))</f>
        <v>0</v>
      </c>
      <c r="EZ7" s="16">
        <f>IF(คุณลักษณะ!C7&gt;1,2,IF(คุณลักษณะ!C7=1,1,0))</f>
        <v>0</v>
      </c>
      <c r="FA7" s="16">
        <f>IF(คุณลักษณะ!D7&gt;1,2,IF(คุณลักษณะ!D7=1,1,0))</f>
        <v>0</v>
      </c>
      <c r="FB7" s="16">
        <f>IF(คุณลักษณะ!E7&gt;1,2,IF(คุณลักษณะ!E7=1,1,0))</f>
        <v>0</v>
      </c>
      <c r="FC7" s="84">
        <f t="shared" si="4"/>
        <v>0</v>
      </c>
      <c r="FD7" s="16">
        <f>IF(คุณลักษณะ!G7&gt;1,2,IF(คุณลักษณะ!G7=1,1,0))</f>
        <v>0</v>
      </c>
      <c r="FE7" s="16">
        <f>IF(คุณลักษณะ!H7&gt;1,2,IF(คุณลักษณะ!H7=1,1,0))</f>
        <v>0</v>
      </c>
      <c r="FF7" s="84">
        <f t="shared" si="5"/>
        <v>0</v>
      </c>
      <c r="FG7" s="16">
        <f>IF(คุณลักษณะ!O7&gt;1,2,IF(คุณลักษณะ!O7=1,1,0))</f>
        <v>0</v>
      </c>
      <c r="FH7" s="16">
        <f>IF(คุณลักษณะ!P7&gt;1,2,IF(คุณลักษณะ!P7=1,1,0))</f>
        <v>0</v>
      </c>
      <c r="FI7" s="84">
        <f t="shared" si="6"/>
        <v>0</v>
      </c>
      <c r="FJ7" s="16">
        <f>IF(คุณลักษณะ!S7&gt;1,2,IF(คุณลักษณะ!S7=1,1,0))</f>
        <v>0</v>
      </c>
      <c r="FK7" s="16">
        <f>IF(คุณลักษณะ!T7&gt;1,2,IF(คุณลักษณะ!T7=1,1,0))</f>
        <v>0</v>
      </c>
      <c r="FL7" s="84">
        <f t="shared" si="7"/>
        <v>0</v>
      </c>
      <c r="FM7" s="16">
        <f>IF(คุณลักษณะ!V7&gt;1,2,IF(คุณลักษณะ!V7=1,1,0))</f>
        <v>0</v>
      </c>
      <c r="FN7" s="16">
        <f>IF(คุณลักษณะ!W7&gt;1,2,IF(คุณลักษณะ!W7=1,1,0))</f>
        <v>0</v>
      </c>
      <c r="FO7" s="84">
        <f t="shared" si="8"/>
        <v>0</v>
      </c>
      <c r="FP7" s="16">
        <f>IF(คุณลักษณะ!Y7&gt;1,2,IF(คุณลักษณะ!Y7=1,1,0))</f>
        <v>0</v>
      </c>
      <c r="FQ7" s="16">
        <f>IF(คุณลักษณะ!AC7&gt;1,2,IF(คุณลักษณะ!AC7=1,1,0))</f>
        <v>0</v>
      </c>
      <c r="FR7" s="16">
        <f>IF(คุณลักษณะ!AD7&gt;1,2,IF(คุณลักษณะ!AD7=1,1,0))</f>
        <v>0</v>
      </c>
      <c r="FS7" s="84">
        <f t="shared" si="9"/>
        <v>0</v>
      </c>
      <c r="FT7" s="16">
        <f>IF(คุณลักษณะ!AF7&gt;1,2,IF(คุณลักษณะ!AF7=1,1,0))</f>
        <v>0</v>
      </c>
      <c r="FU7" s="16">
        <f>IF(คุณลักษณะ!AG7&gt;1,2,IF(คุณลักษณะ!AG7=1,1,0))</f>
        <v>0</v>
      </c>
      <c r="FV7" s="84">
        <f t="shared" si="10"/>
        <v>0</v>
      </c>
      <c r="FW7" s="51"/>
      <c r="FX7" s="16">
        <f>IF(คุณลักษณะ!F7&gt;1,2,IF(คุณลักษณะ!F7=1,1,0))</f>
        <v>0</v>
      </c>
      <c r="FY7" s="16">
        <f>IF(คุณลักษณะ!I7&gt;1,2,IF(คุณลักษณะ!I7=1,1,0))</f>
        <v>0</v>
      </c>
      <c r="FZ7" s="16">
        <f>IF(คุณลักษณะ!N7&gt;1,2,IF(คุณลักษณะ!N7=1,1,0))</f>
        <v>0</v>
      </c>
      <c r="GA7" s="16">
        <f>IF(คุณลักษณะ!Q7&gt;1,2,IF(คุณลักษณะ!Q7=1,1,0))</f>
        <v>0</v>
      </c>
      <c r="GB7" s="16">
        <f>IF(คุณลักษณะ!U7&gt;1,2,IF(คุณลักษณะ!U7=1,1,0))</f>
        <v>0</v>
      </c>
      <c r="GC7" s="16">
        <f>IF(คุณลักษณะ!X7&gt;1,2,IF(คุณลักษณะ!X7=1,1,0))</f>
        <v>0</v>
      </c>
      <c r="GD7" s="16">
        <f>IF(คุณลักษณะ!AE7&gt;1,2,IF(คุณลักษณะ!AE7=1,1,0))</f>
        <v>0</v>
      </c>
      <c r="GE7" s="16">
        <f>IF(คุณลักษณะ!AH7&gt;1,2,IF(คุณลักษณะ!AH7=1,1,0))</f>
        <v>0</v>
      </c>
      <c r="GF7" s="88">
        <f t="shared" ref="GF7:GF37" si="13">SUM(FX7:GE7)</f>
        <v>0</v>
      </c>
      <c r="GG7" s="86">
        <f>IF(คุณลักษณะ!F7=0,0,IF(คุณลักษณะ!I7=0,0,IF(คุณลักษณะ!N7=0,0,IF(คุณลักษณะ!Q7=0,0,IF(คุณลักษณะ!U7=0,0,IF(คุณลักษณะ!X7=0,0,IF(คุณลักษณะ!AE7=0,0,IF(คุณลักษณะ!AH7=0,0,GF7))))))))</f>
        <v>0</v>
      </c>
      <c r="GI7" s="3">
        <v>2</v>
      </c>
      <c r="GJ7" s="22">
        <f>IF(เวลาเรียน!C7="",0,1)</f>
        <v>0</v>
      </c>
      <c r="GK7" s="456">
        <f>IF(ผลการเรียน!$AK6=$GK$5,1,0)</f>
        <v>0</v>
      </c>
      <c r="GL7" s="456">
        <f>IF(ผลการเรียน!$AK6=$GL$5,1,0)</f>
        <v>0</v>
      </c>
      <c r="GM7" s="456">
        <f>IF(ผลการเรียน!$AK6=$GM$5,1,0)</f>
        <v>0</v>
      </c>
      <c r="GN7" s="456">
        <f>IF(ผลการเรียน!$AK6=$GN$5,1,0)</f>
        <v>0</v>
      </c>
      <c r="GO7" s="456">
        <f>IF(ผลการเรียน!$AK6=$GO$5,1,0)</f>
        <v>0</v>
      </c>
      <c r="GP7" s="456">
        <f>IF(ผลการเรียน!$AK6=$GP$5,1,0)</f>
        <v>0</v>
      </c>
      <c r="GQ7" s="456">
        <f>IF(ผลการเรียน!$AK6=$GQ$5,1,0)</f>
        <v>0</v>
      </c>
      <c r="GR7" s="456">
        <f>IF(ผลการเรียน!$AK6=$GR$5,1,0)</f>
        <v>0</v>
      </c>
      <c r="GS7" s="456">
        <f>IF(ผลการเรียน!$AK6=$GS$5,1,0)</f>
        <v>0</v>
      </c>
      <c r="GT7" s="456">
        <f>IF(ผลการเรียน!$AK6=$GT$5,1,0)</f>
        <v>0</v>
      </c>
      <c r="GU7" s="456">
        <f ca="1">IF(ผลการเรียน!$BA6=ลับ!$GU$5,1,0)</f>
        <v>0</v>
      </c>
      <c r="GV7" s="456">
        <f ca="1">IF(ผลการเรียน!$BA6=ลับ!$GV$5,1,0)</f>
        <v>0</v>
      </c>
      <c r="GW7" s="456">
        <f ca="1">IF(ผลการเรียน!$BA6=ลับ!$GW$5,1,0)</f>
        <v>0</v>
      </c>
      <c r="GX7" s="456">
        <f ca="1">IF(ผลการเรียน!$BA6=ลับ!$GX$5,1,0)</f>
        <v>0</v>
      </c>
      <c r="GY7" s="456">
        <f ca="1">IF(ผลการเรียน!$AR6=ลับ!$GY$5,1,0)</f>
        <v>0</v>
      </c>
      <c r="GZ7" s="456">
        <f ca="1">IF(ผลการเรียน!$AR6=ลับ!$GZ$5,1,0)</f>
        <v>0</v>
      </c>
      <c r="HA7" s="456">
        <f ca="1">IF(ผลการเรียน!$AR6=ลับ!$HA$5,1,0)</f>
        <v>0</v>
      </c>
      <c r="HB7" s="456">
        <f ca="1">IF(ผลการเรียน!$AR6=ลับ!$HB$5,1,0)</f>
        <v>0</v>
      </c>
      <c r="HC7" s="22">
        <f>IF(สรุปคะแนน!$Q7=3,1,0)</f>
        <v>0</v>
      </c>
      <c r="HD7" s="22">
        <f>IF(สรุปคะแนน!$Q7=2,1,0)</f>
        <v>0</v>
      </c>
      <c r="HE7" s="22">
        <f>IF(สรุปคะแนน!$Q7=1,1,0)</f>
        <v>0</v>
      </c>
      <c r="HF7" s="22">
        <f>IF(สรุปคะแนน!$Q7=0,1,0)</f>
        <v>1</v>
      </c>
      <c r="HG7" s="51"/>
      <c r="HH7" s="96">
        <f>IF(เวลาเรียน!C6=0," ",SUM(GK57:GR57)/GJ56)</f>
        <v>0</v>
      </c>
      <c r="HI7" s="51"/>
      <c r="HJ7" s="51"/>
      <c r="HK7" s="51"/>
      <c r="HL7" s="51"/>
      <c r="HM7" s="51"/>
      <c r="HN7" s="51"/>
    </row>
    <row r="8" spans="1:222" ht="21">
      <c r="A8" s="29">
        <v>3</v>
      </c>
      <c r="B8" s="64">
        <f>IF(ลับ!B$3=0,0,IF(เวลาเรียน!G8="/",ลับ!B$3,0))</f>
        <v>0</v>
      </c>
      <c r="C8" s="64">
        <f>IF(ลับ!C$3=0,0,IF(เวลาเรียน!H8="/",ลับ!C$3,0))</f>
        <v>0</v>
      </c>
      <c r="D8" s="64">
        <f>IF(ลับ!D$3=0,0,IF(เวลาเรียน!I8="/",ลับ!D$3,0))</f>
        <v>0</v>
      </c>
      <c r="E8" s="64">
        <f>IF(ลับ!E$3=0,0,IF(เวลาเรียน!J8="/",ลับ!E$3,0))</f>
        <v>0</v>
      </c>
      <c r="F8" s="64">
        <f>IF(ลับ!F$3=0,0,IF(เวลาเรียน!K8="/",ลับ!F$3,0))</f>
        <v>0</v>
      </c>
      <c r="G8" s="64">
        <f>IF(ลับ!G$3=0,0,IF(เวลาเรียน!L8="/",ลับ!G$3,0))</f>
        <v>0</v>
      </c>
      <c r="H8" s="64">
        <f>IF(ลับ!H$3=0,0,IF(เวลาเรียน!M8="/",ลับ!H$3,0))</f>
        <v>0</v>
      </c>
      <c r="I8" s="64">
        <f>IF(ลับ!I$3=0,0,IF(เวลาเรียน!N8="/",ลับ!I$3,0))</f>
        <v>0</v>
      </c>
      <c r="J8" s="64">
        <f>IF(ลับ!J$3=0,0,IF(เวลาเรียน!O8="/",ลับ!J$3,0))</f>
        <v>0</v>
      </c>
      <c r="K8" s="64">
        <f>IF(ลับ!K$3=0,0,IF(เวลาเรียน!P8="/",ลับ!K$3,0))</f>
        <v>0</v>
      </c>
      <c r="L8" s="64">
        <f>IF(ลับ!L$3=0,0,IF(เวลาเรียน!Q8="/",ลับ!L$3,0))</f>
        <v>0</v>
      </c>
      <c r="M8" s="64">
        <f>IF(ลับ!M$3=0,0,IF(เวลาเรียน!R8="/",ลับ!M$3,0))</f>
        <v>0</v>
      </c>
      <c r="N8" s="64">
        <f>IF(ลับ!N$3=0,0,IF(เวลาเรียน!S8="/",ลับ!N$3,0))</f>
        <v>0</v>
      </c>
      <c r="O8" s="64">
        <f>IF(ลับ!O$3=0,0,IF(เวลาเรียน!T8="/",ลับ!O$3,0))</f>
        <v>0</v>
      </c>
      <c r="P8" s="64">
        <f>IF(ลับ!P$3=0,0,IF(เวลาเรียน!U8="/",ลับ!P$3,0))</f>
        <v>0</v>
      </c>
      <c r="Q8" s="64">
        <f>IF(ลับ!Q$3=0,0,IF(เวลาเรียน!V8="/",ลับ!Q$3,0))</f>
        <v>0</v>
      </c>
      <c r="R8" s="64">
        <f>IF(ลับ!R$3=0,0,IF(เวลาเรียน!W8="/",ลับ!R$3,0))</f>
        <v>0</v>
      </c>
      <c r="S8" s="64">
        <f>IF(ลับ!S$3=0,0,IF(เวลาเรียน!X8="/",ลับ!S$3,0))</f>
        <v>0</v>
      </c>
      <c r="T8" s="64">
        <f>IF(ลับ!T$3=0,0,IF(เวลาเรียน!Y8="/",ลับ!T$3,0))</f>
        <v>0</v>
      </c>
      <c r="U8" s="64">
        <f>IF(ลับ!U$3=0,0,IF(เวลาเรียน!Z8="/",ลับ!U$3,0))</f>
        <v>0</v>
      </c>
      <c r="V8" s="64">
        <f>IF(ลับ!V$3=0,0,IF(เวลาเรียน!AA8="/",ลับ!V$3,0))</f>
        <v>0</v>
      </c>
      <c r="W8" s="64">
        <f>IF(ลับ!W$3=0,0,IF(เวลาเรียน!AB8="/",ลับ!W$3,0))</f>
        <v>0</v>
      </c>
      <c r="X8" s="64">
        <f>IF(ลับ!X$3=0,0,IF(เวลาเรียน!AC8="/",ลับ!X$3,0))</f>
        <v>0</v>
      </c>
      <c r="Y8" s="64">
        <f>IF(ลับ!Y$3=0,0,IF(เวลาเรียน!AD8="/",ลับ!Y$3,0))</f>
        <v>0</v>
      </c>
      <c r="Z8" s="773">
        <f>IF(ลับ!Z$3=0,0,IF(เวลาเรียน!AE8="/",ลับ!Z$3,0))</f>
        <v>0</v>
      </c>
      <c r="AA8" s="64">
        <f>IF(ลับ!AA$3=0,0,IF(เวลาเรียน!AH8="/",ลับ!AA$3,0))</f>
        <v>0</v>
      </c>
      <c r="AB8" s="64">
        <f>IF(ลับ!AB$3=0,0,IF(เวลาเรียน!AI8="/",ลับ!AB$3,0))</f>
        <v>0</v>
      </c>
      <c r="AC8" s="64">
        <f>IF(ลับ!AC$3=0,0,IF(เวลาเรียน!AJ8="/",ลับ!AC$3,0))</f>
        <v>0</v>
      </c>
      <c r="AD8" s="64">
        <f>IF(ลับ!AD$3=0,0,IF(เวลาเรียน!AK8="/",ลับ!AD$3,0))</f>
        <v>0</v>
      </c>
      <c r="AE8" s="64">
        <f>IF(ลับ!AE$3=0,0,IF(เวลาเรียน!AL8="/",ลับ!AE$3,0))</f>
        <v>0</v>
      </c>
      <c r="AF8" s="64">
        <f>IF(ลับ!AF$3=0,0,IF(เวลาเรียน!AM8="/",ลับ!AF$3,0))</f>
        <v>0</v>
      </c>
      <c r="AG8" s="64">
        <f>IF(ลับ!AG$3=0,0,IF(เวลาเรียน!AN8="/",ลับ!AG$3,0))</f>
        <v>0</v>
      </c>
      <c r="AH8" s="64">
        <f>IF(ลับ!AH$3=0,0,IF(เวลาเรียน!AO8="/",ลับ!AH$3,0))</f>
        <v>0</v>
      </c>
      <c r="AI8" s="64">
        <f>IF(ลับ!AI$3=0,0,IF(เวลาเรียน!AP8="/",ลับ!AI$3,0))</f>
        <v>0</v>
      </c>
      <c r="AJ8" s="64">
        <f>IF(ลับ!AJ$3=0,0,IF(เวลาเรียน!AQ8="/",ลับ!AJ$3,0))</f>
        <v>0</v>
      </c>
      <c r="AK8" s="64">
        <f>IF(ลับ!AK$3=0,0,IF(เวลาเรียน!AR8="/",ลับ!AK$3,0))</f>
        <v>0</v>
      </c>
      <c r="AL8" s="64">
        <f>IF(ลับ!AL$3=0,0,IF(เวลาเรียน!AS8="/",ลับ!AL$3,0))</f>
        <v>0</v>
      </c>
      <c r="AM8" s="64">
        <f>IF(ลับ!AM$3=0,0,IF(เวลาเรียน!AT8="/",ลับ!AM$3,0))</f>
        <v>0</v>
      </c>
      <c r="AN8" s="64">
        <f>IF(ลับ!AN$3=0,0,IF(เวลาเรียน!AU8="/",ลับ!AN$3,0))</f>
        <v>0</v>
      </c>
      <c r="AO8" s="64">
        <f>IF(ลับ!AO$3=0,0,IF(เวลาเรียน!AV8="/",ลับ!AO$3,0))</f>
        <v>0</v>
      </c>
      <c r="AP8" s="64">
        <f>IF(ลับ!AP$3=0,0,IF(เวลาเรียน!AW8="/",ลับ!AP$3,0))</f>
        <v>0</v>
      </c>
      <c r="AQ8" s="64">
        <f>IF(ลับ!AQ$3=0,0,IF(เวลาเรียน!AX8="/",ลับ!AQ$3,0))</f>
        <v>0</v>
      </c>
      <c r="AR8" s="64">
        <f>IF(ลับ!AR$3=0,0,IF(เวลาเรียน!AY8="/",ลับ!AR$3,0))</f>
        <v>0</v>
      </c>
      <c r="AS8" s="64">
        <f>IF(ลับ!AS$3=0,0,IF(เวลาเรียน!AZ8="/",ลับ!AS$3,0))</f>
        <v>0</v>
      </c>
      <c r="AT8" s="64">
        <f>IF(ลับ!AT$3=0,0,IF(เวลาเรียน!BA8="/",ลับ!AT$3,0))</f>
        <v>0</v>
      </c>
      <c r="AU8" s="64">
        <f>IF(ลับ!AU$3=0,0,IF(เวลาเรียน!BB8="/",ลับ!AU$3,0))</f>
        <v>0</v>
      </c>
      <c r="AV8" s="64">
        <f>IF(ลับ!AV$3=0,0,IF(เวลาเรียน!BC8="/",ลับ!AV$3,0))</f>
        <v>0</v>
      </c>
      <c r="AW8" s="64">
        <f>IF(ลับ!AW$3=0,0,IF(เวลาเรียน!BD8="/",ลับ!AW$3,0))</f>
        <v>0</v>
      </c>
      <c r="AX8" s="64">
        <f>IF(ลับ!AX$3=0,0,IF(เวลาเรียน!BE8="/",ลับ!AX$3,0))</f>
        <v>0</v>
      </c>
      <c r="AY8" s="64">
        <f>IF(ลับ!AY$3=0,0,IF(เวลาเรียน!BF8="/",ลับ!AY$3,0))</f>
        <v>0</v>
      </c>
      <c r="AZ8" s="64">
        <f>IF(ลับ!AZ$3=0,0,IF(เวลาเรียน!BG8="/",ลับ!AZ$3,0))</f>
        <v>0</v>
      </c>
      <c r="BA8" s="64">
        <f>IF(ลับ!BA$3=0,0,IF(เวลาเรียน!BH8="/",ลับ!BA$3,0))</f>
        <v>0</v>
      </c>
      <c r="BB8" s="64">
        <f>IF(ลับ!BB$3=0,0,IF(เวลาเรียน!BI8="/",ลับ!BB$3,0))</f>
        <v>0</v>
      </c>
      <c r="BC8" s="64">
        <f>IF(ลับ!BC$3=0,0,IF(เวลาเรียน!BJ8="/",ลับ!BC$3,0))</f>
        <v>0</v>
      </c>
      <c r="BD8" s="64">
        <f>IF(ลับ!BD$3=0,0,IF(เวลาเรียน!BK8="/",ลับ!BD$3,0))</f>
        <v>0</v>
      </c>
      <c r="BE8" s="64">
        <f>IF(ลับ!BE$3=0,0,IF(เวลาเรียน!BL8="/",ลับ!BE$3,0))</f>
        <v>0</v>
      </c>
      <c r="BF8" s="64">
        <f>IF(ลับ!BF$3=0,0,IF(เวลาเรียน!BM8="/",ลับ!BF$3,0))</f>
        <v>0</v>
      </c>
      <c r="BG8" s="64">
        <f>IF(ลับ!BG$3=0,0,IF(เวลาเรียน!BN8="/",ลับ!BG$3,0))</f>
        <v>0</v>
      </c>
      <c r="BH8" s="64">
        <f>IF(ลับ!BH$3=0,0,IF(เวลาเรียน!BO8="/",ลับ!BH$3,0))</f>
        <v>0</v>
      </c>
      <c r="BI8" s="64">
        <f>IF(ลับ!BI$3=0,0,IF(เวลาเรียน!BP8="/",ลับ!BI$3,0))</f>
        <v>0</v>
      </c>
      <c r="BJ8" s="64">
        <f>IF(ลับ!BJ$3=0,0,IF(เวลาเรียน!BQ8="/",ลับ!BJ$3,0))</f>
        <v>0</v>
      </c>
      <c r="BK8" s="64">
        <f>IF(ลับ!BK$3=0,0,IF(เวลาเรียน!BR8="/",ลับ!BK$3,0))</f>
        <v>0</v>
      </c>
      <c r="BL8" s="64">
        <f>IF(ลับ!BL$3=0,0,IF(เวลาเรียน!BS8="/",ลับ!BL$3,0))</f>
        <v>0</v>
      </c>
      <c r="BM8" s="64">
        <f>IF(ลับ!BM$3=0,0,IF(เวลาเรียน!BT8="/",ลับ!BM$3,0))</f>
        <v>0</v>
      </c>
      <c r="BN8" s="64">
        <f>IF(ลับ!BN$3=0,0,IF(เวลาเรียน!BU8="/",ลับ!BN$3,0))</f>
        <v>0</v>
      </c>
      <c r="BO8" s="64">
        <f>IF(ลับ!BO$3=0,0,IF(เวลาเรียน!BV8="/",ลับ!BO$3,0))</f>
        <v>0</v>
      </c>
      <c r="BP8" s="64">
        <f>IF(ลับ!BP$3=0,0,IF(เวลาเรียน!BW8="/",ลับ!BP$3,0))</f>
        <v>0</v>
      </c>
      <c r="BQ8" s="64">
        <f>IF(ลับ!BQ$3=0,0,IF(เวลาเรียน!BX8="/",ลับ!BQ$3,0))</f>
        <v>0</v>
      </c>
      <c r="BR8" s="64">
        <f>IF(ลับ!BR$3=0,0,IF(เวลาเรียน!BY8="/",ลับ!BR$3,0))</f>
        <v>0</v>
      </c>
      <c r="BS8" s="773">
        <f>IF(ลับ!BS$3=0,0,IF(เวลาเรียน!BZ8="/",ลับ!BS$3,0))</f>
        <v>0</v>
      </c>
      <c r="BT8" s="64">
        <f>IF(ลับ!BT$3=0,0,IF(เวลาเรียน!CB8="/",ลับ!BT$3,0))</f>
        <v>0</v>
      </c>
      <c r="BU8" s="64">
        <f>IF(ลับ!BU$3=0,0,IF(เวลาเรียน!CC8="/",ลับ!BU$3,0))</f>
        <v>0</v>
      </c>
      <c r="BV8" s="64">
        <f>IF(ลับ!BV$3=0,0,IF(เวลาเรียน!CD8="/",ลับ!BV$3,0))</f>
        <v>0</v>
      </c>
      <c r="BW8" s="64">
        <f>IF(ลับ!BW$3=0,0,IF(เวลาเรียน!CE8="/",ลับ!BW$3,0))</f>
        <v>0</v>
      </c>
      <c r="BX8" s="64">
        <f>IF(ลับ!BX$3=0,0,IF(เวลาเรียน!CF8="/",ลับ!BX$3,0))</f>
        <v>0</v>
      </c>
      <c r="BY8" s="64">
        <f>IF(ลับ!BY$3=0,0,IF(เวลาเรียน!CG8="/",ลับ!BY$3,0))</f>
        <v>0</v>
      </c>
      <c r="BZ8" s="64">
        <f>IF(ลับ!BZ$3=0,0,IF(เวลาเรียน!CH8="/",ลับ!BZ$3,0))</f>
        <v>0</v>
      </c>
      <c r="CA8" s="64">
        <f>IF(ลับ!CA$3=0,0,IF(เวลาเรียน!CI8="/",ลับ!CA$3,0))</f>
        <v>0</v>
      </c>
      <c r="CB8" s="64">
        <f>IF(ลับ!CB$3=0,0,IF(เวลาเรียน!CJ8="/",ลับ!CB$3,0))</f>
        <v>0</v>
      </c>
      <c r="CC8" s="64">
        <f>IF(ลับ!CC$3=0,0,IF(เวลาเรียน!CK8="/",ลับ!CC$3,0))</f>
        <v>0</v>
      </c>
      <c r="CD8" s="64">
        <f>IF(ลับ!CD$3=0,0,IF(เวลาเรียน!CL8="/",ลับ!CD$3,0))</f>
        <v>0</v>
      </c>
      <c r="CE8" s="64">
        <f>IF(ลับ!CE$3=0,0,IF(เวลาเรียน!CM8="/",ลับ!CE$3,0))</f>
        <v>0</v>
      </c>
      <c r="CF8" s="64">
        <f>IF(ลับ!CF$3=0,0,IF(เวลาเรียน!CN8="/",ลับ!CF$3,0))</f>
        <v>0</v>
      </c>
      <c r="CG8" s="64">
        <f>IF(ลับ!CG$3=0,0,IF(เวลาเรียน!CO8="/",ลับ!CG$3,0))</f>
        <v>0</v>
      </c>
      <c r="CH8" s="64">
        <f>IF(ลับ!CH$3=0,0,IF(เวลาเรียน!CP8="/",ลับ!CH$3,0))</f>
        <v>0</v>
      </c>
      <c r="CI8" s="64">
        <f>IF(ลับ!CI$3=0,0,IF(เวลาเรียน!CQ8="/",ลับ!CI$3,0))</f>
        <v>0</v>
      </c>
      <c r="CJ8" s="64">
        <f>IF(ลับ!CJ$3=0,0,IF(เวลาเรียน!CR8="/",ลับ!CJ$3,0))</f>
        <v>0</v>
      </c>
      <c r="CK8" s="64">
        <f>IF(ลับ!CK$3=0,0,IF(เวลาเรียน!CS8="/",ลับ!CK$3,0))</f>
        <v>0</v>
      </c>
      <c r="CL8" s="64">
        <f>IF(ลับ!CL$3=0,0,IF(เวลาเรียน!CT8="/",ลับ!CL$3,0))</f>
        <v>0</v>
      </c>
      <c r="CM8" s="64">
        <f>IF(ลับ!CM$3=0,0,IF(เวลาเรียน!CU8="/",ลับ!CM$3,0))</f>
        <v>0</v>
      </c>
      <c r="CN8" s="64">
        <f>IF(ลับ!CN$3=0,0,IF(เวลาเรียน!CV8="/",ลับ!CN$3,0))</f>
        <v>0</v>
      </c>
      <c r="CO8" s="64">
        <f>IF(ลับ!CO$3=0,0,IF(เวลาเรียน!CW8="/",ลับ!CO$3,0))</f>
        <v>0</v>
      </c>
      <c r="CP8" s="64">
        <f>IF(ลับ!CP$3=0,0,IF(เวลาเรียน!CX8="/",ลับ!CP$3,0))</f>
        <v>0</v>
      </c>
      <c r="CQ8" s="64">
        <f>IF(ลับ!CQ$3=0,0,IF(เวลาเรียน!CY8="/",ลับ!CQ$3,0))</f>
        <v>0</v>
      </c>
      <c r="CR8" s="64">
        <f>IF(ลับ!CR$3=0,0,IF(เวลาเรียน!CZ8="/",ลับ!CR$3,0))</f>
        <v>0</v>
      </c>
      <c r="CS8" s="64">
        <f>IF(ลับ!CS$3=0,0,IF(เวลาเรียน!DA8="/",ลับ!CS$3,0))</f>
        <v>0</v>
      </c>
      <c r="CT8" s="64">
        <f>IF(ลับ!CT$3=0,0,IF(เวลาเรียน!DB8="/",ลับ!CT$3,0))</f>
        <v>0</v>
      </c>
      <c r="CU8" s="64">
        <f>IF(ลับ!CU$3=0,0,IF(เวลาเรียน!DC8="/",ลับ!CU$3,0))</f>
        <v>0</v>
      </c>
      <c r="CV8" s="64">
        <f>IF(ลับ!CV$3=0,0,IF(เวลาเรียน!DD8="/",ลับ!CV$3,0))</f>
        <v>0</v>
      </c>
      <c r="CW8" s="65">
        <f>IF(ลับ!CW$3=0,0,IF(เวลาเรียน!DE8="/",ลับ!CW$3,0))</f>
        <v>0</v>
      </c>
      <c r="CX8" s="85">
        <f t="shared" si="11"/>
        <v>0</v>
      </c>
      <c r="CZ8" s="16">
        <v>3</v>
      </c>
      <c r="DA8" s="16">
        <f>IF(ตัวชี้วัด!C8="ร",ตัวชี้วัด!C8,IF(ตัวชี้วัด!F8="ร",ตัวชี้วัด!F8,IF(ตัวชี้วัด!I8="ร",ตัวชี้วัด!I8,IF(ตัวชี้วัด!L8="ร",ตัวชี้วัด!L8,IF(ตัวชี้วัด!O8="ร",ตัวชี้วัด!O8,IF(ตัวชี้วัด!S8="ร",ตัวชี้วัด!S8,IF(ตัวชี้วัด!V8="ร",ตัวชี้วัด!V8,SUM(ตัวชี้วัด!C8,ตัวชี้วัด!F8,ตัวชี้วัด!I8,ตัวชี้วัด!L8,ตัวชี้วัด!O8,ตัวชี้วัด!S8,ตัวชี้วัด!V8))))))))</f>
        <v>0</v>
      </c>
      <c r="DB8" s="16">
        <f>IF(ตัวชี้วัด!Y8="ร",ตัวชี้วัด!Y8,IF(ตัวชี้วัด!AB8="ร",ตัวชี้วัด!AB8,IF(ตัวชี้วัด!AE8="ร",ตัวชี้วัด!AE8,IF(ตัวชี้วัด!AK8="ร",ตัวชี้วัด!AK8,IF(ตัวชี้วัด!AN8="ร",ตัวชี้วัด!AN8,IF(ตัวชี้วัด!AQ8="ร",ตัวชี้วัด!AQ8,IF(ตัวชี้วัด!AT8="ร",ตัวชี้วัด!AT8,SUM(ตัวชี้วัด!Y8,ตัวชี้วัด!AB8,ตัวชี้วัด!AE8,ตัวชี้วัด!AK8,ตัวชี้วัด!AN8,ตัวชี้วัด!AQ8,ตัวชี้วัด!AT8))))))))</f>
        <v>0</v>
      </c>
      <c r="DC8" s="16">
        <f>IF(ตัวชี้วัด!AW8="ร",ตัวชี้วัด!AW8,IF(ตัวชี้วัด!BA8="ร",ตัวชี้วัด!BA8,IF(ตัวชี้วัด!BD8="ร",ตัวชี้วัด!BD8,IF(ตัวชี้วัด!BG8="ร",ตัวชี้วัด!BG8,IF(ตัวชี้วัด!BJ8="ร",ตัวชี้วัด!BJ8,IF(ตัวชี้วัด!BM8="ร",ตัวชี้วัด!BM8,IF(ตัวชี้วัด!BS8="ร",ตัวชี้วัด!BS8,SUM(ตัวชี้วัด!AW8,ตัวชี้วัด!BA8,ตัวชี้วัด!BD8,ตัวชี้วัด!BG8,ตัวชี้วัด!BJ8,ตัวชี้วัด!BM8,ตัวชี้วัด!BS8))))))))</f>
        <v>0</v>
      </c>
      <c r="DD8" s="16">
        <f>IF(ตัวชี้วัด!BV8="ร",ตัวชี้วัด!BV8,IF(ตัวชี้วัด!BY8="ร",ตัวชี้วัด!BY8,IF(ตัวชี้วัด!CB8="ร",ตัวชี้วัด!CB8,IF(ตัวชี้วัด!CE8="ร",ตัวชี้วัด!CE8,IF(ตัวชี้วัด!CI8="ร",ตัวชี้วัด!CI8,IF(ตัวชี้วัด!CL8="ร",ตัวชี้วัด!CL8,IF(ตัวชี้วัด!CO8="ร",ตัวชี้วัด!CO8,SUM(ตัวชี้วัด!BV8,ตัวชี้วัด!BY8,ตัวชี้วัด!CB8,ตัวชี้วัด!CE8,ตัวชี้วัด!CI8,ตัวชี้วัด!CL8,ตัวชี้วัด!CO8))))))))</f>
        <v>0</v>
      </c>
      <c r="DE8" s="16">
        <f>IF(ตัวชี้วัด!CR8="ร",ตัวชี้วัด!CR8,IF(ตัวชี้วัด!CU8="ร",ตัวชี้วัด!CU8,IF(ตัวชี้วัด!DA8="ร",ตัวชี้วัด!DA8,IF(ตัวชี้วัด!DD8="ร",ตัวชี้วัด!DD8,IF(ตัวชี้วัด!DG8="ร",ตัวชี้วัด!DG8,IF(ตัวชี้วัด!DJ8="ร",ตัวชี้วัด!DJ8,IF(ตัวชี้วัด!DM8="ร",ตัวชี้วัด!DM8,SUM(ตัวชี้วัด!CR8,ตัวชี้วัด!CU8,ตัวชี้วัด!DA8,ตัวชี้วัด!DD8,ตัวชี้วัด!DG8,ตัวชี้วัด!DJ8,ตัวชี้วัด!DM8))))))))</f>
        <v>0</v>
      </c>
      <c r="DF8" s="16">
        <f>IF(ตัวชี้วัด!DQ8="ร",ตัวชี้วัด!DQ8,IF(ตัวชี้วัด!DT8="ร",ตัวชี้วัด!DT8,IF(ตัวชี้วัด!DW8="ร",ตัวชี้วัด!DW8,IF(ตัวชี้วัด!DZ8="ร",ตัวชี้วัด!DZ8,SUM(ตัวชี้วัด!DQ8,ตัวชี้วัด!DT8,ตัวชี้วัด!DW8,ตัวชี้วัด!DZ8)))))</f>
        <v>0</v>
      </c>
      <c r="DG8" s="84">
        <f t="shared" si="12"/>
        <v>0</v>
      </c>
      <c r="DH8" s="51"/>
      <c r="DI8" s="16">
        <f>IF(ตัวชี้วัด!D8="/",1,0)</f>
        <v>0</v>
      </c>
      <c r="DJ8" s="16">
        <f>IF(ตัวชี้วัด!G8="/",1,0)</f>
        <v>0</v>
      </c>
      <c r="DK8" s="16">
        <f>IF(ตัวชี้วัด!J8="/",1,0)</f>
        <v>0</v>
      </c>
      <c r="DL8" s="16">
        <f>IF(ตัวชี้วัด!M8="/",1,0)</f>
        <v>0</v>
      </c>
      <c r="DM8" s="16">
        <f>IF(ตัวชี้วัด!P8="/",1,0)</f>
        <v>0</v>
      </c>
      <c r="DN8" s="16">
        <f>IF(ตัวชี้วัด!T8="/",1,0)</f>
        <v>0</v>
      </c>
      <c r="DO8" s="16">
        <f>IF(ตัวชี้วัด!W8="/",1,0)</f>
        <v>0</v>
      </c>
      <c r="DP8" s="16">
        <f>IF(ตัวชี้วัด!Z8="/",1,0)</f>
        <v>0</v>
      </c>
      <c r="DQ8" s="16">
        <f>IF(ตัวชี้วัด!AC8="/",1,0)</f>
        <v>0</v>
      </c>
      <c r="DR8" s="16">
        <f>IF(ตัวชี้วัด!AF8="/",1,0)</f>
        <v>0</v>
      </c>
      <c r="DS8" s="16">
        <f>IF(ตัวชี้วัด!AL8="/",1,0)</f>
        <v>0</v>
      </c>
      <c r="DT8" s="16">
        <f>IF(ตัวชี้วัด!AO8="/",1,0)</f>
        <v>0</v>
      </c>
      <c r="DU8" s="16">
        <f>IF(ตัวชี้วัด!AR8="/",1,0)</f>
        <v>0</v>
      </c>
      <c r="DV8" s="16">
        <f>IF(ตัวชี้วัด!AU8="/",1,0)</f>
        <v>0</v>
      </c>
      <c r="DW8" s="16">
        <f>IF(ตัวชี้วัด!AX8="/",1,0)</f>
        <v>0</v>
      </c>
      <c r="DX8" s="16">
        <f>IF(ตัวชี้วัด!BB8="/",1,0)</f>
        <v>0</v>
      </c>
      <c r="DY8" s="16">
        <f>IF(ตัวชี้วัด!BE8="/",1,0)</f>
        <v>0</v>
      </c>
      <c r="DZ8" s="16">
        <f>IF(ตัวชี้วัด!BH8="/",1,0)</f>
        <v>0</v>
      </c>
      <c r="EA8" s="16">
        <f>IF(ตัวชี้วัด!BK8="/",1,0)</f>
        <v>0</v>
      </c>
      <c r="EB8" s="16">
        <f>IF(ตัวชี้วัด!BN8="/",1,0)</f>
        <v>0</v>
      </c>
      <c r="EC8" s="16">
        <f>IF(ตัวชี้วัด!BT8="/",1,0)</f>
        <v>0</v>
      </c>
      <c r="ED8" s="16">
        <f>IF(ตัวชี้วัด!BW8="/",1,0)</f>
        <v>0</v>
      </c>
      <c r="EE8" s="16">
        <f>IF(ตัวชี้วัด!BZ8="/",1,0)</f>
        <v>0</v>
      </c>
      <c r="EF8" s="16">
        <f>IF(ตัวชี้วัด!CC8="/",1,0)</f>
        <v>0</v>
      </c>
      <c r="EG8" s="16">
        <f>IF(ตัวชี้วัด!CF8="/",1,0)</f>
        <v>0</v>
      </c>
      <c r="EH8" s="16">
        <f>IF(ตัวชี้วัด!CJ8="/",1,0)</f>
        <v>0</v>
      </c>
      <c r="EI8" s="16">
        <f>IF(ตัวชี้วัด!CM8="/",1,0)</f>
        <v>0</v>
      </c>
      <c r="EJ8" s="16">
        <f>IF(ตัวชี้วัด!CP8="/",1,0)</f>
        <v>0</v>
      </c>
      <c r="EK8" s="16">
        <f>IF(ตัวชี้วัด!CS8="/",1,0)</f>
        <v>0</v>
      </c>
      <c r="EL8" s="16">
        <f>IF(ตัวชี้วัด!CV8="/",1,0)</f>
        <v>0</v>
      </c>
      <c r="EM8" s="16">
        <f>IF(ตัวชี้วัด!DB8="/",1,0)</f>
        <v>0</v>
      </c>
      <c r="EN8" s="16">
        <f>IF(ตัวชี้วัด!DE8="/",1,0)</f>
        <v>0</v>
      </c>
      <c r="EO8" s="16">
        <f>IF(ตัวชี้วัด!DH8="/",1,0)</f>
        <v>0</v>
      </c>
      <c r="EP8" s="16">
        <f>IF(ตัวชี้วัด!DK8="/",1,0)</f>
        <v>0</v>
      </c>
      <c r="EQ8" s="16">
        <f>IF(ตัวชี้วัด!DN8="/",1,0)</f>
        <v>0</v>
      </c>
      <c r="ER8" s="16">
        <f>IF(ตัวชี้วัด!DR8="/",1,0)</f>
        <v>0</v>
      </c>
      <c r="ES8" s="16">
        <f>IF(ตัวชี้วัด!DU8="/",1,0)</f>
        <v>0</v>
      </c>
      <c r="ET8" s="16">
        <f>IF(ตัวชี้วัด!DX8="/",1,0)</f>
        <v>0</v>
      </c>
      <c r="EU8" s="16">
        <f>IF(ตัวชี้วัด!EA8="/",1,0)</f>
        <v>0</v>
      </c>
      <c r="EV8" s="84">
        <f t="shared" si="3"/>
        <v>0</v>
      </c>
      <c r="EX8" s="16">
        <v>3</v>
      </c>
      <c r="EY8" s="16">
        <f>IF(คุณลักษณะ!B8&gt;1,2,IF(คุณลักษณะ!B8=1,1,0))</f>
        <v>0</v>
      </c>
      <c r="EZ8" s="16">
        <f>IF(คุณลักษณะ!C8&gt;1,2,IF(คุณลักษณะ!C8=1,1,0))</f>
        <v>0</v>
      </c>
      <c r="FA8" s="16">
        <f>IF(คุณลักษณะ!D8&gt;1,2,IF(คุณลักษณะ!D8=1,1,0))</f>
        <v>0</v>
      </c>
      <c r="FB8" s="16">
        <f>IF(คุณลักษณะ!E8&gt;1,2,IF(คุณลักษณะ!E8=1,1,0))</f>
        <v>0</v>
      </c>
      <c r="FC8" s="84">
        <f t="shared" si="4"/>
        <v>0</v>
      </c>
      <c r="FD8" s="16">
        <f>IF(คุณลักษณะ!G8&gt;1,2,IF(คุณลักษณะ!G8=1,1,0))</f>
        <v>0</v>
      </c>
      <c r="FE8" s="16">
        <f>IF(คุณลักษณะ!H8&gt;1,2,IF(คุณลักษณะ!H8=1,1,0))</f>
        <v>0</v>
      </c>
      <c r="FF8" s="84">
        <f t="shared" si="5"/>
        <v>0</v>
      </c>
      <c r="FG8" s="16">
        <f>IF(คุณลักษณะ!O8&gt;1,2,IF(คุณลักษณะ!O8=1,1,0))</f>
        <v>0</v>
      </c>
      <c r="FH8" s="16">
        <f>IF(คุณลักษณะ!P8&gt;1,2,IF(คุณลักษณะ!P8=1,1,0))</f>
        <v>0</v>
      </c>
      <c r="FI8" s="84">
        <f t="shared" si="6"/>
        <v>0</v>
      </c>
      <c r="FJ8" s="16">
        <f>IF(คุณลักษณะ!S8&gt;1,2,IF(คุณลักษณะ!S8=1,1,0))</f>
        <v>0</v>
      </c>
      <c r="FK8" s="16">
        <f>IF(คุณลักษณะ!T8&gt;1,2,IF(คุณลักษณะ!T8=1,1,0))</f>
        <v>0</v>
      </c>
      <c r="FL8" s="84">
        <f t="shared" si="7"/>
        <v>0</v>
      </c>
      <c r="FM8" s="16">
        <f>IF(คุณลักษณะ!V8&gt;1,2,IF(คุณลักษณะ!V8=1,1,0))</f>
        <v>0</v>
      </c>
      <c r="FN8" s="16">
        <f>IF(คุณลักษณะ!W8&gt;1,2,IF(คุณลักษณะ!W8=1,1,0))</f>
        <v>0</v>
      </c>
      <c r="FO8" s="84">
        <f t="shared" si="8"/>
        <v>0</v>
      </c>
      <c r="FP8" s="16">
        <f>IF(คุณลักษณะ!Y8&gt;1,2,IF(คุณลักษณะ!Y8=1,1,0))</f>
        <v>0</v>
      </c>
      <c r="FQ8" s="16">
        <f>IF(คุณลักษณะ!AC8&gt;1,2,IF(คุณลักษณะ!AC8=1,1,0))</f>
        <v>0</v>
      </c>
      <c r="FR8" s="16">
        <f>IF(คุณลักษณะ!AD8&gt;1,2,IF(คุณลักษณะ!AD8=1,1,0))</f>
        <v>0</v>
      </c>
      <c r="FS8" s="84">
        <f t="shared" si="9"/>
        <v>0</v>
      </c>
      <c r="FT8" s="16">
        <f>IF(คุณลักษณะ!AF8&gt;1,2,IF(คุณลักษณะ!AF8=1,1,0))</f>
        <v>0</v>
      </c>
      <c r="FU8" s="16">
        <f>IF(คุณลักษณะ!AG8&gt;1,2,IF(คุณลักษณะ!AG8=1,1,0))</f>
        <v>0</v>
      </c>
      <c r="FV8" s="84">
        <f t="shared" si="10"/>
        <v>0</v>
      </c>
      <c r="FW8" s="51"/>
      <c r="FX8" s="16">
        <f>IF(คุณลักษณะ!F8&gt;1,2,IF(คุณลักษณะ!F8=1,1,0))</f>
        <v>0</v>
      </c>
      <c r="FY8" s="16">
        <f>IF(คุณลักษณะ!I8&gt;1,2,IF(คุณลักษณะ!I8=1,1,0))</f>
        <v>0</v>
      </c>
      <c r="FZ8" s="16">
        <f>IF(คุณลักษณะ!N8&gt;1,2,IF(คุณลักษณะ!N8=1,1,0))</f>
        <v>0</v>
      </c>
      <c r="GA8" s="16">
        <f>IF(คุณลักษณะ!Q8&gt;1,2,IF(คุณลักษณะ!Q8=1,1,0))</f>
        <v>0</v>
      </c>
      <c r="GB8" s="16">
        <f>IF(คุณลักษณะ!U8&gt;1,2,IF(คุณลักษณะ!U8=1,1,0))</f>
        <v>0</v>
      </c>
      <c r="GC8" s="16">
        <f>IF(คุณลักษณะ!X8&gt;1,2,IF(คุณลักษณะ!X8=1,1,0))</f>
        <v>0</v>
      </c>
      <c r="GD8" s="16">
        <f>IF(คุณลักษณะ!AE8&gt;1,2,IF(คุณลักษณะ!AE8=1,1,0))</f>
        <v>0</v>
      </c>
      <c r="GE8" s="16">
        <f>IF(คุณลักษณะ!AH8&gt;1,2,IF(คุณลักษณะ!AH8=1,1,0))</f>
        <v>0</v>
      </c>
      <c r="GF8" s="88">
        <f t="shared" si="13"/>
        <v>0</v>
      </c>
      <c r="GG8" s="86">
        <f>IF(คุณลักษณะ!F8=0,0,IF(คุณลักษณะ!I8=0,0,IF(คุณลักษณะ!N8=0,0,IF(คุณลักษณะ!Q8=0,0,IF(คุณลักษณะ!U8=0,0,IF(คุณลักษณะ!X8=0,0,IF(คุณลักษณะ!AE8=0,0,IF(คุณลักษณะ!AH8=0,0,GF8))))))))</f>
        <v>0</v>
      </c>
      <c r="GI8" s="3">
        <v>3</v>
      </c>
      <c r="GJ8" s="22">
        <f>IF(เวลาเรียน!C8="",0,1)</f>
        <v>0</v>
      </c>
      <c r="GK8" s="456">
        <f>IF(ผลการเรียน!$AK7=$GK$5,1,0)</f>
        <v>0</v>
      </c>
      <c r="GL8" s="456">
        <f>IF(ผลการเรียน!$AK7=$GL$5,1,0)</f>
        <v>0</v>
      </c>
      <c r="GM8" s="456">
        <f>IF(ผลการเรียน!$AK7=$GM$5,1,0)</f>
        <v>0</v>
      </c>
      <c r="GN8" s="456">
        <f>IF(ผลการเรียน!$AK7=$GN$5,1,0)</f>
        <v>0</v>
      </c>
      <c r="GO8" s="456">
        <f>IF(ผลการเรียน!$AK7=$GO$5,1,0)</f>
        <v>0</v>
      </c>
      <c r="GP8" s="456">
        <f>IF(ผลการเรียน!$AK7=$GP$5,1,0)</f>
        <v>0</v>
      </c>
      <c r="GQ8" s="456">
        <f>IF(ผลการเรียน!$AK7=$GQ$5,1,0)</f>
        <v>0</v>
      </c>
      <c r="GR8" s="456">
        <f>IF(ผลการเรียน!$AK7=$GR$5,1,0)</f>
        <v>0</v>
      </c>
      <c r="GS8" s="456">
        <f>IF(ผลการเรียน!$AK7=$GS$5,1,0)</f>
        <v>0</v>
      </c>
      <c r="GT8" s="456">
        <f>IF(ผลการเรียน!$AK7=$GT$5,1,0)</f>
        <v>0</v>
      </c>
      <c r="GU8" s="456">
        <f ca="1">IF(ผลการเรียน!$BA7=ลับ!$GU$5,1,0)</f>
        <v>0</v>
      </c>
      <c r="GV8" s="456">
        <f ca="1">IF(ผลการเรียน!$BA7=ลับ!$GV$5,1,0)</f>
        <v>0</v>
      </c>
      <c r="GW8" s="456">
        <f ca="1">IF(ผลการเรียน!$BA7=ลับ!$GW$5,1,0)</f>
        <v>0</v>
      </c>
      <c r="GX8" s="456">
        <f ca="1">IF(ผลการเรียน!$BA7=ลับ!$GX$5,1,0)</f>
        <v>0</v>
      </c>
      <c r="GY8" s="456">
        <f ca="1">IF(ผลการเรียน!$AR7=ลับ!$GY$5,1,0)</f>
        <v>0</v>
      </c>
      <c r="GZ8" s="456">
        <f ca="1">IF(ผลการเรียน!$AR7=ลับ!$GZ$5,1,0)</f>
        <v>0</v>
      </c>
      <c r="HA8" s="456">
        <f ca="1">IF(ผลการเรียน!$AR7=ลับ!$HA$5,1,0)</f>
        <v>0</v>
      </c>
      <c r="HB8" s="456">
        <f ca="1">IF(ผลการเรียน!$AR7=ลับ!$HB$5,1,0)</f>
        <v>0</v>
      </c>
      <c r="HC8" s="22">
        <f>IF(สรุปคะแนน!$Q8=3,1,0)</f>
        <v>0</v>
      </c>
      <c r="HD8" s="22">
        <f>IF(สรุปคะแนน!$Q8=2,1,0)</f>
        <v>0</v>
      </c>
      <c r="HE8" s="22">
        <f>IF(สรุปคะแนน!$Q8=1,1,0)</f>
        <v>0</v>
      </c>
      <c r="HF8" s="22">
        <f>IF(สรุปคะแนน!$Q8=0,1,0)</f>
        <v>1</v>
      </c>
      <c r="HG8" s="51"/>
      <c r="HH8" s="16" t="s">
        <v>185</v>
      </c>
      <c r="HI8" s="51"/>
      <c r="HJ8" s="51"/>
      <c r="HK8" s="51"/>
      <c r="HL8" s="51"/>
      <c r="HM8" s="51"/>
      <c r="HN8" s="51"/>
    </row>
    <row r="9" spans="1:222" ht="21">
      <c r="A9" s="29">
        <v>4</v>
      </c>
      <c r="B9" s="64">
        <f>IF(ลับ!B$3=0,0,IF(เวลาเรียน!G9="/",ลับ!B$3,0))</f>
        <v>0</v>
      </c>
      <c r="C9" s="64">
        <f>IF(ลับ!C$3=0,0,IF(เวลาเรียน!H9="/",ลับ!C$3,0))</f>
        <v>0</v>
      </c>
      <c r="D9" s="64">
        <f>IF(ลับ!D$3=0,0,IF(เวลาเรียน!I9="/",ลับ!D$3,0))</f>
        <v>0</v>
      </c>
      <c r="E9" s="64">
        <f>IF(ลับ!E$3=0,0,IF(เวลาเรียน!J9="/",ลับ!E$3,0))</f>
        <v>0</v>
      </c>
      <c r="F9" s="64">
        <f>IF(ลับ!F$3=0,0,IF(เวลาเรียน!K9="/",ลับ!F$3,0))</f>
        <v>0</v>
      </c>
      <c r="G9" s="64">
        <f>IF(ลับ!G$3=0,0,IF(เวลาเรียน!L9="/",ลับ!G$3,0))</f>
        <v>0</v>
      </c>
      <c r="H9" s="64">
        <f>IF(ลับ!H$3=0,0,IF(เวลาเรียน!M9="/",ลับ!H$3,0))</f>
        <v>0</v>
      </c>
      <c r="I9" s="64">
        <f>IF(ลับ!I$3=0,0,IF(เวลาเรียน!N9="/",ลับ!I$3,0))</f>
        <v>0</v>
      </c>
      <c r="J9" s="64">
        <f>IF(ลับ!J$3=0,0,IF(เวลาเรียน!O9="/",ลับ!J$3,0))</f>
        <v>0</v>
      </c>
      <c r="K9" s="64">
        <f>IF(ลับ!K$3=0,0,IF(เวลาเรียน!P9="/",ลับ!K$3,0))</f>
        <v>0</v>
      </c>
      <c r="L9" s="64">
        <f>IF(ลับ!L$3=0,0,IF(เวลาเรียน!Q9="/",ลับ!L$3,0))</f>
        <v>0</v>
      </c>
      <c r="M9" s="64">
        <f>IF(ลับ!M$3=0,0,IF(เวลาเรียน!R9="/",ลับ!M$3,0))</f>
        <v>0</v>
      </c>
      <c r="N9" s="64">
        <f>IF(ลับ!N$3=0,0,IF(เวลาเรียน!S9="/",ลับ!N$3,0))</f>
        <v>0</v>
      </c>
      <c r="O9" s="64">
        <f>IF(ลับ!O$3=0,0,IF(เวลาเรียน!T9="/",ลับ!O$3,0))</f>
        <v>0</v>
      </c>
      <c r="P9" s="64">
        <f>IF(ลับ!P$3=0,0,IF(เวลาเรียน!U9="/",ลับ!P$3,0))</f>
        <v>0</v>
      </c>
      <c r="Q9" s="64">
        <f>IF(ลับ!Q$3=0,0,IF(เวลาเรียน!V9="/",ลับ!Q$3,0))</f>
        <v>0</v>
      </c>
      <c r="R9" s="64">
        <f>IF(ลับ!R$3=0,0,IF(เวลาเรียน!W9="/",ลับ!R$3,0))</f>
        <v>0</v>
      </c>
      <c r="S9" s="64">
        <f>IF(ลับ!S$3=0,0,IF(เวลาเรียน!X9="/",ลับ!S$3,0))</f>
        <v>0</v>
      </c>
      <c r="T9" s="64">
        <f>IF(ลับ!T$3=0,0,IF(เวลาเรียน!Y9="/",ลับ!T$3,0))</f>
        <v>0</v>
      </c>
      <c r="U9" s="64">
        <f>IF(ลับ!U$3=0,0,IF(เวลาเรียน!Z9="/",ลับ!U$3,0))</f>
        <v>0</v>
      </c>
      <c r="V9" s="64">
        <f>IF(ลับ!V$3=0,0,IF(เวลาเรียน!AA9="/",ลับ!V$3,0))</f>
        <v>0</v>
      </c>
      <c r="W9" s="64">
        <f>IF(ลับ!W$3=0,0,IF(เวลาเรียน!AB9="/",ลับ!W$3,0))</f>
        <v>0</v>
      </c>
      <c r="X9" s="64">
        <f>IF(ลับ!X$3=0,0,IF(เวลาเรียน!AC9="/",ลับ!X$3,0))</f>
        <v>0</v>
      </c>
      <c r="Y9" s="64">
        <f>IF(ลับ!Y$3=0,0,IF(เวลาเรียน!AD9="/",ลับ!Y$3,0))</f>
        <v>0</v>
      </c>
      <c r="Z9" s="773">
        <f>IF(ลับ!Z$3=0,0,IF(เวลาเรียน!AE9="/",ลับ!Z$3,0))</f>
        <v>0</v>
      </c>
      <c r="AA9" s="64">
        <f>IF(ลับ!AA$3=0,0,IF(เวลาเรียน!AH9="/",ลับ!AA$3,0))</f>
        <v>0</v>
      </c>
      <c r="AB9" s="64">
        <f>IF(ลับ!AB$3=0,0,IF(เวลาเรียน!AI9="/",ลับ!AB$3,0))</f>
        <v>0</v>
      </c>
      <c r="AC9" s="64">
        <f>IF(ลับ!AC$3=0,0,IF(เวลาเรียน!AJ9="/",ลับ!AC$3,0))</f>
        <v>0</v>
      </c>
      <c r="AD9" s="64">
        <f>IF(ลับ!AD$3=0,0,IF(เวลาเรียน!AK9="/",ลับ!AD$3,0))</f>
        <v>0</v>
      </c>
      <c r="AE9" s="64">
        <f>IF(ลับ!AE$3=0,0,IF(เวลาเรียน!AL9="/",ลับ!AE$3,0))</f>
        <v>0</v>
      </c>
      <c r="AF9" s="64">
        <f>IF(ลับ!AF$3=0,0,IF(เวลาเรียน!AM9="/",ลับ!AF$3,0))</f>
        <v>0</v>
      </c>
      <c r="AG9" s="64">
        <f>IF(ลับ!AG$3=0,0,IF(เวลาเรียน!AN9="/",ลับ!AG$3,0))</f>
        <v>0</v>
      </c>
      <c r="AH9" s="64">
        <f>IF(ลับ!AH$3=0,0,IF(เวลาเรียน!AO9="/",ลับ!AH$3,0))</f>
        <v>0</v>
      </c>
      <c r="AI9" s="64">
        <f>IF(ลับ!AI$3=0,0,IF(เวลาเรียน!AP9="/",ลับ!AI$3,0))</f>
        <v>0</v>
      </c>
      <c r="AJ9" s="64">
        <f>IF(ลับ!AJ$3=0,0,IF(เวลาเรียน!AQ9="/",ลับ!AJ$3,0))</f>
        <v>0</v>
      </c>
      <c r="AK9" s="64">
        <f>IF(ลับ!AK$3=0,0,IF(เวลาเรียน!AR9="/",ลับ!AK$3,0))</f>
        <v>0</v>
      </c>
      <c r="AL9" s="64">
        <f>IF(ลับ!AL$3=0,0,IF(เวลาเรียน!AS9="/",ลับ!AL$3,0))</f>
        <v>0</v>
      </c>
      <c r="AM9" s="64">
        <f>IF(ลับ!AM$3=0,0,IF(เวลาเรียน!AT9="/",ลับ!AM$3,0))</f>
        <v>0</v>
      </c>
      <c r="AN9" s="64">
        <f>IF(ลับ!AN$3=0,0,IF(เวลาเรียน!AU9="/",ลับ!AN$3,0))</f>
        <v>0</v>
      </c>
      <c r="AO9" s="64">
        <f>IF(ลับ!AO$3=0,0,IF(เวลาเรียน!AV9="/",ลับ!AO$3,0))</f>
        <v>0</v>
      </c>
      <c r="AP9" s="64">
        <f>IF(ลับ!AP$3=0,0,IF(เวลาเรียน!AW9="/",ลับ!AP$3,0))</f>
        <v>0</v>
      </c>
      <c r="AQ9" s="64">
        <f>IF(ลับ!AQ$3=0,0,IF(เวลาเรียน!AX9="/",ลับ!AQ$3,0))</f>
        <v>0</v>
      </c>
      <c r="AR9" s="64">
        <f>IF(ลับ!AR$3=0,0,IF(เวลาเรียน!AY9="/",ลับ!AR$3,0))</f>
        <v>0</v>
      </c>
      <c r="AS9" s="64">
        <f>IF(ลับ!AS$3=0,0,IF(เวลาเรียน!AZ9="/",ลับ!AS$3,0))</f>
        <v>0</v>
      </c>
      <c r="AT9" s="64">
        <f>IF(ลับ!AT$3=0,0,IF(เวลาเรียน!BA9="/",ลับ!AT$3,0))</f>
        <v>0</v>
      </c>
      <c r="AU9" s="64">
        <f>IF(ลับ!AU$3=0,0,IF(เวลาเรียน!BB9="/",ลับ!AU$3,0))</f>
        <v>0</v>
      </c>
      <c r="AV9" s="64">
        <f>IF(ลับ!AV$3=0,0,IF(เวลาเรียน!BC9="/",ลับ!AV$3,0))</f>
        <v>0</v>
      </c>
      <c r="AW9" s="64">
        <f>IF(ลับ!AW$3=0,0,IF(เวลาเรียน!BD9="/",ลับ!AW$3,0))</f>
        <v>0</v>
      </c>
      <c r="AX9" s="64">
        <f>IF(ลับ!AX$3=0,0,IF(เวลาเรียน!BE9="/",ลับ!AX$3,0))</f>
        <v>0</v>
      </c>
      <c r="AY9" s="64">
        <f>IF(ลับ!AY$3=0,0,IF(เวลาเรียน!BF9="/",ลับ!AY$3,0))</f>
        <v>0</v>
      </c>
      <c r="AZ9" s="64">
        <f>IF(ลับ!AZ$3=0,0,IF(เวลาเรียน!BG9="/",ลับ!AZ$3,0))</f>
        <v>0</v>
      </c>
      <c r="BA9" s="64">
        <f>IF(ลับ!BA$3=0,0,IF(เวลาเรียน!BH9="/",ลับ!BA$3,0))</f>
        <v>0</v>
      </c>
      <c r="BB9" s="64">
        <f>IF(ลับ!BB$3=0,0,IF(เวลาเรียน!BI9="/",ลับ!BB$3,0))</f>
        <v>0</v>
      </c>
      <c r="BC9" s="64">
        <f>IF(ลับ!BC$3=0,0,IF(เวลาเรียน!BJ9="/",ลับ!BC$3,0))</f>
        <v>0</v>
      </c>
      <c r="BD9" s="64">
        <f>IF(ลับ!BD$3=0,0,IF(เวลาเรียน!BK9="/",ลับ!BD$3,0))</f>
        <v>0</v>
      </c>
      <c r="BE9" s="64">
        <f>IF(ลับ!BE$3=0,0,IF(เวลาเรียน!BL9="/",ลับ!BE$3,0))</f>
        <v>0</v>
      </c>
      <c r="BF9" s="64">
        <f>IF(ลับ!BF$3=0,0,IF(เวลาเรียน!BM9="/",ลับ!BF$3,0))</f>
        <v>0</v>
      </c>
      <c r="BG9" s="64">
        <f>IF(ลับ!BG$3=0,0,IF(เวลาเรียน!BN9="/",ลับ!BG$3,0))</f>
        <v>0</v>
      </c>
      <c r="BH9" s="64">
        <f>IF(ลับ!BH$3=0,0,IF(เวลาเรียน!BO9="/",ลับ!BH$3,0))</f>
        <v>0</v>
      </c>
      <c r="BI9" s="64">
        <f>IF(ลับ!BI$3=0,0,IF(เวลาเรียน!BP9="/",ลับ!BI$3,0))</f>
        <v>0</v>
      </c>
      <c r="BJ9" s="64">
        <f>IF(ลับ!BJ$3=0,0,IF(เวลาเรียน!BQ9="/",ลับ!BJ$3,0))</f>
        <v>0</v>
      </c>
      <c r="BK9" s="64">
        <f>IF(ลับ!BK$3=0,0,IF(เวลาเรียน!BR9="/",ลับ!BK$3,0))</f>
        <v>0</v>
      </c>
      <c r="BL9" s="64">
        <f>IF(ลับ!BL$3=0,0,IF(เวลาเรียน!BS9="/",ลับ!BL$3,0))</f>
        <v>0</v>
      </c>
      <c r="BM9" s="64">
        <f>IF(ลับ!BM$3=0,0,IF(เวลาเรียน!BT9="/",ลับ!BM$3,0))</f>
        <v>0</v>
      </c>
      <c r="BN9" s="64">
        <f>IF(ลับ!BN$3=0,0,IF(เวลาเรียน!BU9="/",ลับ!BN$3,0))</f>
        <v>0</v>
      </c>
      <c r="BO9" s="64">
        <f>IF(ลับ!BO$3=0,0,IF(เวลาเรียน!BV9="/",ลับ!BO$3,0))</f>
        <v>0</v>
      </c>
      <c r="BP9" s="64">
        <f>IF(ลับ!BP$3=0,0,IF(เวลาเรียน!BW9="/",ลับ!BP$3,0))</f>
        <v>0</v>
      </c>
      <c r="BQ9" s="64">
        <f>IF(ลับ!BQ$3=0,0,IF(เวลาเรียน!BX9="/",ลับ!BQ$3,0))</f>
        <v>0</v>
      </c>
      <c r="BR9" s="64">
        <f>IF(ลับ!BR$3=0,0,IF(เวลาเรียน!BY9="/",ลับ!BR$3,0))</f>
        <v>0</v>
      </c>
      <c r="BS9" s="773">
        <f>IF(ลับ!BS$3=0,0,IF(เวลาเรียน!BZ9="/",ลับ!BS$3,0))</f>
        <v>0</v>
      </c>
      <c r="BT9" s="64">
        <f>IF(ลับ!BT$3=0,0,IF(เวลาเรียน!CB9="/",ลับ!BT$3,0))</f>
        <v>0</v>
      </c>
      <c r="BU9" s="64">
        <f>IF(ลับ!BU$3=0,0,IF(เวลาเรียน!CC9="/",ลับ!BU$3,0))</f>
        <v>0</v>
      </c>
      <c r="BV9" s="64">
        <f>IF(ลับ!BV$3=0,0,IF(เวลาเรียน!CD9="/",ลับ!BV$3,0))</f>
        <v>0</v>
      </c>
      <c r="BW9" s="64">
        <f>IF(ลับ!BW$3=0,0,IF(เวลาเรียน!CE9="/",ลับ!BW$3,0))</f>
        <v>0</v>
      </c>
      <c r="BX9" s="64">
        <f>IF(ลับ!BX$3=0,0,IF(เวลาเรียน!CF9="/",ลับ!BX$3,0))</f>
        <v>0</v>
      </c>
      <c r="BY9" s="64">
        <f>IF(ลับ!BY$3=0,0,IF(เวลาเรียน!CG9="/",ลับ!BY$3,0))</f>
        <v>0</v>
      </c>
      <c r="BZ9" s="64">
        <f>IF(ลับ!BZ$3=0,0,IF(เวลาเรียน!CH9="/",ลับ!BZ$3,0))</f>
        <v>0</v>
      </c>
      <c r="CA9" s="64">
        <f>IF(ลับ!CA$3=0,0,IF(เวลาเรียน!CI9="/",ลับ!CA$3,0))</f>
        <v>0</v>
      </c>
      <c r="CB9" s="64">
        <f>IF(ลับ!CB$3=0,0,IF(เวลาเรียน!CJ9="/",ลับ!CB$3,0))</f>
        <v>0</v>
      </c>
      <c r="CC9" s="64">
        <f>IF(ลับ!CC$3=0,0,IF(เวลาเรียน!CK9="/",ลับ!CC$3,0))</f>
        <v>0</v>
      </c>
      <c r="CD9" s="64">
        <f>IF(ลับ!CD$3=0,0,IF(เวลาเรียน!CL9="/",ลับ!CD$3,0))</f>
        <v>0</v>
      </c>
      <c r="CE9" s="64">
        <f>IF(ลับ!CE$3=0,0,IF(เวลาเรียน!CM9="/",ลับ!CE$3,0))</f>
        <v>0</v>
      </c>
      <c r="CF9" s="64">
        <f>IF(ลับ!CF$3=0,0,IF(เวลาเรียน!CN9="/",ลับ!CF$3,0))</f>
        <v>0</v>
      </c>
      <c r="CG9" s="64">
        <f>IF(ลับ!CG$3=0,0,IF(เวลาเรียน!CO9="/",ลับ!CG$3,0))</f>
        <v>0</v>
      </c>
      <c r="CH9" s="64">
        <f>IF(ลับ!CH$3=0,0,IF(เวลาเรียน!CP9="/",ลับ!CH$3,0))</f>
        <v>0</v>
      </c>
      <c r="CI9" s="64">
        <f>IF(ลับ!CI$3=0,0,IF(เวลาเรียน!CQ9="/",ลับ!CI$3,0))</f>
        <v>0</v>
      </c>
      <c r="CJ9" s="64">
        <f>IF(ลับ!CJ$3=0,0,IF(เวลาเรียน!CR9="/",ลับ!CJ$3,0))</f>
        <v>0</v>
      </c>
      <c r="CK9" s="64">
        <f>IF(ลับ!CK$3=0,0,IF(เวลาเรียน!CS9="/",ลับ!CK$3,0))</f>
        <v>0</v>
      </c>
      <c r="CL9" s="64">
        <f>IF(ลับ!CL$3=0,0,IF(เวลาเรียน!CT9="/",ลับ!CL$3,0))</f>
        <v>0</v>
      </c>
      <c r="CM9" s="64">
        <f>IF(ลับ!CM$3=0,0,IF(เวลาเรียน!CU9="/",ลับ!CM$3,0))</f>
        <v>0</v>
      </c>
      <c r="CN9" s="64">
        <f>IF(ลับ!CN$3=0,0,IF(เวลาเรียน!CV9="/",ลับ!CN$3,0))</f>
        <v>0</v>
      </c>
      <c r="CO9" s="64">
        <f>IF(ลับ!CO$3=0,0,IF(เวลาเรียน!CW9="/",ลับ!CO$3,0))</f>
        <v>0</v>
      </c>
      <c r="CP9" s="64">
        <f>IF(ลับ!CP$3=0,0,IF(เวลาเรียน!CX9="/",ลับ!CP$3,0))</f>
        <v>0</v>
      </c>
      <c r="CQ9" s="64">
        <f>IF(ลับ!CQ$3=0,0,IF(เวลาเรียน!CY9="/",ลับ!CQ$3,0))</f>
        <v>0</v>
      </c>
      <c r="CR9" s="64">
        <f>IF(ลับ!CR$3=0,0,IF(เวลาเรียน!CZ9="/",ลับ!CR$3,0))</f>
        <v>0</v>
      </c>
      <c r="CS9" s="64">
        <f>IF(ลับ!CS$3=0,0,IF(เวลาเรียน!DA9="/",ลับ!CS$3,0))</f>
        <v>0</v>
      </c>
      <c r="CT9" s="64">
        <f>IF(ลับ!CT$3=0,0,IF(เวลาเรียน!DB9="/",ลับ!CT$3,0))</f>
        <v>0</v>
      </c>
      <c r="CU9" s="64">
        <f>IF(ลับ!CU$3=0,0,IF(เวลาเรียน!DC9="/",ลับ!CU$3,0))</f>
        <v>0</v>
      </c>
      <c r="CV9" s="64">
        <f>IF(ลับ!CV$3=0,0,IF(เวลาเรียน!DD9="/",ลับ!CV$3,0))</f>
        <v>0</v>
      </c>
      <c r="CW9" s="65">
        <f>IF(ลับ!CW$3=0,0,IF(เวลาเรียน!DE9="/",ลับ!CW$3,0))</f>
        <v>0</v>
      </c>
      <c r="CX9" s="85">
        <f t="shared" si="11"/>
        <v>0</v>
      </c>
      <c r="CZ9" s="16">
        <v>4</v>
      </c>
      <c r="DA9" s="16">
        <f>IF(ตัวชี้วัด!C9="ร",ตัวชี้วัด!C9,IF(ตัวชี้วัด!F9="ร",ตัวชี้วัด!F9,IF(ตัวชี้วัด!I9="ร",ตัวชี้วัด!I9,IF(ตัวชี้วัด!L9="ร",ตัวชี้วัด!L9,IF(ตัวชี้วัด!O9="ร",ตัวชี้วัด!O9,IF(ตัวชี้วัด!S9="ร",ตัวชี้วัด!S9,IF(ตัวชี้วัด!V9="ร",ตัวชี้วัด!V9,SUM(ตัวชี้วัด!C9,ตัวชี้วัด!F9,ตัวชี้วัด!I9,ตัวชี้วัด!L9,ตัวชี้วัด!O9,ตัวชี้วัด!S9,ตัวชี้วัด!V9))))))))</f>
        <v>0</v>
      </c>
      <c r="DB9" s="16">
        <f>IF(ตัวชี้วัด!Y9="ร",ตัวชี้วัด!Y9,IF(ตัวชี้วัด!AB9="ร",ตัวชี้วัด!AB9,IF(ตัวชี้วัด!AE9="ร",ตัวชี้วัด!AE9,IF(ตัวชี้วัด!AK9="ร",ตัวชี้วัด!AK9,IF(ตัวชี้วัด!AN9="ร",ตัวชี้วัด!AN9,IF(ตัวชี้วัด!AQ9="ร",ตัวชี้วัด!AQ9,IF(ตัวชี้วัด!AT9="ร",ตัวชี้วัด!AT9,SUM(ตัวชี้วัด!Y9,ตัวชี้วัด!AB9,ตัวชี้วัด!AE9,ตัวชี้วัด!AK9,ตัวชี้วัด!AN9,ตัวชี้วัด!AQ9,ตัวชี้วัด!AT9))))))))</f>
        <v>0</v>
      </c>
      <c r="DC9" s="16">
        <f>IF(ตัวชี้วัด!AW9="ร",ตัวชี้วัด!AW9,IF(ตัวชี้วัด!BA9="ร",ตัวชี้วัด!BA9,IF(ตัวชี้วัด!BD9="ร",ตัวชี้วัด!BD9,IF(ตัวชี้วัด!BG9="ร",ตัวชี้วัด!BG9,IF(ตัวชี้วัด!BJ9="ร",ตัวชี้วัด!BJ9,IF(ตัวชี้วัด!BM9="ร",ตัวชี้วัด!BM9,IF(ตัวชี้วัด!BS9="ร",ตัวชี้วัด!BS9,SUM(ตัวชี้วัด!AW9,ตัวชี้วัด!BA9,ตัวชี้วัด!BD9,ตัวชี้วัด!BG9,ตัวชี้วัด!BJ9,ตัวชี้วัด!BM9,ตัวชี้วัด!BS9))))))))</f>
        <v>0</v>
      </c>
      <c r="DD9" s="16">
        <f>IF(ตัวชี้วัด!BV9="ร",ตัวชี้วัด!BV9,IF(ตัวชี้วัด!BY9="ร",ตัวชี้วัด!BY9,IF(ตัวชี้วัด!CB9="ร",ตัวชี้วัด!CB9,IF(ตัวชี้วัด!CE9="ร",ตัวชี้วัด!CE9,IF(ตัวชี้วัด!CI9="ร",ตัวชี้วัด!CI9,IF(ตัวชี้วัด!CL9="ร",ตัวชี้วัด!CL9,IF(ตัวชี้วัด!CO9="ร",ตัวชี้วัด!CO9,SUM(ตัวชี้วัด!BV9,ตัวชี้วัด!BY9,ตัวชี้วัด!CB9,ตัวชี้วัด!CE9,ตัวชี้วัด!CI9,ตัวชี้วัด!CL9,ตัวชี้วัด!CO9))))))))</f>
        <v>0</v>
      </c>
      <c r="DE9" s="16">
        <f>IF(ตัวชี้วัด!CR9="ร",ตัวชี้วัด!CR9,IF(ตัวชี้วัด!CU9="ร",ตัวชี้วัด!CU9,IF(ตัวชี้วัด!DA9="ร",ตัวชี้วัด!DA9,IF(ตัวชี้วัด!DD9="ร",ตัวชี้วัด!DD9,IF(ตัวชี้วัด!DG9="ร",ตัวชี้วัด!DG9,IF(ตัวชี้วัด!DJ9="ร",ตัวชี้วัด!DJ9,IF(ตัวชี้วัด!DM9="ร",ตัวชี้วัด!DM9,SUM(ตัวชี้วัด!CR9,ตัวชี้วัด!CU9,ตัวชี้วัด!DA9,ตัวชี้วัด!DD9,ตัวชี้วัด!DG9,ตัวชี้วัด!DJ9,ตัวชี้วัด!DM9))))))))</f>
        <v>0</v>
      </c>
      <c r="DF9" s="16">
        <f>IF(ตัวชี้วัด!DQ9="ร",ตัวชี้วัด!DQ9,IF(ตัวชี้วัด!DT9="ร",ตัวชี้วัด!DT9,IF(ตัวชี้วัด!DW9="ร",ตัวชี้วัด!DW9,IF(ตัวชี้วัด!DZ9="ร",ตัวชี้วัด!DZ9,SUM(ตัวชี้วัด!DQ9,ตัวชี้วัด!DT9,ตัวชี้วัด!DW9,ตัวชี้วัด!DZ9)))))</f>
        <v>0</v>
      </c>
      <c r="DG9" s="84">
        <f t="shared" si="12"/>
        <v>0</v>
      </c>
      <c r="DH9" s="51"/>
      <c r="DI9" s="16">
        <f>IF(ตัวชี้วัด!D9="/",1,0)</f>
        <v>0</v>
      </c>
      <c r="DJ9" s="16">
        <f>IF(ตัวชี้วัด!G9="/",1,0)</f>
        <v>0</v>
      </c>
      <c r="DK9" s="16">
        <f>IF(ตัวชี้วัด!J9="/",1,0)</f>
        <v>0</v>
      </c>
      <c r="DL9" s="16">
        <f>IF(ตัวชี้วัด!M9="/",1,0)</f>
        <v>0</v>
      </c>
      <c r="DM9" s="16">
        <f>IF(ตัวชี้วัด!P9="/",1,0)</f>
        <v>0</v>
      </c>
      <c r="DN9" s="16">
        <f>IF(ตัวชี้วัด!T9="/",1,0)</f>
        <v>0</v>
      </c>
      <c r="DO9" s="16">
        <f>IF(ตัวชี้วัด!W9="/",1,0)</f>
        <v>0</v>
      </c>
      <c r="DP9" s="16">
        <f>IF(ตัวชี้วัด!Z9="/",1,0)</f>
        <v>0</v>
      </c>
      <c r="DQ9" s="16">
        <f>IF(ตัวชี้วัด!AC9="/",1,0)</f>
        <v>0</v>
      </c>
      <c r="DR9" s="16">
        <f>IF(ตัวชี้วัด!AF9="/",1,0)</f>
        <v>0</v>
      </c>
      <c r="DS9" s="16">
        <f>IF(ตัวชี้วัด!AL9="/",1,0)</f>
        <v>0</v>
      </c>
      <c r="DT9" s="16">
        <f>IF(ตัวชี้วัด!AO9="/",1,0)</f>
        <v>0</v>
      </c>
      <c r="DU9" s="16">
        <f>IF(ตัวชี้วัด!AR9="/",1,0)</f>
        <v>0</v>
      </c>
      <c r="DV9" s="16">
        <f>IF(ตัวชี้วัด!AU9="/",1,0)</f>
        <v>0</v>
      </c>
      <c r="DW9" s="16">
        <f>IF(ตัวชี้วัด!AX9="/",1,0)</f>
        <v>0</v>
      </c>
      <c r="DX9" s="16">
        <f>IF(ตัวชี้วัด!BB9="/",1,0)</f>
        <v>0</v>
      </c>
      <c r="DY9" s="16">
        <f>IF(ตัวชี้วัด!BE9="/",1,0)</f>
        <v>0</v>
      </c>
      <c r="DZ9" s="16">
        <f>IF(ตัวชี้วัด!BH9="/",1,0)</f>
        <v>0</v>
      </c>
      <c r="EA9" s="16">
        <f>IF(ตัวชี้วัด!BK9="/",1,0)</f>
        <v>0</v>
      </c>
      <c r="EB9" s="16">
        <f>IF(ตัวชี้วัด!BN9="/",1,0)</f>
        <v>0</v>
      </c>
      <c r="EC9" s="16">
        <f>IF(ตัวชี้วัด!BT9="/",1,0)</f>
        <v>0</v>
      </c>
      <c r="ED9" s="16">
        <f>IF(ตัวชี้วัด!BW9="/",1,0)</f>
        <v>0</v>
      </c>
      <c r="EE9" s="16">
        <f>IF(ตัวชี้วัด!BZ9="/",1,0)</f>
        <v>0</v>
      </c>
      <c r="EF9" s="16">
        <f>IF(ตัวชี้วัด!CC9="/",1,0)</f>
        <v>0</v>
      </c>
      <c r="EG9" s="16">
        <f>IF(ตัวชี้วัด!CF9="/",1,0)</f>
        <v>0</v>
      </c>
      <c r="EH9" s="16">
        <f>IF(ตัวชี้วัด!CJ9="/",1,0)</f>
        <v>0</v>
      </c>
      <c r="EI9" s="16">
        <f>IF(ตัวชี้วัด!CM9="/",1,0)</f>
        <v>0</v>
      </c>
      <c r="EJ9" s="16">
        <f>IF(ตัวชี้วัด!CP9="/",1,0)</f>
        <v>0</v>
      </c>
      <c r="EK9" s="16">
        <f>IF(ตัวชี้วัด!CS9="/",1,0)</f>
        <v>0</v>
      </c>
      <c r="EL9" s="16">
        <f>IF(ตัวชี้วัด!CV9="/",1,0)</f>
        <v>0</v>
      </c>
      <c r="EM9" s="16">
        <f>IF(ตัวชี้วัด!DB9="/",1,0)</f>
        <v>0</v>
      </c>
      <c r="EN9" s="16">
        <f>IF(ตัวชี้วัด!DE9="/",1,0)</f>
        <v>0</v>
      </c>
      <c r="EO9" s="16">
        <f>IF(ตัวชี้วัด!DH9="/",1,0)</f>
        <v>0</v>
      </c>
      <c r="EP9" s="16">
        <f>IF(ตัวชี้วัด!DK9="/",1,0)</f>
        <v>0</v>
      </c>
      <c r="EQ9" s="16">
        <f>IF(ตัวชี้วัด!DN9="/",1,0)</f>
        <v>0</v>
      </c>
      <c r="ER9" s="16">
        <f>IF(ตัวชี้วัด!DR9="/",1,0)</f>
        <v>0</v>
      </c>
      <c r="ES9" s="16">
        <f>IF(ตัวชี้วัด!DU9="/",1,0)</f>
        <v>0</v>
      </c>
      <c r="ET9" s="16">
        <f>IF(ตัวชี้วัด!DX9="/",1,0)</f>
        <v>0</v>
      </c>
      <c r="EU9" s="16">
        <f>IF(ตัวชี้วัด!EA9="/",1,0)</f>
        <v>0</v>
      </c>
      <c r="EV9" s="84">
        <f t="shared" si="3"/>
        <v>0</v>
      </c>
      <c r="EX9" s="16">
        <v>4</v>
      </c>
      <c r="EY9" s="16">
        <f>IF(คุณลักษณะ!B9&gt;1,2,IF(คุณลักษณะ!B9=1,1,0))</f>
        <v>0</v>
      </c>
      <c r="EZ9" s="16">
        <f>IF(คุณลักษณะ!C9&gt;1,2,IF(คุณลักษณะ!C9=1,1,0))</f>
        <v>0</v>
      </c>
      <c r="FA9" s="16">
        <f>IF(คุณลักษณะ!D9&gt;1,2,IF(คุณลักษณะ!D9=1,1,0))</f>
        <v>0</v>
      </c>
      <c r="FB9" s="16">
        <f>IF(คุณลักษณะ!E9&gt;1,2,IF(คุณลักษณะ!E9=1,1,0))</f>
        <v>0</v>
      </c>
      <c r="FC9" s="84">
        <f t="shared" si="4"/>
        <v>0</v>
      </c>
      <c r="FD9" s="16">
        <f>IF(คุณลักษณะ!G9&gt;1,2,IF(คุณลักษณะ!G9=1,1,0))</f>
        <v>0</v>
      </c>
      <c r="FE9" s="16">
        <f>IF(คุณลักษณะ!H9&gt;1,2,IF(คุณลักษณะ!H9=1,1,0))</f>
        <v>0</v>
      </c>
      <c r="FF9" s="84">
        <f t="shared" si="5"/>
        <v>0</v>
      </c>
      <c r="FG9" s="16">
        <f>IF(คุณลักษณะ!O9&gt;1,2,IF(คุณลักษณะ!O9=1,1,0))</f>
        <v>0</v>
      </c>
      <c r="FH9" s="16">
        <f>IF(คุณลักษณะ!P9&gt;1,2,IF(คุณลักษณะ!P9=1,1,0))</f>
        <v>0</v>
      </c>
      <c r="FI9" s="84">
        <f t="shared" si="6"/>
        <v>0</v>
      </c>
      <c r="FJ9" s="16">
        <f>IF(คุณลักษณะ!S9&gt;1,2,IF(คุณลักษณะ!S9=1,1,0))</f>
        <v>0</v>
      </c>
      <c r="FK9" s="16">
        <f>IF(คุณลักษณะ!T9&gt;1,2,IF(คุณลักษณะ!T9=1,1,0))</f>
        <v>0</v>
      </c>
      <c r="FL9" s="84">
        <f t="shared" si="7"/>
        <v>0</v>
      </c>
      <c r="FM9" s="16">
        <f>IF(คุณลักษณะ!V9&gt;1,2,IF(คุณลักษณะ!V9=1,1,0))</f>
        <v>0</v>
      </c>
      <c r="FN9" s="16">
        <f>IF(คุณลักษณะ!W9&gt;1,2,IF(คุณลักษณะ!W9=1,1,0))</f>
        <v>0</v>
      </c>
      <c r="FO9" s="84">
        <f t="shared" si="8"/>
        <v>0</v>
      </c>
      <c r="FP9" s="16">
        <f>IF(คุณลักษณะ!Y9&gt;1,2,IF(คุณลักษณะ!Y9=1,1,0))</f>
        <v>0</v>
      </c>
      <c r="FQ9" s="16">
        <f>IF(คุณลักษณะ!AC9&gt;1,2,IF(คุณลักษณะ!AC9=1,1,0))</f>
        <v>0</v>
      </c>
      <c r="FR9" s="16">
        <f>IF(คุณลักษณะ!AD9&gt;1,2,IF(คุณลักษณะ!AD9=1,1,0))</f>
        <v>0</v>
      </c>
      <c r="FS9" s="84">
        <f t="shared" si="9"/>
        <v>0</v>
      </c>
      <c r="FT9" s="16">
        <f>IF(คุณลักษณะ!AF9&gt;1,2,IF(คุณลักษณะ!AF9=1,1,0))</f>
        <v>0</v>
      </c>
      <c r="FU9" s="16">
        <f>IF(คุณลักษณะ!AG9&gt;1,2,IF(คุณลักษณะ!AG9=1,1,0))</f>
        <v>0</v>
      </c>
      <c r="FV9" s="84">
        <f t="shared" si="10"/>
        <v>0</v>
      </c>
      <c r="FW9" s="51"/>
      <c r="FX9" s="16">
        <f>IF(คุณลักษณะ!F9&gt;1,2,IF(คุณลักษณะ!F9=1,1,0))</f>
        <v>0</v>
      </c>
      <c r="FY9" s="16">
        <f>IF(คุณลักษณะ!I9&gt;1,2,IF(คุณลักษณะ!I9=1,1,0))</f>
        <v>0</v>
      </c>
      <c r="FZ9" s="16">
        <f>IF(คุณลักษณะ!N9&gt;1,2,IF(คุณลักษณะ!N9=1,1,0))</f>
        <v>0</v>
      </c>
      <c r="GA9" s="16">
        <f>IF(คุณลักษณะ!Q9&gt;1,2,IF(คุณลักษณะ!Q9=1,1,0))</f>
        <v>0</v>
      </c>
      <c r="GB9" s="16">
        <f>IF(คุณลักษณะ!U9&gt;1,2,IF(คุณลักษณะ!U9=1,1,0))</f>
        <v>0</v>
      </c>
      <c r="GC9" s="16">
        <f>IF(คุณลักษณะ!X9&gt;1,2,IF(คุณลักษณะ!X9=1,1,0))</f>
        <v>0</v>
      </c>
      <c r="GD9" s="16">
        <f>IF(คุณลักษณะ!AE9&gt;1,2,IF(คุณลักษณะ!AE9=1,1,0))</f>
        <v>0</v>
      </c>
      <c r="GE9" s="16">
        <f>IF(คุณลักษณะ!AH9&gt;1,2,IF(คุณลักษณะ!AH9=1,1,0))</f>
        <v>0</v>
      </c>
      <c r="GF9" s="88">
        <f t="shared" si="13"/>
        <v>0</v>
      </c>
      <c r="GG9" s="86">
        <f>IF(คุณลักษณะ!F9=0,0,IF(คุณลักษณะ!I9=0,0,IF(คุณลักษณะ!N9=0,0,IF(คุณลักษณะ!Q9=0,0,IF(คุณลักษณะ!U9=0,0,IF(คุณลักษณะ!X9=0,0,IF(คุณลักษณะ!AE9=0,0,IF(คุณลักษณะ!AH9=0,0,GF9))))))))</f>
        <v>0</v>
      </c>
      <c r="GI9" s="3">
        <v>4</v>
      </c>
      <c r="GJ9" s="22">
        <f>IF(เวลาเรียน!C9="",0,1)</f>
        <v>0</v>
      </c>
      <c r="GK9" s="456">
        <f>IF(ผลการเรียน!$AK8=$GK$5,1,0)</f>
        <v>0</v>
      </c>
      <c r="GL9" s="456">
        <f>IF(ผลการเรียน!$AK8=$GL$5,1,0)</f>
        <v>0</v>
      </c>
      <c r="GM9" s="456">
        <f>IF(ผลการเรียน!$AK8=$GM$5,1,0)</f>
        <v>0</v>
      </c>
      <c r="GN9" s="456">
        <f>IF(ผลการเรียน!$AK8=$GN$5,1,0)</f>
        <v>0</v>
      </c>
      <c r="GO9" s="456">
        <f>IF(ผลการเรียน!$AK8=$GO$5,1,0)</f>
        <v>0</v>
      </c>
      <c r="GP9" s="456">
        <f>IF(ผลการเรียน!$AK8=$GP$5,1,0)</f>
        <v>0</v>
      </c>
      <c r="GQ9" s="456">
        <f>IF(ผลการเรียน!$AK8=$GQ$5,1,0)</f>
        <v>0</v>
      </c>
      <c r="GR9" s="456">
        <f>IF(ผลการเรียน!$AK8=$GR$5,1,0)</f>
        <v>0</v>
      </c>
      <c r="GS9" s="456">
        <f>IF(ผลการเรียน!$AK8=$GS$5,1,0)</f>
        <v>0</v>
      </c>
      <c r="GT9" s="456">
        <f>IF(ผลการเรียน!$AK8=$GT$5,1,0)</f>
        <v>0</v>
      </c>
      <c r="GU9" s="456">
        <f ca="1">IF(ผลการเรียน!$BA8=ลับ!$GU$5,1,0)</f>
        <v>0</v>
      </c>
      <c r="GV9" s="456">
        <f ca="1">IF(ผลการเรียน!$BA8=ลับ!$GV$5,1,0)</f>
        <v>0</v>
      </c>
      <c r="GW9" s="456">
        <f ca="1">IF(ผลการเรียน!$BA8=ลับ!$GW$5,1,0)</f>
        <v>0</v>
      </c>
      <c r="GX9" s="456">
        <f ca="1">IF(ผลการเรียน!$BA8=ลับ!$GX$5,1,0)</f>
        <v>0</v>
      </c>
      <c r="GY9" s="456">
        <f ca="1">IF(ผลการเรียน!$AR8=ลับ!$GY$5,1,0)</f>
        <v>0</v>
      </c>
      <c r="GZ9" s="456">
        <f ca="1">IF(ผลการเรียน!$AR8=ลับ!$GZ$5,1,0)</f>
        <v>0</v>
      </c>
      <c r="HA9" s="456">
        <f ca="1">IF(ผลการเรียน!$AR8=ลับ!$HA$5,1,0)</f>
        <v>0</v>
      </c>
      <c r="HB9" s="456">
        <f ca="1">IF(ผลการเรียน!$AR8=ลับ!$HB$5,1,0)</f>
        <v>0</v>
      </c>
      <c r="HC9" s="22">
        <f>IF(สรุปคะแนน!$Q9=3,1,0)</f>
        <v>0</v>
      </c>
      <c r="HD9" s="22">
        <f>IF(สรุปคะแนน!$Q9=2,1,0)</f>
        <v>0</v>
      </c>
      <c r="HE9" s="22">
        <f>IF(สรุปคะแนน!$Q9=1,1,0)</f>
        <v>0</v>
      </c>
      <c r="HF9" s="22">
        <f>IF(สรุปคะแนน!$Q9=0,1,0)</f>
        <v>1</v>
      </c>
      <c r="HG9" s="51"/>
      <c r="HH9" s="96">
        <f>IF(เวลาเรียน!C6=0," ",(SUM(GK56:GO56)/GJ56)*100)</f>
        <v>0</v>
      </c>
      <c r="HI9" s="51"/>
      <c r="HJ9" s="51"/>
      <c r="HK9" s="51"/>
      <c r="HL9" s="51"/>
      <c r="HM9" s="51"/>
      <c r="HN9" s="51"/>
    </row>
    <row r="10" spans="1:222" ht="21">
      <c r="A10" s="29">
        <v>5</v>
      </c>
      <c r="B10" s="64">
        <f>IF(ลับ!B$3=0,0,IF(เวลาเรียน!G10="/",ลับ!B$3,0))</f>
        <v>0</v>
      </c>
      <c r="C10" s="64">
        <f>IF(ลับ!C$3=0,0,IF(เวลาเรียน!H10="/",ลับ!C$3,0))</f>
        <v>0</v>
      </c>
      <c r="D10" s="64">
        <f>IF(ลับ!D$3=0,0,IF(เวลาเรียน!I10="/",ลับ!D$3,0))</f>
        <v>0</v>
      </c>
      <c r="E10" s="64">
        <f>IF(ลับ!E$3=0,0,IF(เวลาเรียน!J10="/",ลับ!E$3,0))</f>
        <v>0</v>
      </c>
      <c r="F10" s="64">
        <f>IF(ลับ!F$3=0,0,IF(เวลาเรียน!K10="/",ลับ!F$3,0))</f>
        <v>0</v>
      </c>
      <c r="G10" s="64">
        <f>IF(ลับ!G$3=0,0,IF(เวลาเรียน!L10="/",ลับ!G$3,0))</f>
        <v>0</v>
      </c>
      <c r="H10" s="64">
        <f>IF(ลับ!H$3=0,0,IF(เวลาเรียน!M10="/",ลับ!H$3,0))</f>
        <v>0</v>
      </c>
      <c r="I10" s="64">
        <f>IF(ลับ!I$3=0,0,IF(เวลาเรียน!N10="/",ลับ!I$3,0))</f>
        <v>0</v>
      </c>
      <c r="J10" s="64">
        <f>IF(ลับ!J$3=0,0,IF(เวลาเรียน!O10="/",ลับ!J$3,0))</f>
        <v>0</v>
      </c>
      <c r="K10" s="64">
        <f>IF(ลับ!K$3=0,0,IF(เวลาเรียน!P10="/",ลับ!K$3,0))</f>
        <v>0</v>
      </c>
      <c r="L10" s="64">
        <f>IF(ลับ!L$3=0,0,IF(เวลาเรียน!Q10="/",ลับ!L$3,0))</f>
        <v>0</v>
      </c>
      <c r="M10" s="64">
        <f>IF(ลับ!M$3=0,0,IF(เวลาเรียน!R10="/",ลับ!M$3,0))</f>
        <v>0</v>
      </c>
      <c r="N10" s="64">
        <f>IF(ลับ!N$3=0,0,IF(เวลาเรียน!S10="/",ลับ!N$3,0))</f>
        <v>0</v>
      </c>
      <c r="O10" s="64">
        <f>IF(ลับ!O$3=0,0,IF(เวลาเรียน!T10="/",ลับ!O$3,0))</f>
        <v>0</v>
      </c>
      <c r="P10" s="64">
        <f>IF(ลับ!P$3=0,0,IF(เวลาเรียน!U10="/",ลับ!P$3,0))</f>
        <v>0</v>
      </c>
      <c r="Q10" s="64">
        <f>IF(ลับ!Q$3=0,0,IF(เวลาเรียน!V10="/",ลับ!Q$3,0))</f>
        <v>0</v>
      </c>
      <c r="R10" s="64">
        <f>IF(ลับ!R$3=0,0,IF(เวลาเรียน!W10="/",ลับ!R$3,0))</f>
        <v>0</v>
      </c>
      <c r="S10" s="64">
        <f>IF(ลับ!S$3=0,0,IF(เวลาเรียน!X10="/",ลับ!S$3,0))</f>
        <v>0</v>
      </c>
      <c r="T10" s="64">
        <f>IF(ลับ!T$3=0,0,IF(เวลาเรียน!Y10="/",ลับ!T$3,0))</f>
        <v>0</v>
      </c>
      <c r="U10" s="64">
        <f>IF(ลับ!U$3=0,0,IF(เวลาเรียน!Z10="/",ลับ!U$3,0))</f>
        <v>0</v>
      </c>
      <c r="V10" s="64">
        <f>IF(ลับ!V$3=0,0,IF(เวลาเรียน!AA10="/",ลับ!V$3,0))</f>
        <v>0</v>
      </c>
      <c r="W10" s="64">
        <f>IF(ลับ!W$3=0,0,IF(เวลาเรียน!AB10="/",ลับ!W$3,0))</f>
        <v>0</v>
      </c>
      <c r="X10" s="64">
        <f>IF(ลับ!X$3=0,0,IF(เวลาเรียน!AC10="/",ลับ!X$3,0))</f>
        <v>0</v>
      </c>
      <c r="Y10" s="64">
        <f>IF(ลับ!Y$3=0,0,IF(เวลาเรียน!AD10="/",ลับ!Y$3,0))</f>
        <v>0</v>
      </c>
      <c r="Z10" s="773">
        <f>IF(ลับ!Z$3=0,0,IF(เวลาเรียน!AE10="/",ลับ!Z$3,0))</f>
        <v>0</v>
      </c>
      <c r="AA10" s="64">
        <f>IF(ลับ!AA$3=0,0,IF(เวลาเรียน!AH10="/",ลับ!AA$3,0))</f>
        <v>0</v>
      </c>
      <c r="AB10" s="64">
        <f>IF(ลับ!AB$3=0,0,IF(เวลาเรียน!AI10="/",ลับ!AB$3,0))</f>
        <v>0</v>
      </c>
      <c r="AC10" s="64">
        <f>IF(ลับ!AC$3=0,0,IF(เวลาเรียน!AJ10="/",ลับ!AC$3,0))</f>
        <v>0</v>
      </c>
      <c r="AD10" s="64">
        <f>IF(ลับ!AD$3=0,0,IF(เวลาเรียน!AK10="/",ลับ!AD$3,0))</f>
        <v>0</v>
      </c>
      <c r="AE10" s="64">
        <f>IF(ลับ!AE$3=0,0,IF(เวลาเรียน!AL10="/",ลับ!AE$3,0))</f>
        <v>0</v>
      </c>
      <c r="AF10" s="64">
        <f>IF(ลับ!AF$3=0,0,IF(เวลาเรียน!AM10="/",ลับ!AF$3,0))</f>
        <v>0</v>
      </c>
      <c r="AG10" s="64">
        <f>IF(ลับ!AG$3=0,0,IF(เวลาเรียน!AN10="/",ลับ!AG$3,0))</f>
        <v>0</v>
      </c>
      <c r="AH10" s="64">
        <f>IF(ลับ!AH$3=0,0,IF(เวลาเรียน!AO10="/",ลับ!AH$3,0))</f>
        <v>0</v>
      </c>
      <c r="AI10" s="64">
        <f>IF(ลับ!AI$3=0,0,IF(เวลาเรียน!AP10="/",ลับ!AI$3,0))</f>
        <v>0</v>
      </c>
      <c r="AJ10" s="64">
        <f>IF(ลับ!AJ$3=0,0,IF(เวลาเรียน!AQ10="/",ลับ!AJ$3,0))</f>
        <v>0</v>
      </c>
      <c r="AK10" s="64">
        <f>IF(ลับ!AK$3=0,0,IF(เวลาเรียน!AR10="/",ลับ!AK$3,0))</f>
        <v>0</v>
      </c>
      <c r="AL10" s="64">
        <f>IF(ลับ!AL$3=0,0,IF(เวลาเรียน!AS10="/",ลับ!AL$3,0))</f>
        <v>0</v>
      </c>
      <c r="AM10" s="64">
        <f>IF(ลับ!AM$3=0,0,IF(เวลาเรียน!AT10="/",ลับ!AM$3,0))</f>
        <v>0</v>
      </c>
      <c r="AN10" s="64">
        <f>IF(ลับ!AN$3=0,0,IF(เวลาเรียน!AU10="/",ลับ!AN$3,0))</f>
        <v>0</v>
      </c>
      <c r="AO10" s="64">
        <f>IF(ลับ!AO$3=0,0,IF(เวลาเรียน!AV10="/",ลับ!AO$3,0))</f>
        <v>0</v>
      </c>
      <c r="AP10" s="64">
        <f>IF(ลับ!AP$3=0,0,IF(เวลาเรียน!AW10="/",ลับ!AP$3,0))</f>
        <v>0</v>
      </c>
      <c r="AQ10" s="64">
        <f>IF(ลับ!AQ$3=0,0,IF(เวลาเรียน!AX10="/",ลับ!AQ$3,0))</f>
        <v>0</v>
      </c>
      <c r="AR10" s="64">
        <f>IF(ลับ!AR$3=0,0,IF(เวลาเรียน!AY10="/",ลับ!AR$3,0))</f>
        <v>0</v>
      </c>
      <c r="AS10" s="64">
        <f>IF(ลับ!AS$3=0,0,IF(เวลาเรียน!AZ10="/",ลับ!AS$3,0))</f>
        <v>0</v>
      </c>
      <c r="AT10" s="64">
        <f>IF(ลับ!AT$3=0,0,IF(เวลาเรียน!BA10="/",ลับ!AT$3,0))</f>
        <v>0</v>
      </c>
      <c r="AU10" s="64">
        <f>IF(ลับ!AU$3=0,0,IF(เวลาเรียน!BB10="/",ลับ!AU$3,0))</f>
        <v>0</v>
      </c>
      <c r="AV10" s="64">
        <f>IF(ลับ!AV$3=0,0,IF(เวลาเรียน!BC10="/",ลับ!AV$3,0))</f>
        <v>0</v>
      </c>
      <c r="AW10" s="64">
        <f>IF(ลับ!AW$3=0,0,IF(เวลาเรียน!BD10="/",ลับ!AW$3,0))</f>
        <v>0</v>
      </c>
      <c r="AX10" s="64">
        <f>IF(ลับ!AX$3=0,0,IF(เวลาเรียน!BE10="/",ลับ!AX$3,0))</f>
        <v>0</v>
      </c>
      <c r="AY10" s="64">
        <f>IF(ลับ!AY$3=0,0,IF(เวลาเรียน!BF10="/",ลับ!AY$3,0))</f>
        <v>0</v>
      </c>
      <c r="AZ10" s="64">
        <f>IF(ลับ!AZ$3=0,0,IF(เวลาเรียน!BG10="/",ลับ!AZ$3,0))</f>
        <v>0</v>
      </c>
      <c r="BA10" s="64">
        <f>IF(ลับ!BA$3=0,0,IF(เวลาเรียน!BH10="/",ลับ!BA$3,0))</f>
        <v>0</v>
      </c>
      <c r="BB10" s="64">
        <f>IF(ลับ!BB$3=0,0,IF(เวลาเรียน!BI10="/",ลับ!BB$3,0))</f>
        <v>0</v>
      </c>
      <c r="BC10" s="64">
        <f>IF(ลับ!BC$3=0,0,IF(เวลาเรียน!BJ10="/",ลับ!BC$3,0))</f>
        <v>0</v>
      </c>
      <c r="BD10" s="64">
        <f>IF(ลับ!BD$3=0,0,IF(เวลาเรียน!BK10="/",ลับ!BD$3,0))</f>
        <v>0</v>
      </c>
      <c r="BE10" s="64">
        <f>IF(ลับ!BE$3=0,0,IF(เวลาเรียน!BL10="/",ลับ!BE$3,0))</f>
        <v>0</v>
      </c>
      <c r="BF10" s="64">
        <f>IF(ลับ!BF$3=0,0,IF(เวลาเรียน!BM10="/",ลับ!BF$3,0))</f>
        <v>0</v>
      </c>
      <c r="BG10" s="64">
        <f>IF(ลับ!BG$3=0,0,IF(เวลาเรียน!BN10="/",ลับ!BG$3,0))</f>
        <v>0</v>
      </c>
      <c r="BH10" s="64">
        <f>IF(ลับ!BH$3=0,0,IF(เวลาเรียน!BO10="/",ลับ!BH$3,0))</f>
        <v>0</v>
      </c>
      <c r="BI10" s="64">
        <f>IF(ลับ!BI$3=0,0,IF(เวลาเรียน!BP10="/",ลับ!BI$3,0))</f>
        <v>0</v>
      </c>
      <c r="BJ10" s="64">
        <f>IF(ลับ!BJ$3=0,0,IF(เวลาเรียน!BQ10="/",ลับ!BJ$3,0))</f>
        <v>0</v>
      </c>
      <c r="BK10" s="64">
        <f>IF(ลับ!BK$3=0,0,IF(เวลาเรียน!BR10="/",ลับ!BK$3,0))</f>
        <v>0</v>
      </c>
      <c r="BL10" s="64">
        <f>IF(ลับ!BL$3=0,0,IF(เวลาเรียน!BS10="/",ลับ!BL$3,0))</f>
        <v>0</v>
      </c>
      <c r="BM10" s="64">
        <f>IF(ลับ!BM$3=0,0,IF(เวลาเรียน!BT10="/",ลับ!BM$3,0))</f>
        <v>0</v>
      </c>
      <c r="BN10" s="64">
        <f>IF(ลับ!BN$3=0,0,IF(เวลาเรียน!BU10="/",ลับ!BN$3,0))</f>
        <v>0</v>
      </c>
      <c r="BO10" s="64">
        <f>IF(ลับ!BO$3=0,0,IF(เวลาเรียน!BV10="/",ลับ!BO$3,0))</f>
        <v>0</v>
      </c>
      <c r="BP10" s="64">
        <f>IF(ลับ!BP$3=0,0,IF(เวลาเรียน!BW10="/",ลับ!BP$3,0))</f>
        <v>0</v>
      </c>
      <c r="BQ10" s="64">
        <f>IF(ลับ!BQ$3=0,0,IF(เวลาเรียน!BX10="/",ลับ!BQ$3,0))</f>
        <v>0</v>
      </c>
      <c r="BR10" s="64">
        <f>IF(ลับ!BR$3=0,0,IF(เวลาเรียน!BY10="/",ลับ!BR$3,0))</f>
        <v>0</v>
      </c>
      <c r="BS10" s="773">
        <f>IF(ลับ!BS$3=0,0,IF(เวลาเรียน!BZ10="/",ลับ!BS$3,0))</f>
        <v>0</v>
      </c>
      <c r="BT10" s="64">
        <f>IF(ลับ!BT$3=0,0,IF(เวลาเรียน!CB10="/",ลับ!BT$3,0))</f>
        <v>0</v>
      </c>
      <c r="BU10" s="64">
        <f>IF(ลับ!BU$3=0,0,IF(เวลาเรียน!CC10="/",ลับ!BU$3,0))</f>
        <v>0</v>
      </c>
      <c r="BV10" s="64">
        <f>IF(ลับ!BV$3=0,0,IF(เวลาเรียน!CD10="/",ลับ!BV$3,0))</f>
        <v>0</v>
      </c>
      <c r="BW10" s="64">
        <f>IF(ลับ!BW$3=0,0,IF(เวลาเรียน!CE10="/",ลับ!BW$3,0))</f>
        <v>0</v>
      </c>
      <c r="BX10" s="64">
        <f>IF(ลับ!BX$3=0,0,IF(เวลาเรียน!CF10="/",ลับ!BX$3,0))</f>
        <v>0</v>
      </c>
      <c r="BY10" s="64">
        <f>IF(ลับ!BY$3=0,0,IF(เวลาเรียน!CG10="/",ลับ!BY$3,0))</f>
        <v>0</v>
      </c>
      <c r="BZ10" s="64">
        <f>IF(ลับ!BZ$3=0,0,IF(เวลาเรียน!CH10="/",ลับ!BZ$3,0))</f>
        <v>0</v>
      </c>
      <c r="CA10" s="64">
        <f>IF(ลับ!CA$3=0,0,IF(เวลาเรียน!CI10="/",ลับ!CA$3,0))</f>
        <v>0</v>
      </c>
      <c r="CB10" s="64">
        <f>IF(ลับ!CB$3=0,0,IF(เวลาเรียน!CJ10="/",ลับ!CB$3,0))</f>
        <v>0</v>
      </c>
      <c r="CC10" s="64">
        <f>IF(ลับ!CC$3=0,0,IF(เวลาเรียน!CK10="/",ลับ!CC$3,0))</f>
        <v>0</v>
      </c>
      <c r="CD10" s="64">
        <f>IF(ลับ!CD$3=0,0,IF(เวลาเรียน!CL10="/",ลับ!CD$3,0))</f>
        <v>0</v>
      </c>
      <c r="CE10" s="64">
        <f>IF(ลับ!CE$3=0,0,IF(เวลาเรียน!CM10="/",ลับ!CE$3,0))</f>
        <v>0</v>
      </c>
      <c r="CF10" s="64">
        <f>IF(ลับ!CF$3=0,0,IF(เวลาเรียน!CN10="/",ลับ!CF$3,0))</f>
        <v>0</v>
      </c>
      <c r="CG10" s="64">
        <f>IF(ลับ!CG$3=0,0,IF(เวลาเรียน!CO10="/",ลับ!CG$3,0))</f>
        <v>0</v>
      </c>
      <c r="CH10" s="64">
        <f>IF(ลับ!CH$3=0,0,IF(เวลาเรียน!CP10="/",ลับ!CH$3,0))</f>
        <v>0</v>
      </c>
      <c r="CI10" s="64">
        <f>IF(ลับ!CI$3=0,0,IF(เวลาเรียน!CQ10="/",ลับ!CI$3,0))</f>
        <v>0</v>
      </c>
      <c r="CJ10" s="64">
        <f>IF(ลับ!CJ$3=0,0,IF(เวลาเรียน!CR10="/",ลับ!CJ$3,0))</f>
        <v>0</v>
      </c>
      <c r="CK10" s="64">
        <f>IF(ลับ!CK$3=0,0,IF(เวลาเรียน!CS10="/",ลับ!CK$3,0))</f>
        <v>0</v>
      </c>
      <c r="CL10" s="64">
        <f>IF(ลับ!CL$3=0,0,IF(เวลาเรียน!CT10="/",ลับ!CL$3,0))</f>
        <v>0</v>
      </c>
      <c r="CM10" s="64">
        <f>IF(ลับ!CM$3=0,0,IF(เวลาเรียน!CU10="/",ลับ!CM$3,0))</f>
        <v>0</v>
      </c>
      <c r="CN10" s="64">
        <f>IF(ลับ!CN$3=0,0,IF(เวลาเรียน!CV10="/",ลับ!CN$3,0))</f>
        <v>0</v>
      </c>
      <c r="CO10" s="64">
        <f>IF(ลับ!CO$3=0,0,IF(เวลาเรียน!CW10="/",ลับ!CO$3,0))</f>
        <v>0</v>
      </c>
      <c r="CP10" s="64">
        <f>IF(ลับ!CP$3=0,0,IF(เวลาเรียน!CX10="/",ลับ!CP$3,0))</f>
        <v>0</v>
      </c>
      <c r="CQ10" s="64">
        <f>IF(ลับ!CQ$3=0,0,IF(เวลาเรียน!CY10="/",ลับ!CQ$3,0))</f>
        <v>0</v>
      </c>
      <c r="CR10" s="64">
        <f>IF(ลับ!CR$3=0,0,IF(เวลาเรียน!CZ10="/",ลับ!CR$3,0))</f>
        <v>0</v>
      </c>
      <c r="CS10" s="64">
        <f>IF(ลับ!CS$3=0,0,IF(เวลาเรียน!DA10="/",ลับ!CS$3,0))</f>
        <v>0</v>
      </c>
      <c r="CT10" s="64">
        <f>IF(ลับ!CT$3=0,0,IF(เวลาเรียน!DB10="/",ลับ!CT$3,0))</f>
        <v>0</v>
      </c>
      <c r="CU10" s="64">
        <f>IF(ลับ!CU$3=0,0,IF(เวลาเรียน!DC10="/",ลับ!CU$3,0))</f>
        <v>0</v>
      </c>
      <c r="CV10" s="64">
        <f>IF(ลับ!CV$3=0,0,IF(เวลาเรียน!DD10="/",ลับ!CV$3,0))</f>
        <v>0</v>
      </c>
      <c r="CW10" s="65">
        <f>IF(ลับ!CW$3=0,0,IF(เวลาเรียน!DE10="/",ลับ!CW$3,0))</f>
        <v>0</v>
      </c>
      <c r="CX10" s="85">
        <f t="shared" si="11"/>
        <v>0</v>
      </c>
      <c r="CZ10" s="16">
        <v>5</v>
      </c>
      <c r="DA10" s="16">
        <f>IF(ตัวชี้วัด!C10="ร",ตัวชี้วัด!C10,IF(ตัวชี้วัด!F10="ร",ตัวชี้วัด!F10,IF(ตัวชี้วัด!I10="ร",ตัวชี้วัด!I10,IF(ตัวชี้วัด!L10="ร",ตัวชี้วัด!L10,IF(ตัวชี้วัด!O10="ร",ตัวชี้วัด!O10,IF(ตัวชี้วัด!S10="ร",ตัวชี้วัด!S10,IF(ตัวชี้วัด!V10="ร",ตัวชี้วัด!V10,SUM(ตัวชี้วัด!C10,ตัวชี้วัด!F10,ตัวชี้วัด!I10,ตัวชี้วัด!L10,ตัวชี้วัด!O10,ตัวชี้วัด!S10,ตัวชี้วัด!V10))))))))</f>
        <v>0</v>
      </c>
      <c r="DB10" s="16">
        <f>IF(ตัวชี้วัด!Y10="ร",ตัวชี้วัด!Y10,IF(ตัวชี้วัด!AB10="ร",ตัวชี้วัด!AB10,IF(ตัวชี้วัด!AE10="ร",ตัวชี้วัด!AE10,IF(ตัวชี้วัด!AK10="ร",ตัวชี้วัด!AK10,IF(ตัวชี้วัด!AN10="ร",ตัวชี้วัด!AN10,IF(ตัวชี้วัด!AQ10="ร",ตัวชี้วัด!AQ10,IF(ตัวชี้วัด!AT10="ร",ตัวชี้วัด!AT10,SUM(ตัวชี้วัด!Y10,ตัวชี้วัด!AB10,ตัวชี้วัด!AE10,ตัวชี้วัด!AK10,ตัวชี้วัด!AN10,ตัวชี้วัด!AQ10,ตัวชี้วัด!AT10))))))))</f>
        <v>0</v>
      </c>
      <c r="DC10" s="16">
        <f>IF(ตัวชี้วัด!AW10="ร",ตัวชี้วัด!AW10,IF(ตัวชี้วัด!BA10="ร",ตัวชี้วัด!BA10,IF(ตัวชี้วัด!BD10="ร",ตัวชี้วัด!BD10,IF(ตัวชี้วัด!BG10="ร",ตัวชี้วัด!BG10,IF(ตัวชี้วัด!BJ10="ร",ตัวชี้วัด!BJ10,IF(ตัวชี้วัด!BM10="ร",ตัวชี้วัด!BM10,IF(ตัวชี้วัด!BS10="ร",ตัวชี้วัด!BS10,SUM(ตัวชี้วัด!AW10,ตัวชี้วัด!BA10,ตัวชี้วัด!BD10,ตัวชี้วัด!BG10,ตัวชี้วัด!BJ10,ตัวชี้วัด!BM10,ตัวชี้วัด!BS10))))))))</f>
        <v>0</v>
      </c>
      <c r="DD10" s="16">
        <f>IF(ตัวชี้วัด!BV10="ร",ตัวชี้วัด!BV10,IF(ตัวชี้วัด!BY10="ร",ตัวชี้วัด!BY10,IF(ตัวชี้วัด!CB10="ร",ตัวชี้วัด!CB10,IF(ตัวชี้วัด!CE10="ร",ตัวชี้วัด!CE10,IF(ตัวชี้วัด!CI10="ร",ตัวชี้วัด!CI10,IF(ตัวชี้วัด!CL10="ร",ตัวชี้วัด!CL10,IF(ตัวชี้วัด!CO10="ร",ตัวชี้วัด!CO10,SUM(ตัวชี้วัด!BV10,ตัวชี้วัด!BY10,ตัวชี้วัด!CB10,ตัวชี้วัด!CE10,ตัวชี้วัด!CI10,ตัวชี้วัด!CL10,ตัวชี้วัด!CO10))))))))</f>
        <v>0</v>
      </c>
      <c r="DE10" s="16">
        <f>IF(ตัวชี้วัด!CR10="ร",ตัวชี้วัด!CR10,IF(ตัวชี้วัด!CU10="ร",ตัวชี้วัด!CU10,IF(ตัวชี้วัด!DA10="ร",ตัวชี้วัด!DA10,IF(ตัวชี้วัด!DD10="ร",ตัวชี้วัด!DD10,IF(ตัวชี้วัด!DG10="ร",ตัวชี้วัด!DG10,IF(ตัวชี้วัด!DJ10="ร",ตัวชี้วัด!DJ10,IF(ตัวชี้วัด!DM10="ร",ตัวชี้วัด!DM10,SUM(ตัวชี้วัด!CR10,ตัวชี้วัด!CU10,ตัวชี้วัด!DA10,ตัวชี้วัด!DD10,ตัวชี้วัด!DG10,ตัวชี้วัด!DJ10,ตัวชี้วัด!DM10))))))))</f>
        <v>0</v>
      </c>
      <c r="DF10" s="16">
        <f>IF(ตัวชี้วัด!DQ10="ร",ตัวชี้วัด!DQ10,IF(ตัวชี้วัด!DT10="ร",ตัวชี้วัด!DT10,IF(ตัวชี้วัด!DW10="ร",ตัวชี้วัด!DW10,IF(ตัวชี้วัด!DZ10="ร",ตัวชี้วัด!DZ10,SUM(ตัวชี้วัด!DQ10,ตัวชี้วัด!DT10,ตัวชี้วัด!DW10,ตัวชี้วัด!DZ10)))))</f>
        <v>0</v>
      </c>
      <c r="DG10" s="84">
        <f t="shared" si="12"/>
        <v>0</v>
      </c>
      <c r="DH10" s="51"/>
      <c r="DI10" s="16">
        <f>IF(ตัวชี้วัด!D10="/",1,0)</f>
        <v>0</v>
      </c>
      <c r="DJ10" s="16">
        <f>IF(ตัวชี้วัด!G10="/",1,0)</f>
        <v>0</v>
      </c>
      <c r="DK10" s="16">
        <f>IF(ตัวชี้วัด!J10="/",1,0)</f>
        <v>0</v>
      </c>
      <c r="DL10" s="16">
        <f>IF(ตัวชี้วัด!M10="/",1,0)</f>
        <v>0</v>
      </c>
      <c r="DM10" s="16">
        <f>IF(ตัวชี้วัด!P10="/",1,0)</f>
        <v>0</v>
      </c>
      <c r="DN10" s="16">
        <f>IF(ตัวชี้วัด!T10="/",1,0)</f>
        <v>0</v>
      </c>
      <c r="DO10" s="16">
        <f>IF(ตัวชี้วัด!W10="/",1,0)</f>
        <v>0</v>
      </c>
      <c r="DP10" s="16">
        <f>IF(ตัวชี้วัด!Z10="/",1,0)</f>
        <v>0</v>
      </c>
      <c r="DQ10" s="16">
        <f>IF(ตัวชี้วัด!AC10="/",1,0)</f>
        <v>0</v>
      </c>
      <c r="DR10" s="16">
        <f>IF(ตัวชี้วัด!AF10="/",1,0)</f>
        <v>0</v>
      </c>
      <c r="DS10" s="16">
        <f>IF(ตัวชี้วัด!AL10="/",1,0)</f>
        <v>0</v>
      </c>
      <c r="DT10" s="16">
        <f>IF(ตัวชี้วัด!AO10="/",1,0)</f>
        <v>0</v>
      </c>
      <c r="DU10" s="16">
        <f>IF(ตัวชี้วัด!AR10="/",1,0)</f>
        <v>0</v>
      </c>
      <c r="DV10" s="16">
        <f>IF(ตัวชี้วัด!AU10="/",1,0)</f>
        <v>0</v>
      </c>
      <c r="DW10" s="16">
        <f>IF(ตัวชี้วัด!AX10="/",1,0)</f>
        <v>0</v>
      </c>
      <c r="DX10" s="16">
        <f>IF(ตัวชี้วัด!BB10="/",1,0)</f>
        <v>0</v>
      </c>
      <c r="DY10" s="16">
        <f>IF(ตัวชี้วัด!BE10="/",1,0)</f>
        <v>0</v>
      </c>
      <c r="DZ10" s="16">
        <f>IF(ตัวชี้วัด!BH10="/",1,0)</f>
        <v>0</v>
      </c>
      <c r="EA10" s="16">
        <f>IF(ตัวชี้วัด!BK10="/",1,0)</f>
        <v>0</v>
      </c>
      <c r="EB10" s="16">
        <f>IF(ตัวชี้วัด!BN10="/",1,0)</f>
        <v>0</v>
      </c>
      <c r="EC10" s="16">
        <f>IF(ตัวชี้วัด!BT10="/",1,0)</f>
        <v>0</v>
      </c>
      <c r="ED10" s="16">
        <f>IF(ตัวชี้วัด!BW10="/",1,0)</f>
        <v>0</v>
      </c>
      <c r="EE10" s="16">
        <f>IF(ตัวชี้วัด!BZ10="/",1,0)</f>
        <v>0</v>
      </c>
      <c r="EF10" s="16">
        <f>IF(ตัวชี้วัด!CC10="/",1,0)</f>
        <v>0</v>
      </c>
      <c r="EG10" s="16">
        <f>IF(ตัวชี้วัด!CF10="/",1,0)</f>
        <v>0</v>
      </c>
      <c r="EH10" s="16">
        <f>IF(ตัวชี้วัด!CJ10="/",1,0)</f>
        <v>0</v>
      </c>
      <c r="EI10" s="16">
        <f>IF(ตัวชี้วัด!CM10="/",1,0)</f>
        <v>0</v>
      </c>
      <c r="EJ10" s="16">
        <f>IF(ตัวชี้วัด!CP10="/",1,0)</f>
        <v>0</v>
      </c>
      <c r="EK10" s="16">
        <f>IF(ตัวชี้วัด!CS10="/",1,0)</f>
        <v>0</v>
      </c>
      <c r="EL10" s="16">
        <f>IF(ตัวชี้วัด!CV10="/",1,0)</f>
        <v>0</v>
      </c>
      <c r="EM10" s="16">
        <f>IF(ตัวชี้วัด!DB10="/",1,0)</f>
        <v>0</v>
      </c>
      <c r="EN10" s="16">
        <f>IF(ตัวชี้วัด!DE10="/",1,0)</f>
        <v>0</v>
      </c>
      <c r="EO10" s="16">
        <f>IF(ตัวชี้วัด!DH10="/",1,0)</f>
        <v>0</v>
      </c>
      <c r="EP10" s="16">
        <f>IF(ตัวชี้วัด!DK10="/",1,0)</f>
        <v>0</v>
      </c>
      <c r="EQ10" s="16">
        <f>IF(ตัวชี้วัด!DN10="/",1,0)</f>
        <v>0</v>
      </c>
      <c r="ER10" s="16">
        <f>IF(ตัวชี้วัด!DR10="/",1,0)</f>
        <v>0</v>
      </c>
      <c r="ES10" s="16">
        <f>IF(ตัวชี้วัด!DU10="/",1,0)</f>
        <v>0</v>
      </c>
      <c r="ET10" s="16">
        <f>IF(ตัวชี้วัด!DX10="/",1,0)</f>
        <v>0</v>
      </c>
      <c r="EU10" s="16">
        <f>IF(ตัวชี้วัด!EA10="/",1,0)</f>
        <v>0</v>
      </c>
      <c r="EV10" s="84">
        <f t="shared" si="3"/>
        <v>0</v>
      </c>
      <c r="EX10" s="16">
        <v>5</v>
      </c>
      <c r="EY10" s="16">
        <f>IF(คุณลักษณะ!B10&gt;1,2,IF(คุณลักษณะ!B10=1,1,0))</f>
        <v>0</v>
      </c>
      <c r="EZ10" s="16">
        <f>IF(คุณลักษณะ!C10&gt;1,2,IF(คุณลักษณะ!C10=1,1,0))</f>
        <v>0</v>
      </c>
      <c r="FA10" s="16">
        <f>IF(คุณลักษณะ!D10&gt;1,2,IF(คุณลักษณะ!D10=1,1,0))</f>
        <v>0</v>
      </c>
      <c r="FB10" s="16">
        <f>IF(คุณลักษณะ!E10&gt;1,2,IF(คุณลักษณะ!E10=1,1,0))</f>
        <v>0</v>
      </c>
      <c r="FC10" s="84">
        <f t="shared" si="4"/>
        <v>0</v>
      </c>
      <c r="FD10" s="16">
        <f>IF(คุณลักษณะ!G10&gt;1,2,IF(คุณลักษณะ!G10=1,1,0))</f>
        <v>0</v>
      </c>
      <c r="FE10" s="16">
        <f>IF(คุณลักษณะ!H10&gt;1,2,IF(คุณลักษณะ!H10=1,1,0))</f>
        <v>0</v>
      </c>
      <c r="FF10" s="84">
        <f t="shared" si="5"/>
        <v>0</v>
      </c>
      <c r="FG10" s="16">
        <f>IF(คุณลักษณะ!O10&gt;1,2,IF(คุณลักษณะ!O10=1,1,0))</f>
        <v>0</v>
      </c>
      <c r="FH10" s="16">
        <f>IF(คุณลักษณะ!P10&gt;1,2,IF(คุณลักษณะ!P10=1,1,0))</f>
        <v>0</v>
      </c>
      <c r="FI10" s="84">
        <f t="shared" si="6"/>
        <v>0</v>
      </c>
      <c r="FJ10" s="16">
        <f>IF(คุณลักษณะ!S10&gt;1,2,IF(คุณลักษณะ!S10=1,1,0))</f>
        <v>0</v>
      </c>
      <c r="FK10" s="16">
        <f>IF(คุณลักษณะ!T10&gt;1,2,IF(คุณลักษณะ!T10=1,1,0))</f>
        <v>0</v>
      </c>
      <c r="FL10" s="84">
        <f t="shared" si="7"/>
        <v>0</v>
      </c>
      <c r="FM10" s="16">
        <f>IF(คุณลักษณะ!V10&gt;1,2,IF(คุณลักษณะ!V10=1,1,0))</f>
        <v>0</v>
      </c>
      <c r="FN10" s="16">
        <f>IF(คุณลักษณะ!W10&gt;1,2,IF(คุณลักษณะ!W10=1,1,0))</f>
        <v>0</v>
      </c>
      <c r="FO10" s="84">
        <f t="shared" si="8"/>
        <v>0</v>
      </c>
      <c r="FP10" s="16">
        <f>IF(คุณลักษณะ!Y10&gt;1,2,IF(คุณลักษณะ!Y10=1,1,0))</f>
        <v>0</v>
      </c>
      <c r="FQ10" s="16">
        <f>IF(คุณลักษณะ!AC10&gt;1,2,IF(คุณลักษณะ!AC10=1,1,0))</f>
        <v>0</v>
      </c>
      <c r="FR10" s="16">
        <f>IF(คุณลักษณะ!AD10&gt;1,2,IF(คุณลักษณะ!AD10=1,1,0))</f>
        <v>0</v>
      </c>
      <c r="FS10" s="84">
        <f t="shared" si="9"/>
        <v>0</v>
      </c>
      <c r="FT10" s="16">
        <f>IF(คุณลักษณะ!AF10&gt;1,2,IF(คุณลักษณะ!AF10=1,1,0))</f>
        <v>0</v>
      </c>
      <c r="FU10" s="16">
        <f>IF(คุณลักษณะ!AG10&gt;1,2,IF(คุณลักษณะ!AG10=1,1,0))</f>
        <v>0</v>
      </c>
      <c r="FV10" s="84">
        <f t="shared" si="10"/>
        <v>0</v>
      </c>
      <c r="FW10" s="51"/>
      <c r="FX10" s="16">
        <f>IF(คุณลักษณะ!F10&gt;1,2,IF(คุณลักษณะ!F10=1,1,0))</f>
        <v>0</v>
      </c>
      <c r="FY10" s="16">
        <f>IF(คุณลักษณะ!I10&gt;1,2,IF(คุณลักษณะ!I10=1,1,0))</f>
        <v>0</v>
      </c>
      <c r="FZ10" s="16">
        <f>IF(คุณลักษณะ!N10&gt;1,2,IF(คุณลักษณะ!N10=1,1,0))</f>
        <v>0</v>
      </c>
      <c r="GA10" s="16">
        <f>IF(คุณลักษณะ!Q10&gt;1,2,IF(คุณลักษณะ!Q10=1,1,0))</f>
        <v>0</v>
      </c>
      <c r="GB10" s="16">
        <f>IF(คุณลักษณะ!U10&gt;1,2,IF(คุณลักษณะ!U10=1,1,0))</f>
        <v>0</v>
      </c>
      <c r="GC10" s="16">
        <f>IF(คุณลักษณะ!X10&gt;1,2,IF(คุณลักษณะ!X10=1,1,0))</f>
        <v>0</v>
      </c>
      <c r="GD10" s="16">
        <f>IF(คุณลักษณะ!AE10&gt;1,2,IF(คุณลักษณะ!AE10=1,1,0))</f>
        <v>0</v>
      </c>
      <c r="GE10" s="16">
        <f>IF(คุณลักษณะ!AH10&gt;1,2,IF(คุณลักษณะ!AH10=1,1,0))</f>
        <v>0</v>
      </c>
      <c r="GF10" s="88">
        <f t="shared" si="13"/>
        <v>0</v>
      </c>
      <c r="GG10" s="86">
        <f>IF(คุณลักษณะ!F10=0,0,IF(คุณลักษณะ!I10=0,0,IF(คุณลักษณะ!N10=0,0,IF(คุณลักษณะ!Q10=0,0,IF(คุณลักษณะ!U10=0,0,IF(คุณลักษณะ!X10=0,0,IF(คุณลักษณะ!AE10=0,0,IF(คุณลักษณะ!AH10=0,0,GF10))))))))</f>
        <v>0</v>
      </c>
      <c r="GI10" s="3">
        <v>5</v>
      </c>
      <c r="GJ10" s="22">
        <f>IF(เวลาเรียน!C10="",0,1)</f>
        <v>0</v>
      </c>
      <c r="GK10" s="456">
        <f>IF(ผลการเรียน!$AK9=$GK$5,1,0)</f>
        <v>0</v>
      </c>
      <c r="GL10" s="456">
        <f>IF(ผลการเรียน!$AK9=$GL$5,1,0)</f>
        <v>0</v>
      </c>
      <c r="GM10" s="456">
        <f>IF(ผลการเรียน!$AK9=$GM$5,1,0)</f>
        <v>0</v>
      </c>
      <c r="GN10" s="456">
        <f>IF(ผลการเรียน!$AK9=$GN$5,1,0)</f>
        <v>0</v>
      </c>
      <c r="GO10" s="456">
        <f>IF(ผลการเรียน!$AK9=$GO$5,1,0)</f>
        <v>0</v>
      </c>
      <c r="GP10" s="456">
        <f>IF(ผลการเรียน!$AK9=$GP$5,1,0)</f>
        <v>0</v>
      </c>
      <c r="GQ10" s="456">
        <f>IF(ผลการเรียน!$AK9=$GQ$5,1,0)</f>
        <v>0</v>
      </c>
      <c r="GR10" s="456">
        <f>IF(ผลการเรียน!$AK9=$GR$5,1,0)</f>
        <v>0</v>
      </c>
      <c r="GS10" s="456">
        <f>IF(ผลการเรียน!$AK9=$GS$5,1,0)</f>
        <v>0</v>
      </c>
      <c r="GT10" s="456">
        <f>IF(ผลการเรียน!$AK9=$GT$5,1,0)</f>
        <v>0</v>
      </c>
      <c r="GU10" s="456">
        <f ca="1">IF(ผลการเรียน!$BA9=ลับ!$GU$5,1,0)</f>
        <v>0</v>
      </c>
      <c r="GV10" s="456">
        <f ca="1">IF(ผลการเรียน!$BA9=ลับ!$GV$5,1,0)</f>
        <v>0</v>
      </c>
      <c r="GW10" s="456">
        <f ca="1">IF(ผลการเรียน!$BA9=ลับ!$GW$5,1,0)</f>
        <v>0</v>
      </c>
      <c r="GX10" s="456">
        <f ca="1">IF(ผลการเรียน!$BA9=ลับ!$GX$5,1,0)</f>
        <v>0</v>
      </c>
      <c r="GY10" s="456">
        <f ca="1">IF(ผลการเรียน!$AR9=ลับ!$GY$5,1,0)</f>
        <v>0</v>
      </c>
      <c r="GZ10" s="456">
        <f ca="1">IF(ผลการเรียน!$AR9=ลับ!$GZ$5,1,0)</f>
        <v>0</v>
      </c>
      <c r="HA10" s="456">
        <f ca="1">IF(ผลการเรียน!$AR9=ลับ!$HA$5,1,0)</f>
        <v>0</v>
      </c>
      <c r="HB10" s="456">
        <f ca="1">IF(ผลการเรียน!$AR9=ลับ!$HB$5,1,0)</f>
        <v>0</v>
      </c>
      <c r="HC10" s="22">
        <f>IF(สรุปคะแนน!$Q10=3,1,0)</f>
        <v>0</v>
      </c>
      <c r="HD10" s="22">
        <f>IF(สรุปคะแนน!$Q10=2,1,0)</f>
        <v>0</v>
      </c>
      <c r="HE10" s="22">
        <f>IF(สรุปคะแนน!$Q10=1,1,0)</f>
        <v>0</v>
      </c>
      <c r="HF10" s="22">
        <f>IF(สรุปคะแนน!$Q10=0,1,0)</f>
        <v>1</v>
      </c>
      <c r="HG10" s="51"/>
      <c r="HH10" s="51"/>
      <c r="HI10" s="51"/>
      <c r="HJ10" s="51"/>
      <c r="HK10" s="51"/>
      <c r="HL10" s="51"/>
      <c r="HM10" s="51"/>
      <c r="HN10" s="51"/>
    </row>
    <row r="11" spans="1:222" ht="21">
      <c r="A11" s="29">
        <v>6</v>
      </c>
      <c r="B11" s="64">
        <f>IF(ลับ!B$3=0,0,IF(เวลาเรียน!G11="/",ลับ!B$3,0))</f>
        <v>0</v>
      </c>
      <c r="C11" s="64">
        <f>IF(ลับ!C$3=0,0,IF(เวลาเรียน!H11="/",ลับ!C$3,0))</f>
        <v>0</v>
      </c>
      <c r="D11" s="64">
        <f>IF(ลับ!D$3=0,0,IF(เวลาเรียน!I11="/",ลับ!D$3,0))</f>
        <v>0</v>
      </c>
      <c r="E11" s="64">
        <f>IF(ลับ!E$3=0,0,IF(เวลาเรียน!J11="/",ลับ!E$3,0))</f>
        <v>0</v>
      </c>
      <c r="F11" s="64">
        <f>IF(ลับ!F$3=0,0,IF(เวลาเรียน!K11="/",ลับ!F$3,0))</f>
        <v>0</v>
      </c>
      <c r="G11" s="64">
        <f>IF(ลับ!G$3=0,0,IF(เวลาเรียน!L11="/",ลับ!G$3,0))</f>
        <v>0</v>
      </c>
      <c r="H11" s="64">
        <f>IF(ลับ!H$3=0,0,IF(เวลาเรียน!M11="/",ลับ!H$3,0))</f>
        <v>0</v>
      </c>
      <c r="I11" s="64">
        <f>IF(ลับ!I$3=0,0,IF(เวลาเรียน!N11="/",ลับ!I$3,0))</f>
        <v>0</v>
      </c>
      <c r="J11" s="64">
        <f>IF(ลับ!J$3=0,0,IF(เวลาเรียน!O11="/",ลับ!J$3,0))</f>
        <v>0</v>
      </c>
      <c r="K11" s="64">
        <f>IF(ลับ!K$3=0,0,IF(เวลาเรียน!P11="/",ลับ!K$3,0))</f>
        <v>0</v>
      </c>
      <c r="L11" s="64">
        <f>IF(ลับ!L$3=0,0,IF(เวลาเรียน!Q11="/",ลับ!L$3,0))</f>
        <v>0</v>
      </c>
      <c r="M11" s="64">
        <f>IF(ลับ!M$3=0,0,IF(เวลาเรียน!R11="/",ลับ!M$3,0))</f>
        <v>0</v>
      </c>
      <c r="N11" s="64">
        <f>IF(ลับ!N$3=0,0,IF(เวลาเรียน!S11="/",ลับ!N$3,0))</f>
        <v>0</v>
      </c>
      <c r="O11" s="64">
        <f>IF(ลับ!O$3=0,0,IF(เวลาเรียน!T11="/",ลับ!O$3,0))</f>
        <v>0</v>
      </c>
      <c r="P11" s="64">
        <f>IF(ลับ!P$3=0,0,IF(เวลาเรียน!U11="/",ลับ!P$3,0))</f>
        <v>0</v>
      </c>
      <c r="Q11" s="64">
        <f>IF(ลับ!Q$3=0,0,IF(เวลาเรียน!V11="/",ลับ!Q$3,0))</f>
        <v>0</v>
      </c>
      <c r="R11" s="64">
        <f>IF(ลับ!R$3=0,0,IF(เวลาเรียน!W11="/",ลับ!R$3,0))</f>
        <v>0</v>
      </c>
      <c r="S11" s="64">
        <f>IF(ลับ!S$3=0,0,IF(เวลาเรียน!X11="/",ลับ!S$3,0))</f>
        <v>0</v>
      </c>
      <c r="T11" s="64">
        <f>IF(ลับ!T$3=0,0,IF(เวลาเรียน!Y11="/",ลับ!T$3,0))</f>
        <v>0</v>
      </c>
      <c r="U11" s="64">
        <f>IF(ลับ!U$3=0,0,IF(เวลาเรียน!Z11="/",ลับ!U$3,0))</f>
        <v>0</v>
      </c>
      <c r="V11" s="64">
        <f>IF(ลับ!V$3=0,0,IF(เวลาเรียน!AA11="/",ลับ!V$3,0))</f>
        <v>0</v>
      </c>
      <c r="W11" s="64">
        <f>IF(ลับ!W$3=0,0,IF(เวลาเรียน!AB11="/",ลับ!W$3,0))</f>
        <v>0</v>
      </c>
      <c r="X11" s="64">
        <f>IF(ลับ!X$3=0,0,IF(เวลาเรียน!AC11="/",ลับ!X$3,0))</f>
        <v>0</v>
      </c>
      <c r="Y11" s="64">
        <f>IF(ลับ!Y$3=0,0,IF(เวลาเรียน!AD11="/",ลับ!Y$3,0))</f>
        <v>0</v>
      </c>
      <c r="Z11" s="773">
        <f>IF(ลับ!Z$3=0,0,IF(เวลาเรียน!AE11="/",ลับ!Z$3,0))</f>
        <v>0</v>
      </c>
      <c r="AA11" s="64">
        <f>IF(ลับ!AA$3=0,0,IF(เวลาเรียน!AH11="/",ลับ!AA$3,0))</f>
        <v>0</v>
      </c>
      <c r="AB11" s="64">
        <f>IF(ลับ!AB$3=0,0,IF(เวลาเรียน!AI11="/",ลับ!AB$3,0))</f>
        <v>0</v>
      </c>
      <c r="AC11" s="64">
        <f>IF(ลับ!AC$3=0,0,IF(เวลาเรียน!AJ11="/",ลับ!AC$3,0))</f>
        <v>0</v>
      </c>
      <c r="AD11" s="64">
        <f>IF(ลับ!AD$3=0,0,IF(เวลาเรียน!AK11="/",ลับ!AD$3,0))</f>
        <v>0</v>
      </c>
      <c r="AE11" s="64">
        <f>IF(ลับ!AE$3=0,0,IF(เวลาเรียน!AL11="/",ลับ!AE$3,0))</f>
        <v>0</v>
      </c>
      <c r="AF11" s="64">
        <f>IF(ลับ!AF$3=0,0,IF(เวลาเรียน!AM11="/",ลับ!AF$3,0))</f>
        <v>0</v>
      </c>
      <c r="AG11" s="64">
        <f>IF(ลับ!AG$3=0,0,IF(เวลาเรียน!AN11="/",ลับ!AG$3,0))</f>
        <v>0</v>
      </c>
      <c r="AH11" s="64">
        <f>IF(ลับ!AH$3=0,0,IF(เวลาเรียน!AO11="/",ลับ!AH$3,0))</f>
        <v>0</v>
      </c>
      <c r="AI11" s="64">
        <f>IF(ลับ!AI$3=0,0,IF(เวลาเรียน!AP11="/",ลับ!AI$3,0))</f>
        <v>0</v>
      </c>
      <c r="AJ11" s="64">
        <f>IF(ลับ!AJ$3=0,0,IF(เวลาเรียน!AQ11="/",ลับ!AJ$3,0))</f>
        <v>0</v>
      </c>
      <c r="AK11" s="64">
        <f>IF(ลับ!AK$3=0,0,IF(เวลาเรียน!AR11="/",ลับ!AK$3,0))</f>
        <v>0</v>
      </c>
      <c r="AL11" s="64">
        <f>IF(ลับ!AL$3=0,0,IF(เวลาเรียน!AS11="/",ลับ!AL$3,0))</f>
        <v>0</v>
      </c>
      <c r="AM11" s="64">
        <f>IF(ลับ!AM$3=0,0,IF(เวลาเรียน!AT11="/",ลับ!AM$3,0))</f>
        <v>0</v>
      </c>
      <c r="AN11" s="64">
        <f>IF(ลับ!AN$3=0,0,IF(เวลาเรียน!AU11="/",ลับ!AN$3,0))</f>
        <v>0</v>
      </c>
      <c r="AO11" s="64">
        <f>IF(ลับ!AO$3=0,0,IF(เวลาเรียน!AV11="/",ลับ!AO$3,0))</f>
        <v>0</v>
      </c>
      <c r="AP11" s="64">
        <f>IF(ลับ!AP$3=0,0,IF(เวลาเรียน!AW11="/",ลับ!AP$3,0))</f>
        <v>0</v>
      </c>
      <c r="AQ11" s="64">
        <f>IF(ลับ!AQ$3=0,0,IF(เวลาเรียน!AX11="/",ลับ!AQ$3,0))</f>
        <v>0</v>
      </c>
      <c r="AR11" s="64">
        <f>IF(ลับ!AR$3=0,0,IF(เวลาเรียน!AY11="/",ลับ!AR$3,0))</f>
        <v>0</v>
      </c>
      <c r="AS11" s="64">
        <f>IF(ลับ!AS$3=0,0,IF(เวลาเรียน!AZ11="/",ลับ!AS$3,0))</f>
        <v>0</v>
      </c>
      <c r="AT11" s="64">
        <f>IF(ลับ!AT$3=0,0,IF(เวลาเรียน!BA11="/",ลับ!AT$3,0))</f>
        <v>0</v>
      </c>
      <c r="AU11" s="64">
        <f>IF(ลับ!AU$3=0,0,IF(เวลาเรียน!BB11="/",ลับ!AU$3,0))</f>
        <v>0</v>
      </c>
      <c r="AV11" s="64">
        <f>IF(ลับ!AV$3=0,0,IF(เวลาเรียน!BC11="/",ลับ!AV$3,0))</f>
        <v>0</v>
      </c>
      <c r="AW11" s="64">
        <f>IF(ลับ!AW$3=0,0,IF(เวลาเรียน!BD11="/",ลับ!AW$3,0))</f>
        <v>0</v>
      </c>
      <c r="AX11" s="64">
        <f>IF(ลับ!AX$3=0,0,IF(เวลาเรียน!BE11="/",ลับ!AX$3,0))</f>
        <v>0</v>
      </c>
      <c r="AY11" s="64">
        <f>IF(ลับ!AY$3=0,0,IF(เวลาเรียน!BF11="/",ลับ!AY$3,0))</f>
        <v>0</v>
      </c>
      <c r="AZ11" s="64">
        <f>IF(ลับ!AZ$3=0,0,IF(เวลาเรียน!BG11="/",ลับ!AZ$3,0))</f>
        <v>0</v>
      </c>
      <c r="BA11" s="64">
        <f>IF(ลับ!BA$3=0,0,IF(เวลาเรียน!BH11="/",ลับ!BA$3,0))</f>
        <v>0</v>
      </c>
      <c r="BB11" s="64">
        <f>IF(ลับ!BB$3=0,0,IF(เวลาเรียน!BI11="/",ลับ!BB$3,0))</f>
        <v>0</v>
      </c>
      <c r="BC11" s="64">
        <f>IF(ลับ!BC$3=0,0,IF(เวลาเรียน!BJ11="/",ลับ!BC$3,0))</f>
        <v>0</v>
      </c>
      <c r="BD11" s="64">
        <f>IF(ลับ!BD$3=0,0,IF(เวลาเรียน!BK11="/",ลับ!BD$3,0))</f>
        <v>0</v>
      </c>
      <c r="BE11" s="64">
        <f>IF(ลับ!BE$3=0,0,IF(เวลาเรียน!BL11="/",ลับ!BE$3,0))</f>
        <v>0</v>
      </c>
      <c r="BF11" s="64">
        <f>IF(ลับ!BF$3=0,0,IF(เวลาเรียน!BM11="/",ลับ!BF$3,0))</f>
        <v>0</v>
      </c>
      <c r="BG11" s="64">
        <f>IF(ลับ!BG$3=0,0,IF(เวลาเรียน!BN11="/",ลับ!BG$3,0))</f>
        <v>0</v>
      </c>
      <c r="BH11" s="64">
        <f>IF(ลับ!BH$3=0,0,IF(เวลาเรียน!BO11="/",ลับ!BH$3,0))</f>
        <v>0</v>
      </c>
      <c r="BI11" s="64">
        <f>IF(ลับ!BI$3=0,0,IF(เวลาเรียน!BP11="/",ลับ!BI$3,0))</f>
        <v>0</v>
      </c>
      <c r="BJ11" s="64">
        <f>IF(ลับ!BJ$3=0,0,IF(เวลาเรียน!BQ11="/",ลับ!BJ$3,0))</f>
        <v>0</v>
      </c>
      <c r="BK11" s="64">
        <f>IF(ลับ!BK$3=0,0,IF(เวลาเรียน!BR11="/",ลับ!BK$3,0))</f>
        <v>0</v>
      </c>
      <c r="BL11" s="64">
        <f>IF(ลับ!BL$3=0,0,IF(เวลาเรียน!BS11="/",ลับ!BL$3,0))</f>
        <v>0</v>
      </c>
      <c r="BM11" s="64">
        <f>IF(ลับ!BM$3=0,0,IF(เวลาเรียน!BT11="/",ลับ!BM$3,0))</f>
        <v>0</v>
      </c>
      <c r="BN11" s="64">
        <f>IF(ลับ!BN$3=0,0,IF(เวลาเรียน!BU11="/",ลับ!BN$3,0))</f>
        <v>0</v>
      </c>
      <c r="BO11" s="64">
        <f>IF(ลับ!BO$3=0,0,IF(เวลาเรียน!BV11="/",ลับ!BO$3,0))</f>
        <v>0</v>
      </c>
      <c r="BP11" s="64">
        <f>IF(ลับ!BP$3=0,0,IF(เวลาเรียน!BW11="/",ลับ!BP$3,0))</f>
        <v>0</v>
      </c>
      <c r="BQ11" s="64">
        <f>IF(ลับ!BQ$3=0,0,IF(เวลาเรียน!BX11="/",ลับ!BQ$3,0))</f>
        <v>0</v>
      </c>
      <c r="BR11" s="64">
        <f>IF(ลับ!BR$3=0,0,IF(เวลาเรียน!BY11="/",ลับ!BR$3,0))</f>
        <v>0</v>
      </c>
      <c r="BS11" s="773">
        <f>IF(ลับ!BS$3=0,0,IF(เวลาเรียน!BZ11="/",ลับ!BS$3,0))</f>
        <v>0</v>
      </c>
      <c r="BT11" s="64">
        <f>IF(ลับ!BT$3=0,0,IF(เวลาเรียน!CB11="/",ลับ!BT$3,0))</f>
        <v>0</v>
      </c>
      <c r="BU11" s="64">
        <f>IF(ลับ!BU$3=0,0,IF(เวลาเรียน!CC11="/",ลับ!BU$3,0))</f>
        <v>0</v>
      </c>
      <c r="BV11" s="64">
        <f>IF(ลับ!BV$3=0,0,IF(เวลาเรียน!CD11="/",ลับ!BV$3,0))</f>
        <v>0</v>
      </c>
      <c r="BW11" s="64">
        <f>IF(ลับ!BW$3=0,0,IF(เวลาเรียน!CE11="/",ลับ!BW$3,0))</f>
        <v>0</v>
      </c>
      <c r="BX11" s="64">
        <f>IF(ลับ!BX$3=0,0,IF(เวลาเรียน!CF11="/",ลับ!BX$3,0))</f>
        <v>0</v>
      </c>
      <c r="BY11" s="64">
        <f>IF(ลับ!BY$3=0,0,IF(เวลาเรียน!CG11="/",ลับ!BY$3,0))</f>
        <v>0</v>
      </c>
      <c r="BZ11" s="64">
        <f>IF(ลับ!BZ$3=0,0,IF(เวลาเรียน!CH11="/",ลับ!BZ$3,0))</f>
        <v>0</v>
      </c>
      <c r="CA11" s="64">
        <f>IF(ลับ!CA$3=0,0,IF(เวลาเรียน!CI11="/",ลับ!CA$3,0))</f>
        <v>0</v>
      </c>
      <c r="CB11" s="64">
        <f>IF(ลับ!CB$3=0,0,IF(เวลาเรียน!CJ11="/",ลับ!CB$3,0))</f>
        <v>0</v>
      </c>
      <c r="CC11" s="64">
        <f>IF(ลับ!CC$3=0,0,IF(เวลาเรียน!CK11="/",ลับ!CC$3,0))</f>
        <v>0</v>
      </c>
      <c r="CD11" s="64">
        <f>IF(ลับ!CD$3=0,0,IF(เวลาเรียน!CL11="/",ลับ!CD$3,0))</f>
        <v>0</v>
      </c>
      <c r="CE11" s="64">
        <f>IF(ลับ!CE$3=0,0,IF(เวลาเรียน!CM11="/",ลับ!CE$3,0))</f>
        <v>0</v>
      </c>
      <c r="CF11" s="64">
        <f>IF(ลับ!CF$3=0,0,IF(เวลาเรียน!CN11="/",ลับ!CF$3,0))</f>
        <v>0</v>
      </c>
      <c r="CG11" s="64">
        <f>IF(ลับ!CG$3=0,0,IF(เวลาเรียน!CO11="/",ลับ!CG$3,0))</f>
        <v>0</v>
      </c>
      <c r="CH11" s="64">
        <f>IF(ลับ!CH$3=0,0,IF(เวลาเรียน!CP11="/",ลับ!CH$3,0))</f>
        <v>0</v>
      </c>
      <c r="CI11" s="64">
        <f>IF(ลับ!CI$3=0,0,IF(เวลาเรียน!CQ11="/",ลับ!CI$3,0))</f>
        <v>0</v>
      </c>
      <c r="CJ11" s="64">
        <f>IF(ลับ!CJ$3=0,0,IF(เวลาเรียน!CR11="/",ลับ!CJ$3,0))</f>
        <v>0</v>
      </c>
      <c r="CK11" s="64">
        <f>IF(ลับ!CK$3=0,0,IF(เวลาเรียน!CS11="/",ลับ!CK$3,0))</f>
        <v>0</v>
      </c>
      <c r="CL11" s="64">
        <f>IF(ลับ!CL$3=0,0,IF(เวลาเรียน!CT11="/",ลับ!CL$3,0))</f>
        <v>0</v>
      </c>
      <c r="CM11" s="64">
        <f>IF(ลับ!CM$3=0,0,IF(เวลาเรียน!CU11="/",ลับ!CM$3,0))</f>
        <v>0</v>
      </c>
      <c r="CN11" s="64">
        <f>IF(ลับ!CN$3=0,0,IF(เวลาเรียน!CV11="/",ลับ!CN$3,0))</f>
        <v>0</v>
      </c>
      <c r="CO11" s="64">
        <f>IF(ลับ!CO$3=0,0,IF(เวลาเรียน!CW11="/",ลับ!CO$3,0))</f>
        <v>0</v>
      </c>
      <c r="CP11" s="64">
        <f>IF(ลับ!CP$3=0,0,IF(เวลาเรียน!CX11="/",ลับ!CP$3,0))</f>
        <v>0</v>
      </c>
      <c r="CQ11" s="64">
        <f>IF(ลับ!CQ$3=0,0,IF(เวลาเรียน!CY11="/",ลับ!CQ$3,0))</f>
        <v>0</v>
      </c>
      <c r="CR11" s="64">
        <f>IF(ลับ!CR$3=0,0,IF(เวลาเรียน!CZ11="/",ลับ!CR$3,0))</f>
        <v>0</v>
      </c>
      <c r="CS11" s="64">
        <f>IF(ลับ!CS$3=0,0,IF(เวลาเรียน!DA11="/",ลับ!CS$3,0))</f>
        <v>0</v>
      </c>
      <c r="CT11" s="64">
        <f>IF(ลับ!CT$3=0,0,IF(เวลาเรียน!DB11="/",ลับ!CT$3,0))</f>
        <v>0</v>
      </c>
      <c r="CU11" s="64">
        <f>IF(ลับ!CU$3=0,0,IF(เวลาเรียน!DC11="/",ลับ!CU$3,0))</f>
        <v>0</v>
      </c>
      <c r="CV11" s="64">
        <f>IF(ลับ!CV$3=0,0,IF(เวลาเรียน!DD11="/",ลับ!CV$3,0))</f>
        <v>0</v>
      </c>
      <c r="CW11" s="65">
        <f>IF(ลับ!CW$3=0,0,IF(เวลาเรียน!DE11="/",ลับ!CW$3,0))</f>
        <v>0</v>
      </c>
      <c r="CX11" s="85">
        <f t="shared" si="11"/>
        <v>0</v>
      </c>
      <c r="CZ11" s="16">
        <v>6</v>
      </c>
      <c r="DA11" s="16">
        <f>IF(ตัวชี้วัด!C11="ร",ตัวชี้วัด!C11,IF(ตัวชี้วัด!F11="ร",ตัวชี้วัด!F11,IF(ตัวชี้วัด!I11="ร",ตัวชี้วัด!I11,IF(ตัวชี้วัด!L11="ร",ตัวชี้วัด!L11,IF(ตัวชี้วัด!O11="ร",ตัวชี้วัด!O11,IF(ตัวชี้วัด!S11="ร",ตัวชี้วัด!S11,IF(ตัวชี้วัด!V11="ร",ตัวชี้วัด!V11,SUM(ตัวชี้วัด!C11,ตัวชี้วัด!F11,ตัวชี้วัด!I11,ตัวชี้วัด!L11,ตัวชี้วัด!O11,ตัวชี้วัด!S11,ตัวชี้วัด!V11))))))))</f>
        <v>0</v>
      </c>
      <c r="DB11" s="16">
        <f>IF(ตัวชี้วัด!Y11="ร",ตัวชี้วัด!Y11,IF(ตัวชี้วัด!AB11="ร",ตัวชี้วัด!AB11,IF(ตัวชี้วัด!AE11="ร",ตัวชี้วัด!AE11,IF(ตัวชี้วัด!AK11="ร",ตัวชี้วัด!AK11,IF(ตัวชี้วัด!AN11="ร",ตัวชี้วัด!AN11,IF(ตัวชี้วัด!AQ11="ร",ตัวชี้วัด!AQ11,IF(ตัวชี้วัด!AT11="ร",ตัวชี้วัด!AT11,SUM(ตัวชี้วัด!Y11,ตัวชี้วัด!AB11,ตัวชี้วัด!AE11,ตัวชี้วัด!AK11,ตัวชี้วัด!AN11,ตัวชี้วัด!AQ11,ตัวชี้วัด!AT11))))))))</f>
        <v>0</v>
      </c>
      <c r="DC11" s="16">
        <f>IF(ตัวชี้วัด!AW11="ร",ตัวชี้วัด!AW11,IF(ตัวชี้วัด!BA11="ร",ตัวชี้วัด!BA11,IF(ตัวชี้วัด!BD11="ร",ตัวชี้วัด!BD11,IF(ตัวชี้วัด!BG11="ร",ตัวชี้วัด!BG11,IF(ตัวชี้วัด!BJ11="ร",ตัวชี้วัด!BJ11,IF(ตัวชี้วัด!BM11="ร",ตัวชี้วัด!BM11,IF(ตัวชี้วัด!BS11="ร",ตัวชี้วัด!BS11,SUM(ตัวชี้วัด!AW11,ตัวชี้วัด!BA11,ตัวชี้วัด!BD11,ตัวชี้วัด!BG11,ตัวชี้วัด!BJ11,ตัวชี้วัด!BM11,ตัวชี้วัด!BS11))))))))</f>
        <v>0</v>
      </c>
      <c r="DD11" s="16">
        <f>IF(ตัวชี้วัด!BV11="ร",ตัวชี้วัด!BV11,IF(ตัวชี้วัด!BY11="ร",ตัวชี้วัด!BY11,IF(ตัวชี้วัด!CB11="ร",ตัวชี้วัด!CB11,IF(ตัวชี้วัด!CE11="ร",ตัวชี้วัด!CE11,IF(ตัวชี้วัด!CI11="ร",ตัวชี้วัด!CI11,IF(ตัวชี้วัด!CL11="ร",ตัวชี้วัด!CL11,IF(ตัวชี้วัด!CO11="ร",ตัวชี้วัด!CO11,SUM(ตัวชี้วัด!BV11,ตัวชี้วัด!BY11,ตัวชี้วัด!CB11,ตัวชี้วัด!CE11,ตัวชี้วัด!CI11,ตัวชี้วัด!CL11,ตัวชี้วัด!CO11))))))))</f>
        <v>0</v>
      </c>
      <c r="DE11" s="16">
        <f>IF(ตัวชี้วัด!CR11="ร",ตัวชี้วัด!CR11,IF(ตัวชี้วัด!CU11="ร",ตัวชี้วัด!CU11,IF(ตัวชี้วัด!DA11="ร",ตัวชี้วัด!DA11,IF(ตัวชี้วัด!DD11="ร",ตัวชี้วัด!DD11,IF(ตัวชี้วัด!DG11="ร",ตัวชี้วัด!DG11,IF(ตัวชี้วัด!DJ11="ร",ตัวชี้วัด!DJ11,IF(ตัวชี้วัด!DM11="ร",ตัวชี้วัด!DM11,SUM(ตัวชี้วัด!CR11,ตัวชี้วัด!CU11,ตัวชี้วัด!DA11,ตัวชี้วัด!DD11,ตัวชี้วัด!DG11,ตัวชี้วัด!DJ11,ตัวชี้วัด!DM11))))))))</f>
        <v>0</v>
      </c>
      <c r="DF11" s="16">
        <f>IF(ตัวชี้วัด!DQ11="ร",ตัวชี้วัด!DQ11,IF(ตัวชี้วัด!DT11="ร",ตัวชี้วัด!DT11,IF(ตัวชี้วัด!DW11="ร",ตัวชี้วัด!DW11,IF(ตัวชี้วัด!DZ11="ร",ตัวชี้วัด!DZ11,SUM(ตัวชี้วัด!DQ11,ตัวชี้วัด!DT11,ตัวชี้วัด!DW11,ตัวชี้วัด!DZ11)))))</f>
        <v>0</v>
      </c>
      <c r="DG11" s="84">
        <f t="shared" si="12"/>
        <v>0</v>
      </c>
      <c r="DH11" s="51"/>
      <c r="DI11" s="16">
        <f>IF(ตัวชี้วัด!D11="/",1,0)</f>
        <v>0</v>
      </c>
      <c r="DJ11" s="16">
        <f>IF(ตัวชี้วัด!G11="/",1,0)</f>
        <v>0</v>
      </c>
      <c r="DK11" s="16">
        <f>IF(ตัวชี้วัด!J11="/",1,0)</f>
        <v>0</v>
      </c>
      <c r="DL11" s="16">
        <f>IF(ตัวชี้วัด!M11="/",1,0)</f>
        <v>0</v>
      </c>
      <c r="DM11" s="16">
        <f>IF(ตัวชี้วัด!P11="/",1,0)</f>
        <v>0</v>
      </c>
      <c r="DN11" s="16">
        <f>IF(ตัวชี้วัด!T11="/",1,0)</f>
        <v>0</v>
      </c>
      <c r="DO11" s="16">
        <f>IF(ตัวชี้วัด!W11="/",1,0)</f>
        <v>0</v>
      </c>
      <c r="DP11" s="16">
        <f>IF(ตัวชี้วัด!Z11="/",1,0)</f>
        <v>0</v>
      </c>
      <c r="DQ11" s="16">
        <f>IF(ตัวชี้วัด!AC11="/",1,0)</f>
        <v>0</v>
      </c>
      <c r="DR11" s="16">
        <f>IF(ตัวชี้วัด!AF11="/",1,0)</f>
        <v>0</v>
      </c>
      <c r="DS11" s="16">
        <f>IF(ตัวชี้วัด!AL11="/",1,0)</f>
        <v>0</v>
      </c>
      <c r="DT11" s="16">
        <f>IF(ตัวชี้วัด!AO11="/",1,0)</f>
        <v>0</v>
      </c>
      <c r="DU11" s="16">
        <f>IF(ตัวชี้วัด!AR11="/",1,0)</f>
        <v>0</v>
      </c>
      <c r="DV11" s="16">
        <f>IF(ตัวชี้วัด!AU11="/",1,0)</f>
        <v>0</v>
      </c>
      <c r="DW11" s="16">
        <f>IF(ตัวชี้วัด!AX11="/",1,0)</f>
        <v>0</v>
      </c>
      <c r="DX11" s="16">
        <f>IF(ตัวชี้วัด!BB11="/",1,0)</f>
        <v>0</v>
      </c>
      <c r="DY11" s="16">
        <f>IF(ตัวชี้วัด!BE11="/",1,0)</f>
        <v>0</v>
      </c>
      <c r="DZ11" s="16">
        <f>IF(ตัวชี้วัด!BH11="/",1,0)</f>
        <v>0</v>
      </c>
      <c r="EA11" s="16">
        <f>IF(ตัวชี้วัด!BK11="/",1,0)</f>
        <v>0</v>
      </c>
      <c r="EB11" s="16">
        <f>IF(ตัวชี้วัด!BN11="/",1,0)</f>
        <v>0</v>
      </c>
      <c r="EC11" s="16">
        <f>IF(ตัวชี้วัด!BT11="/",1,0)</f>
        <v>0</v>
      </c>
      <c r="ED11" s="16">
        <f>IF(ตัวชี้วัด!BW11="/",1,0)</f>
        <v>0</v>
      </c>
      <c r="EE11" s="16">
        <f>IF(ตัวชี้วัด!BZ11="/",1,0)</f>
        <v>0</v>
      </c>
      <c r="EF11" s="16">
        <f>IF(ตัวชี้วัด!CC11="/",1,0)</f>
        <v>0</v>
      </c>
      <c r="EG11" s="16">
        <f>IF(ตัวชี้วัด!CF11="/",1,0)</f>
        <v>0</v>
      </c>
      <c r="EH11" s="16">
        <f>IF(ตัวชี้วัด!CJ11="/",1,0)</f>
        <v>0</v>
      </c>
      <c r="EI11" s="16">
        <f>IF(ตัวชี้วัด!CM11="/",1,0)</f>
        <v>0</v>
      </c>
      <c r="EJ11" s="16">
        <f>IF(ตัวชี้วัด!CP11="/",1,0)</f>
        <v>0</v>
      </c>
      <c r="EK11" s="16">
        <f>IF(ตัวชี้วัด!CS11="/",1,0)</f>
        <v>0</v>
      </c>
      <c r="EL11" s="16">
        <f>IF(ตัวชี้วัด!CV11="/",1,0)</f>
        <v>0</v>
      </c>
      <c r="EM11" s="16">
        <f>IF(ตัวชี้วัด!DB11="/",1,0)</f>
        <v>0</v>
      </c>
      <c r="EN11" s="16">
        <f>IF(ตัวชี้วัด!DE11="/",1,0)</f>
        <v>0</v>
      </c>
      <c r="EO11" s="16">
        <f>IF(ตัวชี้วัด!DH11="/",1,0)</f>
        <v>0</v>
      </c>
      <c r="EP11" s="16">
        <f>IF(ตัวชี้วัด!DK11="/",1,0)</f>
        <v>0</v>
      </c>
      <c r="EQ11" s="16">
        <f>IF(ตัวชี้วัด!DN11="/",1,0)</f>
        <v>0</v>
      </c>
      <c r="ER11" s="16">
        <f>IF(ตัวชี้วัด!DR11="/",1,0)</f>
        <v>0</v>
      </c>
      <c r="ES11" s="16">
        <f>IF(ตัวชี้วัด!DU11="/",1,0)</f>
        <v>0</v>
      </c>
      <c r="ET11" s="16">
        <f>IF(ตัวชี้วัด!DX11="/",1,0)</f>
        <v>0</v>
      </c>
      <c r="EU11" s="16">
        <f>IF(ตัวชี้วัด!EA11="/",1,0)</f>
        <v>0</v>
      </c>
      <c r="EV11" s="84">
        <f t="shared" si="3"/>
        <v>0</v>
      </c>
      <c r="EX11" s="16">
        <v>6</v>
      </c>
      <c r="EY11" s="16">
        <f>IF(คุณลักษณะ!B11&gt;1,2,IF(คุณลักษณะ!B11=1,1,0))</f>
        <v>0</v>
      </c>
      <c r="EZ11" s="16">
        <f>IF(คุณลักษณะ!C11&gt;1,2,IF(คุณลักษณะ!C11=1,1,0))</f>
        <v>0</v>
      </c>
      <c r="FA11" s="16">
        <f>IF(คุณลักษณะ!D11&gt;1,2,IF(คุณลักษณะ!D11=1,1,0))</f>
        <v>0</v>
      </c>
      <c r="FB11" s="16">
        <f>IF(คุณลักษณะ!E11&gt;1,2,IF(คุณลักษณะ!E11=1,1,0))</f>
        <v>0</v>
      </c>
      <c r="FC11" s="84">
        <f t="shared" si="4"/>
        <v>0</v>
      </c>
      <c r="FD11" s="16">
        <f>IF(คุณลักษณะ!G11&gt;1,2,IF(คุณลักษณะ!G11=1,1,0))</f>
        <v>0</v>
      </c>
      <c r="FE11" s="16">
        <f>IF(คุณลักษณะ!H11&gt;1,2,IF(คุณลักษณะ!H11=1,1,0))</f>
        <v>0</v>
      </c>
      <c r="FF11" s="84">
        <f t="shared" si="5"/>
        <v>0</v>
      </c>
      <c r="FG11" s="16">
        <f>IF(คุณลักษณะ!O11&gt;1,2,IF(คุณลักษณะ!O11=1,1,0))</f>
        <v>0</v>
      </c>
      <c r="FH11" s="16">
        <f>IF(คุณลักษณะ!P11&gt;1,2,IF(คุณลักษณะ!P11=1,1,0))</f>
        <v>0</v>
      </c>
      <c r="FI11" s="84">
        <f t="shared" si="6"/>
        <v>0</v>
      </c>
      <c r="FJ11" s="16">
        <f>IF(คุณลักษณะ!S11&gt;1,2,IF(คุณลักษณะ!S11=1,1,0))</f>
        <v>0</v>
      </c>
      <c r="FK11" s="16">
        <f>IF(คุณลักษณะ!T11&gt;1,2,IF(คุณลักษณะ!T11=1,1,0))</f>
        <v>0</v>
      </c>
      <c r="FL11" s="84">
        <f t="shared" si="7"/>
        <v>0</v>
      </c>
      <c r="FM11" s="16">
        <f>IF(คุณลักษณะ!V11&gt;1,2,IF(คุณลักษณะ!V11=1,1,0))</f>
        <v>0</v>
      </c>
      <c r="FN11" s="16">
        <f>IF(คุณลักษณะ!W11&gt;1,2,IF(คุณลักษณะ!W11=1,1,0))</f>
        <v>0</v>
      </c>
      <c r="FO11" s="84">
        <f t="shared" si="8"/>
        <v>0</v>
      </c>
      <c r="FP11" s="16">
        <f>IF(คุณลักษณะ!Y11&gt;1,2,IF(คุณลักษณะ!Y11=1,1,0))</f>
        <v>0</v>
      </c>
      <c r="FQ11" s="16">
        <f>IF(คุณลักษณะ!AC11&gt;1,2,IF(คุณลักษณะ!AC11=1,1,0))</f>
        <v>0</v>
      </c>
      <c r="FR11" s="16">
        <f>IF(คุณลักษณะ!AD11&gt;1,2,IF(คุณลักษณะ!AD11=1,1,0))</f>
        <v>0</v>
      </c>
      <c r="FS11" s="84">
        <f t="shared" si="9"/>
        <v>0</v>
      </c>
      <c r="FT11" s="16">
        <f>IF(คุณลักษณะ!AF11&gt;1,2,IF(คุณลักษณะ!AF11=1,1,0))</f>
        <v>0</v>
      </c>
      <c r="FU11" s="16">
        <f>IF(คุณลักษณะ!AG11&gt;1,2,IF(คุณลักษณะ!AG11=1,1,0))</f>
        <v>0</v>
      </c>
      <c r="FV11" s="84">
        <f t="shared" si="10"/>
        <v>0</v>
      </c>
      <c r="FW11" s="51"/>
      <c r="FX11" s="16">
        <f>IF(คุณลักษณะ!F11&gt;1,2,IF(คุณลักษณะ!F11=1,1,0))</f>
        <v>0</v>
      </c>
      <c r="FY11" s="16">
        <f>IF(คุณลักษณะ!I11&gt;1,2,IF(คุณลักษณะ!I11=1,1,0))</f>
        <v>0</v>
      </c>
      <c r="FZ11" s="16">
        <f>IF(คุณลักษณะ!N11&gt;1,2,IF(คุณลักษณะ!N11=1,1,0))</f>
        <v>0</v>
      </c>
      <c r="GA11" s="16">
        <f>IF(คุณลักษณะ!Q11&gt;1,2,IF(คุณลักษณะ!Q11=1,1,0))</f>
        <v>0</v>
      </c>
      <c r="GB11" s="16">
        <f>IF(คุณลักษณะ!U11&gt;1,2,IF(คุณลักษณะ!U11=1,1,0))</f>
        <v>0</v>
      </c>
      <c r="GC11" s="16">
        <f>IF(คุณลักษณะ!X11&gt;1,2,IF(คุณลักษณะ!X11=1,1,0))</f>
        <v>0</v>
      </c>
      <c r="GD11" s="16">
        <f>IF(คุณลักษณะ!AE11&gt;1,2,IF(คุณลักษณะ!AE11=1,1,0))</f>
        <v>0</v>
      </c>
      <c r="GE11" s="16">
        <f>IF(คุณลักษณะ!AH11&gt;1,2,IF(คุณลักษณะ!AH11=1,1,0))</f>
        <v>0</v>
      </c>
      <c r="GF11" s="88">
        <f t="shared" si="13"/>
        <v>0</v>
      </c>
      <c r="GG11" s="86">
        <f>IF(คุณลักษณะ!F11=0,0,IF(คุณลักษณะ!I11=0,0,IF(คุณลักษณะ!N11=0,0,IF(คุณลักษณะ!Q11=0,0,IF(คุณลักษณะ!U11=0,0,IF(คุณลักษณะ!X11=0,0,IF(คุณลักษณะ!AE11=0,0,IF(คุณลักษณะ!AH11=0,0,GF11))))))))</f>
        <v>0</v>
      </c>
      <c r="GI11" s="3">
        <v>6</v>
      </c>
      <c r="GJ11" s="22">
        <f>IF(เวลาเรียน!C11="",0,1)</f>
        <v>0</v>
      </c>
      <c r="GK11" s="456">
        <f>IF(ผลการเรียน!$AK10=$GK$5,1,0)</f>
        <v>0</v>
      </c>
      <c r="GL11" s="456">
        <f>IF(ผลการเรียน!$AK10=$GL$5,1,0)</f>
        <v>0</v>
      </c>
      <c r="GM11" s="456">
        <f>IF(ผลการเรียน!$AK10=$GM$5,1,0)</f>
        <v>0</v>
      </c>
      <c r="GN11" s="456">
        <f>IF(ผลการเรียน!$AK10=$GN$5,1,0)</f>
        <v>0</v>
      </c>
      <c r="GO11" s="456">
        <f>IF(ผลการเรียน!$AK10=$GO$5,1,0)</f>
        <v>0</v>
      </c>
      <c r="GP11" s="456">
        <f>IF(ผลการเรียน!$AK10=$GP$5,1,0)</f>
        <v>0</v>
      </c>
      <c r="GQ11" s="456">
        <f>IF(ผลการเรียน!$AK10=$GQ$5,1,0)</f>
        <v>0</v>
      </c>
      <c r="GR11" s="456">
        <f>IF(ผลการเรียน!$AK10=$GR$5,1,0)</f>
        <v>0</v>
      </c>
      <c r="GS11" s="456">
        <f>IF(ผลการเรียน!$AK10=$GS$5,1,0)</f>
        <v>0</v>
      </c>
      <c r="GT11" s="456">
        <f>IF(ผลการเรียน!$AK10=$GT$5,1,0)</f>
        <v>0</v>
      </c>
      <c r="GU11" s="456">
        <f ca="1">IF(ผลการเรียน!$BA10=ลับ!$GU$5,1,0)</f>
        <v>0</v>
      </c>
      <c r="GV11" s="456">
        <f ca="1">IF(ผลการเรียน!$BA10=ลับ!$GV$5,1,0)</f>
        <v>0</v>
      </c>
      <c r="GW11" s="456">
        <f ca="1">IF(ผลการเรียน!$BA10=ลับ!$GW$5,1,0)</f>
        <v>0</v>
      </c>
      <c r="GX11" s="456">
        <f ca="1">IF(ผลการเรียน!$BA10=ลับ!$GX$5,1,0)</f>
        <v>0</v>
      </c>
      <c r="GY11" s="456">
        <f ca="1">IF(ผลการเรียน!$AR10=ลับ!$GY$5,1,0)</f>
        <v>0</v>
      </c>
      <c r="GZ11" s="456">
        <f ca="1">IF(ผลการเรียน!$AR10=ลับ!$GZ$5,1,0)</f>
        <v>0</v>
      </c>
      <c r="HA11" s="456">
        <f ca="1">IF(ผลการเรียน!$AR10=ลับ!$HA$5,1,0)</f>
        <v>0</v>
      </c>
      <c r="HB11" s="456">
        <f ca="1">IF(ผลการเรียน!$AR10=ลับ!$HB$5,1,0)</f>
        <v>0</v>
      </c>
      <c r="HC11" s="22">
        <f>IF(สรุปคะแนน!$Q11=3,1,0)</f>
        <v>0</v>
      </c>
      <c r="HD11" s="22">
        <f>IF(สรุปคะแนน!$Q11=2,1,0)</f>
        <v>0</v>
      </c>
      <c r="HE11" s="22">
        <f>IF(สรุปคะแนน!$Q11=1,1,0)</f>
        <v>0</v>
      </c>
      <c r="HF11" s="22">
        <f>IF(สรุปคะแนน!$Q11=0,1,0)</f>
        <v>1</v>
      </c>
      <c r="HG11" s="51"/>
      <c r="HH11" s="51"/>
      <c r="HI11" s="51"/>
      <c r="HJ11" s="51"/>
      <c r="HK11" s="51"/>
      <c r="HL11" s="51"/>
      <c r="HM11" s="51"/>
      <c r="HN11" s="51"/>
    </row>
    <row r="12" spans="1:222" ht="21">
      <c r="A12" s="29">
        <v>7</v>
      </c>
      <c r="B12" s="64">
        <f>IF(ลับ!B$3=0,0,IF(เวลาเรียน!G12="/",ลับ!B$3,0))</f>
        <v>0</v>
      </c>
      <c r="C12" s="64">
        <f>IF(ลับ!C$3=0,0,IF(เวลาเรียน!H12="/",ลับ!C$3,0))</f>
        <v>0</v>
      </c>
      <c r="D12" s="64">
        <f>IF(ลับ!D$3=0,0,IF(เวลาเรียน!I12="/",ลับ!D$3,0))</f>
        <v>0</v>
      </c>
      <c r="E12" s="64">
        <f>IF(ลับ!E$3=0,0,IF(เวลาเรียน!J12="/",ลับ!E$3,0))</f>
        <v>0</v>
      </c>
      <c r="F12" s="64">
        <f>IF(ลับ!F$3=0,0,IF(เวลาเรียน!K12="/",ลับ!F$3,0))</f>
        <v>0</v>
      </c>
      <c r="G12" s="64">
        <f>IF(ลับ!G$3=0,0,IF(เวลาเรียน!L12="/",ลับ!G$3,0))</f>
        <v>0</v>
      </c>
      <c r="H12" s="64">
        <f>IF(ลับ!H$3=0,0,IF(เวลาเรียน!M12="/",ลับ!H$3,0))</f>
        <v>0</v>
      </c>
      <c r="I12" s="64">
        <f>IF(ลับ!I$3=0,0,IF(เวลาเรียน!N12="/",ลับ!I$3,0))</f>
        <v>0</v>
      </c>
      <c r="J12" s="64">
        <f>IF(ลับ!J$3=0,0,IF(เวลาเรียน!O12="/",ลับ!J$3,0))</f>
        <v>0</v>
      </c>
      <c r="K12" s="64">
        <f>IF(ลับ!K$3=0,0,IF(เวลาเรียน!P12="/",ลับ!K$3,0))</f>
        <v>0</v>
      </c>
      <c r="L12" s="64">
        <f>IF(ลับ!L$3=0,0,IF(เวลาเรียน!Q12="/",ลับ!L$3,0))</f>
        <v>0</v>
      </c>
      <c r="M12" s="64">
        <f>IF(ลับ!M$3=0,0,IF(เวลาเรียน!R12="/",ลับ!M$3,0))</f>
        <v>0</v>
      </c>
      <c r="N12" s="64">
        <f>IF(ลับ!N$3=0,0,IF(เวลาเรียน!S12="/",ลับ!N$3,0))</f>
        <v>0</v>
      </c>
      <c r="O12" s="64">
        <f>IF(ลับ!O$3=0,0,IF(เวลาเรียน!T12="/",ลับ!O$3,0))</f>
        <v>0</v>
      </c>
      <c r="P12" s="64">
        <f>IF(ลับ!P$3=0,0,IF(เวลาเรียน!U12="/",ลับ!P$3,0))</f>
        <v>0</v>
      </c>
      <c r="Q12" s="64">
        <f>IF(ลับ!Q$3=0,0,IF(เวลาเรียน!V12="/",ลับ!Q$3,0))</f>
        <v>0</v>
      </c>
      <c r="R12" s="64">
        <f>IF(ลับ!R$3=0,0,IF(เวลาเรียน!W12="/",ลับ!R$3,0))</f>
        <v>0</v>
      </c>
      <c r="S12" s="64">
        <f>IF(ลับ!S$3=0,0,IF(เวลาเรียน!X12="/",ลับ!S$3,0))</f>
        <v>0</v>
      </c>
      <c r="T12" s="64">
        <f>IF(ลับ!T$3=0,0,IF(เวลาเรียน!Y12="/",ลับ!T$3,0))</f>
        <v>0</v>
      </c>
      <c r="U12" s="64">
        <f>IF(ลับ!U$3=0,0,IF(เวลาเรียน!Z12="/",ลับ!U$3,0))</f>
        <v>0</v>
      </c>
      <c r="V12" s="64">
        <f>IF(ลับ!V$3=0,0,IF(เวลาเรียน!AA12="/",ลับ!V$3,0))</f>
        <v>0</v>
      </c>
      <c r="W12" s="64">
        <f>IF(ลับ!W$3=0,0,IF(เวลาเรียน!AB12="/",ลับ!W$3,0))</f>
        <v>0</v>
      </c>
      <c r="X12" s="64">
        <f>IF(ลับ!X$3=0,0,IF(เวลาเรียน!AC12="/",ลับ!X$3,0))</f>
        <v>0</v>
      </c>
      <c r="Y12" s="64">
        <f>IF(ลับ!Y$3=0,0,IF(เวลาเรียน!AD12="/",ลับ!Y$3,0))</f>
        <v>0</v>
      </c>
      <c r="Z12" s="773">
        <f>IF(ลับ!Z$3=0,0,IF(เวลาเรียน!AE12="/",ลับ!Z$3,0))</f>
        <v>0</v>
      </c>
      <c r="AA12" s="64">
        <f>IF(ลับ!AA$3=0,0,IF(เวลาเรียน!AH12="/",ลับ!AA$3,0))</f>
        <v>0</v>
      </c>
      <c r="AB12" s="64">
        <f>IF(ลับ!AB$3=0,0,IF(เวลาเรียน!AI12="/",ลับ!AB$3,0))</f>
        <v>0</v>
      </c>
      <c r="AC12" s="64">
        <f>IF(ลับ!AC$3=0,0,IF(เวลาเรียน!AJ12="/",ลับ!AC$3,0))</f>
        <v>0</v>
      </c>
      <c r="AD12" s="64">
        <f>IF(ลับ!AD$3=0,0,IF(เวลาเรียน!AK12="/",ลับ!AD$3,0))</f>
        <v>0</v>
      </c>
      <c r="AE12" s="64">
        <f>IF(ลับ!AE$3=0,0,IF(เวลาเรียน!AL12="/",ลับ!AE$3,0))</f>
        <v>0</v>
      </c>
      <c r="AF12" s="64">
        <f>IF(ลับ!AF$3=0,0,IF(เวลาเรียน!AM12="/",ลับ!AF$3,0))</f>
        <v>0</v>
      </c>
      <c r="AG12" s="64">
        <f>IF(ลับ!AG$3=0,0,IF(เวลาเรียน!AN12="/",ลับ!AG$3,0))</f>
        <v>0</v>
      </c>
      <c r="AH12" s="64">
        <f>IF(ลับ!AH$3=0,0,IF(เวลาเรียน!AO12="/",ลับ!AH$3,0))</f>
        <v>0</v>
      </c>
      <c r="AI12" s="64">
        <f>IF(ลับ!AI$3=0,0,IF(เวลาเรียน!AP12="/",ลับ!AI$3,0))</f>
        <v>0</v>
      </c>
      <c r="AJ12" s="64">
        <f>IF(ลับ!AJ$3=0,0,IF(เวลาเรียน!AQ12="/",ลับ!AJ$3,0))</f>
        <v>0</v>
      </c>
      <c r="AK12" s="64">
        <f>IF(ลับ!AK$3=0,0,IF(เวลาเรียน!AR12="/",ลับ!AK$3,0))</f>
        <v>0</v>
      </c>
      <c r="AL12" s="64">
        <f>IF(ลับ!AL$3=0,0,IF(เวลาเรียน!AS12="/",ลับ!AL$3,0))</f>
        <v>0</v>
      </c>
      <c r="AM12" s="64">
        <f>IF(ลับ!AM$3=0,0,IF(เวลาเรียน!AT12="/",ลับ!AM$3,0))</f>
        <v>0</v>
      </c>
      <c r="AN12" s="64">
        <f>IF(ลับ!AN$3=0,0,IF(เวลาเรียน!AU12="/",ลับ!AN$3,0))</f>
        <v>0</v>
      </c>
      <c r="AO12" s="64">
        <f>IF(ลับ!AO$3=0,0,IF(เวลาเรียน!AV12="/",ลับ!AO$3,0))</f>
        <v>0</v>
      </c>
      <c r="AP12" s="64">
        <f>IF(ลับ!AP$3=0,0,IF(เวลาเรียน!AW12="/",ลับ!AP$3,0))</f>
        <v>0</v>
      </c>
      <c r="AQ12" s="64">
        <f>IF(ลับ!AQ$3=0,0,IF(เวลาเรียน!AX12="/",ลับ!AQ$3,0))</f>
        <v>0</v>
      </c>
      <c r="AR12" s="64">
        <f>IF(ลับ!AR$3=0,0,IF(เวลาเรียน!AY12="/",ลับ!AR$3,0))</f>
        <v>0</v>
      </c>
      <c r="AS12" s="64">
        <f>IF(ลับ!AS$3=0,0,IF(เวลาเรียน!AZ12="/",ลับ!AS$3,0))</f>
        <v>0</v>
      </c>
      <c r="AT12" s="64">
        <f>IF(ลับ!AT$3=0,0,IF(เวลาเรียน!BA12="/",ลับ!AT$3,0))</f>
        <v>0</v>
      </c>
      <c r="AU12" s="64">
        <f>IF(ลับ!AU$3=0,0,IF(เวลาเรียน!BB12="/",ลับ!AU$3,0))</f>
        <v>0</v>
      </c>
      <c r="AV12" s="64">
        <f>IF(ลับ!AV$3=0,0,IF(เวลาเรียน!BC12="/",ลับ!AV$3,0))</f>
        <v>0</v>
      </c>
      <c r="AW12" s="64">
        <f>IF(ลับ!AW$3=0,0,IF(เวลาเรียน!BD12="/",ลับ!AW$3,0))</f>
        <v>0</v>
      </c>
      <c r="AX12" s="64">
        <f>IF(ลับ!AX$3=0,0,IF(เวลาเรียน!BE12="/",ลับ!AX$3,0))</f>
        <v>0</v>
      </c>
      <c r="AY12" s="64">
        <f>IF(ลับ!AY$3=0,0,IF(เวลาเรียน!BF12="/",ลับ!AY$3,0))</f>
        <v>0</v>
      </c>
      <c r="AZ12" s="64">
        <f>IF(ลับ!AZ$3=0,0,IF(เวลาเรียน!BG12="/",ลับ!AZ$3,0))</f>
        <v>0</v>
      </c>
      <c r="BA12" s="64">
        <f>IF(ลับ!BA$3=0,0,IF(เวลาเรียน!BH12="/",ลับ!BA$3,0))</f>
        <v>0</v>
      </c>
      <c r="BB12" s="64">
        <f>IF(ลับ!BB$3=0,0,IF(เวลาเรียน!BI12="/",ลับ!BB$3,0))</f>
        <v>0</v>
      </c>
      <c r="BC12" s="64">
        <f>IF(ลับ!BC$3=0,0,IF(เวลาเรียน!BJ12="/",ลับ!BC$3,0))</f>
        <v>0</v>
      </c>
      <c r="BD12" s="64">
        <f>IF(ลับ!BD$3=0,0,IF(เวลาเรียน!BK12="/",ลับ!BD$3,0))</f>
        <v>0</v>
      </c>
      <c r="BE12" s="64">
        <f>IF(ลับ!BE$3=0,0,IF(เวลาเรียน!BL12="/",ลับ!BE$3,0))</f>
        <v>0</v>
      </c>
      <c r="BF12" s="64">
        <f>IF(ลับ!BF$3=0,0,IF(เวลาเรียน!BM12="/",ลับ!BF$3,0))</f>
        <v>0</v>
      </c>
      <c r="BG12" s="64">
        <f>IF(ลับ!BG$3=0,0,IF(เวลาเรียน!BN12="/",ลับ!BG$3,0))</f>
        <v>0</v>
      </c>
      <c r="BH12" s="64">
        <f>IF(ลับ!BH$3=0,0,IF(เวลาเรียน!BO12="/",ลับ!BH$3,0))</f>
        <v>0</v>
      </c>
      <c r="BI12" s="64">
        <f>IF(ลับ!BI$3=0,0,IF(เวลาเรียน!BP12="/",ลับ!BI$3,0))</f>
        <v>0</v>
      </c>
      <c r="BJ12" s="64">
        <f>IF(ลับ!BJ$3=0,0,IF(เวลาเรียน!BQ12="/",ลับ!BJ$3,0))</f>
        <v>0</v>
      </c>
      <c r="BK12" s="64">
        <f>IF(ลับ!BK$3=0,0,IF(เวลาเรียน!BR12="/",ลับ!BK$3,0))</f>
        <v>0</v>
      </c>
      <c r="BL12" s="64">
        <f>IF(ลับ!BL$3=0,0,IF(เวลาเรียน!BS12="/",ลับ!BL$3,0))</f>
        <v>0</v>
      </c>
      <c r="BM12" s="64">
        <f>IF(ลับ!BM$3=0,0,IF(เวลาเรียน!BT12="/",ลับ!BM$3,0))</f>
        <v>0</v>
      </c>
      <c r="BN12" s="64">
        <f>IF(ลับ!BN$3=0,0,IF(เวลาเรียน!BU12="/",ลับ!BN$3,0))</f>
        <v>0</v>
      </c>
      <c r="BO12" s="64">
        <f>IF(ลับ!BO$3=0,0,IF(เวลาเรียน!BV12="/",ลับ!BO$3,0))</f>
        <v>0</v>
      </c>
      <c r="BP12" s="64">
        <f>IF(ลับ!BP$3=0,0,IF(เวลาเรียน!BW12="/",ลับ!BP$3,0))</f>
        <v>0</v>
      </c>
      <c r="BQ12" s="64">
        <f>IF(ลับ!BQ$3=0,0,IF(เวลาเรียน!BX12="/",ลับ!BQ$3,0))</f>
        <v>0</v>
      </c>
      <c r="BR12" s="64">
        <f>IF(ลับ!BR$3=0,0,IF(เวลาเรียน!BY12="/",ลับ!BR$3,0))</f>
        <v>0</v>
      </c>
      <c r="BS12" s="773">
        <f>IF(ลับ!BS$3=0,0,IF(เวลาเรียน!BZ12="/",ลับ!BS$3,0))</f>
        <v>0</v>
      </c>
      <c r="BT12" s="64">
        <f>IF(ลับ!BT$3=0,0,IF(เวลาเรียน!CB12="/",ลับ!BT$3,0))</f>
        <v>0</v>
      </c>
      <c r="BU12" s="64">
        <f>IF(ลับ!BU$3=0,0,IF(เวลาเรียน!CC12="/",ลับ!BU$3,0))</f>
        <v>0</v>
      </c>
      <c r="BV12" s="64">
        <f>IF(ลับ!BV$3=0,0,IF(เวลาเรียน!CD12="/",ลับ!BV$3,0))</f>
        <v>0</v>
      </c>
      <c r="BW12" s="64">
        <f>IF(ลับ!BW$3=0,0,IF(เวลาเรียน!CE12="/",ลับ!BW$3,0))</f>
        <v>0</v>
      </c>
      <c r="BX12" s="64">
        <f>IF(ลับ!BX$3=0,0,IF(เวลาเรียน!CF12="/",ลับ!BX$3,0))</f>
        <v>0</v>
      </c>
      <c r="BY12" s="64">
        <f>IF(ลับ!BY$3=0,0,IF(เวลาเรียน!CG12="/",ลับ!BY$3,0))</f>
        <v>0</v>
      </c>
      <c r="BZ12" s="64">
        <f>IF(ลับ!BZ$3=0,0,IF(เวลาเรียน!CH12="/",ลับ!BZ$3,0))</f>
        <v>0</v>
      </c>
      <c r="CA12" s="64">
        <f>IF(ลับ!CA$3=0,0,IF(เวลาเรียน!CI12="/",ลับ!CA$3,0))</f>
        <v>0</v>
      </c>
      <c r="CB12" s="64">
        <f>IF(ลับ!CB$3=0,0,IF(เวลาเรียน!CJ12="/",ลับ!CB$3,0))</f>
        <v>0</v>
      </c>
      <c r="CC12" s="64">
        <f>IF(ลับ!CC$3=0,0,IF(เวลาเรียน!CK12="/",ลับ!CC$3,0))</f>
        <v>0</v>
      </c>
      <c r="CD12" s="64">
        <f>IF(ลับ!CD$3=0,0,IF(เวลาเรียน!CL12="/",ลับ!CD$3,0))</f>
        <v>0</v>
      </c>
      <c r="CE12" s="64">
        <f>IF(ลับ!CE$3=0,0,IF(เวลาเรียน!CM12="/",ลับ!CE$3,0))</f>
        <v>0</v>
      </c>
      <c r="CF12" s="64">
        <f>IF(ลับ!CF$3=0,0,IF(เวลาเรียน!CN12="/",ลับ!CF$3,0))</f>
        <v>0</v>
      </c>
      <c r="CG12" s="64">
        <f>IF(ลับ!CG$3=0,0,IF(เวลาเรียน!CO12="/",ลับ!CG$3,0))</f>
        <v>0</v>
      </c>
      <c r="CH12" s="64">
        <f>IF(ลับ!CH$3=0,0,IF(เวลาเรียน!CP12="/",ลับ!CH$3,0))</f>
        <v>0</v>
      </c>
      <c r="CI12" s="64">
        <f>IF(ลับ!CI$3=0,0,IF(เวลาเรียน!CQ12="/",ลับ!CI$3,0))</f>
        <v>0</v>
      </c>
      <c r="CJ12" s="64">
        <f>IF(ลับ!CJ$3=0,0,IF(เวลาเรียน!CR12="/",ลับ!CJ$3,0))</f>
        <v>0</v>
      </c>
      <c r="CK12" s="64">
        <f>IF(ลับ!CK$3=0,0,IF(เวลาเรียน!CS12="/",ลับ!CK$3,0))</f>
        <v>0</v>
      </c>
      <c r="CL12" s="64">
        <f>IF(ลับ!CL$3=0,0,IF(เวลาเรียน!CT12="/",ลับ!CL$3,0))</f>
        <v>0</v>
      </c>
      <c r="CM12" s="64">
        <f>IF(ลับ!CM$3=0,0,IF(เวลาเรียน!CU12="/",ลับ!CM$3,0))</f>
        <v>0</v>
      </c>
      <c r="CN12" s="64">
        <f>IF(ลับ!CN$3=0,0,IF(เวลาเรียน!CV12="/",ลับ!CN$3,0))</f>
        <v>0</v>
      </c>
      <c r="CO12" s="64">
        <f>IF(ลับ!CO$3=0,0,IF(เวลาเรียน!CW12="/",ลับ!CO$3,0))</f>
        <v>0</v>
      </c>
      <c r="CP12" s="64">
        <f>IF(ลับ!CP$3=0,0,IF(เวลาเรียน!CX12="/",ลับ!CP$3,0))</f>
        <v>0</v>
      </c>
      <c r="CQ12" s="64">
        <f>IF(ลับ!CQ$3=0,0,IF(เวลาเรียน!CY12="/",ลับ!CQ$3,0))</f>
        <v>0</v>
      </c>
      <c r="CR12" s="64">
        <f>IF(ลับ!CR$3=0,0,IF(เวลาเรียน!CZ12="/",ลับ!CR$3,0))</f>
        <v>0</v>
      </c>
      <c r="CS12" s="64">
        <f>IF(ลับ!CS$3=0,0,IF(เวลาเรียน!DA12="/",ลับ!CS$3,0))</f>
        <v>0</v>
      </c>
      <c r="CT12" s="64">
        <f>IF(ลับ!CT$3=0,0,IF(เวลาเรียน!DB12="/",ลับ!CT$3,0))</f>
        <v>0</v>
      </c>
      <c r="CU12" s="64">
        <f>IF(ลับ!CU$3=0,0,IF(เวลาเรียน!DC12="/",ลับ!CU$3,0))</f>
        <v>0</v>
      </c>
      <c r="CV12" s="64">
        <f>IF(ลับ!CV$3=0,0,IF(เวลาเรียน!DD12="/",ลับ!CV$3,0))</f>
        <v>0</v>
      </c>
      <c r="CW12" s="65">
        <f>IF(ลับ!CW$3=0,0,IF(เวลาเรียน!DE12="/",ลับ!CW$3,0))</f>
        <v>0</v>
      </c>
      <c r="CX12" s="85">
        <f t="shared" si="11"/>
        <v>0</v>
      </c>
      <c r="CZ12" s="16">
        <v>7</v>
      </c>
      <c r="DA12" s="16">
        <f>IF(ตัวชี้วัด!C12="ร",ตัวชี้วัด!C12,IF(ตัวชี้วัด!F12="ร",ตัวชี้วัด!F12,IF(ตัวชี้วัด!I12="ร",ตัวชี้วัด!I12,IF(ตัวชี้วัด!L12="ร",ตัวชี้วัด!L12,IF(ตัวชี้วัด!O12="ร",ตัวชี้วัด!O12,IF(ตัวชี้วัด!S12="ร",ตัวชี้วัด!S12,IF(ตัวชี้วัด!V12="ร",ตัวชี้วัด!V12,SUM(ตัวชี้วัด!C12,ตัวชี้วัด!F12,ตัวชี้วัด!I12,ตัวชี้วัด!L12,ตัวชี้วัด!O12,ตัวชี้วัด!S12,ตัวชี้วัด!V12))))))))</f>
        <v>0</v>
      </c>
      <c r="DB12" s="16">
        <f>IF(ตัวชี้วัด!Y12="ร",ตัวชี้วัด!Y12,IF(ตัวชี้วัด!AB12="ร",ตัวชี้วัด!AB12,IF(ตัวชี้วัด!AE12="ร",ตัวชี้วัด!AE12,IF(ตัวชี้วัด!AK12="ร",ตัวชี้วัด!AK12,IF(ตัวชี้วัด!AN12="ร",ตัวชี้วัด!AN12,IF(ตัวชี้วัด!AQ12="ร",ตัวชี้วัด!AQ12,IF(ตัวชี้วัด!AT12="ร",ตัวชี้วัด!AT12,SUM(ตัวชี้วัด!Y12,ตัวชี้วัด!AB12,ตัวชี้วัด!AE12,ตัวชี้วัด!AK12,ตัวชี้วัด!AN12,ตัวชี้วัด!AQ12,ตัวชี้วัด!AT12))))))))</f>
        <v>0</v>
      </c>
      <c r="DC12" s="16">
        <f>IF(ตัวชี้วัด!AW12="ร",ตัวชี้วัด!AW12,IF(ตัวชี้วัด!BA12="ร",ตัวชี้วัด!BA12,IF(ตัวชี้วัด!BD12="ร",ตัวชี้วัด!BD12,IF(ตัวชี้วัด!BG12="ร",ตัวชี้วัด!BG12,IF(ตัวชี้วัด!BJ12="ร",ตัวชี้วัด!BJ12,IF(ตัวชี้วัด!BM12="ร",ตัวชี้วัด!BM12,IF(ตัวชี้วัด!BS12="ร",ตัวชี้วัด!BS12,SUM(ตัวชี้วัด!AW12,ตัวชี้วัด!BA12,ตัวชี้วัด!BD12,ตัวชี้วัด!BG12,ตัวชี้วัด!BJ12,ตัวชี้วัด!BM12,ตัวชี้วัด!BS12))))))))</f>
        <v>0</v>
      </c>
      <c r="DD12" s="16">
        <f>IF(ตัวชี้วัด!BV12="ร",ตัวชี้วัด!BV12,IF(ตัวชี้วัด!BY12="ร",ตัวชี้วัด!BY12,IF(ตัวชี้วัด!CB12="ร",ตัวชี้วัด!CB12,IF(ตัวชี้วัด!CE12="ร",ตัวชี้วัด!CE12,IF(ตัวชี้วัด!CI12="ร",ตัวชี้วัด!CI12,IF(ตัวชี้วัด!CL12="ร",ตัวชี้วัด!CL12,IF(ตัวชี้วัด!CO12="ร",ตัวชี้วัด!CO12,SUM(ตัวชี้วัด!BV12,ตัวชี้วัด!BY12,ตัวชี้วัด!CB12,ตัวชี้วัด!CE12,ตัวชี้วัด!CI12,ตัวชี้วัด!CL12,ตัวชี้วัด!CO12))))))))</f>
        <v>0</v>
      </c>
      <c r="DE12" s="16">
        <f>IF(ตัวชี้วัด!CR12="ร",ตัวชี้วัด!CR12,IF(ตัวชี้วัด!CU12="ร",ตัวชี้วัด!CU12,IF(ตัวชี้วัด!DA12="ร",ตัวชี้วัด!DA12,IF(ตัวชี้วัด!DD12="ร",ตัวชี้วัด!DD12,IF(ตัวชี้วัด!DG12="ร",ตัวชี้วัด!DG12,IF(ตัวชี้วัด!DJ12="ร",ตัวชี้วัด!DJ12,IF(ตัวชี้วัด!DM12="ร",ตัวชี้วัด!DM12,SUM(ตัวชี้วัด!CR12,ตัวชี้วัด!CU12,ตัวชี้วัด!DA12,ตัวชี้วัด!DD12,ตัวชี้วัด!DG12,ตัวชี้วัด!DJ12,ตัวชี้วัด!DM12))))))))</f>
        <v>0</v>
      </c>
      <c r="DF12" s="16">
        <f>IF(ตัวชี้วัด!DQ12="ร",ตัวชี้วัด!DQ12,IF(ตัวชี้วัด!DT12="ร",ตัวชี้วัด!DT12,IF(ตัวชี้วัด!DW12="ร",ตัวชี้วัด!DW12,IF(ตัวชี้วัด!DZ12="ร",ตัวชี้วัด!DZ12,SUM(ตัวชี้วัด!DQ12,ตัวชี้วัด!DT12,ตัวชี้วัด!DW12,ตัวชี้วัด!DZ12)))))</f>
        <v>0</v>
      </c>
      <c r="DG12" s="84">
        <f t="shared" si="12"/>
        <v>0</v>
      </c>
      <c r="DH12" s="51"/>
      <c r="DI12" s="16">
        <f>IF(ตัวชี้วัด!D12="/",1,0)</f>
        <v>0</v>
      </c>
      <c r="DJ12" s="16">
        <f>IF(ตัวชี้วัด!G12="/",1,0)</f>
        <v>0</v>
      </c>
      <c r="DK12" s="16">
        <f>IF(ตัวชี้วัด!J12="/",1,0)</f>
        <v>0</v>
      </c>
      <c r="DL12" s="16">
        <f>IF(ตัวชี้วัด!M12="/",1,0)</f>
        <v>0</v>
      </c>
      <c r="DM12" s="16">
        <f>IF(ตัวชี้วัด!P12="/",1,0)</f>
        <v>0</v>
      </c>
      <c r="DN12" s="16">
        <f>IF(ตัวชี้วัด!T12="/",1,0)</f>
        <v>0</v>
      </c>
      <c r="DO12" s="16">
        <f>IF(ตัวชี้วัด!W12="/",1,0)</f>
        <v>0</v>
      </c>
      <c r="DP12" s="16">
        <f>IF(ตัวชี้วัด!Z12="/",1,0)</f>
        <v>0</v>
      </c>
      <c r="DQ12" s="16">
        <f>IF(ตัวชี้วัด!AC12="/",1,0)</f>
        <v>0</v>
      </c>
      <c r="DR12" s="16">
        <f>IF(ตัวชี้วัด!AF12="/",1,0)</f>
        <v>0</v>
      </c>
      <c r="DS12" s="16">
        <f>IF(ตัวชี้วัด!AL12="/",1,0)</f>
        <v>0</v>
      </c>
      <c r="DT12" s="16">
        <f>IF(ตัวชี้วัด!AO12="/",1,0)</f>
        <v>0</v>
      </c>
      <c r="DU12" s="16">
        <f>IF(ตัวชี้วัด!AR12="/",1,0)</f>
        <v>0</v>
      </c>
      <c r="DV12" s="16">
        <f>IF(ตัวชี้วัด!AU12="/",1,0)</f>
        <v>0</v>
      </c>
      <c r="DW12" s="16">
        <f>IF(ตัวชี้วัด!AX12="/",1,0)</f>
        <v>0</v>
      </c>
      <c r="DX12" s="16">
        <f>IF(ตัวชี้วัด!BB12="/",1,0)</f>
        <v>0</v>
      </c>
      <c r="DY12" s="16">
        <f>IF(ตัวชี้วัด!BE12="/",1,0)</f>
        <v>0</v>
      </c>
      <c r="DZ12" s="16">
        <f>IF(ตัวชี้วัด!BH12="/",1,0)</f>
        <v>0</v>
      </c>
      <c r="EA12" s="16">
        <f>IF(ตัวชี้วัด!BK12="/",1,0)</f>
        <v>0</v>
      </c>
      <c r="EB12" s="16">
        <f>IF(ตัวชี้วัด!BN12="/",1,0)</f>
        <v>0</v>
      </c>
      <c r="EC12" s="16">
        <f>IF(ตัวชี้วัด!BT12="/",1,0)</f>
        <v>0</v>
      </c>
      <c r="ED12" s="16">
        <f>IF(ตัวชี้วัด!BW12="/",1,0)</f>
        <v>0</v>
      </c>
      <c r="EE12" s="16">
        <f>IF(ตัวชี้วัด!BZ12="/",1,0)</f>
        <v>0</v>
      </c>
      <c r="EF12" s="16">
        <f>IF(ตัวชี้วัด!CC12="/",1,0)</f>
        <v>0</v>
      </c>
      <c r="EG12" s="16">
        <f>IF(ตัวชี้วัด!CF12="/",1,0)</f>
        <v>0</v>
      </c>
      <c r="EH12" s="16">
        <f>IF(ตัวชี้วัด!CJ12="/",1,0)</f>
        <v>0</v>
      </c>
      <c r="EI12" s="16">
        <f>IF(ตัวชี้วัด!CM12="/",1,0)</f>
        <v>0</v>
      </c>
      <c r="EJ12" s="16">
        <f>IF(ตัวชี้วัด!CP12="/",1,0)</f>
        <v>0</v>
      </c>
      <c r="EK12" s="16">
        <f>IF(ตัวชี้วัด!CS12="/",1,0)</f>
        <v>0</v>
      </c>
      <c r="EL12" s="16">
        <f>IF(ตัวชี้วัด!CV12="/",1,0)</f>
        <v>0</v>
      </c>
      <c r="EM12" s="16">
        <f>IF(ตัวชี้วัด!DB12="/",1,0)</f>
        <v>0</v>
      </c>
      <c r="EN12" s="16">
        <f>IF(ตัวชี้วัด!DE12="/",1,0)</f>
        <v>0</v>
      </c>
      <c r="EO12" s="16">
        <f>IF(ตัวชี้วัด!DH12="/",1,0)</f>
        <v>0</v>
      </c>
      <c r="EP12" s="16">
        <f>IF(ตัวชี้วัด!DK12="/",1,0)</f>
        <v>0</v>
      </c>
      <c r="EQ12" s="16">
        <f>IF(ตัวชี้วัด!DN12="/",1,0)</f>
        <v>0</v>
      </c>
      <c r="ER12" s="16">
        <f>IF(ตัวชี้วัด!DR12="/",1,0)</f>
        <v>0</v>
      </c>
      <c r="ES12" s="16">
        <f>IF(ตัวชี้วัด!DU12="/",1,0)</f>
        <v>0</v>
      </c>
      <c r="ET12" s="16">
        <f>IF(ตัวชี้วัด!DX12="/",1,0)</f>
        <v>0</v>
      </c>
      <c r="EU12" s="16">
        <f>IF(ตัวชี้วัด!EA12="/",1,0)</f>
        <v>0</v>
      </c>
      <c r="EV12" s="84">
        <f t="shared" si="3"/>
        <v>0</v>
      </c>
      <c r="EX12" s="16">
        <v>7</v>
      </c>
      <c r="EY12" s="16">
        <f>IF(คุณลักษณะ!B12&gt;1,2,IF(คุณลักษณะ!B12=1,1,0))</f>
        <v>0</v>
      </c>
      <c r="EZ12" s="16">
        <f>IF(คุณลักษณะ!C12&gt;1,2,IF(คุณลักษณะ!C12=1,1,0))</f>
        <v>0</v>
      </c>
      <c r="FA12" s="16">
        <f>IF(คุณลักษณะ!D12&gt;1,2,IF(คุณลักษณะ!D12=1,1,0))</f>
        <v>0</v>
      </c>
      <c r="FB12" s="16">
        <f>IF(คุณลักษณะ!E12&gt;1,2,IF(คุณลักษณะ!E12=1,1,0))</f>
        <v>0</v>
      </c>
      <c r="FC12" s="84">
        <f t="shared" si="4"/>
        <v>0</v>
      </c>
      <c r="FD12" s="16">
        <f>IF(คุณลักษณะ!G12&gt;1,2,IF(คุณลักษณะ!G12=1,1,0))</f>
        <v>0</v>
      </c>
      <c r="FE12" s="16">
        <f>IF(คุณลักษณะ!H12&gt;1,2,IF(คุณลักษณะ!H12=1,1,0))</f>
        <v>0</v>
      </c>
      <c r="FF12" s="84">
        <f t="shared" si="5"/>
        <v>0</v>
      </c>
      <c r="FG12" s="16">
        <f>IF(คุณลักษณะ!O12&gt;1,2,IF(คุณลักษณะ!O12=1,1,0))</f>
        <v>0</v>
      </c>
      <c r="FH12" s="16">
        <f>IF(คุณลักษณะ!P12&gt;1,2,IF(คุณลักษณะ!P12=1,1,0))</f>
        <v>0</v>
      </c>
      <c r="FI12" s="84">
        <f t="shared" si="6"/>
        <v>0</v>
      </c>
      <c r="FJ12" s="16">
        <f>IF(คุณลักษณะ!S12&gt;1,2,IF(คุณลักษณะ!S12=1,1,0))</f>
        <v>0</v>
      </c>
      <c r="FK12" s="16">
        <f>IF(คุณลักษณะ!T12&gt;1,2,IF(คุณลักษณะ!T12=1,1,0))</f>
        <v>0</v>
      </c>
      <c r="FL12" s="84">
        <f t="shared" si="7"/>
        <v>0</v>
      </c>
      <c r="FM12" s="16">
        <f>IF(คุณลักษณะ!V12&gt;1,2,IF(คุณลักษณะ!V12=1,1,0))</f>
        <v>0</v>
      </c>
      <c r="FN12" s="16">
        <f>IF(คุณลักษณะ!W12&gt;1,2,IF(คุณลักษณะ!W12=1,1,0))</f>
        <v>0</v>
      </c>
      <c r="FO12" s="84">
        <f t="shared" si="8"/>
        <v>0</v>
      </c>
      <c r="FP12" s="16">
        <f>IF(คุณลักษณะ!Y12&gt;1,2,IF(คุณลักษณะ!Y12=1,1,0))</f>
        <v>0</v>
      </c>
      <c r="FQ12" s="16">
        <f>IF(คุณลักษณะ!AC12&gt;1,2,IF(คุณลักษณะ!AC12=1,1,0))</f>
        <v>0</v>
      </c>
      <c r="FR12" s="16">
        <f>IF(คุณลักษณะ!AD12&gt;1,2,IF(คุณลักษณะ!AD12=1,1,0))</f>
        <v>0</v>
      </c>
      <c r="FS12" s="84">
        <f t="shared" si="9"/>
        <v>0</v>
      </c>
      <c r="FT12" s="16">
        <f>IF(คุณลักษณะ!AF12&gt;1,2,IF(คุณลักษณะ!AF12=1,1,0))</f>
        <v>0</v>
      </c>
      <c r="FU12" s="16">
        <f>IF(คุณลักษณะ!AG12&gt;1,2,IF(คุณลักษณะ!AG12=1,1,0))</f>
        <v>0</v>
      </c>
      <c r="FV12" s="84">
        <f t="shared" si="10"/>
        <v>0</v>
      </c>
      <c r="FW12" s="51"/>
      <c r="FX12" s="16">
        <f>IF(คุณลักษณะ!F12&gt;1,2,IF(คุณลักษณะ!F12=1,1,0))</f>
        <v>0</v>
      </c>
      <c r="FY12" s="16">
        <f>IF(คุณลักษณะ!I12&gt;1,2,IF(คุณลักษณะ!I12=1,1,0))</f>
        <v>0</v>
      </c>
      <c r="FZ12" s="16">
        <f>IF(คุณลักษณะ!N12&gt;1,2,IF(คุณลักษณะ!N12=1,1,0))</f>
        <v>0</v>
      </c>
      <c r="GA12" s="16">
        <f>IF(คุณลักษณะ!Q12&gt;1,2,IF(คุณลักษณะ!Q12=1,1,0))</f>
        <v>0</v>
      </c>
      <c r="GB12" s="16">
        <f>IF(คุณลักษณะ!U12&gt;1,2,IF(คุณลักษณะ!U12=1,1,0))</f>
        <v>0</v>
      </c>
      <c r="GC12" s="16">
        <f>IF(คุณลักษณะ!X12&gt;1,2,IF(คุณลักษณะ!X12=1,1,0))</f>
        <v>0</v>
      </c>
      <c r="GD12" s="16">
        <f>IF(คุณลักษณะ!AE12&gt;1,2,IF(คุณลักษณะ!AE12=1,1,0))</f>
        <v>0</v>
      </c>
      <c r="GE12" s="16">
        <f>IF(คุณลักษณะ!AH12&gt;1,2,IF(คุณลักษณะ!AH12=1,1,0))</f>
        <v>0</v>
      </c>
      <c r="GF12" s="88">
        <f t="shared" si="13"/>
        <v>0</v>
      </c>
      <c r="GG12" s="86">
        <f>IF(คุณลักษณะ!F12=0,0,IF(คุณลักษณะ!I12=0,0,IF(คุณลักษณะ!N12=0,0,IF(คุณลักษณะ!Q12=0,0,IF(คุณลักษณะ!U12=0,0,IF(คุณลักษณะ!X12=0,0,IF(คุณลักษณะ!AE12=0,0,IF(คุณลักษณะ!AH12=0,0,GF12))))))))</f>
        <v>0</v>
      </c>
      <c r="GI12" s="3">
        <v>7</v>
      </c>
      <c r="GJ12" s="22">
        <f>IF(เวลาเรียน!C12="",0,1)</f>
        <v>0</v>
      </c>
      <c r="GK12" s="456">
        <f>IF(ผลการเรียน!$AK11=$GK$5,1,0)</f>
        <v>0</v>
      </c>
      <c r="GL12" s="456">
        <f>IF(ผลการเรียน!$AK11=$GL$5,1,0)</f>
        <v>0</v>
      </c>
      <c r="GM12" s="456">
        <f>IF(ผลการเรียน!$AK11=$GM$5,1,0)</f>
        <v>0</v>
      </c>
      <c r="GN12" s="456">
        <f>IF(ผลการเรียน!$AK11=$GN$5,1,0)</f>
        <v>0</v>
      </c>
      <c r="GO12" s="456">
        <f>IF(ผลการเรียน!$AK11=$GO$5,1,0)</f>
        <v>0</v>
      </c>
      <c r="GP12" s="456">
        <f>IF(ผลการเรียน!$AK11=$GP$5,1,0)</f>
        <v>0</v>
      </c>
      <c r="GQ12" s="456">
        <f>IF(ผลการเรียน!$AK11=$GQ$5,1,0)</f>
        <v>0</v>
      </c>
      <c r="GR12" s="456">
        <f>IF(ผลการเรียน!$AK11=$GR$5,1,0)</f>
        <v>0</v>
      </c>
      <c r="GS12" s="456">
        <f>IF(ผลการเรียน!$AK11=$GS$5,1,0)</f>
        <v>0</v>
      </c>
      <c r="GT12" s="456">
        <f>IF(ผลการเรียน!$AK11=$GT$5,1,0)</f>
        <v>0</v>
      </c>
      <c r="GU12" s="456">
        <f ca="1">IF(ผลการเรียน!$BA11=ลับ!$GU$5,1,0)</f>
        <v>0</v>
      </c>
      <c r="GV12" s="456">
        <f ca="1">IF(ผลการเรียน!$BA11=ลับ!$GV$5,1,0)</f>
        <v>0</v>
      </c>
      <c r="GW12" s="456">
        <f ca="1">IF(ผลการเรียน!$BA11=ลับ!$GW$5,1,0)</f>
        <v>0</v>
      </c>
      <c r="GX12" s="456">
        <f ca="1">IF(ผลการเรียน!$BA11=ลับ!$GX$5,1,0)</f>
        <v>0</v>
      </c>
      <c r="GY12" s="456">
        <f ca="1">IF(ผลการเรียน!$AR11=ลับ!$GY$5,1,0)</f>
        <v>0</v>
      </c>
      <c r="GZ12" s="456">
        <f ca="1">IF(ผลการเรียน!$AR11=ลับ!$GZ$5,1,0)</f>
        <v>0</v>
      </c>
      <c r="HA12" s="456">
        <f ca="1">IF(ผลการเรียน!$AR11=ลับ!$HA$5,1,0)</f>
        <v>0</v>
      </c>
      <c r="HB12" s="456">
        <f ca="1">IF(ผลการเรียน!$AR11=ลับ!$HB$5,1,0)</f>
        <v>0</v>
      </c>
      <c r="HC12" s="22">
        <f>IF(สรุปคะแนน!$Q12=3,1,0)</f>
        <v>0</v>
      </c>
      <c r="HD12" s="22">
        <f>IF(สรุปคะแนน!$Q12=2,1,0)</f>
        <v>0</v>
      </c>
      <c r="HE12" s="22">
        <f>IF(สรุปคะแนน!$Q12=1,1,0)</f>
        <v>0</v>
      </c>
      <c r="HF12" s="22">
        <f>IF(สรุปคะแนน!$Q12=0,1,0)</f>
        <v>1</v>
      </c>
      <c r="HG12" s="51"/>
      <c r="HH12" s="51"/>
      <c r="HI12" s="51"/>
      <c r="HJ12" s="51"/>
      <c r="HK12" s="51"/>
      <c r="HL12" s="51"/>
      <c r="HM12" s="51"/>
      <c r="HN12" s="51"/>
    </row>
    <row r="13" spans="1:222" ht="21">
      <c r="A13" s="29">
        <v>8</v>
      </c>
      <c r="B13" s="64">
        <f>IF(ลับ!B$3=0,0,IF(เวลาเรียน!G13="/",ลับ!B$3,0))</f>
        <v>0</v>
      </c>
      <c r="C13" s="64">
        <f>IF(ลับ!C$3=0,0,IF(เวลาเรียน!H13="/",ลับ!C$3,0))</f>
        <v>0</v>
      </c>
      <c r="D13" s="64">
        <f>IF(ลับ!D$3=0,0,IF(เวลาเรียน!I13="/",ลับ!D$3,0))</f>
        <v>0</v>
      </c>
      <c r="E13" s="64">
        <f>IF(ลับ!E$3=0,0,IF(เวลาเรียน!J13="/",ลับ!E$3,0))</f>
        <v>0</v>
      </c>
      <c r="F13" s="64">
        <f>IF(ลับ!F$3=0,0,IF(เวลาเรียน!K13="/",ลับ!F$3,0))</f>
        <v>0</v>
      </c>
      <c r="G13" s="64">
        <f>IF(ลับ!G$3=0,0,IF(เวลาเรียน!L13="/",ลับ!G$3,0))</f>
        <v>0</v>
      </c>
      <c r="H13" s="64">
        <f>IF(ลับ!H$3=0,0,IF(เวลาเรียน!M13="/",ลับ!H$3,0))</f>
        <v>0</v>
      </c>
      <c r="I13" s="64">
        <f>IF(ลับ!I$3=0,0,IF(เวลาเรียน!N13="/",ลับ!I$3,0))</f>
        <v>0</v>
      </c>
      <c r="J13" s="64">
        <f>IF(ลับ!J$3=0,0,IF(เวลาเรียน!O13="/",ลับ!J$3,0))</f>
        <v>0</v>
      </c>
      <c r="K13" s="64">
        <f>IF(ลับ!K$3=0,0,IF(เวลาเรียน!P13="/",ลับ!K$3,0))</f>
        <v>0</v>
      </c>
      <c r="L13" s="64">
        <f>IF(ลับ!L$3=0,0,IF(เวลาเรียน!Q13="/",ลับ!L$3,0))</f>
        <v>0</v>
      </c>
      <c r="M13" s="64">
        <f>IF(ลับ!M$3=0,0,IF(เวลาเรียน!R13="/",ลับ!M$3,0))</f>
        <v>0</v>
      </c>
      <c r="N13" s="64">
        <f>IF(ลับ!N$3=0,0,IF(เวลาเรียน!S13="/",ลับ!N$3,0))</f>
        <v>0</v>
      </c>
      <c r="O13" s="64">
        <f>IF(ลับ!O$3=0,0,IF(เวลาเรียน!T13="/",ลับ!O$3,0))</f>
        <v>0</v>
      </c>
      <c r="P13" s="64">
        <f>IF(ลับ!P$3=0,0,IF(เวลาเรียน!U13="/",ลับ!P$3,0))</f>
        <v>0</v>
      </c>
      <c r="Q13" s="64">
        <f>IF(ลับ!Q$3=0,0,IF(เวลาเรียน!V13="/",ลับ!Q$3,0))</f>
        <v>0</v>
      </c>
      <c r="R13" s="64">
        <f>IF(ลับ!R$3=0,0,IF(เวลาเรียน!W13="/",ลับ!R$3,0))</f>
        <v>0</v>
      </c>
      <c r="S13" s="64">
        <f>IF(ลับ!S$3=0,0,IF(เวลาเรียน!X13="/",ลับ!S$3,0))</f>
        <v>0</v>
      </c>
      <c r="T13" s="64">
        <f>IF(ลับ!T$3=0,0,IF(เวลาเรียน!Y13="/",ลับ!T$3,0))</f>
        <v>0</v>
      </c>
      <c r="U13" s="64">
        <f>IF(ลับ!U$3=0,0,IF(เวลาเรียน!Z13="/",ลับ!U$3,0))</f>
        <v>0</v>
      </c>
      <c r="V13" s="64">
        <f>IF(ลับ!V$3=0,0,IF(เวลาเรียน!AA13="/",ลับ!V$3,0))</f>
        <v>0</v>
      </c>
      <c r="W13" s="64">
        <f>IF(ลับ!W$3=0,0,IF(เวลาเรียน!AB13="/",ลับ!W$3,0))</f>
        <v>0</v>
      </c>
      <c r="X13" s="64">
        <f>IF(ลับ!X$3=0,0,IF(เวลาเรียน!AC13="/",ลับ!X$3,0))</f>
        <v>0</v>
      </c>
      <c r="Y13" s="64">
        <f>IF(ลับ!Y$3=0,0,IF(เวลาเรียน!AD13="/",ลับ!Y$3,0))</f>
        <v>0</v>
      </c>
      <c r="Z13" s="773">
        <f>IF(ลับ!Z$3=0,0,IF(เวลาเรียน!AE13="/",ลับ!Z$3,0))</f>
        <v>0</v>
      </c>
      <c r="AA13" s="64">
        <f>IF(ลับ!AA$3=0,0,IF(เวลาเรียน!AH13="/",ลับ!AA$3,0))</f>
        <v>0</v>
      </c>
      <c r="AB13" s="64">
        <f>IF(ลับ!AB$3=0,0,IF(เวลาเรียน!AI13="/",ลับ!AB$3,0))</f>
        <v>0</v>
      </c>
      <c r="AC13" s="64">
        <f>IF(ลับ!AC$3=0,0,IF(เวลาเรียน!AJ13="/",ลับ!AC$3,0))</f>
        <v>0</v>
      </c>
      <c r="AD13" s="64">
        <f>IF(ลับ!AD$3=0,0,IF(เวลาเรียน!AK13="/",ลับ!AD$3,0))</f>
        <v>0</v>
      </c>
      <c r="AE13" s="64">
        <f>IF(ลับ!AE$3=0,0,IF(เวลาเรียน!AL13="/",ลับ!AE$3,0))</f>
        <v>0</v>
      </c>
      <c r="AF13" s="64">
        <f>IF(ลับ!AF$3=0,0,IF(เวลาเรียน!AM13="/",ลับ!AF$3,0))</f>
        <v>0</v>
      </c>
      <c r="AG13" s="64">
        <f>IF(ลับ!AG$3=0,0,IF(เวลาเรียน!AN13="/",ลับ!AG$3,0))</f>
        <v>0</v>
      </c>
      <c r="AH13" s="64">
        <f>IF(ลับ!AH$3=0,0,IF(เวลาเรียน!AO13="/",ลับ!AH$3,0))</f>
        <v>0</v>
      </c>
      <c r="AI13" s="64">
        <f>IF(ลับ!AI$3=0,0,IF(เวลาเรียน!AP13="/",ลับ!AI$3,0))</f>
        <v>0</v>
      </c>
      <c r="AJ13" s="64">
        <f>IF(ลับ!AJ$3=0,0,IF(เวลาเรียน!AQ13="/",ลับ!AJ$3,0))</f>
        <v>0</v>
      </c>
      <c r="AK13" s="64">
        <f>IF(ลับ!AK$3=0,0,IF(เวลาเรียน!AR13="/",ลับ!AK$3,0))</f>
        <v>0</v>
      </c>
      <c r="AL13" s="64">
        <f>IF(ลับ!AL$3=0,0,IF(เวลาเรียน!AS13="/",ลับ!AL$3,0))</f>
        <v>0</v>
      </c>
      <c r="AM13" s="64">
        <f>IF(ลับ!AM$3=0,0,IF(เวลาเรียน!AT13="/",ลับ!AM$3,0))</f>
        <v>0</v>
      </c>
      <c r="AN13" s="64">
        <f>IF(ลับ!AN$3=0,0,IF(เวลาเรียน!AU13="/",ลับ!AN$3,0))</f>
        <v>0</v>
      </c>
      <c r="AO13" s="64">
        <f>IF(ลับ!AO$3=0,0,IF(เวลาเรียน!AV13="/",ลับ!AO$3,0))</f>
        <v>0</v>
      </c>
      <c r="AP13" s="64">
        <f>IF(ลับ!AP$3=0,0,IF(เวลาเรียน!AW13="/",ลับ!AP$3,0))</f>
        <v>0</v>
      </c>
      <c r="AQ13" s="64">
        <f>IF(ลับ!AQ$3=0,0,IF(เวลาเรียน!AX13="/",ลับ!AQ$3,0))</f>
        <v>0</v>
      </c>
      <c r="AR13" s="64">
        <f>IF(ลับ!AR$3=0,0,IF(เวลาเรียน!AY13="/",ลับ!AR$3,0))</f>
        <v>0</v>
      </c>
      <c r="AS13" s="64">
        <f>IF(ลับ!AS$3=0,0,IF(เวลาเรียน!AZ13="/",ลับ!AS$3,0))</f>
        <v>0</v>
      </c>
      <c r="AT13" s="64">
        <f>IF(ลับ!AT$3=0,0,IF(เวลาเรียน!BA13="/",ลับ!AT$3,0))</f>
        <v>0</v>
      </c>
      <c r="AU13" s="64">
        <f>IF(ลับ!AU$3=0,0,IF(เวลาเรียน!BB13="/",ลับ!AU$3,0))</f>
        <v>0</v>
      </c>
      <c r="AV13" s="64">
        <f>IF(ลับ!AV$3=0,0,IF(เวลาเรียน!BC13="/",ลับ!AV$3,0))</f>
        <v>0</v>
      </c>
      <c r="AW13" s="64">
        <f>IF(ลับ!AW$3=0,0,IF(เวลาเรียน!BD13="/",ลับ!AW$3,0))</f>
        <v>0</v>
      </c>
      <c r="AX13" s="64">
        <f>IF(ลับ!AX$3=0,0,IF(เวลาเรียน!BE13="/",ลับ!AX$3,0))</f>
        <v>0</v>
      </c>
      <c r="AY13" s="64">
        <f>IF(ลับ!AY$3=0,0,IF(เวลาเรียน!BF13="/",ลับ!AY$3,0))</f>
        <v>0</v>
      </c>
      <c r="AZ13" s="64">
        <f>IF(ลับ!AZ$3=0,0,IF(เวลาเรียน!BG13="/",ลับ!AZ$3,0))</f>
        <v>0</v>
      </c>
      <c r="BA13" s="64">
        <f>IF(ลับ!BA$3=0,0,IF(เวลาเรียน!BH13="/",ลับ!BA$3,0))</f>
        <v>0</v>
      </c>
      <c r="BB13" s="64">
        <f>IF(ลับ!BB$3=0,0,IF(เวลาเรียน!BI13="/",ลับ!BB$3,0))</f>
        <v>0</v>
      </c>
      <c r="BC13" s="64">
        <f>IF(ลับ!BC$3=0,0,IF(เวลาเรียน!BJ13="/",ลับ!BC$3,0))</f>
        <v>0</v>
      </c>
      <c r="BD13" s="64">
        <f>IF(ลับ!BD$3=0,0,IF(เวลาเรียน!BK13="/",ลับ!BD$3,0))</f>
        <v>0</v>
      </c>
      <c r="BE13" s="64">
        <f>IF(ลับ!BE$3=0,0,IF(เวลาเรียน!BL13="/",ลับ!BE$3,0))</f>
        <v>0</v>
      </c>
      <c r="BF13" s="64">
        <f>IF(ลับ!BF$3=0,0,IF(เวลาเรียน!BM13="/",ลับ!BF$3,0))</f>
        <v>0</v>
      </c>
      <c r="BG13" s="64">
        <f>IF(ลับ!BG$3=0,0,IF(เวลาเรียน!BN13="/",ลับ!BG$3,0))</f>
        <v>0</v>
      </c>
      <c r="BH13" s="64">
        <f>IF(ลับ!BH$3=0,0,IF(เวลาเรียน!BO13="/",ลับ!BH$3,0))</f>
        <v>0</v>
      </c>
      <c r="BI13" s="64">
        <f>IF(ลับ!BI$3=0,0,IF(เวลาเรียน!BP13="/",ลับ!BI$3,0))</f>
        <v>0</v>
      </c>
      <c r="BJ13" s="64">
        <f>IF(ลับ!BJ$3=0,0,IF(เวลาเรียน!BQ13="/",ลับ!BJ$3,0))</f>
        <v>0</v>
      </c>
      <c r="BK13" s="64">
        <f>IF(ลับ!BK$3=0,0,IF(เวลาเรียน!BR13="/",ลับ!BK$3,0))</f>
        <v>0</v>
      </c>
      <c r="BL13" s="64">
        <f>IF(ลับ!BL$3=0,0,IF(เวลาเรียน!BS13="/",ลับ!BL$3,0))</f>
        <v>0</v>
      </c>
      <c r="BM13" s="64">
        <f>IF(ลับ!BM$3=0,0,IF(เวลาเรียน!BT13="/",ลับ!BM$3,0))</f>
        <v>0</v>
      </c>
      <c r="BN13" s="64">
        <f>IF(ลับ!BN$3=0,0,IF(เวลาเรียน!BU13="/",ลับ!BN$3,0))</f>
        <v>0</v>
      </c>
      <c r="BO13" s="64">
        <f>IF(ลับ!BO$3=0,0,IF(เวลาเรียน!BV13="/",ลับ!BO$3,0))</f>
        <v>0</v>
      </c>
      <c r="BP13" s="64">
        <f>IF(ลับ!BP$3=0,0,IF(เวลาเรียน!BW13="/",ลับ!BP$3,0))</f>
        <v>0</v>
      </c>
      <c r="BQ13" s="64">
        <f>IF(ลับ!BQ$3=0,0,IF(เวลาเรียน!BX13="/",ลับ!BQ$3,0))</f>
        <v>0</v>
      </c>
      <c r="BR13" s="64">
        <f>IF(ลับ!BR$3=0,0,IF(เวลาเรียน!BY13="/",ลับ!BR$3,0))</f>
        <v>0</v>
      </c>
      <c r="BS13" s="773">
        <f>IF(ลับ!BS$3=0,0,IF(เวลาเรียน!BZ13="/",ลับ!BS$3,0))</f>
        <v>0</v>
      </c>
      <c r="BT13" s="64">
        <f>IF(ลับ!BT$3=0,0,IF(เวลาเรียน!CB13="/",ลับ!BT$3,0))</f>
        <v>0</v>
      </c>
      <c r="BU13" s="64">
        <f>IF(ลับ!BU$3=0,0,IF(เวลาเรียน!CC13="/",ลับ!BU$3,0))</f>
        <v>0</v>
      </c>
      <c r="BV13" s="64">
        <f>IF(ลับ!BV$3=0,0,IF(เวลาเรียน!CD13="/",ลับ!BV$3,0))</f>
        <v>0</v>
      </c>
      <c r="BW13" s="64">
        <f>IF(ลับ!BW$3=0,0,IF(เวลาเรียน!CE13="/",ลับ!BW$3,0))</f>
        <v>0</v>
      </c>
      <c r="BX13" s="64">
        <f>IF(ลับ!BX$3=0,0,IF(เวลาเรียน!CF13="/",ลับ!BX$3,0))</f>
        <v>0</v>
      </c>
      <c r="BY13" s="64">
        <f>IF(ลับ!BY$3=0,0,IF(เวลาเรียน!CG13="/",ลับ!BY$3,0))</f>
        <v>0</v>
      </c>
      <c r="BZ13" s="64">
        <f>IF(ลับ!BZ$3=0,0,IF(เวลาเรียน!CH13="/",ลับ!BZ$3,0))</f>
        <v>0</v>
      </c>
      <c r="CA13" s="64">
        <f>IF(ลับ!CA$3=0,0,IF(เวลาเรียน!CI13="/",ลับ!CA$3,0))</f>
        <v>0</v>
      </c>
      <c r="CB13" s="64">
        <f>IF(ลับ!CB$3=0,0,IF(เวลาเรียน!CJ13="/",ลับ!CB$3,0))</f>
        <v>0</v>
      </c>
      <c r="CC13" s="64">
        <f>IF(ลับ!CC$3=0,0,IF(เวลาเรียน!CK13="/",ลับ!CC$3,0))</f>
        <v>0</v>
      </c>
      <c r="CD13" s="64">
        <f>IF(ลับ!CD$3=0,0,IF(เวลาเรียน!CL13="/",ลับ!CD$3,0))</f>
        <v>0</v>
      </c>
      <c r="CE13" s="64">
        <f>IF(ลับ!CE$3=0,0,IF(เวลาเรียน!CM13="/",ลับ!CE$3,0))</f>
        <v>0</v>
      </c>
      <c r="CF13" s="64">
        <f>IF(ลับ!CF$3=0,0,IF(เวลาเรียน!CN13="/",ลับ!CF$3,0))</f>
        <v>0</v>
      </c>
      <c r="CG13" s="64">
        <f>IF(ลับ!CG$3=0,0,IF(เวลาเรียน!CO13="/",ลับ!CG$3,0))</f>
        <v>0</v>
      </c>
      <c r="CH13" s="64">
        <f>IF(ลับ!CH$3=0,0,IF(เวลาเรียน!CP13="/",ลับ!CH$3,0))</f>
        <v>0</v>
      </c>
      <c r="CI13" s="64">
        <f>IF(ลับ!CI$3=0,0,IF(เวลาเรียน!CQ13="/",ลับ!CI$3,0))</f>
        <v>0</v>
      </c>
      <c r="CJ13" s="64">
        <f>IF(ลับ!CJ$3=0,0,IF(เวลาเรียน!CR13="/",ลับ!CJ$3,0))</f>
        <v>0</v>
      </c>
      <c r="CK13" s="64">
        <f>IF(ลับ!CK$3=0,0,IF(เวลาเรียน!CS13="/",ลับ!CK$3,0))</f>
        <v>0</v>
      </c>
      <c r="CL13" s="64">
        <f>IF(ลับ!CL$3=0,0,IF(เวลาเรียน!CT13="/",ลับ!CL$3,0))</f>
        <v>0</v>
      </c>
      <c r="CM13" s="64">
        <f>IF(ลับ!CM$3=0,0,IF(เวลาเรียน!CU13="/",ลับ!CM$3,0))</f>
        <v>0</v>
      </c>
      <c r="CN13" s="64">
        <f>IF(ลับ!CN$3=0,0,IF(เวลาเรียน!CV13="/",ลับ!CN$3,0))</f>
        <v>0</v>
      </c>
      <c r="CO13" s="64">
        <f>IF(ลับ!CO$3=0,0,IF(เวลาเรียน!CW13="/",ลับ!CO$3,0))</f>
        <v>0</v>
      </c>
      <c r="CP13" s="64">
        <f>IF(ลับ!CP$3=0,0,IF(เวลาเรียน!CX13="/",ลับ!CP$3,0))</f>
        <v>0</v>
      </c>
      <c r="CQ13" s="64">
        <f>IF(ลับ!CQ$3=0,0,IF(เวลาเรียน!CY13="/",ลับ!CQ$3,0))</f>
        <v>0</v>
      </c>
      <c r="CR13" s="64">
        <f>IF(ลับ!CR$3=0,0,IF(เวลาเรียน!CZ13="/",ลับ!CR$3,0))</f>
        <v>0</v>
      </c>
      <c r="CS13" s="64">
        <f>IF(ลับ!CS$3=0,0,IF(เวลาเรียน!DA13="/",ลับ!CS$3,0))</f>
        <v>0</v>
      </c>
      <c r="CT13" s="64">
        <f>IF(ลับ!CT$3=0,0,IF(เวลาเรียน!DB13="/",ลับ!CT$3,0))</f>
        <v>0</v>
      </c>
      <c r="CU13" s="64">
        <f>IF(ลับ!CU$3=0,0,IF(เวลาเรียน!DC13="/",ลับ!CU$3,0))</f>
        <v>0</v>
      </c>
      <c r="CV13" s="64">
        <f>IF(ลับ!CV$3=0,0,IF(เวลาเรียน!DD13="/",ลับ!CV$3,0))</f>
        <v>0</v>
      </c>
      <c r="CW13" s="65">
        <f>IF(ลับ!CW$3=0,0,IF(เวลาเรียน!DE13="/",ลับ!CW$3,0))</f>
        <v>0</v>
      </c>
      <c r="CX13" s="85">
        <f t="shared" si="11"/>
        <v>0</v>
      </c>
      <c r="CZ13" s="16">
        <v>8</v>
      </c>
      <c r="DA13" s="16">
        <f>IF(ตัวชี้วัด!C13="ร",ตัวชี้วัด!C13,IF(ตัวชี้วัด!F13="ร",ตัวชี้วัด!F13,IF(ตัวชี้วัด!I13="ร",ตัวชี้วัด!I13,IF(ตัวชี้วัด!L13="ร",ตัวชี้วัด!L13,IF(ตัวชี้วัด!O13="ร",ตัวชี้วัด!O13,IF(ตัวชี้วัด!S13="ร",ตัวชี้วัด!S13,IF(ตัวชี้วัด!V13="ร",ตัวชี้วัด!V13,SUM(ตัวชี้วัด!C13,ตัวชี้วัด!F13,ตัวชี้วัด!I13,ตัวชี้วัด!L13,ตัวชี้วัด!O13,ตัวชี้วัด!S13,ตัวชี้วัด!V13))))))))</f>
        <v>0</v>
      </c>
      <c r="DB13" s="16">
        <f>IF(ตัวชี้วัด!Y13="ร",ตัวชี้วัด!Y13,IF(ตัวชี้วัด!AB13="ร",ตัวชี้วัด!AB13,IF(ตัวชี้วัด!AE13="ร",ตัวชี้วัด!AE13,IF(ตัวชี้วัด!AK13="ร",ตัวชี้วัด!AK13,IF(ตัวชี้วัด!AN13="ร",ตัวชี้วัด!AN13,IF(ตัวชี้วัด!AQ13="ร",ตัวชี้วัด!AQ13,IF(ตัวชี้วัด!AT13="ร",ตัวชี้วัด!AT13,SUM(ตัวชี้วัด!Y13,ตัวชี้วัด!AB13,ตัวชี้วัด!AE13,ตัวชี้วัด!AK13,ตัวชี้วัด!AN13,ตัวชี้วัด!AQ13,ตัวชี้วัด!AT13))))))))</f>
        <v>0</v>
      </c>
      <c r="DC13" s="16">
        <f>IF(ตัวชี้วัด!AW13="ร",ตัวชี้วัด!AW13,IF(ตัวชี้วัด!BA13="ร",ตัวชี้วัด!BA13,IF(ตัวชี้วัด!BD13="ร",ตัวชี้วัด!BD13,IF(ตัวชี้วัด!BG13="ร",ตัวชี้วัด!BG13,IF(ตัวชี้วัด!BJ13="ร",ตัวชี้วัด!BJ13,IF(ตัวชี้วัด!BM13="ร",ตัวชี้วัด!BM13,IF(ตัวชี้วัด!BS13="ร",ตัวชี้วัด!BS13,SUM(ตัวชี้วัด!AW13,ตัวชี้วัด!BA13,ตัวชี้วัด!BD13,ตัวชี้วัด!BG13,ตัวชี้วัด!BJ13,ตัวชี้วัด!BM13,ตัวชี้วัด!BS13))))))))</f>
        <v>0</v>
      </c>
      <c r="DD13" s="16">
        <f>IF(ตัวชี้วัด!BV13="ร",ตัวชี้วัด!BV13,IF(ตัวชี้วัด!BY13="ร",ตัวชี้วัด!BY13,IF(ตัวชี้วัด!CB13="ร",ตัวชี้วัด!CB13,IF(ตัวชี้วัด!CE13="ร",ตัวชี้วัด!CE13,IF(ตัวชี้วัด!CI13="ร",ตัวชี้วัด!CI13,IF(ตัวชี้วัด!CL13="ร",ตัวชี้วัด!CL13,IF(ตัวชี้วัด!CO13="ร",ตัวชี้วัด!CO13,SUM(ตัวชี้วัด!BV13,ตัวชี้วัด!BY13,ตัวชี้วัด!CB13,ตัวชี้วัด!CE13,ตัวชี้วัด!CI13,ตัวชี้วัด!CL13,ตัวชี้วัด!CO13))))))))</f>
        <v>0</v>
      </c>
      <c r="DE13" s="16">
        <f>IF(ตัวชี้วัด!CR13="ร",ตัวชี้วัด!CR13,IF(ตัวชี้วัด!CU13="ร",ตัวชี้วัด!CU13,IF(ตัวชี้วัด!DA13="ร",ตัวชี้วัด!DA13,IF(ตัวชี้วัด!DD13="ร",ตัวชี้วัด!DD13,IF(ตัวชี้วัด!DG13="ร",ตัวชี้วัด!DG13,IF(ตัวชี้วัด!DJ13="ร",ตัวชี้วัด!DJ13,IF(ตัวชี้วัด!DM13="ร",ตัวชี้วัด!DM13,SUM(ตัวชี้วัด!CR13,ตัวชี้วัด!CU13,ตัวชี้วัด!DA13,ตัวชี้วัด!DD13,ตัวชี้วัด!DG13,ตัวชี้วัด!DJ13,ตัวชี้วัด!DM13))))))))</f>
        <v>0</v>
      </c>
      <c r="DF13" s="16">
        <f>IF(ตัวชี้วัด!DQ13="ร",ตัวชี้วัด!DQ13,IF(ตัวชี้วัด!DT13="ร",ตัวชี้วัด!DT13,IF(ตัวชี้วัด!DW13="ร",ตัวชี้วัด!DW13,IF(ตัวชี้วัด!DZ13="ร",ตัวชี้วัด!DZ13,SUM(ตัวชี้วัด!DQ13,ตัวชี้วัด!DT13,ตัวชี้วัด!DW13,ตัวชี้วัด!DZ13)))))</f>
        <v>0</v>
      </c>
      <c r="DG13" s="84">
        <f t="shared" si="12"/>
        <v>0</v>
      </c>
      <c r="DH13" s="51"/>
      <c r="DI13" s="16">
        <f>IF(ตัวชี้วัด!D13="/",1,0)</f>
        <v>0</v>
      </c>
      <c r="DJ13" s="16">
        <f>IF(ตัวชี้วัด!G13="/",1,0)</f>
        <v>0</v>
      </c>
      <c r="DK13" s="16">
        <f>IF(ตัวชี้วัด!J13="/",1,0)</f>
        <v>0</v>
      </c>
      <c r="DL13" s="16">
        <f>IF(ตัวชี้วัด!M13="/",1,0)</f>
        <v>0</v>
      </c>
      <c r="DM13" s="16">
        <f>IF(ตัวชี้วัด!P13="/",1,0)</f>
        <v>0</v>
      </c>
      <c r="DN13" s="16">
        <f>IF(ตัวชี้วัด!T13="/",1,0)</f>
        <v>0</v>
      </c>
      <c r="DO13" s="16">
        <f>IF(ตัวชี้วัด!W13="/",1,0)</f>
        <v>0</v>
      </c>
      <c r="DP13" s="16">
        <f>IF(ตัวชี้วัด!Z13="/",1,0)</f>
        <v>0</v>
      </c>
      <c r="DQ13" s="16">
        <f>IF(ตัวชี้วัด!AC13="/",1,0)</f>
        <v>0</v>
      </c>
      <c r="DR13" s="16">
        <f>IF(ตัวชี้วัด!AF13="/",1,0)</f>
        <v>0</v>
      </c>
      <c r="DS13" s="16">
        <f>IF(ตัวชี้วัด!AL13="/",1,0)</f>
        <v>0</v>
      </c>
      <c r="DT13" s="16">
        <f>IF(ตัวชี้วัด!AO13="/",1,0)</f>
        <v>0</v>
      </c>
      <c r="DU13" s="16">
        <f>IF(ตัวชี้วัด!AR13="/",1,0)</f>
        <v>0</v>
      </c>
      <c r="DV13" s="16">
        <f>IF(ตัวชี้วัด!AU13="/",1,0)</f>
        <v>0</v>
      </c>
      <c r="DW13" s="16">
        <f>IF(ตัวชี้วัด!AX13="/",1,0)</f>
        <v>0</v>
      </c>
      <c r="DX13" s="16">
        <f>IF(ตัวชี้วัด!BB13="/",1,0)</f>
        <v>0</v>
      </c>
      <c r="DY13" s="16">
        <f>IF(ตัวชี้วัด!BE13="/",1,0)</f>
        <v>0</v>
      </c>
      <c r="DZ13" s="16">
        <f>IF(ตัวชี้วัด!BH13="/",1,0)</f>
        <v>0</v>
      </c>
      <c r="EA13" s="16">
        <f>IF(ตัวชี้วัด!BK13="/",1,0)</f>
        <v>0</v>
      </c>
      <c r="EB13" s="16">
        <f>IF(ตัวชี้วัด!BN13="/",1,0)</f>
        <v>0</v>
      </c>
      <c r="EC13" s="16">
        <f>IF(ตัวชี้วัด!BT13="/",1,0)</f>
        <v>0</v>
      </c>
      <c r="ED13" s="16">
        <f>IF(ตัวชี้วัด!BW13="/",1,0)</f>
        <v>0</v>
      </c>
      <c r="EE13" s="16">
        <f>IF(ตัวชี้วัด!BZ13="/",1,0)</f>
        <v>0</v>
      </c>
      <c r="EF13" s="16">
        <f>IF(ตัวชี้วัด!CC13="/",1,0)</f>
        <v>0</v>
      </c>
      <c r="EG13" s="16">
        <f>IF(ตัวชี้วัด!CF13="/",1,0)</f>
        <v>0</v>
      </c>
      <c r="EH13" s="16">
        <f>IF(ตัวชี้วัด!CJ13="/",1,0)</f>
        <v>0</v>
      </c>
      <c r="EI13" s="16">
        <f>IF(ตัวชี้วัด!CM13="/",1,0)</f>
        <v>0</v>
      </c>
      <c r="EJ13" s="16">
        <f>IF(ตัวชี้วัด!CP13="/",1,0)</f>
        <v>0</v>
      </c>
      <c r="EK13" s="16">
        <f>IF(ตัวชี้วัด!CS13="/",1,0)</f>
        <v>0</v>
      </c>
      <c r="EL13" s="16">
        <f>IF(ตัวชี้วัด!CV13="/",1,0)</f>
        <v>0</v>
      </c>
      <c r="EM13" s="16">
        <f>IF(ตัวชี้วัด!DB13="/",1,0)</f>
        <v>0</v>
      </c>
      <c r="EN13" s="16">
        <f>IF(ตัวชี้วัด!DE13="/",1,0)</f>
        <v>0</v>
      </c>
      <c r="EO13" s="16">
        <f>IF(ตัวชี้วัด!DH13="/",1,0)</f>
        <v>0</v>
      </c>
      <c r="EP13" s="16">
        <f>IF(ตัวชี้วัด!DK13="/",1,0)</f>
        <v>0</v>
      </c>
      <c r="EQ13" s="16">
        <f>IF(ตัวชี้วัด!DN13="/",1,0)</f>
        <v>0</v>
      </c>
      <c r="ER13" s="16">
        <f>IF(ตัวชี้วัด!DR13="/",1,0)</f>
        <v>0</v>
      </c>
      <c r="ES13" s="16">
        <f>IF(ตัวชี้วัด!DU13="/",1,0)</f>
        <v>0</v>
      </c>
      <c r="ET13" s="16">
        <f>IF(ตัวชี้วัด!DX13="/",1,0)</f>
        <v>0</v>
      </c>
      <c r="EU13" s="16">
        <f>IF(ตัวชี้วัด!EA13="/",1,0)</f>
        <v>0</v>
      </c>
      <c r="EV13" s="84">
        <f t="shared" si="3"/>
        <v>0</v>
      </c>
      <c r="EX13" s="16">
        <v>8</v>
      </c>
      <c r="EY13" s="16">
        <f>IF(คุณลักษณะ!B13&gt;1,2,IF(คุณลักษณะ!B13=1,1,0))</f>
        <v>0</v>
      </c>
      <c r="EZ13" s="16">
        <f>IF(คุณลักษณะ!C13&gt;1,2,IF(คุณลักษณะ!C13=1,1,0))</f>
        <v>0</v>
      </c>
      <c r="FA13" s="16">
        <f>IF(คุณลักษณะ!D13&gt;1,2,IF(คุณลักษณะ!D13=1,1,0))</f>
        <v>0</v>
      </c>
      <c r="FB13" s="16">
        <f>IF(คุณลักษณะ!E13&gt;1,2,IF(คุณลักษณะ!E13=1,1,0))</f>
        <v>0</v>
      </c>
      <c r="FC13" s="84">
        <f t="shared" si="4"/>
        <v>0</v>
      </c>
      <c r="FD13" s="16">
        <f>IF(คุณลักษณะ!G13&gt;1,2,IF(คุณลักษณะ!G13=1,1,0))</f>
        <v>0</v>
      </c>
      <c r="FE13" s="16">
        <f>IF(คุณลักษณะ!H13&gt;1,2,IF(คุณลักษณะ!H13=1,1,0))</f>
        <v>0</v>
      </c>
      <c r="FF13" s="84">
        <f t="shared" si="5"/>
        <v>0</v>
      </c>
      <c r="FG13" s="16">
        <f>IF(คุณลักษณะ!O13&gt;1,2,IF(คุณลักษณะ!O13=1,1,0))</f>
        <v>0</v>
      </c>
      <c r="FH13" s="16">
        <f>IF(คุณลักษณะ!P13&gt;1,2,IF(คุณลักษณะ!P13=1,1,0))</f>
        <v>0</v>
      </c>
      <c r="FI13" s="84">
        <f t="shared" si="6"/>
        <v>0</v>
      </c>
      <c r="FJ13" s="16">
        <f>IF(คุณลักษณะ!S13&gt;1,2,IF(คุณลักษณะ!S13=1,1,0))</f>
        <v>0</v>
      </c>
      <c r="FK13" s="16">
        <f>IF(คุณลักษณะ!T13&gt;1,2,IF(คุณลักษณะ!T13=1,1,0))</f>
        <v>0</v>
      </c>
      <c r="FL13" s="84">
        <f t="shared" si="7"/>
        <v>0</v>
      </c>
      <c r="FM13" s="16">
        <f>IF(คุณลักษณะ!V13&gt;1,2,IF(คุณลักษณะ!V13=1,1,0))</f>
        <v>0</v>
      </c>
      <c r="FN13" s="16">
        <f>IF(คุณลักษณะ!W13&gt;1,2,IF(คุณลักษณะ!W13=1,1,0))</f>
        <v>0</v>
      </c>
      <c r="FO13" s="84">
        <f t="shared" si="8"/>
        <v>0</v>
      </c>
      <c r="FP13" s="16">
        <f>IF(คุณลักษณะ!Y13&gt;1,2,IF(คุณลักษณะ!Y13=1,1,0))</f>
        <v>0</v>
      </c>
      <c r="FQ13" s="16">
        <f>IF(คุณลักษณะ!AC13&gt;1,2,IF(คุณลักษณะ!AC13=1,1,0))</f>
        <v>0</v>
      </c>
      <c r="FR13" s="16">
        <f>IF(คุณลักษณะ!AD13&gt;1,2,IF(คุณลักษณะ!AD13=1,1,0))</f>
        <v>0</v>
      </c>
      <c r="FS13" s="84">
        <f t="shared" si="9"/>
        <v>0</v>
      </c>
      <c r="FT13" s="16">
        <f>IF(คุณลักษณะ!AF13&gt;1,2,IF(คุณลักษณะ!AF13=1,1,0))</f>
        <v>0</v>
      </c>
      <c r="FU13" s="16">
        <f>IF(คุณลักษณะ!AG13&gt;1,2,IF(คุณลักษณะ!AG13=1,1,0))</f>
        <v>0</v>
      </c>
      <c r="FV13" s="84">
        <f t="shared" si="10"/>
        <v>0</v>
      </c>
      <c r="FW13" s="51"/>
      <c r="FX13" s="16">
        <f>IF(คุณลักษณะ!F13&gt;1,2,IF(คุณลักษณะ!F13=1,1,0))</f>
        <v>0</v>
      </c>
      <c r="FY13" s="16">
        <f>IF(คุณลักษณะ!I13&gt;1,2,IF(คุณลักษณะ!I13=1,1,0))</f>
        <v>0</v>
      </c>
      <c r="FZ13" s="16">
        <f>IF(คุณลักษณะ!N13&gt;1,2,IF(คุณลักษณะ!N13=1,1,0))</f>
        <v>0</v>
      </c>
      <c r="GA13" s="16">
        <f>IF(คุณลักษณะ!Q13&gt;1,2,IF(คุณลักษณะ!Q13=1,1,0))</f>
        <v>0</v>
      </c>
      <c r="GB13" s="16">
        <f>IF(คุณลักษณะ!U13&gt;1,2,IF(คุณลักษณะ!U13=1,1,0))</f>
        <v>0</v>
      </c>
      <c r="GC13" s="16">
        <f>IF(คุณลักษณะ!X13&gt;1,2,IF(คุณลักษณะ!X13=1,1,0))</f>
        <v>0</v>
      </c>
      <c r="GD13" s="16">
        <f>IF(คุณลักษณะ!AE13&gt;1,2,IF(คุณลักษณะ!AE13=1,1,0))</f>
        <v>0</v>
      </c>
      <c r="GE13" s="16">
        <f>IF(คุณลักษณะ!AH13&gt;1,2,IF(คุณลักษณะ!AH13=1,1,0))</f>
        <v>0</v>
      </c>
      <c r="GF13" s="88">
        <f t="shared" si="13"/>
        <v>0</v>
      </c>
      <c r="GG13" s="86">
        <f>IF(คุณลักษณะ!F13=0,0,IF(คุณลักษณะ!I13=0,0,IF(คุณลักษณะ!N13=0,0,IF(คุณลักษณะ!Q13=0,0,IF(คุณลักษณะ!U13=0,0,IF(คุณลักษณะ!X13=0,0,IF(คุณลักษณะ!AE13=0,0,IF(คุณลักษณะ!AH13=0,0,GF13))))))))</f>
        <v>0</v>
      </c>
      <c r="GI13" s="3">
        <v>8</v>
      </c>
      <c r="GJ13" s="22">
        <f>IF(เวลาเรียน!C13="",0,1)</f>
        <v>0</v>
      </c>
      <c r="GK13" s="456">
        <f>IF(ผลการเรียน!$AK12=$GK$5,1,0)</f>
        <v>0</v>
      </c>
      <c r="GL13" s="456">
        <f>IF(ผลการเรียน!$AK12=$GL$5,1,0)</f>
        <v>0</v>
      </c>
      <c r="GM13" s="456">
        <f>IF(ผลการเรียน!$AK12=$GM$5,1,0)</f>
        <v>0</v>
      </c>
      <c r="GN13" s="456">
        <f>IF(ผลการเรียน!$AK12=$GN$5,1,0)</f>
        <v>0</v>
      </c>
      <c r="GO13" s="456">
        <f>IF(ผลการเรียน!$AK12=$GO$5,1,0)</f>
        <v>0</v>
      </c>
      <c r="GP13" s="456">
        <f>IF(ผลการเรียน!$AK12=$GP$5,1,0)</f>
        <v>0</v>
      </c>
      <c r="GQ13" s="456">
        <f>IF(ผลการเรียน!$AK12=$GQ$5,1,0)</f>
        <v>0</v>
      </c>
      <c r="GR13" s="456">
        <f>IF(ผลการเรียน!$AK12=$GR$5,1,0)</f>
        <v>0</v>
      </c>
      <c r="GS13" s="456">
        <f>IF(ผลการเรียน!$AK12=$GS$5,1,0)</f>
        <v>0</v>
      </c>
      <c r="GT13" s="456">
        <f>IF(ผลการเรียน!$AK12=$GT$5,1,0)</f>
        <v>0</v>
      </c>
      <c r="GU13" s="456">
        <f ca="1">IF(ผลการเรียน!$BA12=ลับ!$GU$5,1,0)</f>
        <v>0</v>
      </c>
      <c r="GV13" s="456">
        <f ca="1">IF(ผลการเรียน!$BA12=ลับ!$GV$5,1,0)</f>
        <v>0</v>
      </c>
      <c r="GW13" s="456">
        <f ca="1">IF(ผลการเรียน!$BA12=ลับ!$GW$5,1,0)</f>
        <v>0</v>
      </c>
      <c r="GX13" s="456">
        <f ca="1">IF(ผลการเรียน!$BA12=ลับ!$GX$5,1,0)</f>
        <v>0</v>
      </c>
      <c r="GY13" s="456">
        <f ca="1">IF(ผลการเรียน!$AR12=ลับ!$GY$5,1,0)</f>
        <v>0</v>
      </c>
      <c r="GZ13" s="456">
        <f ca="1">IF(ผลการเรียน!$AR12=ลับ!$GZ$5,1,0)</f>
        <v>0</v>
      </c>
      <c r="HA13" s="456">
        <f ca="1">IF(ผลการเรียน!$AR12=ลับ!$HA$5,1,0)</f>
        <v>0</v>
      </c>
      <c r="HB13" s="456">
        <f ca="1">IF(ผลการเรียน!$AR12=ลับ!$HB$5,1,0)</f>
        <v>0</v>
      </c>
      <c r="HC13" s="22">
        <f>IF(สรุปคะแนน!$Q13=3,1,0)</f>
        <v>0</v>
      </c>
      <c r="HD13" s="22">
        <f>IF(สรุปคะแนน!$Q13=2,1,0)</f>
        <v>0</v>
      </c>
      <c r="HE13" s="22">
        <f>IF(สรุปคะแนน!$Q13=1,1,0)</f>
        <v>0</v>
      </c>
      <c r="HF13" s="22">
        <f>IF(สรุปคะแนน!$Q13=0,1,0)</f>
        <v>1</v>
      </c>
      <c r="HG13" s="51"/>
      <c r="HH13" s="51"/>
      <c r="HI13" s="51"/>
      <c r="HJ13" s="51"/>
      <c r="HK13" s="51"/>
      <c r="HL13" s="51"/>
      <c r="HM13" s="51"/>
      <c r="HN13" s="51"/>
    </row>
    <row r="14" spans="1:222" ht="21">
      <c r="A14" s="29">
        <v>9</v>
      </c>
      <c r="B14" s="64">
        <f>IF(ลับ!B$3=0,0,IF(เวลาเรียน!G14="/",ลับ!B$3,0))</f>
        <v>0</v>
      </c>
      <c r="C14" s="64">
        <f>IF(ลับ!C$3=0,0,IF(เวลาเรียน!H14="/",ลับ!C$3,0))</f>
        <v>0</v>
      </c>
      <c r="D14" s="64">
        <f>IF(ลับ!D$3=0,0,IF(เวลาเรียน!I14="/",ลับ!D$3,0))</f>
        <v>0</v>
      </c>
      <c r="E14" s="64">
        <f>IF(ลับ!E$3=0,0,IF(เวลาเรียน!J14="/",ลับ!E$3,0))</f>
        <v>0</v>
      </c>
      <c r="F14" s="64">
        <f>IF(ลับ!F$3=0,0,IF(เวลาเรียน!K14="/",ลับ!F$3,0))</f>
        <v>0</v>
      </c>
      <c r="G14" s="64">
        <f>IF(ลับ!G$3=0,0,IF(เวลาเรียน!L14="/",ลับ!G$3,0))</f>
        <v>0</v>
      </c>
      <c r="H14" s="64">
        <f>IF(ลับ!H$3=0,0,IF(เวลาเรียน!M14="/",ลับ!H$3,0))</f>
        <v>0</v>
      </c>
      <c r="I14" s="64">
        <f>IF(ลับ!I$3=0,0,IF(เวลาเรียน!N14="/",ลับ!I$3,0))</f>
        <v>0</v>
      </c>
      <c r="J14" s="64">
        <f>IF(ลับ!J$3=0,0,IF(เวลาเรียน!O14="/",ลับ!J$3,0))</f>
        <v>0</v>
      </c>
      <c r="K14" s="64">
        <f>IF(ลับ!K$3=0,0,IF(เวลาเรียน!P14="/",ลับ!K$3,0))</f>
        <v>0</v>
      </c>
      <c r="L14" s="64">
        <f>IF(ลับ!L$3=0,0,IF(เวลาเรียน!Q14="/",ลับ!L$3,0))</f>
        <v>0</v>
      </c>
      <c r="M14" s="64">
        <f>IF(ลับ!M$3=0,0,IF(เวลาเรียน!R14="/",ลับ!M$3,0))</f>
        <v>0</v>
      </c>
      <c r="N14" s="64">
        <f>IF(ลับ!N$3=0,0,IF(เวลาเรียน!S14="/",ลับ!N$3,0))</f>
        <v>0</v>
      </c>
      <c r="O14" s="64">
        <f>IF(ลับ!O$3=0,0,IF(เวลาเรียน!T14="/",ลับ!O$3,0))</f>
        <v>0</v>
      </c>
      <c r="P14" s="64">
        <f>IF(ลับ!P$3=0,0,IF(เวลาเรียน!U14="/",ลับ!P$3,0))</f>
        <v>0</v>
      </c>
      <c r="Q14" s="64">
        <f>IF(ลับ!Q$3=0,0,IF(เวลาเรียน!V14="/",ลับ!Q$3,0))</f>
        <v>0</v>
      </c>
      <c r="R14" s="64">
        <f>IF(ลับ!R$3=0,0,IF(เวลาเรียน!W14="/",ลับ!R$3,0))</f>
        <v>0</v>
      </c>
      <c r="S14" s="64">
        <f>IF(ลับ!S$3=0,0,IF(เวลาเรียน!X14="/",ลับ!S$3,0))</f>
        <v>0</v>
      </c>
      <c r="T14" s="64">
        <f>IF(ลับ!T$3=0,0,IF(เวลาเรียน!Y14="/",ลับ!T$3,0))</f>
        <v>0</v>
      </c>
      <c r="U14" s="64">
        <f>IF(ลับ!U$3=0,0,IF(เวลาเรียน!Z14="/",ลับ!U$3,0))</f>
        <v>0</v>
      </c>
      <c r="V14" s="64">
        <f>IF(ลับ!V$3=0,0,IF(เวลาเรียน!AA14="/",ลับ!V$3,0))</f>
        <v>0</v>
      </c>
      <c r="W14" s="64">
        <f>IF(ลับ!W$3=0,0,IF(เวลาเรียน!AB14="/",ลับ!W$3,0))</f>
        <v>0</v>
      </c>
      <c r="X14" s="64">
        <f>IF(ลับ!X$3=0,0,IF(เวลาเรียน!AC14="/",ลับ!X$3,0))</f>
        <v>0</v>
      </c>
      <c r="Y14" s="64">
        <f>IF(ลับ!Y$3=0,0,IF(เวลาเรียน!AD14="/",ลับ!Y$3,0))</f>
        <v>0</v>
      </c>
      <c r="Z14" s="773">
        <f>IF(ลับ!Z$3=0,0,IF(เวลาเรียน!AE14="/",ลับ!Z$3,0))</f>
        <v>0</v>
      </c>
      <c r="AA14" s="64">
        <f>IF(ลับ!AA$3=0,0,IF(เวลาเรียน!AH14="/",ลับ!AA$3,0))</f>
        <v>0</v>
      </c>
      <c r="AB14" s="64">
        <f>IF(ลับ!AB$3=0,0,IF(เวลาเรียน!AI14="/",ลับ!AB$3,0))</f>
        <v>0</v>
      </c>
      <c r="AC14" s="64">
        <f>IF(ลับ!AC$3=0,0,IF(เวลาเรียน!AJ14="/",ลับ!AC$3,0))</f>
        <v>0</v>
      </c>
      <c r="AD14" s="64">
        <f>IF(ลับ!AD$3=0,0,IF(เวลาเรียน!AK14="/",ลับ!AD$3,0))</f>
        <v>0</v>
      </c>
      <c r="AE14" s="64">
        <f>IF(ลับ!AE$3=0,0,IF(เวลาเรียน!AL14="/",ลับ!AE$3,0))</f>
        <v>0</v>
      </c>
      <c r="AF14" s="64">
        <f>IF(ลับ!AF$3=0,0,IF(เวลาเรียน!AM14="/",ลับ!AF$3,0))</f>
        <v>0</v>
      </c>
      <c r="AG14" s="64">
        <f>IF(ลับ!AG$3=0,0,IF(เวลาเรียน!AN14="/",ลับ!AG$3,0))</f>
        <v>0</v>
      </c>
      <c r="AH14" s="64">
        <f>IF(ลับ!AH$3=0,0,IF(เวลาเรียน!AO14="/",ลับ!AH$3,0))</f>
        <v>0</v>
      </c>
      <c r="AI14" s="64">
        <f>IF(ลับ!AI$3=0,0,IF(เวลาเรียน!AP14="/",ลับ!AI$3,0))</f>
        <v>0</v>
      </c>
      <c r="AJ14" s="64">
        <f>IF(ลับ!AJ$3=0,0,IF(เวลาเรียน!AQ14="/",ลับ!AJ$3,0))</f>
        <v>0</v>
      </c>
      <c r="AK14" s="64">
        <f>IF(ลับ!AK$3=0,0,IF(เวลาเรียน!AR14="/",ลับ!AK$3,0))</f>
        <v>0</v>
      </c>
      <c r="AL14" s="64">
        <f>IF(ลับ!AL$3=0,0,IF(เวลาเรียน!AS14="/",ลับ!AL$3,0))</f>
        <v>0</v>
      </c>
      <c r="AM14" s="64">
        <f>IF(ลับ!AM$3=0,0,IF(เวลาเรียน!AT14="/",ลับ!AM$3,0))</f>
        <v>0</v>
      </c>
      <c r="AN14" s="64">
        <f>IF(ลับ!AN$3=0,0,IF(เวลาเรียน!AU14="/",ลับ!AN$3,0))</f>
        <v>0</v>
      </c>
      <c r="AO14" s="64">
        <f>IF(ลับ!AO$3=0,0,IF(เวลาเรียน!AV14="/",ลับ!AO$3,0))</f>
        <v>0</v>
      </c>
      <c r="AP14" s="64">
        <f>IF(ลับ!AP$3=0,0,IF(เวลาเรียน!AW14="/",ลับ!AP$3,0))</f>
        <v>0</v>
      </c>
      <c r="AQ14" s="64">
        <f>IF(ลับ!AQ$3=0,0,IF(เวลาเรียน!AX14="/",ลับ!AQ$3,0))</f>
        <v>0</v>
      </c>
      <c r="AR14" s="64">
        <f>IF(ลับ!AR$3=0,0,IF(เวลาเรียน!AY14="/",ลับ!AR$3,0))</f>
        <v>0</v>
      </c>
      <c r="AS14" s="64">
        <f>IF(ลับ!AS$3=0,0,IF(เวลาเรียน!AZ14="/",ลับ!AS$3,0))</f>
        <v>0</v>
      </c>
      <c r="AT14" s="64">
        <f>IF(ลับ!AT$3=0,0,IF(เวลาเรียน!BA14="/",ลับ!AT$3,0))</f>
        <v>0</v>
      </c>
      <c r="AU14" s="64">
        <f>IF(ลับ!AU$3=0,0,IF(เวลาเรียน!BB14="/",ลับ!AU$3,0))</f>
        <v>0</v>
      </c>
      <c r="AV14" s="64">
        <f>IF(ลับ!AV$3=0,0,IF(เวลาเรียน!BC14="/",ลับ!AV$3,0))</f>
        <v>0</v>
      </c>
      <c r="AW14" s="64">
        <f>IF(ลับ!AW$3=0,0,IF(เวลาเรียน!BD14="/",ลับ!AW$3,0))</f>
        <v>0</v>
      </c>
      <c r="AX14" s="64">
        <f>IF(ลับ!AX$3=0,0,IF(เวลาเรียน!BE14="/",ลับ!AX$3,0))</f>
        <v>0</v>
      </c>
      <c r="AY14" s="64">
        <f>IF(ลับ!AY$3=0,0,IF(เวลาเรียน!BF14="/",ลับ!AY$3,0))</f>
        <v>0</v>
      </c>
      <c r="AZ14" s="64">
        <f>IF(ลับ!AZ$3=0,0,IF(เวลาเรียน!BG14="/",ลับ!AZ$3,0))</f>
        <v>0</v>
      </c>
      <c r="BA14" s="64">
        <f>IF(ลับ!BA$3=0,0,IF(เวลาเรียน!BH14="/",ลับ!BA$3,0))</f>
        <v>0</v>
      </c>
      <c r="BB14" s="64">
        <f>IF(ลับ!BB$3=0,0,IF(เวลาเรียน!BI14="/",ลับ!BB$3,0))</f>
        <v>0</v>
      </c>
      <c r="BC14" s="64">
        <f>IF(ลับ!BC$3=0,0,IF(เวลาเรียน!BJ14="/",ลับ!BC$3,0))</f>
        <v>0</v>
      </c>
      <c r="BD14" s="64">
        <f>IF(ลับ!BD$3=0,0,IF(เวลาเรียน!BK14="/",ลับ!BD$3,0))</f>
        <v>0</v>
      </c>
      <c r="BE14" s="64">
        <f>IF(ลับ!BE$3=0,0,IF(เวลาเรียน!BL14="/",ลับ!BE$3,0))</f>
        <v>0</v>
      </c>
      <c r="BF14" s="64">
        <f>IF(ลับ!BF$3=0,0,IF(เวลาเรียน!BM14="/",ลับ!BF$3,0))</f>
        <v>0</v>
      </c>
      <c r="BG14" s="64">
        <f>IF(ลับ!BG$3=0,0,IF(เวลาเรียน!BN14="/",ลับ!BG$3,0))</f>
        <v>0</v>
      </c>
      <c r="BH14" s="64">
        <f>IF(ลับ!BH$3=0,0,IF(เวลาเรียน!BO14="/",ลับ!BH$3,0))</f>
        <v>0</v>
      </c>
      <c r="BI14" s="64">
        <f>IF(ลับ!BI$3=0,0,IF(เวลาเรียน!BP14="/",ลับ!BI$3,0))</f>
        <v>0</v>
      </c>
      <c r="BJ14" s="64">
        <f>IF(ลับ!BJ$3=0,0,IF(เวลาเรียน!BQ14="/",ลับ!BJ$3,0))</f>
        <v>0</v>
      </c>
      <c r="BK14" s="64">
        <f>IF(ลับ!BK$3=0,0,IF(เวลาเรียน!BR14="/",ลับ!BK$3,0))</f>
        <v>0</v>
      </c>
      <c r="BL14" s="64">
        <f>IF(ลับ!BL$3=0,0,IF(เวลาเรียน!BS14="/",ลับ!BL$3,0))</f>
        <v>0</v>
      </c>
      <c r="BM14" s="64">
        <f>IF(ลับ!BM$3=0,0,IF(เวลาเรียน!BT14="/",ลับ!BM$3,0))</f>
        <v>0</v>
      </c>
      <c r="BN14" s="64">
        <f>IF(ลับ!BN$3=0,0,IF(เวลาเรียน!BU14="/",ลับ!BN$3,0))</f>
        <v>0</v>
      </c>
      <c r="BO14" s="64">
        <f>IF(ลับ!BO$3=0,0,IF(เวลาเรียน!BV14="/",ลับ!BO$3,0))</f>
        <v>0</v>
      </c>
      <c r="BP14" s="64">
        <f>IF(ลับ!BP$3=0,0,IF(เวลาเรียน!BW14="/",ลับ!BP$3,0))</f>
        <v>0</v>
      </c>
      <c r="BQ14" s="64">
        <f>IF(ลับ!BQ$3=0,0,IF(เวลาเรียน!BX14="/",ลับ!BQ$3,0))</f>
        <v>0</v>
      </c>
      <c r="BR14" s="64">
        <f>IF(ลับ!BR$3=0,0,IF(เวลาเรียน!BY14="/",ลับ!BR$3,0))</f>
        <v>0</v>
      </c>
      <c r="BS14" s="773">
        <f>IF(ลับ!BS$3=0,0,IF(เวลาเรียน!BZ14="/",ลับ!BS$3,0))</f>
        <v>0</v>
      </c>
      <c r="BT14" s="64">
        <f>IF(ลับ!BT$3=0,0,IF(เวลาเรียน!CB14="/",ลับ!BT$3,0))</f>
        <v>0</v>
      </c>
      <c r="BU14" s="64">
        <f>IF(ลับ!BU$3=0,0,IF(เวลาเรียน!CC14="/",ลับ!BU$3,0))</f>
        <v>0</v>
      </c>
      <c r="BV14" s="64">
        <f>IF(ลับ!BV$3=0,0,IF(เวลาเรียน!CD14="/",ลับ!BV$3,0))</f>
        <v>0</v>
      </c>
      <c r="BW14" s="64">
        <f>IF(ลับ!BW$3=0,0,IF(เวลาเรียน!CE14="/",ลับ!BW$3,0))</f>
        <v>0</v>
      </c>
      <c r="BX14" s="64">
        <f>IF(ลับ!BX$3=0,0,IF(เวลาเรียน!CF14="/",ลับ!BX$3,0))</f>
        <v>0</v>
      </c>
      <c r="BY14" s="64">
        <f>IF(ลับ!BY$3=0,0,IF(เวลาเรียน!CG14="/",ลับ!BY$3,0))</f>
        <v>0</v>
      </c>
      <c r="BZ14" s="64">
        <f>IF(ลับ!BZ$3=0,0,IF(เวลาเรียน!CH14="/",ลับ!BZ$3,0))</f>
        <v>0</v>
      </c>
      <c r="CA14" s="64">
        <f>IF(ลับ!CA$3=0,0,IF(เวลาเรียน!CI14="/",ลับ!CA$3,0))</f>
        <v>0</v>
      </c>
      <c r="CB14" s="64">
        <f>IF(ลับ!CB$3=0,0,IF(เวลาเรียน!CJ14="/",ลับ!CB$3,0))</f>
        <v>0</v>
      </c>
      <c r="CC14" s="64">
        <f>IF(ลับ!CC$3=0,0,IF(เวลาเรียน!CK14="/",ลับ!CC$3,0))</f>
        <v>0</v>
      </c>
      <c r="CD14" s="64">
        <f>IF(ลับ!CD$3=0,0,IF(เวลาเรียน!CL14="/",ลับ!CD$3,0))</f>
        <v>0</v>
      </c>
      <c r="CE14" s="64">
        <f>IF(ลับ!CE$3=0,0,IF(เวลาเรียน!CM14="/",ลับ!CE$3,0))</f>
        <v>0</v>
      </c>
      <c r="CF14" s="64">
        <f>IF(ลับ!CF$3=0,0,IF(เวลาเรียน!CN14="/",ลับ!CF$3,0))</f>
        <v>0</v>
      </c>
      <c r="CG14" s="64">
        <f>IF(ลับ!CG$3=0,0,IF(เวลาเรียน!CO14="/",ลับ!CG$3,0))</f>
        <v>0</v>
      </c>
      <c r="CH14" s="64">
        <f>IF(ลับ!CH$3=0,0,IF(เวลาเรียน!CP14="/",ลับ!CH$3,0))</f>
        <v>0</v>
      </c>
      <c r="CI14" s="64">
        <f>IF(ลับ!CI$3=0,0,IF(เวลาเรียน!CQ14="/",ลับ!CI$3,0))</f>
        <v>0</v>
      </c>
      <c r="CJ14" s="64">
        <f>IF(ลับ!CJ$3=0,0,IF(เวลาเรียน!CR14="/",ลับ!CJ$3,0))</f>
        <v>0</v>
      </c>
      <c r="CK14" s="64">
        <f>IF(ลับ!CK$3=0,0,IF(เวลาเรียน!CS14="/",ลับ!CK$3,0))</f>
        <v>0</v>
      </c>
      <c r="CL14" s="64">
        <f>IF(ลับ!CL$3=0,0,IF(เวลาเรียน!CT14="/",ลับ!CL$3,0))</f>
        <v>0</v>
      </c>
      <c r="CM14" s="64">
        <f>IF(ลับ!CM$3=0,0,IF(เวลาเรียน!CU14="/",ลับ!CM$3,0))</f>
        <v>0</v>
      </c>
      <c r="CN14" s="64">
        <f>IF(ลับ!CN$3=0,0,IF(เวลาเรียน!CV14="/",ลับ!CN$3,0))</f>
        <v>0</v>
      </c>
      <c r="CO14" s="64">
        <f>IF(ลับ!CO$3=0,0,IF(เวลาเรียน!CW14="/",ลับ!CO$3,0))</f>
        <v>0</v>
      </c>
      <c r="CP14" s="64">
        <f>IF(ลับ!CP$3=0,0,IF(เวลาเรียน!CX14="/",ลับ!CP$3,0))</f>
        <v>0</v>
      </c>
      <c r="CQ14" s="64">
        <f>IF(ลับ!CQ$3=0,0,IF(เวลาเรียน!CY14="/",ลับ!CQ$3,0))</f>
        <v>0</v>
      </c>
      <c r="CR14" s="64">
        <f>IF(ลับ!CR$3=0,0,IF(เวลาเรียน!CZ14="/",ลับ!CR$3,0))</f>
        <v>0</v>
      </c>
      <c r="CS14" s="64">
        <f>IF(ลับ!CS$3=0,0,IF(เวลาเรียน!DA14="/",ลับ!CS$3,0))</f>
        <v>0</v>
      </c>
      <c r="CT14" s="64">
        <f>IF(ลับ!CT$3=0,0,IF(เวลาเรียน!DB14="/",ลับ!CT$3,0))</f>
        <v>0</v>
      </c>
      <c r="CU14" s="64">
        <f>IF(ลับ!CU$3=0,0,IF(เวลาเรียน!DC14="/",ลับ!CU$3,0))</f>
        <v>0</v>
      </c>
      <c r="CV14" s="64">
        <f>IF(ลับ!CV$3=0,0,IF(เวลาเรียน!DD14="/",ลับ!CV$3,0))</f>
        <v>0</v>
      </c>
      <c r="CW14" s="65">
        <f>IF(ลับ!CW$3=0,0,IF(เวลาเรียน!DE14="/",ลับ!CW$3,0))</f>
        <v>0</v>
      </c>
      <c r="CX14" s="85">
        <f t="shared" si="11"/>
        <v>0</v>
      </c>
      <c r="CZ14" s="16">
        <v>9</v>
      </c>
      <c r="DA14" s="16">
        <f>IF(ตัวชี้วัด!C14="ร",ตัวชี้วัด!C14,IF(ตัวชี้วัด!F14="ร",ตัวชี้วัด!F14,IF(ตัวชี้วัด!I14="ร",ตัวชี้วัด!I14,IF(ตัวชี้วัด!L14="ร",ตัวชี้วัด!L14,IF(ตัวชี้วัด!O14="ร",ตัวชี้วัด!O14,IF(ตัวชี้วัด!S14="ร",ตัวชี้วัด!S14,IF(ตัวชี้วัด!V14="ร",ตัวชี้วัด!V14,SUM(ตัวชี้วัด!C14,ตัวชี้วัด!F14,ตัวชี้วัด!I14,ตัวชี้วัด!L14,ตัวชี้วัด!O14,ตัวชี้วัด!S14,ตัวชี้วัด!V14))))))))</f>
        <v>0</v>
      </c>
      <c r="DB14" s="16">
        <f>IF(ตัวชี้วัด!Y14="ร",ตัวชี้วัด!Y14,IF(ตัวชี้วัด!AB14="ร",ตัวชี้วัด!AB14,IF(ตัวชี้วัด!AE14="ร",ตัวชี้วัด!AE14,IF(ตัวชี้วัด!AK14="ร",ตัวชี้วัด!AK14,IF(ตัวชี้วัด!AN14="ร",ตัวชี้วัด!AN14,IF(ตัวชี้วัด!AQ14="ร",ตัวชี้วัด!AQ14,IF(ตัวชี้วัด!AT14="ร",ตัวชี้วัด!AT14,SUM(ตัวชี้วัด!Y14,ตัวชี้วัด!AB14,ตัวชี้วัด!AE14,ตัวชี้วัด!AK14,ตัวชี้วัด!AN14,ตัวชี้วัด!AQ14,ตัวชี้วัด!AT14))))))))</f>
        <v>0</v>
      </c>
      <c r="DC14" s="16">
        <f>IF(ตัวชี้วัด!AW14="ร",ตัวชี้วัด!AW14,IF(ตัวชี้วัด!BA14="ร",ตัวชี้วัด!BA14,IF(ตัวชี้วัด!BD14="ร",ตัวชี้วัด!BD14,IF(ตัวชี้วัด!BG14="ร",ตัวชี้วัด!BG14,IF(ตัวชี้วัด!BJ14="ร",ตัวชี้วัด!BJ14,IF(ตัวชี้วัด!BM14="ร",ตัวชี้วัด!BM14,IF(ตัวชี้วัด!BS14="ร",ตัวชี้วัด!BS14,SUM(ตัวชี้วัด!AW14,ตัวชี้วัด!BA14,ตัวชี้วัด!BD14,ตัวชี้วัด!BG14,ตัวชี้วัด!BJ14,ตัวชี้วัด!BM14,ตัวชี้วัด!BS14))))))))</f>
        <v>0</v>
      </c>
      <c r="DD14" s="16">
        <f>IF(ตัวชี้วัด!BV14="ร",ตัวชี้วัด!BV14,IF(ตัวชี้วัด!BY14="ร",ตัวชี้วัด!BY14,IF(ตัวชี้วัด!CB14="ร",ตัวชี้วัด!CB14,IF(ตัวชี้วัด!CE14="ร",ตัวชี้วัด!CE14,IF(ตัวชี้วัด!CI14="ร",ตัวชี้วัด!CI14,IF(ตัวชี้วัด!CL14="ร",ตัวชี้วัด!CL14,IF(ตัวชี้วัด!CO14="ร",ตัวชี้วัด!CO14,SUM(ตัวชี้วัด!BV14,ตัวชี้วัด!BY14,ตัวชี้วัด!CB14,ตัวชี้วัด!CE14,ตัวชี้วัด!CI14,ตัวชี้วัด!CL14,ตัวชี้วัด!CO14))))))))</f>
        <v>0</v>
      </c>
      <c r="DE14" s="16">
        <f>IF(ตัวชี้วัด!CR14="ร",ตัวชี้วัด!CR14,IF(ตัวชี้วัด!CU14="ร",ตัวชี้วัด!CU14,IF(ตัวชี้วัด!DA14="ร",ตัวชี้วัด!DA14,IF(ตัวชี้วัด!DD14="ร",ตัวชี้วัด!DD14,IF(ตัวชี้วัด!DG14="ร",ตัวชี้วัด!DG14,IF(ตัวชี้วัด!DJ14="ร",ตัวชี้วัด!DJ14,IF(ตัวชี้วัด!DM14="ร",ตัวชี้วัด!DM14,SUM(ตัวชี้วัด!CR14,ตัวชี้วัด!CU14,ตัวชี้วัด!DA14,ตัวชี้วัด!DD14,ตัวชี้วัด!DG14,ตัวชี้วัด!DJ14,ตัวชี้วัด!DM14))))))))</f>
        <v>0</v>
      </c>
      <c r="DF14" s="16">
        <f>IF(ตัวชี้วัด!DQ14="ร",ตัวชี้วัด!DQ14,IF(ตัวชี้วัด!DT14="ร",ตัวชี้วัด!DT14,IF(ตัวชี้วัด!DW14="ร",ตัวชี้วัด!DW14,IF(ตัวชี้วัด!DZ14="ร",ตัวชี้วัด!DZ14,SUM(ตัวชี้วัด!DQ14,ตัวชี้วัด!DT14,ตัวชี้วัด!DW14,ตัวชี้วัด!DZ14)))))</f>
        <v>0</v>
      </c>
      <c r="DG14" s="84">
        <f t="shared" si="12"/>
        <v>0</v>
      </c>
      <c r="DH14" s="51"/>
      <c r="DI14" s="16">
        <f>IF(ตัวชี้วัด!D14="/",1,0)</f>
        <v>0</v>
      </c>
      <c r="DJ14" s="16">
        <f>IF(ตัวชี้วัด!G14="/",1,0)</f>
        <v>0</v>
      </c>
      <c r="DK14" s="16">
        <f>IF(ตัวชี้วัด!J14="/",1,0)</f>
        <v>0</v>
      </c>
      <c r="DL14" s="16">
        <f>IF(ตัวชี้วัด!M14="/",1,0)</f>
        <v>0</v>
      </c>
      <c r="DM14" s="16">
        <f>IF(ตัวชี้วัด!P14="/",1,0)</f>
        <v>0</v>
      </c>
      <c r="DN14" s="16">
        <f>IF(ตัวชี้วัด!T14="/",1,0)</f>
        <v>0</v>
      </c>
      <c r="DO14" s="16">
        <f>IF(ตัวชี้วัด!W14="/",1,0)</f>
        <v>0</v>
      </c>
      <c r="DP14" s="16">
        <f>IF(ตัวชี้วัด!Z14="/",1,0)</f>
        <v>0</v>
      </c>
      <c r="DQ14" s="16">
        <f>IF(ตัวชี้วัด!AC14="/",1,0)</f>
        <v>0</v>
      </c>
      <c r="DR14" s="16">
        <f>IF(ตัวชี้วัด!AF14="/",1,0)</f>
        <v>0</v>
      </c>
      <c r="DS14" s="16">
        <f>IF(ตัวชี้วัด!AL14="/",1,0)</f>
        <v>0</v>
      </c>
      <c r="DT14" s="16">
        <f>IF(ตัวชี้วัด!AO14="/",1,0)</f>
        <v>0</v>
      </c>
      <c r="DU14" s="16">
        <f>IF(ตัวชี้วัด!AR14="/",1,0)</f>
        <v>0</v>
      </c>
      <c r="DV14" s="16">
        <f>IF(ตัวชี้วัด!AU14="/",1,0)</f>
        <v>0</v>
      </c>
      <c r="DW14" s="16">
        <f>IF(ตัวชี้วัด!AX14="/",1,0)</f>
        <v>0</v>
      </c>
      <c r="DX14" s="16">
        <f>IF(ตัวชี้วัด!BB14="/",1,0)</f>
        <v>0</v>
      </c>
      <c r="DY14" s="16">
        <f>IF(ตัวชี้วัด!BE14="/",1,0)</f>
        <v>0</v>
      </c>
      <c r="DZ14" s="16">
        <f>IF(ตัวชี้วัด!BH14="/",1,0)</f>
        <v>0</v>
      </c>
      <c r="EA14" s="16">
        <f>IF(ตัวชี้วัด!BK14="/",1,0)</f>
        <v>0</v>
      </c>
      <c r="EB14" s="16">
        <f>IF(ตัวชี้วัด!BN14="/",1,0)</f>
        <v>0</v>
      </c>
      <c r="EC14" s="16">
        <f>IF(ตัวชี้วัด!BT14="/",1,0)</f>
        <v>0</v>
      </c>
      <c r="ED14" s="16">
        <f>IF(ตัวชี้วัด!BW14="/",1,0)</f>
        <v>0</v>
      </c>
      <c r="EE14" s="16">
        <f>IF(ตัวชี้วัด!BZ14="/",1,0)</f>
        <v>0</v>
      </c>
      <c r="EF14" s="16">
        <f>IF(ตัวชี้วัด!CC14="/",1,0)</f>
        <v>0</v>
      </c>
      <c r="EG14" s="16">
        <f>IF(ตัวชี้วัด!CF14="/",1,0)</f>
        <v>0</v>
      </c>
      <c r="EH14" s="16">
        <f>IF(ตัวชี้วัด!CJ14="/",1,0)</f>
        <v>0</v>
      </c>
      <c r="EI14" s="16">
        <f>IF(ตัวชี้วัด!CM14="/",1,0)</f>
        <v>0</v>
      </c>
      <c r="EJ14" s="16">
        <f>IF(ตัวชี้วัด!CP14="/",1,0)</f>
        <v>0</v>
      </c>
      <c r="EK14" s="16">
        <f>IF(ตัวชี้วัด!CS14="/",1,0)</f>
        <v>0</v>
      </c>
      <c r="EL14" s="16">
        <f>IF(ตัวชี้วัด!CV14="/",1,0)</f>
        <v>0</v>
      </c>
      <c r="EM14" s="16">
        <f>IF(ตัวชี้วัด!DB14="/",1,0)</f>
        <v>0</v>
      </c>
      <c r="EN14" s="16">
        <f>IF(ตัวชี้วัด!DE14="/",1,0)</f>
        <v>0</v>
      </c>
      <c r="EO14" s="16">
        <f>IF(ตัวชี้วัด!DH14="/",1,0)</f>
        <v>0</v>
      </c>
      <c r="EP14" s="16">
        <f>IF(ตัวชี้วัด!DK14="/",1,0)</f>
        <v>0</v>
      </c>
      <c r="EQ14" s="16">
        <f>IF(ตัวชี้วัด!DN14="/",1,0)</f>
        <v>0</v>
      </c>
      <c r="ER14" s="16">
        <f>IF(ตัวชี้วัด!DR14="/",1,0)</f>
        <v>0</v>
      </c>
      <c r="ES14" s="16">
        <f>IF(ตัวชี้วัด!DU14="/",1,0)</f>
        <v>0</v>
      </c>
      <c r="ET14" s="16">
        <f>IF(ตัวชี้วัด!DX14="/",1,0)</f>
        <v>0</v>
      </c>
      <c r="EU14" s="16">
        <f>IF(ตัวชี้วัด!EA14="/",1,0)</f>
        <v>0</v>
      </c>
      <c r="EV14" s="84">
        <f t="shared" si="3"/>
        <v>0</v>
      </c>
      <c r="EX14" s="16">
        <v>9</v>
      </c>
      <c r="EY14" s="16">
        <f>IF(คุณลักษณะ!B14&gt;1,2,IF(คุณลักษณะ!B14=1,1,0))</f>
        <v>0</v>
      </c>
      <c r="EZ14" s="16">
        <f>IF(คุณลักษณะ!C14&gt;1,2,IF(คุณลักษณะ!C14=1,1,0))</f>
        <v>0</v>
      </c>
      <c r="FA14" s="16">
        <f>IF(คุณลักษณะ!D14&gt;1,2,IF(คุณลักษณะ!D14=1,1,0))</f>
        <v>0</v>
      </c>
      <c r="FB14" s="16">
        <f>IF(คุณลักษณะ!E14&gt;1,2,IF(คุณลักษณะ!E14=1,1,0))</f>
        <v>0</v>
      </c>
      <c r="FC14" s="84">
        <f t="shared" si="4"/>
        <v>0</v>
      </c>
      <c r="FD14" s="16">
        <f>IF(คุณลักษณะ!G14&gt;1,2,IF(คุณลักษณะ!G14=1,1,0))</f>
        <v>0</v>
      </c>
      <c r="FE14" s="16">
        <f>IF(คุณลักษณะ!H14&gt;1,2,IF(คุณลักษณะ!H14=1,1,0))</f>
        <v>0</v>
      </c>
      <c r="FF14" s="84">
        <f t="shared" si="5"/>
        <v>0</v>
      </c>
      <c r="FG14" s="16">
        <f>IF(คุณลักษณะ!O14&gt;1,2,IF(คุณลักษณะ!O14=1,1,0))</f>
        <v>0</v>
      </c>
      <c r="FH14" s="16">
        <f>IF(คุณลักษณะ!P14&gt;1,2,IF(คุณลักษณะ!P14=1,1,0))</f>
        <v>0</v>
      </c>
      <c r="FI14" s="84">
        <f t="shared" si="6"/>
        <v>0</v>
      </c>
      <c r="FJ14" s="16">
        <f>IF(คุณลักษณะ!S14&gt;1,2,IF(คุณลักษณะ!S14=1,1,0))</f>
        <v>0</v>
      </c>
      <c r="FK14" s="16">
        <f>IF(คุณลักษณะ!T14&gt;1,2,IF(คุณลักษณะ!T14=1,1,0))</f>
        <v>0</v>
      </c>
      <c r="FL14" s="84">
        <f t="shared" si="7"/>
        <v>0</v>
      </c>
      <c r="FM14" s="16">
        <f>IF(คุณลักษณะ!V14&gt;1,2,IF(คุณลักษณะ!V14=1,1,0))</f>
        <v>0</v>
      </c>
      <c r="FN14" s="16">
        <f>IF(คุณลักษณะ!W14&gt;1,2,IF(คุณลักษณะ!W14=1,1,0))</f>
        <v>0</v>
      </c>
      <c r="FO14" s="84">
        <f t="shared" si="8"/>
        <v>0</v>
      </c>
      <c r="FP14" s="16">
        <f>IF(คุณลักษณะ!Y14&gt;1,2,IF(คุณลักษณะ!Y14=1,1,0))</f>
        <v>0</v>
      </c>
      <c r="FQ14" s="16">
        <f>IF(คุณลักษณะ!AC14&gt;1,2,IF(คุณลักษณะ!AC14=1,1,0))</f>
        <v>0</v>
      </c>
      <c r="FR14" s="16">
        <f>IF(คุณลักษณะ!AD14&gt;1,2,IF(คุณลักษณะ!AD14=1,1,0))</f>
        <v>0</v>
      </c>
      <c r="FS14" s="84">
        <f t="shared" si="9"/>
        <v>0</v>
      </c>
      <c r="FT14" s="16">
        <f>IF(คุณลักษณะ!AF14&gt;1,2,IF(คุณลักษณะ!AF14=1,1,0))</f>
        <v>0</v>
      </c>
      <c r="FU14" s="16">
        <f>IF(คุณลักษณะ!AG14&gt;1,2,IF(คุณลักษณะ!AG14=1,1,0))</f>
        <v>0</v>
      </c>
      <c r="FV14" s="84">
        <f t="shared" si="10"/>
        <v>0</v>
      </c>
      <c r="FW14" s="51"/>
      <c r="FX14" s="16">
        <f>IF(คุณลักษณะ!F14&gt;1,2,IF(คุณลักษณะ!F14=1,1,0))</f>
        <v>0</v>
      </c>
      <c r="FY14" s="16">
        <f>IF(คุณลักษณะ!I14&gt;1,2,IF(คุณลักษณะ!I14=1,1,0))</f>
        <v>0</v>
      </c>
      <c r="FZ14" s="16">
        <f>IF(คุณลักษณะ!N14&gt;1,2,IF(คุณลักษณะ!N14=1,1,0))</f>
        <v>0</v>
      </c>
      <c r="GA14" s="16">
        <f>IF(คุณลักษณะ!Q14&gt;1,2,IF(คุณลักษณะ!Q14=1,1,0))</f>
        <v>0</v>
      </c>
      <c r="GB14" s="16">
        <f>IF(คุณลักษณะ!U14&gt;1,2,IF(คุณลักษณะ!U14=1,1,0))</f>
        <v>0</v>
      </c>
      <c r="GC14" s="16">
        <f>IF(คุณลักษณะ!X14&gt;1,2,IF(คุณลักษณะ!X14=1,1,0))</f>
        <v>0</v>
      </c>
      <c r="GD14" s="16">
        <f>IF(คุณลักษณะ!AE14&gt;1,2,IF(คุณลักษณะ!AE14=1,1,0))</f>
        <v>0</v>
      </c>
      <c r="GE14" s="16">
        <f>IF(คุณลักษณะ!AH14&gt;1,2,IF(คุณลักษณะ!AH14=1,1,0))</f>
        <v>0</v>
      </c>
      <c r="GF14" s="88">
        <f t="shared" si="13"/>
        <v>0</v>
      </c>
      <c r="GG14" s="86">
        <f>IF(คุณลักษณะ!F14=0,0,IF(คุณลักษณะ!I14=0,0,IF(คุณลักษณะ!N14=0,0,IF(คุณลักษณะ!Q14=0,0,IF(คุณลักษณะ!U14=0,0,IF(คุณลักษณะ!X14=0,0,IF(คุณลักษณะ!AE14=0,0,IF(คุณลักษณะ!AH14=0,0,GF14))))))))</f>
        <v>0</v>
      </c>
      <c r="GI14" s="3">
        <v>9</v>
      </c>
      <c r="GJ14" s="22">
        <f>IF(เวลาเรียน!C14="",0,1)</f>
        <v>0</v>
      </c>
      <c r="GK14" s="456">
        <f>IF(ผลการเรียน!$AK13=$GK$5,1,0)</f>
        <v>0</v>
      </c>
      <c r="GL14" s="456">
        <f>IF(ผลการเรียน!$AK13=$GL$5,1,0)</f>
        <v>0</v>
      </c>
      <c r="GM14" s="456">
        <f>IF(ผลการเรียน!$AK13=$GM$5,1,0)</f>
        <v>0</v>
      </c>
      <c r="GN14" s="456">
        <f>IF(ผลการเรียน!$AK13=$GN$5,1,0)</f>
        <v>0</v>
      </c>
      <c r="GO14" s="456">
        <f>IF(ผลการเรียน!$AK13=$GO$5,1,0)</f>
        <v>0</v>
      </c>
      <c r="GP14" s="456">
        <f>IF(ผลการเรียน!$AK13=$GP$5,1,0)</f>
        <v>0</v>
      </c>
      <c r="GQ14" s="456">
        <f>IF(ผลการเรียน!$AK13=$GQ$5,1,0)</f>
        <v>0</v>
      </c>
      <c r="GR14" s="456">
        <f>IF(ผลการเรียน!$AK13=$GR$5,1,0)</f>
        <v>0</v>
      </c>
      <c r="GS14" s="456">
        <f>IF(ผลการเรียน!$AK13=$GS$5,1,0)</f>
        <v>0</v>
      </c>
      <c r="GT14" s="456">
        <f>IF(ผลการเรียน!$AK13=$GT$5,1,0)</f>
        <v>0</v>
      </c>
      <c r="GU14" s="456">
        <f ca="1">IF(ผลการเรียน!$BA13=ลับ!$GU$5,1,0)</f>
        <v>0</v>
      </c>
      <c r="GV14" s="456">
        <f ca="1">IF(ผลการเรียน!$BA13=ลับ!$GV$5,1,0)</f>
        <v>0</v>
      </c>
      <c r="GW14" s="456">
        <f ca="1">IF(ผลการเรียน!$BA13=ลับ!$GW$5,1,0)</f>
        <v>0</v>
      </c>
      <c r="GX14" s="456">
        <f ca="1">IF(ผลการเรียน!$BA13=ลับ!$GX$5,1,0)</f>
        <v>0</v>
      </c>
      <c r="GY14" s="456">
        <f ca="1">IF(ผลการเรียน!$AR13=ลับ!$GY$5,1,0)</f>
        <v>0</v>
      </c>
      <c r="GZ14" s="456">
        <f ca="1">IF(ผลการเรียน!$AR13=ลับ!$GZ$5,1,0)</f>
        <v>0</v>
      </c>
      <c r="HA14" s="456">
        <f ca="1">IF(ผลการเรียน!$AR13=ลับ!$HA$5,1,0)</f>
        <v>0</v>
      </c>
      <c r="HB14" s="456">
        <f ca="1">IF(ผลการเรียน!$AR13=ลับ!$HB$5,1,0)</f>
        <v>0</v>
      </c>
      <c r="HC14" s="22">
        <f>IF(สรุปคะแนน!$Q14=3,1,0)</f>
        <v>0</v>
      </c>
      <c r="HD14" s="22">
        <f>IF(สรุปคะแนน!$Q14=2,1,0)</f>
        <v>0</v>
      </c>
      <c r="HE14" s="22">
        <f>IF(สรุปคะแนน!$Q14=1,1,0)</f>
        <v>0</v>
      </c>
      <c r="HF14" s="22">
        <f>IF(สรุปคะแนน!$Q14=0,1,0)</f>
        <v>1</v>
      </c>
      <c r="HG14" s="51"/>
      <c r="HH14" s="51"/>
      <c r="HI14" s="51"/>
      <c r="HJ14" s="51"/>
      <c r="HK14" s="51"/>
      <c r="HL14" s="51"/>
      <c r="HM14" s="51"/>
      <c r="HN14" s="51"/>
    </row>
    <row r="15" spans="1:222" ht="21">
      <c r="A15" s="29">
        <v>10</v>
      </c>
      <c r="B15" s="64">
        <f>IF(ลับ!B$3=0,0,IF(เวลาเรียน!G15="/",ลับ!B$3,0))</f>
        <v>0</v>
      </c>
      <c r="C15" s="64">
        <f>IF(ลับ!C$3=0,0,IF(เวลาเรียน!H15="/",ลับ!C$3,0))</f>
        <v>0</v>
      </c>
      <c r="D15" s="64">
        <f>IF(ลับ!D$3=0,0,IF(เวลาเรียน!I15="/",ลับ!D$3,0))</f>
        <v>0</v>
      </c>
      <c r="E15" s="64">
        <f>IF(ลับ!E$3=0,0,IF(เวลาเรียน!J15="/",ลับ!E$3,0))</f>
        <v>0</v>
      </c>
      <c r="F15" s="64">
        <f>IF(ลับ!F$3=0,0,IF(เวลาเรียน!K15="/",ลับ!F$3,0))</f>
        <v>0</v>
      </c>
      <c r="G15" s="64">
        <f>IF(ลับ!G$3=0,0,IF(เวลาเรียน!L15="/",ลับ!G$3,0))</f>
        <v>0</v>
      </c>
      <c r="H15" s="64">
        <f>IF(ลับ!H$3=0,0,IF(เวลาเรียน!M15="/",ลับ!H$3,0))</f>
        <v>0</v>
      </c>
      <c r="I15" s="64">
        <f>IF(ลับ!I$3=0,0,IF(เวลาเรียน!N15="/",ลับ!I$3,0))</f>
        <v>0</v>
      </c>
      <c r="J15" s="64">
        <f>IF(ลับ!J$3=0,0,IF(เวลาเรียน!O15="/",ลับ!J$3,0))</f>
        <v>0</v>
      </c>
      <c r="K15" s="64">
        <f>IF(ลับ!K$3=0,0,IF(เวลาเรียน!P15="/",ลับ!K$3,0))</f>
        <v>0</v>
      </c>
      <c r="L15" s="64">
        <f>IF(ลับ!L$3=0,0,IF(เวลาเรียน!Q15="/",ลับ!L$3,0))</f>
        <v>0</v>
      </c>
      <c r="M15" s="64">
        <f>IF(ลับ!M$3=0,0,IF(เวลาเรียน!R15="/",ลับ!M$3,0))</f>
        <v>0</v>
      </c>
      <c r="N15" s="64">
        <f>IF(ลับ!N$3=0,0,IF(เวลาเรียน!S15="/",ลับ!N$3,0))</f>
        <v>0</v>
      </c>
      <c r="O15" s="64">
        <f>IF(ลับ!O$3=0,0,IF(เวลาเรียน!T15="/",ลับ!O$3,0))</f>
        <v>0</v>
      </c>
      <c r="P15" s="64">
        <f>IF(ลับ!P$3=0,0,IF(เวลาเรียน!U15="/",ลับ!P$3,0))</f>
        <v>0</v>
      </c>
      <c r="Q15" s="64">
        <f>IF(ลับ!Q$3=0,0,IF(เวลาเรียน!V15="/",ลับ!Q$3,0))</f>
        <v>0</v>
      </c>
      <c r="R15" s="64">
        <f>IF(ลับ!R$3=0,0,IF(เวลาเรียน!W15="/",ลับ!R$3,0))</f>
        <v>0</v>
      </c>
      <c r="S15" s="64">
        <f>IF(ลับ!S$3=0,0,IF(เวลาเรียน!X15="/",ลับ!S$3,0))</f>
        <v>0</v>
      </c>
      <c r="T15" s="64">
        <f>IF(ลับ!T$3=0,0,IF(เวลาเรียน!Y15="/",ลับ!T$3,0))</f>
        <v>0</v>
      </c>
      <c r="U15" s="64">
        <f>IF(ลับ!U$3=0,0,IF(เวลาเรียน!Z15="/",ลับ!U$3,0))</f>
        <v>0</v>
      </c>
      <c r="V15" s="64">
        <f>IF(ลับ!V$3=0,0,IF(เวลาเรียน!AA15="/",ลับ!V$3,0))</f>
        <v>0</v>
      </c>
      <c r="W15" s="64">
        <f>IF(ลับ!W$3=0,0,IF(เวลาเรียน!AB15="/",ลับ!W$3,0))</f>
        <v>0</v>
      </c>
      <c r="X15" s="64">
        <f>IF(ลับ!X$3=0,0,IF(เวลาเรียน!AC15="/",ลับ!X$3,0))</f>
        <v>0</v>
      </c>
      <c r="Y15" s="64">
        <f>IF(ลับ!Y$3=0,0,IF(เวลาเรียน!AD15="/",ลับ!Y$3,0))</f>
        <v>0</v>
      </c>
      <c r="Z15" s="773">
        <f>IF(ลับ!Z$3=0,0,IF(เวลาเรียน!AE15="/",ลับ!Z$3,0))</f>
        <v>0</v>
      </c>
      <c r="AA15" s="64">
        <f>IF(ลับ!AA$3=0,0,IF(เวลาเรียน!AH15="/",ลับ!AA$3,0))</f>
        <v>0</v>
      </c>
      <c r="AB15" s="64">
        <f>IF(ลับ!AB$3=0,0,IF(เวลาเรียน!AI15="/",ลับ!AB$3,0))</f>
        <v>0</v>
      </c>
      <c r="AC15" s="64">
        <f>IF(ลับ!AC$3=0,0,IF(เวลาเรียน!AJ15="/",ลับ!AC$3,0))</f>
        <v>0</v>
      </c>
      <c r="AD15" s="64">
        <f>IF(ลับ!AD$3=0,0,IF(เวลาเรียน!AK15="/",ลับ!AD$3,0))</f>
        <v>0</v>
      </c>
      <c r="AE15" s="64">
        <f>IF(ลับ!AE$3=0,0,IF(เวลาเรียน!AL15="/",ลับ!AE$3,0))</f>
        <v>0</v>
      </c>
      <c r="AF15" s="64">
        <f>IF(ลับ!AF$3=0,0,IF(เวลาเรียน!AM15="/",ลับ!AF$3,0))</f>
        <v>0</v>
      </c>
      <c r="AG15" s="64">
        <f>IF(ลับ!AG$3=0,0,IF(เวลาเรียน!AN15="/",ลับ!AG$3,0))</f>
        <v>0</v>
      </c>
      <c r="AH15" s="64">
        <f>IF(ลับ!AH$3=0,0,IF(เวลาเรียน!AO15="/",ลับ!AH$3,0))</f>
        <v>0</v>
      </c>
      <c r="AI15" s="64">
        <f>IF(ลับ!AI$3=0,0,IF(เวลาเรียน!AP15="/",ลับ!AI$3,0))</f>
        <v>0</v>
      </c>
      <c r="AJ15" s="64">
        <f>IF(ลับ!AJ$3=0,0,IF(เวลาเรียน!AQ15="/",ลับ!AJ$3,0))</f>
        <v>0</v>
      </c>
      <c r="AK15" s="64">
        <f>IF(ลับ!AK$3=0,0,IF(เวลาเรียน!AR15="/",ลับ!AK$3,0))</f>
        <v>0</v>
      </c>
      <c r="AL15" s="64">
        <f>IF(ลับ!AL$3=0,0,IF(เวลาเรียน!AS15="/",ลับ!AL$3,0))</f>
        <v>0</v>
      </c>
      <c r="AM15" s="64">
        <f>IF(ลับ!AM$3=0,0,IF(เวลาเรียน!AT15="/",ลับ!AM$3,0))</f>
        <v>0</v>
      </c>
      <c r="AN15" s="64">
        <f>IF(ลับ!AN$3=0,0,IF(เวลาเรียน!AU15="/",ลับ!AN$3,0))</f>
        <v>0</v>
      </c>
      <c r="AO15" s="64">
        <f>IF(ลับ!AO$3=0,0,IF(เวลาเรียน!AV15="/",ลับ!AO$3,0))</f>
        <v>0</v>
      </c>
      <c r="AP15" s="64">
        <f>IF(ลับ!AP$3=0,0,IF(เวลาเรียน!AW15="/",ลับ!AP$3,0))</f>
        <v>0</v>
      </c>
      <c r="AQ15" s="64">
        <f>IF(ลับ!AQ$3=0,0,IF(เวลาเรียน!AX15="/",ลับ!AQ$3,0))</f>
        <v>0</v>
      </c>
      <c r="AR15" s="64">
        <f>IF(ลับ!AR$3=0,0,IF(เวลาเรียน!AY15="/",ลับ!AR$3,0))</f>
        <v>0</v>
      </c>
      <c r="AS15" s="64">
        <f>IF(ลับ!AS$3=0,0,IF(เวลาเรียน!AZ15="/",ลับ!AS$3,0))</f>
        <v>0</v>
      </c>
      <c r="AT15" s="64">
        <f>IF(ลับ!AT$3=0,0,IF(เวลาเรียน!BA15="/",ลับ!AT$3,0))</f>
        <v>0</v>
      </c>
      <c r="AU15" s="64">
        <f>IF(ลับ!AU$3=0,0,IF(เวลาเรียน!BB15="/",ลับ!AU$3,0))</f>
        <v>0</v>
      </c>
      <c r="AV15" s="64">
        <f>IF(ลับ!AV$3=0,0,IF(เวลาเรียน!BC15="/",ลับ!AV$3,0))</f>
        <v>0</v>
      </c>
      <c r="AW15" s="64">
        <f>IF(ลับ!AW$3=0,0,IF(เวลาเรียน!BD15="/",ลับ!AW$3,0))</f>
        <v>0</v>
      </c>
      <c r="AX15" s="64">
        <f>IF(ลับ!AX$3=0,0,IF(เวลาเรียน!BE15="/",ลับ!AX$3,0))</f>
        <v>0</v>
      </c>
      <c r="AY15" s="64">
        <f>IF(ลับ!AY$3=0,0,IF(เวลาเรียน!BF15="/",ลับ!AY$3,0))</f>
        <v>0</v>
      </c>
      <c r="AZ15" s="64">
        <f>IF(ลับ!AZ$3=0,0,IF(เวลาเรียน!BG15="/",ลับ!AZ$3,0))</f>
        <v>0</v>
      </c>
      <c r="BA15" s="64">
        <f>IF(ลับ!BA$3=0,0,IF(เวลาเรียน!BH15="/",ลับ!BA$3,0))</f>
        <v>0</v>
      </c>
      <c r="BB15" s="64">
        <f>IF(ลับ!BB$3=0,0,IF(เวลาเรียน!BI15="/",ลับ!BB$3,0))</f>
        <v>0</v>
      </c>
      <c r="BC15" s="64">
        <f>IF(ลับ!BC$3=0,0,IF(เวลาเรียน!BJ15="/",ลับ!BC$3,0))</f>
        <v>0</v>
      </c>
      <c r="BD15" s="64">
        <f>IF(ลับ!BD$3=0,0,IF(เวลาเรียน!BK15="/",ลับ!BD$3,0))</f>
        <v>0</v>
      </c>
      <c r="BE15" s="64">
        <f>IF(ลับ!BE$3=0,0,IF(เวลาเรียน!BL15="/",ลับ!BE$3,0))</f>
        <v>0</v>
      </c>
      <c r="BF15" s="64">
        <f>IF(ลับ!BF$3=0,0,IF(เวลาเรียน!BM15="/",ลับ!BF$3,0))</f>
        <v>0</v>
      </c>
      <c r="BG15" s="64">
        <f>IF(ลับ!BG$3=0,0,IF(เวลาเรียน!BN15="/",ลับ!BG$3,0))</f>
        <v>0</v>
      </c>
      <c r="BH15" s="64">
        <f>IF(ลับ!BH$3=0,0,IF(เวลาเรียน!BO15="/",ลับ!BH$3,0))</f>
        <v>0</v>
      </c>
      <c r="BI15" s="64">
        <f>IF(ลับ!BI$3=0,0,IF(เวลาเรียน!BP15="/",ลับ!BI$3,0))</f>
        <v>0</v>
      </c>
      <c r="BJ15" s="64">
        <f>IF(ลับ!BJ$3=0,0,IF(เวลาเรียน!BQ15="/",ลับ!BJ$3,0))</f>
        <v>0</v>
      </c>
      <c r="BK15" s="64">
        <f>IF(ลับ!BK$3=0,0,IF(เวลาเรียน!BR15="/",ลับ!BK$3,0))</f>
        <v>0</v>
      </c>
      <c r="BL15" s="64">
        <f>IF(ลับ!BL$3=0,0,IF(เวลาเรียน!BS15="/",ลับ!BL$3,0))</f>
        <v>0</v>
      </c>
      <c r="BM15" s="64">
        <f>IF(ลับ!BM$3=0,0,IF(เวลาเรียน!BT15="/",ลับ!BM$3,0))</f>
        <v>0</v>
      </c>
      <c r="BN15" s="64">
        <f>IF(ลับ!BN$3=0,0,IF(เวลาเรียน!BU15="/",ลับ!BN$3,0))</f>
        <v>0</v>
      </c>
      <c r="BO15" s="64">
        <f>IF(ลับ!BO$3=0,0,IF(เวลาเรียน!BV15="/",ลับ!BO$3,0))</f>
        <v>0</v>
      </c>
      <c r="BP15" s="64">
        <f>IF(ลับ!BP$3=0,0,IF(เวลาเรียน!BW15="/",ลับ!BP$3,0))</f>
        <v>0</v>
      </c>
      <c r="BQ15" s="64">
        <f>IF(ลับ!BQ$3=0,0,IF(เวลาเรียน!BX15="/",ลับ!BQ$3,0))</f>
        <v>0</v>
      </c>
      <c r="BR15" s="64">
        <f>IF(ลับ!BR$3=0,0,IF(เวลาเรียน!BY15="/",ลับ!BR$3,0))</f>
        <v>0</v>
      </c>
      <c r="BS15" s="773">
        <f>IF(ลับ!BS$3=0,0,IF(เวลาเรียน!BZ15="/",ลับ!BS$3,0))</f>
        <v>0</v>
      </c>
      <c r="BT15" s="64">
        <f>IF(ลับ!BT$3=0,0,IF(เวลาเรียน!CB15="/",ลับ!BT$3,0))</f>
        <v>0</v>
      </c>
      <c r="BU15" s="64">
        <f>IF(ลับ!BU$3=0,0,IF(เวลาเรียน!CC15="/",ลับ!BU$3,0))</f>
        <v>0</v>
      </c>
      <c r="BV15" s="64">
        <f>IF(ลับ!BV$3=0,0,IF(เวลาเรียน!CD15="/",ลับ!BV$3,0))</f>
        <v>0</v>
      </c>
      <c r="BW15" s="64">
        <f>IF(ลับ!BW$3=0,0,IF(เวลาเรียน!CE15="/",ลับ!BW$3,0))</f>
        <v>0</v>
      </c>
      <c r="BX15" s="64">
        <f>IF(ลับ!BX$3=0,0,IF(เวลาเรียน!CF15="/",ลับ!BX$3,0))</f>
        <v>0</v>
      </c>
      <c r="BY15" s="64">
        <f>IF(ลับ!BY$3=0,0,IF(เวลาเรียน!CG15="/",ลับ!BY$3,0))</f>
        <v>0</v>
      </c>
      <c r="BZ15" s="64">
        <f>IF(ลับ!BZ$3=0,0,IF(เวลาเรียน!CH15="/",ลับ!BZ$3,0))</f>
        <v>0</v>
      </c>
      <c r="CA15" s="64">
        <f>IF(ลับ!CA$3=0,0,IF(เวลาเรียน!CI15="/",ลับ!CA$3,0))</f>
        <v>0</v>
      </c>
      <c r="CB15" s="64">
        <f>IF(ลับ!CB$3=0,0,IF(เวลาเรียน!CJ15="/",ลับ!CB$3,0))</f>
        <v>0</v>
      </c>
      <c r="CC15" s="64">
        <f>IF(ลับ!CC$3=0,0,IF(เวลาเรียน!CK15="/",ลับ!CC$3,0))</f>
        <v>0</v>
      </c>
      <c r="CD15" s="64">
        <f>IF(ลับ!CD$3=0,0,IF(เวลาเรียน!CL15="/",ลับ!CD$3,0))</f>
        <v>0</v>
      </c>
      <c r="CE15" s="64">
        <f>IF(ลับ!CE$3=0,0,IF(เวลาเรียน!CM15="/",ลับ!CE$3,0))</f>
        <v>0</v>
      </c>
      <c r="CF15" s="64">
        <f>IF(ลับ!CF$3=0,0,IF(เวลาเรียน!CN15="/",ลับ!CF$3,0))</f>
        <v>0</v>
      </c>
      <c r="CG15" s="64">
        <f>IF(ลับ!CG$3=0,0,IF(เวลาเรียน!CO15="/",ลับ!CG$3,0))</f>
        <v>0</v>
      </c>
      <c r="CH15" s="64">
        <f>IF(ลับ!CH$3=0,0,IF(เวลาเรียน!CP15="/",ลับ!CH$3,0))</f>
        <v>0</v>
      </c>
      <c r="CI15" s="64">
        <f>IF(ลับ!CI$3=0,0,IF(เวลาเรียน!CQ15="/",ลับ!CI$3,0))</f>
        <v>0</v>
      </c>
      <c r="CJ15" s="64">
        <f>IF(ลับ!CJ$3=0,0,IF(เวลาเรียน!CR15="/",ลับ!CJ$3,0))</f>
        <v>0</v>
      </c>
      <c r="CK15" s="64">
        <f>IF(ลับ!CK$3=0,0,IF(เวลาเรียน!CS15="/",ลับ!CK$3,0))</f>
        <v>0</v>
      </c>
      <c r="CL15" s="64">
        <f>IF(ลับ!CL$3=0,0,IF(เวลาเรียน!CT15="/",ลับ!CL$3,0))</f>
        <v>0</v>
      </c>
      <c r="CM15" s="64">
        <f>IF(ลับ!CM$3=0,0,IF(เวลาเรียน!CU15="/",ลับ!CM$3,0))</f>
        <v>0</v>
      </c>
      <c r="CN15" s="64">
        <f>IF(ลับ!CN$3=0,0,IF(เวลาเรียน!CV15="/",ลับ!CN$3,0))</f>
        <v>0</v>
      </c>
      <c r="CO15" s="64">
        <f>IF(ลับ!CO$3=0,0,IF(เวลาเรียน!CW15="/",ลับ!CO$3,0))</f>
        <v>0</v>
      </c>
      <c r="CP15" s="64">
        <f>IF(ลับ!CP$3=0,0,IF(เวลาเรียน!CX15="/",ลับ!CP$3,0))</f>
        <v>0</v>
      </c>
      <c r="CQ15" s="64">
        <f>IF(ลับ!CQ$3=0,0,IF(เวลาเรียน!CY15="/",ลับ!CQ$3,0))</f>
        <v>0</v>
      </c>
      <c r="CR15" s="64">
        <f>IF(ลับ!CR$3=0,0,IF(เวลาเรียน!CZ15="/",ลับ!CR$3,0))</f>
        <v>0</v>
      </c>
      <c r="CS15" s="64">
        <f>IF(ลับ!CS$3=0,0,IF(เวลาเรียน!DA15="/",ลับ!CS$3,0))</f>
        <v>0</v>
      </c>
      <c r="CT15" s="64">
        <f>IF(ลับ!CT$3=0,0,IF(เวลาเรียน!DB15="/",ลับ!CT$3,0))</f>
        <v>0</v>
      </c>
      <c r="CU15" s="64">
        <f>IF(ลับ!CU$3=0,0,IF(เวลาเรียน!DC15="/",ลับ!CU$3,0))</f>
        <v>0</v>
      </c>
      <c r="CV15" s="64">
        <f>IF(ลับ!CV$3=0,0,IF(เวลาเรียน!DD15="/",ลับ!CV$3,0))</f>
        <v>0</v>
      </c>
      <c r="CW15" s="65">
        <f>IF(ลับ!CW$3=0,0,IF(เวลาเรียน!DE15="/",ลับ!CW$3,0))</f>
        <v>0</v>
      </c>
      <c r="CX15" s="85">
        <f t="shared" si="11"/>
        <v>0</v>
      </c>
      <c r="CZ15" s="16">
        <v>10</v>
      </c>
      <c r="DA15" s="16">
        <f>IF(ตัวชี้วัด!C15="ร",ตัวชี้วัด!C15,IF(ตัวชี้วัด!F15="ร",ตัวชี้วัด!F15,IF(ตัวชี้วัด!I15="ร",ตัวชี้วัด!I15,IF(ตัวชี้วัด!L15="ร",ตัวชี้วัด!L15,IF(ตัวชี้วัด!O15="ร",ตัวชี้วัด!O15,IF(ตัวชี้วัด!S15="ร",ตัวชี้วัด!S15,IF(ตัวชี้วัด!V15="ร",ตัวชี้วัด!V15,SUM(ตัวชี้วัด!C15,ตัวชี้วัด!F15,ตัวชี้วัด!I15,ตัวชี้วัด!L15,ตัวชี้วัด!O15,ตัวชี้วัด!S15,ตัวชี้วัด!V15))))))))</f>
        <v>0</v>
      </c>
      <c r="DB15" s="16">
        <f>IF(ตัวชี้วัด!Y15="ร",ตัวชี้วัด!Y15,IF(ตัวชี้วัด!AB15="ร",ตัวชี้วัด!AB15,IF(ตัวชี้วัด!AE15="ร",ตัวชี้วัด!AE15,IF(ตัวชี้วัด!AK15="ร",ตัวชี้วัด!AK15,IF(ตัวชี้วัด!AN15="ร",ตัวชี้วัด!AN15,IF(ตัวชี้วัด!AQ15="ร",ตัวชี้วัด!AQ15,IF(ตัวชี้วัด!AT15="ร",ตัวชี้วัด!AT15,SUM(ตัวชี้วัด!Y15,ตัวชี้วัด!AB15,ตัวชี้วัด!AE15,ตัวชี้วัด!AK15,ตัวชี้วัด!AN15,ตัวชี้วัด!AQ15,ตัวชี้วัด!AT15))))))))</f>
        <v>0</v>
      </c>
      <c r="DC15" s="16">
        <f>IF(ตัวชี้วัด!AW15="ร",ตัวชี้วัด!AW15,IF(ตัวชี้วัด!BA15="ร",ตัวชี้วัด!BA15,IF(ตัวชี้วัด!BD15="ร",ตัวชี้วัด!BD15,IF(ตัวชี้วัด!BG15="ร",ตัวชี้วัด!BG15,IF(ตัวชี้วัด!BJ15="ร",ตัวชี้วัด!BJ15,IF(ตัวชี้วัด!BM15="ร",ตัวชี้วัด!BM15,IF(ตัวชี้วัด!BS15="ร",ตัวชี้วัด!BS15,SUM(ตัวชี้วัด!AW15,ตัวชี้วัด!BA15,ตัวชี้วัด!BD15,ตัวชี้วัด!BG15,ตัวชี้วัด!BJ15,ตัวชี้วัด!BM15,ตัวชี้วัด!BS15))))))))</f>
        <v>0</v>
      </c>
      <c r="DD15" s="16">
        <f>IF(ตัวชี้วัด!BV15="ร",ตัวชี้วัด!BV15,IF(ตัวชี้วัด!BY15="ร",ตัวชี้วัด!BY15,IF(ตัวชี้วัด!CB15="ร",ตัวชี้วัด!CB15,IF(ตัวชี้วัด!CE15="ร",ตัวชี้วัด!CE15,IF(ตัวชี้วัด!CI15="ร",ตัวชี้วัด!CI15,IF(ตัวชี้วัด!CL15="ร",ตัวชี้วัด!CL15,IF(ตัวชี้วัด!CO15="ร",ตัวชี้วัด!CO15,SUM(ตัวชี้วัด!BV15,ตัวชี้วัด!BY15,ตัวชี้วัด!CB15,ตัวชี้วัด!CE15,ตัวชี้วัด!CI15,ตัวชี้วัด!CL15,ตัวชี้วัด!CO15))))))))</f>
        <v>0</v>
      </c>
      <c r="DE15" s="16">
        <f>IF(ตัวชี้วัด!CR15="ร",ตัวชี้วัด!CR15,IF(ตัวชี้วัด!CU15="ร",ตัวชี้วัด!CU15,IF(ตัวชี้วัด!DA15="ร",ตัวชี้วัด!DA15,IF(ตัวชี้วัด!DD15="ร",ตัวชี้วัด!DD15,IF(ตัวชี้วัด!DG15="ร",ตัวชี้วัด!DG15,IF(ตัวชี้วัด!DJ15="ร",ตัวชี้วัด!DJ15,IF(ตัวชี้วัด!DM15="ร",ตัวชี้วัด!DM15,SUM(ตัวชี้วัด!CR15,ตัวชี้วัด!CU15,ตัวชี้วัด!DA15,ตัวชี้วัด!DD15,ตัวชี้วัด!DG15,ตัวชี้วัด!DJ15,ตัวชี้วัด!DM15))))))))</f>
        <v>0</v>
      </c>
      <c r="DF15" s="16">
        <f>IF(ตัวชี้วัด!DQ15="ร",ตัวชี้วัด!DQ15,IF(ตัวชี้วัด!DT15="ร",ตัวชี้วัด!DT15,IF(ตัวชี้วัด!DW15="ร",ตัวชี้วัด!DW15,IF(ตัวชี้วัด!DZ15="ร",ตัวชี้วัด!DZ15,SUM(ตัวชี้วัด!DQ15,ตัวชี้วัด!DT15,ตัวชี้วัด!DW15,ตัวชี้วัด!DZ15)))))</f>
        <v>0</v>
      </c>
      <c r="DG15" s="84">
        <f t="shared" si="12"/>
        <v>0</v>
      </c>
      <c r="DH15" s="51"/>
      <c r="DI15" s="16">
        <f>IF(ตัวชี้วัด!D15="/",1,0)</f>
        <v>0</v>
      </c>
      <c r="DJ15" s="16">
        <f>IF(ตัวชี้วัด!G15="/",1,0)</f>
        <v>0</v>
      </c>
      <c r="DK15" s="16">
        <f>IF(ตัวชี้วัด!J15="/",1,0)</f>
        <v>0</v>
      </c>
      <c r="DL15" s="16">
        <f>IF(ตัวชี้วัด!M15="/",1,0)</f>
        <v>0</v>
      </c>
      <c r="DM15" s="16">
        <f>IF(ตัวชี้วัด!P15="/",1,0)</f>
        <v>0</v>
      </c>
      <c r="DN15" s="16">
        <f>IF(ตัวชี้วัด!T15="/",1,0)</f>
        <v>0</v>
      </c>
      <c r="DO15" s="16">
        <f>IF(ตัวชี้วัด!W15="/",1,0)</f>
        <v>0</v>
      </c>
      <c r="DP15" s="16">
        <f>IF(ตัวชี้วัด!Z15="/",1,0)</f>
        <v>0</v>
      </c>
      <c r="DQ15" s="16">
        <f>IF(ตัวชี้วัด!AC15="/",1,0)</f>
        <v>0</v>
      </c>
      <c r="DR15" s="16">
        <f>IF(ตัวชี้วัด!AF15="/",1,0)</f>
        <v>0</v>
      </c>
      <c r="DS15" s="16">
        <f>IF(ตัวชี้วัด!AL15="/",1,0)</f>
        <v>0</v>
      </c>
      <c r="DT15" s="16">
        <f>IF(ตัวชี้วัด!AO15="/",1,0)</f>
        <v>0</v>
      </c>
      <c r="DU15" s="16">
        <f>IF(ตัวชี้วัด!AR15="/",1,0)</f>
        <v>0</v>
      </c>
      <c r="DV15" s="16">
        <f>IF(ตัวชี้วัด!AU15="/",1,0)</f>
        <v>0</v>
      </c>
      <c r="DW15" s="16">
        <f>IF(ตัวชี้วัด!AX15="/",1,0)</f>
        <v>0</v>
      </c>
      <c r="DX15" s="16">
        <f>IF(ตัวชี้วัด!BB15="/",1,0)</f>
        <v>0</v>
      </c>
      <c r="DY15" s="16">
        <f>IF(ตัวชี้วัด!BE15="/",1,0)</f>
        <v>0</v>
      </c>
      <c r="DZ15" s="16">
        <f>IF(ตัวชี้วัด!BH15="/",1,0)</f>
        <v>0</v>
      </c>
      <c r="EA15" s="16">
        <f>IF(ตัวชี้วัด!BK15="/",1,0)</f>
        <v>0</v>
      </c>
      <c r="EB15" s="16">
        <f>IF(ตัวชี้วัด!BN15="/",1,0)</f>
        <v>0</v>
      </c>
      <c r="EC15" s="16">
        <f>IF(ตัวชี้วัด!BT15="/",1,0)</f>
        <v>0</v>
      </c>
      <c r="ED15" s="16">
        <f>IF(ตัวชี้วัด!BW15="/",1,0)</f>
        <v>0</v>
      </c>
      <c r="EE15" s="16">
        <f>IF(ตัวชี้วัด!BZ15="/",1,0)</f>
        <v>0</v>
      </c>
      <c r="EF15" s="16">
        <f>IF(ตัวชี้วัด!CC15="/",1,0)</f>
        <v>0</v>
      </c>
      <c r="EG15" s="16">
        <f>IF(ตัวชี้วัด!CF15="/",1,0)</f>
        <v>0</v>
      </c>
      <c r="EH15" s="16">
        <f>IF(ตัวชี้วัด!CJ15="/",1,0)</f>
        <v>0</v>
      </c>
      <c r="EI15" s="16">
        <f>IF(ตัวชี้วัด!CM15="/",1,0)</f>
        <v>0</v>
      </c>
      <c r="EJ15" s="16">
        <f>IF(ตัวชี้วัด!CP15="/",1,0)</f>
        <v>0</v>
      </c>
      <c r="EK15" s="16">
        <f>IF(ตัวชี้วัด!CS15="/",1,0)</f>
        <v>0</v>
      </c>
      <c r="EL15" s="16">
        <f>IF(ตัวชี้วัด!CV15="/",1,0)</f>
        <v>0</v>
      </c>
      <c r="EM15" s="16">
        <f>IF(ตัวชี้วัด!DB15="/",1,0)</f>
        <v>0</v>
      </c>
      <c r="EN15" s="16">
        <f>IF(ตัวชี้วัด!DE15="/",1,0)</f>
        <v>0</v>
      </c>
      <c r="EO15" s="16">
        <f>IF(ตัวชี้วัด!DH15="/",1,0)</f>
        <v>0</v>
      </c>
      <c r="EP15" s="16">
        <f>IF(ตัวชี้วัด!DK15="/",1,0)</f>
        <v>0</v>
      </c>
      <c r="EQ15" s="16">
        <f>IF(ตัวชี้วัด!DN15="/",1,0)</f>
        <v>0</v>
      </c>
      <c r="ER15" s="16">
        <f>IF(ตัวชี้วัด!DR15="/",1,0)</f>
        <v>0</v>
      </c>
      <c r="ES15" s="16">
        <f>IF(ตัวชี้วัด!DU15="/",1,0)</f>
        <v>0</v>
      </c>
      <c r="ET15" s="16">
        <f>IF(ตัวชี้วัด!DX15="/",1,0)</f>
        <v>0</v>
      </c>
      <c r="EU15" s="16">
        <f>IF(ตัวชี้วัด!EA15="/",1,0)</f>
        <v>0</v>
      </c>
      <c r="EV15" s="84">
        <f t="shared" si="3"/>
        <v>0</v>
      </c>
      <c r="EX15" s="16">
        <v>10</v>
      </c>
      <c r="EY15" s="16">
        <f>IF(คุณลักษณะ!B15&gt;1,2,IF(คุณลักษณะ!B15=1,1,0))</f>
        <v>0</v>
      </c>
      <c r="EZ15" s="16">
        <f>IF(คุณลักษณะ!C15&gt;1,2,IF(คุณลักษณะ!C15=1,1,0))</f>
        <v>0</v>
      </c>
      <c r="FA15" s="16">
        <f>IF(คุณลักษณะ!D15&gt;1,2,IF(คุณลักษณะ!D15=1,1,0))</f>
        <v>0</v>
      </c>
      <c r="FB15" s="16">
        <f>IF(คุณลักษณะ!E15&gt;1,2,IF(คุณลักษณะ!E15=1,1,0))</f>
        <v>0</v>
      </c>
      <c r="FC15" s="84">
        <f t="shared" si="4"/>
        <v>0</v>
      </c>
      <c r="FD15" s="16">
        <f>IF(คุณลักษณะ!G15&gt;1,2,IF(คุณลักษณะ!G15=1,1,0))</f>
        <v>0</v>
      </c>
      <c r="FE15" s="16">
        <f>IF(คุณลักษณะ!H15&gt;1,2,IF(คุณลักษณะ!H15=1,1,0))</f>
        <v>0</v>
      </c>
      <c r="FF15" s="84">
        <f t="shared" si="5"/>
        <v>0</v>
      </c>
      <c r="FG15" s="16">
        <f>IF(คุณลักษณะ!O15&gt;1,2,IF(คุณลักษณะ!O15=1,1,0))</f>
        <v>0</v>
      </c>
      <c r="FH15" s="16">
        <f>IF(คุณลักษณะ!P15&gt;1,2,IF(คุณลักษณะ!P15=1,1,0))</f>
        <v>0</v>
      </c>
      <c r="FI15" s="84">
        <f t="shared" si="6"/>
        <v>0</v>
      </c>
      <c r="FJ15" s="16">
        <f>IF(คุณลักษณะ!S15&gt;1,2,IF(คุณลักษณะ!S15=1,1,0))</f>
        <v>0</v>
      </c>
      <c r="FK15" s="16">
        <f>IF(คุณลักษณะ!T15&gt;1,2,IF(คุณลักษณะ!T15=1,1,0))</f>
        <v>0</v>
      </c>
      <c r="FL15" s="84">
        <f t="shared" si="7"/>
        <v>0</v>
      </c>
      <c r="FM15" s="16">
        <f>IF(คุณลักษณะ!V15&gt;1,2,IF(คุณลักษณะ!V15=1,1,0))</f>
        <v>0</v>
      </c>
      <c r="FN15" s="16">
        <f>IF(คุณลักษณะ!W15&gt;1,2,IF(คุณลักษณะ!W15=1,1,0))</f>
        <v>0</v>
      </c>
      <c r="FO15" s="84">
        <f t="shared" si="8"/>
        <v>0</v>
      </c>
      <c r="FP15" s="16">
        <f>IF(คุณลักษณะ!Y15&gt;1,2,IF(คุณลักษณะ!Y15=1,1,0))</f>
        <v>0</v>
      </c>
      <c r="FQ15" s="16">
        <f>IF(คุณลักษณะ!AC15&gt;1,2,IF(คุณลักษณะ!AC15=1,1,0))</f>
        <v>0</v>
      </c>
      <c r="FR15" s="16">
        <f>IF(คุณลักษณะ!AD15&gt;1,2,IF(คุณลักษณะ!AD15=1,1,0))</f>
        <v>0</v>
      </c>
      <c r="FS15" s="84">
        <f t="shared" si="9"/>
        <v>0</v>
      </c>
      <c r="FT15" s="16">
        <f>IF(คุณลักษณะ!AF15&gt;1,2,IF(คุณลักษณะ!AF15=1,1,0))</f>
        <v>0</v>
      </c>
      <c r="FU15" s="16">
        <f>IF(คุณลักษณะ!AG15&gt;1,2,IF(คุณลักษณะ!AG15=1,1,0))</f>
        <v>0</v>
      </c>
      <c r="FV15" s="84">
        <f t="shared" si="10"/>
        <v>0</v>
      </c>
      <c r="FW15" s="51"/>
      <c r="FX15" s="16">
        <f>IF(คุณลักษณะ!F15&gt;1,2,IF(คุณลักษณะ!F15=1,1,0))</f>
        <v>0</v>
      </c>
      <c r="FY15" s="16">
        <f>IF(คุณลักษณะ!I15&gt;1,2,IF(คุณลักษณะ!I15=1,1,0))</f>
        <v>0</v>
      </c>
      <c r="FZ15" s="16">
        <f>IF(คุณลักษณะ!N15&gt;1,2,IF(คุณลักษณะ!N15=1,1,0))</f>
        <v>0</v>
      </c>
      <c r="GA15" s="16">
        <f>IF(คุณลักษณะ!Q15&gt;1,2,IF(คุณลักษณะ!Q15=1,1,0))</f>
        <v>0</v>
      </c>
      <c r="GB15" s="16">
        <f>IF(คุณลักษณะ!U15&gt;1,2,IF(คุณลักษณะ!U15=1,1,0))</f>
        <v>0</v>
      </c>
      <c r="GC15" s="16">
        <f>IF(คุณลักษณะ!X15&gt;1,2,IF(คุณลักษณะ!X15=1,1,0))</f>
        <v>0</v>
      </c>
      <c r="GD15" s="16">
        <f>IF(คุณลักษณะ!AE15&gt;1,2,IF(คุณลักษณะ!AE15=1,1,0))</f>
        <v>0</v>
      </c>
      <c r="GE15" s="16">
        <f>IF(คุณลักษณะ!AH15&gt;1,2,IF(คุณลักษณะ!AH15=1,1,0))</f>
        <v>0</v>
      </c>
      <c r="GF15" s="88">
        <f t="shared" si="13"/>
        <v>0</v>
      </c>
      <c r="GG15" s="86">
        <f>IF(คุณลักษณะ!F15=0,0,IF(คุณลักษณะ!I15=0,0,IF(คุณลักษณะ!N15=0,0,IF(คุณลักษณะ!Q15=0,0,IF(คุณลักษณะ!U15=0,0,IF(คุณลักษณะ!X15=0,0,IF(คุณลักษณะ!AE15=0,0,IF(คุณลักษณะ!AH15=0,0,GF15))))))))</f>
        <v>0</v>
      </c>
      <c r="GI15" s="3">
        <v>10</v>
      </c>
      <c r="GJ15" s="22">
        <f>IF(เวลาเรียน!C15="",0,1)</f>
        <v>0</v>
      </c>
      <c r="GK15" s="456">
        <f>IF(ผลการเรียน!$AK14=$GK$5,1,0)</f>
        <v>0</v>
      </c>
      <c r="GL15" s="456">
        <f>IF(ผลการเรียน!$AK14=$GL$5,1,0)</f>
        <v>0</v>
      </c>
      <c r="GM15" s="456">
        <f>IF(ผลการเรียน!$AK14=$GM$5,1,0)</f>
        <v>0</v>
      </c>
      <c r="GN15" s="456">
        <f>IF(ผลการเรียน!$AK14=$GN$5,1,0)</f>
        <v>0</v>
      </c>
      <c r="GO15" s="456">
        <f>IF(ผลการเรียน!$AK14=$GO$5,1,0)</f>
        <v>0</v>
      </c>
      <c r="GP15" s="456">
        <f>IF(ผลการเรียน!$AK14=$GP$5,1,0)</f>
        <v>0</v>
      </c>
      <c r="GQ15" s="456">
        <f>IF(ผลการเรียน!$AK14=$GQ$5,1,0)</f>
        <v>0</v>
      </c>
      <c r="GR15" s="456">
        <f>IF(ผลการเรียน!$AK14=$GR$5,1,0)</f>
        <v>0</v>
      </c>
      <c r="GS15" s="456">
        <f>IF(ผลการเรียน!$AK14=$GS$5,1,0)</f>
        <v>0</v>
      </c>
      <c r="GT15" s="456">
        <f>IF(ผลการเรียน!$AK14=$GT$5,1,0)</f>
        <v>0</v>
      </c>
      <c r="GU15" s="456">
        <f ca="1">IF(ผลการเรียน!$BA14=ลับ!$GU$5,1,0)</f>
        <v>0</v>
      </c>
      <c r="GV15" s="456">
        <f ca="1">IF(ผลการเรียน!$BA14=ลับ!$GV$5,1,0)</f>
        <v>0</v>
      </c>
      <c r="GW15" s="456">
        <f ca="1">IF(ผลการเรียน!$BA14=ลับ!$GW$5,1,0)</f>
        <v>0</v>
      </c>
      <c r="GX15" s="456">
        <f ca="1">IF(ผลการเรียน!$BA14=ลับ!$GX$5,1,0)</f>
        <v>0</v>
      </c>
      <c r="GY15" s="456">
        <f ca="1">IF(ผลการเรียน!$AR14=ลับ!$GY$5,1,0)</f>
        <v>0</v>
      </c>
      <c r="GZ15" s="456">
        <f ca="1">IF(ผลการเรียน!$AR14=ลับ!$GZ$5,1,0)</f>
        <v>0</v>
      </c>
      <c r="HA15" s="456">
        <f ca="1">IF(ผลการเรียน!$AR14=ลับ!$HA$5,1,0)</f>
        <v>0</v>
      </c>
      <c r="HB15" s="456">
        <f ca="1">IF(ผลการเรียน!$AR14=ลับ!$HB$5,1,0)</f>
        <v>0</v>
      </c>
      <c r="HC15" s="22">
        <f>IF(สรุปคะแนน!$Q15=3,1,0)</f>
        <v>0</v>
      </c>
      <c r="HD15" s="22">
        <f>IF(สรุปคะแนน!$Q15=2,1,0)</f>
        <v>0</v>
      </c>
      <c r="HE15" s="22">
        <f>IF(สรุปคะแนน!$Q15=1,1,0)</f>
        <v>0</v>
      </c>
      <c r="HF15" s="22">
        <f>IF(สรุปคะแนน!$Q15=0,1,0)</f>
        <v>1</v>
      </c>
      <c r="HG15" s="51"/>
      <c r="HH15" s="51"/>
      <c r="HI15" s="51"/>
      <c r="HJ15" s="51"/>
      <c r="HK15" s="51"/>
      <c r="HL15" s="51"/>
      <c r="HM15" s="51"/>
      <c r="HN15" s="51"/>
    </row>
    <row r="16" spans="1:222" ht="21">
      <c r="A16" s="29">
        <v>11</v>
      </c>
      <c r="B16" s="64">
        <f>IF(ลับ!B$3=0,0,IF(เวลาเรียน!G16="/",ลับ!B$3,0))</f>
        <v>0</v>
      </c>
      <c r="C16" s="64">
        <f>IF(ลับ!C$3=0,0,IF(เวลาเรียน!H16="/",ลับ!C$3,0))</f>
        <v>0</v>
      </c>
      <c r="D16" s="64">
        <f>IF(ลับ!D$3=0,0,IF(เวลาเรียน!I16="/",ลับ!D$3,0))</f>
        <v>0</v>
      </c>
      <c r="E16" s="64">
        <f>IF(ลับ!E$3=0,0,IF(เวลาเรียน!J16="/",ลับ!E$3,0))</f>
        <v>0</v>
      </c>
      <c r="F16" s="64">
        <f>IF(ลับ!F$3=0,0,IF(เวลาเรียน!K16="/",ลับ!F$3,0))</f>
        <v>0</v>
      </c>
      <c r="G16" s="64">
        <f>IF(ลับ!G$3=0,0,IF(เวลาเรียน!L16="/",ลับ!G$3,0))</f>
        <v>0</v>
      </c>
      <c r="H16" s="64">
        <f>IF(ลับ!H$3=0,0,IF(เวลาเรียน!M16="/",ลับ!H$3,0))</f>
        <v>0</v>
      </c>
      <c r="I16" s="64">
        <f>IF(ลับ!I$3=0,0,IF(เวลาเรียน!N16="/",ลับ!I$3,0))</f>
        <v>0</v>
      </c>
      <c r="J16" s="64">
        <f>IF(ลับ!J$3=0,0,IF(เวลาเรียน!O16="/",ลับ!J$3,0))</f>
        <v>0</v>
      </c>
      <c r="K16" s="64">
        <f>IF(ลับ!K$3=0,0,IF(เวลาเรียน!P16="/",ลับ!K$3,0))</f>
        <v>0</v>
      </c>
      <c r="L16" s="64">
        <f>IF(ลับ!L$3=0,0,IF(เวลาเรียน!Q16="/",ลับ!L$3,0))</f>
        <v>0</v>
      </c>
      <c r="M16" s="64">
        <f>IF(ลับ!M$3=0,0,IF(เวลาเรียน!R16="/",ลับ!M$3,0))</f>
        <v>0</v>
      </c>
      <c r="N16" s="64">
        <f>IF(ลับ!N$3=0,0,IF(เวลาเรียน!S16="/",ลับ!N$3,0))</f>
        <v>0</v>
      </c>
      <c r="O16" s="64">
        <f>IF(ลับ!O$3=0,0,IF(เวลาเรียน!T16="/",ลับ!O$3,0))</f>
        <v>0</v>
      </c>
      <c r="P16" s="64">
        <f>IF(ลับ!P$3=0,0,IF(เวลาเรียน!U16="/",ลับ!P$3,0))</f>
        <v>0</v>
      </c>
      <c r="Q16" s="64">
        <f>IF(ลับ!Q$3=0,0,IF(เวลาเรียน!V16="/",ลับ!Q$3,0))</f>
        <v>0</v>
      </c>
      <c r="R16" s="64">
        <f>IF(ลับ!R$3=0,0,IF(เวลาเรียน!W16="/",ลับ!R$3,0))</f>
        <v>0</v>
      </c>
      <c r="S16" s="64">
        <f>IF(ลับ!S$3=0,0,IF(เวลาเรียน!X16="/",ลับ!S$3,0))</f>
        <v>0</v>
      </c>
      <c r="T16" s="64">
        <f>IF(ลับ!T$3=0,0,IF(เวลาเรียน!Y16="/",ลับ!T$3,0))</f>
        <v>0</v>
      </c>
      <c r="U16" s="64">
        <f>IF(ลับ!U$3=0,0,IF(เวลาเรียน!Z16="/",ลับ!U$3,0))</f>
        <v>0</v>
      </c>
      <c r="V16" s="64">
        <f>IF(ลับ!V$3=0,0,IF(เวลาเรียน!AA16="/",ลับ!V$3,0))</f>
        <v>0</v>
      </c>
      <c r="W16" s="64">
        <f>IF(ลับ!W$3=0,0,IF(เวลาเรียน!AB16="/",ลับ!W$3,0))</f>
        <v>0</v>
      </c>
      <c r="X16" s="64">
        <f>IF(ลับ!X$3=0,0,IF(เวลาเรียน!AC16="/",ลับ!X$3,0))</f>
        <v>0</v>
      </c>
      <c r="Y16" s="64">
        <f>IF(ลับ!Y$3=0,0,IF(เวลาเรียน!AD16="/",ลับ!Y$3,0))</f>
        <v>0</v>
      </c>
      <c r="Z16" s="773">
        <f>IF(ลับ!Z$3=0,0,IF(เวลาเรียน!AE16="/",ลับ!Z$3,0))</f>
        <v>0</v>
      </c>
      <c r="AA16" s="64">
        <f>IF(ลับ!AA$3=0,0,IF(เวลาเรียน!AH16="/",ลับ!AA$3,0))</f>
        <v>0</v>
      </c>
      <c r="AB16" s="64">
        <f>IF(ลับ!AB$3=0,0,IF(เวลาเรียน!AI16="/",ลับ!AB$3,0))</f>
        <v>0</v>
      </c>
      <c r="AC16" s="64">
        <f>IF(ลับ!AC$3=0,0,IF(เวลาเรียน!AJ16="/",ลับ!AC$3,0))</f>
        <v>0</v>
      </c>
      <c r="AD16" s="64">
        <f>IF(ลับ!AD$3=0,0,IF(เวลาเรียน!AK16="/",ลับ!AD$3,0))</f>
        <v>0</v>
      </c>
      <c r="AE16" s="64">
        <f>IF(ลับ!AE$3=0,0,IF(เวลาเรียน!AL16="/",ลับ!AE$3,0))</f>
        <v>0</v>
      </c>
      <c r="AF16" s="64">
        <f>IF(ลับ!AF$3=0,0,IF(เวลาเรียน!AM16="/",ลับ!AF$3,0))</f>
        <v>0</v>
      </c>
      <c r="AG16" s="64">
        <f>IF(ลับ!AG$3=0,0,IF(เวลาเรียน!AN16="/",ลับ!AG$3,0))</f>
        <v>0</v>
      </c>
      <c r="AH16" s="64">
        <f>IF(ลับ!AH$3=0,0,IF(เวลาเรียน!AO16="/",ลับ!AH$3,0))</f>
        <v>0</v>
      </c>
      <c r="AI16" s="64">
        <f>IF(ลับ!AI$3=0,0,IF(เวลาเรียน!AP16="/",ลับ!AI$3,0))</f>
        <v>0</v>
      </c>
      <c r="AJ16" s="64">
        <f>IF(ลับ!AJ$3=0,0,IF(เวลาเรียน!AQ16="/",ลับ!AJ$3,0))</f>
        <v>0</v>
      </c>
      <c r="AK16" s="64">
        <f>IF(ลับ!AK$3=0,0,IF(เวลาเรียน!AR16="/",ลับ!AK$3,0))</f>
        <v>0</v>
      </c>
      <c r="AL16" s="64">
        <f>IF(ลับ!AL$3=0,0,IF(เวลาเรียน!AS16="/",ลับ!AL$3,0))</f>
        <v>0</v>
      </c>
      <c r="AM16" s="64">
        <f>IF(ลับ!AM$3=0,0,IF(เวลาเรียน!AT16="/",ลับ!AM$3,0))</f>
        <v>0</v>
      </c>
      <c r="AN16" s="64">
        <f>IF(ลับ!AN$3=0,0,IF(เวลาเรียน!AU16="/",ลับ!AN$3,0))</f>
        <v>0</v>
      </c>
      <c r="AO16" s="64">
        <f>IF(ลับ!AO$3=0,0,IF(เวลาเรียน!AV16="/",ลับ!AO$3,0))</f>
        <v>0</v>
      </c>
      <c r="AP16" s="64">
        <f>IF(ลับ!AP$3=0,0,IF(เวลาเรียน!AW16="/",ลับ!AP$3,0))</f>
        <v>0</v>
      </c>
      <c r="AQ16" s="64">
        <f>IF(ลับ!AQ$3=0,0,IF(เวลาเรียน!AX16="/",ลับ!AQ$3,0))</f>
        <v>0</v>
      </c>
      <c r="AR16" s="64">
        <f>IF(ลับ!AR$3=0,0,IF(เวลาเรียน!AY16="/",ลับ!AR$3,0))</f>
        <v>0</v>
      </c>
      <c r="AS16" s="64">
        <f>IF(ลับ!AS$3=0,0,IF(เวลาเรียน!AZ16="/",ลับ!AS$3,0))</f>
        <v>0</v>
      </c>
      <c r="AT16" s="64">
        <f>IF(ลับ!AT$3=0,0,IF(เวลาเรียน!BA16="/",ลับ!AT$3,0))</f>
        <v>0</v>
      </c>
      <c r="AU16" s="64">
        <f>IF(ลับ!AU$3=0,0,IF(เวลาเรียน!BB16="/",ลับ!AU$3,0))</f>
        <v>0</v>
      </c>
      <c r="AV16" s="64">
        <f>IF(ลับ!AV$3=0,0,IF(เวลาเรียน!BC16="/",ลับ!AV$3,0))</f>
        <v>0</v>
      </c>
      <c r="AW16" s="64">
        <f>IF(ลับ!AW$3=0,0,IF(เวลาเรียน!BD16="/",ลับ!AW$3,0))</f>
        <v>0</v>
      </c>
      <c r="AX16" s="64">
        <f>IF(ลับ!AX$3=0,0,IF(เวลาเรียน!BE16="/",ลับ!AX$3,0))</f>
        <v>0</v>
      </c>
      <c r="AY16" s="64">
        <f>IF(ลับ!AY$3=0,0,IF(เวลาเรียน!BF16="/",ลับ!AY$3,0))</f>
        <v>0</v>
      </c>
      <c r="AZ16" s="64">
        <f>IF(ลับ!AZ$3=0,0,IF(เวลาเรียน!BG16="/",ลับ!AZ$3,0))</f>
        <v>0</v>
      </c>
      <c r="BA16" s="64">
        <f>IF(ลับ!BA$3=0,0,IF(เวลาเรียน!BH16="/",ลับ!BA$3,0))</f>
        <v>0</v>
      </c>
      <c r="BB16" s="64">
        <f>IF(ลับ!BB$3=0,0,IF(เวลาเรียน!BI16="/",ลับ!BB$3,0))</f>
        <v>0</v>
      </c>
      <c r="BC16" s="64">
        <f>IF(ลับ!BC$3=0,0,IF(เวลาเรียน!BJ16="/",ลับ!BC$3,0))</f>
        <v>0</v>
      </c>
      <c r="BD16" s="64">
        <f>IF(ลับ!BD$3=0,0,IF(เวลาเรียน!BK16="/",ลับ!BD$3,0))</f>
        <v>0</v>
      </c>
      <c r="BE16" s="64">
        <f>IF(ลับ!BE$3=0,0,IF(เวลาเรียน!BL16="/",ลับ!BE$3,0))</f>
        <v>0</v>
      </c>
      <c r="BF16" s="64">
        <f>IF(ลับ!BF$3=0,0,IF(เวลาเรียน!BM16="/",ลับ!BF$3,0))</f>
        <v>0</v>
      </c>
      <c r="BG16" s="64">
        <f>IF(ลับ!BG$3=0,0,IF(เวลาเรียน!BN16="/",ลับ!BG$3,0))</f>
        <v>0</v>
      </c>
      <c r="BH16" s="64">
        <f>IF(ลับ!BH$3=0,0,IF(เวลาเรียน!BO16="/",ลับ!BH$3,0))</f>
        <v>0</v>
      </c>
      <c r="BI16" s="64">
        <f>IF(ลับ!BI$3=0,0,IF(เวลาเรียน!BP16="/",ลับ!BI$3,0))</f>
        <v>0</v>
      </c>
      <c r="BJ16" s="64">
        <f>IF(ลับ!BJ$3=0,0,IF(เวลาเรียน!BQ16="/",ลับ!BJ$3,0))</f>
        <v>0</v>
      </c>
      <c r="BK16" s="64">
        <f>IF(ลับ!BK$3=0,0,IF(เวลาเรียน!BR16="/",ลับ!BK$3,0))</f>
        <v>0</v>
      </c>
      <c r="BL16" s="64">
        <f>IF(ลับ!BL$3=0,0,IF(เวลาเรียน!BS16="/",ลับ!BL$3,0))</f>
        <v>0</v>
      </c>
      <c r="BM16" s="64">
        <f>IF(ลับ!BM$3=0,0,IF(เวลาเรียน!BT16="/",ลับ!BM$3,0))</f>
        <v>0</v>
      </c>
      <c r="BN16" s="64">
        <f>IF(ลับ!BN$3=0,0,IF(เวลาเรียน!BU16="/",ลับ!BN$3,0))</f>
        <v>0</v>
      </c>
      <c r="BO16" s="64">
        <f>IF(ลับ!BO$3=0,0,IF(เวลาเรียน!BV16="/",ลับ!BO$3,0))</f>
        <v>0</v>
      </c>
      <c r="BP16" s="64">
        <f>IF(ลับ!BP$3=0,0,IF(เวลาเรียน!BW16="/",ลับ!BP$3,0))</f>
        <v>0</v>
      </c>
      <c r="BQ16" s="64">
        <f>IF(ลับ!BQ$3=0,0,IF(เวลาเรียน!BX16="/",ลับ!BQ$3,0))</f>
        <v>0</v>
      </c>
      <c r="BR16" s="64">
        <f>IF(ลับ!BR$3=0,0,IF(เวลาเรียน!BY16="/",ลับ!BR$3,0))</f>
        <v>0</v>
      </c>
      <c r="BS16" s="773">
        <f>IF(ลับ!BS$3=0,0,IF(เวลาเรียน!BZ16="/",ลับ!BS$3,0))</f>
        <v>0</v>
      </c>
      <c r="BT16" s="64">
        <f>IF(ลับ!BT$3=0,0,IF(เวลาเรียน!CB16="/",ลับ!BT$3,0))</f>
        <v>0</v>
      </c>
      <c r="BU16" s="64">
        <f>IF(ลับ!BU$3=0,0,IF(เวลาเรียน!CC16="/",ลับ!BU$3,0))</f>
        <v>0</v>
      </c>
      <c r="BV16" s="64">
        <f>IF(ลับ!BV$3=0,0,IF(เวลาเรียน!CD16="/",ลับ!BV$3,0))</f>
        <v>0</v>
      </c>
      <c r="BW16" s="64">
        <f>IF(ลับ!BW$3=0,0,IF(เวลาเรียน!CE16="/",ลับ!BW$3,0))</f>
        <v>0</v>
      </c>
      <c r="BX16" s="64">
        <f>IF(ลับ!BX$3=0,0,IF(เวลาเรียน!CF16="/",ลับ!BX$3,0))</f>
        <v>0</v>
      </c>
      <c r="BY16" s="64">
        <f>IF(ลับ!BY$3=0,0,IF(เวลาเรียน!CG16="/",ลับ!BY$3,0))</f>
        <v>0</v>
      </c>
      <c r="BZ16" s="64">
        <f>IF(ลับ!BZ$3=0,0,IF(เวลาเรียน!CH16="/",ลับ!BZ$3,0))</f>
        <v>0</v>
      </c>
      <c r="CA16" s="64">
        <f>IF(ลับ!CA$3=0,0,IF(เวลาเรียน!CI16="/",ลับ!CA$3,0))</f>
        <v>0</v>
      </c>
      <c r="CB16" s="64">
        <f>IF(ลับ!CB$3=0,0,IF(เวลาเรียน!CJ16="/",ลับ!CB$3,0))</f>
        <v>0</v>
      </c>
      <c r="CC16" s="64">
        <f>IF(ลับ!CC$3=0,0,IF(เวลาเรียน!CK16="/",ลับ!CC$3,0))</f>
        <v>0</v>
      </c>
      <c r="CD16" s="64">
        <f>IF(ลับ!CD$3=0,0,IF(เวลาเรียน!CL16="/",ลับ!CD$3,0))</f>
        <v>0</v>
      </c>
      <c r="CE16" s="64">
        <f>IF(ลับ!CE$3=0,0,IF(เวลาเรียน!CM16="/",ลับ!CE$3,0))</f>
        <v>0</v>
      </c>
      <c r="CF16" s="64">
        <f>IF(ลับ!CF$3=0,0,IF(เวลาเรียน!CN16="/",ลับ!CF$3,0))</f>
        <v>0</v>
      </c>
      <c r="CG16" s="64">
        <f>IF(ลับ!CG$3=0,0,IF(เวลาเรียน!CO16="/",ลับ!CG$3,0))</f>
        <v>0</v>
      </c>
      <c r="CH16" s="64">
        <f>IF(ลับ!CH$3=0,0,IF(เวลาเรียน!CP16="/",ลับ!CH$3,0))</f>
        <v>0</v>
      </c>
      <c r="CI16" s="64">
        <f>IF(ลับ!CI$3=0,0,IF(เวลาเรียน!CQ16="/",ลับ!CI$3,0))</f>
        <v>0</v>
      </c>
      <c r="CJ16" s="64">
        <f>IF(ลับ!CJ$3=0,0,IF(เวลาเรียน!CR16="/",ลับ!CJ$3,0))</f>
        <v>0</v>
      </c>
      <c r="CK16" s="64">
        <f>IF(ลับ!CK$3=0,0,IF(เวลาเรียน!CS16="/",ลับ!CK$3,0))</f>
        <v>0</v>
      </c>
      <c r="CL16" s="64">
        <f>IF(ลับ!CL$3=0,0,IF(เวลาเรียน!CT16="/",ลับ!CL$3,0))</f>
        <v>0</v>
      </c>
      <c r="CM16" s="64">
        <f>IF(ลับ!CM$3=0,0,IF(เวลาเรียน!CU16="/",ลับ!CM$3,0))</f>
        <v>0</v>
      </c>
      <c r="CN16" s="64">
        <f>IF(ลับ!CN$3=0,0,IF(เวลาเรียน!CV16="/",ลับ!CN$3,0))</f>
        <v>0</v>
      </c>
      <c r="CO16" s="64">
        <f>IF(ลับ!CO$3=0,0,IF(เวลาเรียน!CW16="/",ลับ!CO$3,0))</f>
        <v>0</v>
      </c>
      <c r="CP16" s="64">
        <f>IF(ลับ!CP$3=0,0,IF(เวลาเรียน!CX16="/",ลับ!CP$3,0))</f>
        <v>0</v>
      </c>
      <c r="CQ16" s="64">
        <f>IF(ลับ!CQ$3=0,0,IF(เวลาเรียน!CY16="/",ลับ!CQ$3,0))</f>
        <v>0</v>
      </c>
      <c r="CR16" s="64">
        <f>IF(ลับ!CR$3=0,0,IF(เวลาเรียน!CZ16="/",ลับ!CR$3,0))</f>
        <v>0</v>
      </c>
      <c r="CS16" s="64">
        <f>IF(ลับ!CS$3=0,0,IF(เวลาเรียน!DA16="/",ลับ!CS$3,0))</f>
        <v>0</v>
      </c>
      <c r="CT16" s="64">
        <f>IF(ลับ!CT$3=0,0,IF(เวลาเรียน!DB16="/",ลับ!CT$3,0))</f>
        <v>0</v>
      </c>
      <c r="CU16" s="64">
        <f>IF(ลับ!CU$3=0,0,IF(เวลาเรียน!DC16="/",ลับ!CU$3,0))</f>
        <v>0</v>
      </c>
      <c r="CV16" s="64">
        <f>IF(ลับ!CV$3=0,0,IF(เวลาเรียน!DD16="/",ลับ!CV$3,0))</f>
        <v>0</v>
      </c>
      <c r="CW16" s="65">
        <f>IF(ลับ!CW$3=0,0,IF(เวลาเรียน!DE16="/",ลับ!CW$3,0))</f>
        <v>0</v>
      </c>
      <c r="CX16" s="85">
        <f t="shared" si="11"/>
        <v>0</v>
      </c>
      <c r="CZ16" s="16">
        <v>11</v>
      </c>
      <c r="DA16" s="16">
        <f>IF(ตัวชี้วัด!C16="ร",ตัวชี้วัด!C16,IF(ตัวชี้วัด!F16="ร",ตัวชี้วัด!F16,IF(ตัวชี้วัด!I16="ร",ตัวชี้วัด!I16,IF(ตัวชี้วัด!L16="ร",ตัวชี้วัด!L16,IF(ตัวชี้วัด!O16="ร",ตัวชี้วัด!O16,IF(ตัวชี้วัด!S16="ร",ตัวชี้วัด!S16,IF(ตัวชี้วัด!V16="ร",ตัวชี้วัด!V16,SUM(ตัวชี้วัด!C16,ตัวชี้วัด!F16,ตัวชี้วัด!I16,ตัวชี้วัด!L16,ตัวชี้วัด!O16,ตัวชี้วัด!S16,ตัวชี้วัด!V16))))))))</f>
        <v>0</v>
      </c>
      <c r="DB16" s="16">
        <f>IF(ตัวชี้วัด!Y16="ร",ตัวชี้วัด!Y16,IF(ตัวชี้วัด!AB16="ร",ตัวชี้วัด!AB16,IF(ตัวชี้วัด!AE16="ร",ตัวชี้วัด!AE16,IF(ตัวชี้วัด!AK16="ร",ตัวชี้วัด!AK16,IF(ตัวชี้วัด!AN16="ร",ตัวชี้วัด!AN16,IF(ตัวชี้วัด!AQ16="ร",ตัวชี้วัด!AQ16,IF(ตัวชี้วัด!AT16="ร",ตัวชี้วัด!AT16,SUM(ตัวชี้วัด!Y16,ตัวชี้วัด!AB16,ตัวชี้วัด!AE16,ตัวชี้วัด!AK16,ตัวชี้วัด!AN16,ตัวชี้วัด!AQ16,ตัวชี้วัด!AT16))))))))</f>
        <v>0</v>
      </c>
      <c r="DC16" s="16">
        <f>IF(ตัวชี้วัด!AW16="ร",ตัวชี้วัด!AW16,IF(ตัวชี้วัด!BA16="ร",ตัวชี้วัด!BA16,IF(ตัวชี้วัด!BD16="ร",ตัวชี้วัด!BD16,IF(ตัวชี้วัด!BG16="ร",ตัวชี้วัด!BG16,IF(ตัวชี้วัด!BJ16="ร",ตัวชี้วัด!BJ16,IF(ตัวชี้วัด!BM16="ร",ตัวชี้วัด!BM16,IF(ตัวชี้วัด!BS16="ร",ตัวชี้วัด!BS16,SUM(ตัวชี้วัด!AW16,ตัวชี้วัด!BA16,ตัวชี้วัด!BD16,ตัวชี้วัด!BG16,ตัวชี้วัด!BJ16,ตัวชี้วัด!BM16,ตัวชี้วัด!BS16))))))))</f>
        <v>0</v>
      </c>
      <c r="DD16" s="16">
        <f>IF(ตัวชี้วัด!BV16="ร",ตัวชี้วัด!BV16,IF(ตัวชี้วัด!BY16="ร",ตัวชี้วัด!BY16,IF(ตัวชี้วัด!CB16="ร",ตัวชี้วัด!CB16,IF(ตัวชี้วัด!CE16="ร",ตัวชี้วัด!CE16,IF(ตัวชี้วัด!CI16="ร",ตัวชี้วัด!CI16,IF(ตัวชี้วัด!CL16="ร",ตัวชี้วัด!CL16,IF(ตัวชี้วัด!CO16="ร",ตัวชี้วัด!CO16,SUM(ตัวชี้วัด!BV16,ตัวชี้วัด!BY16,ตัวชี้วัด!CB16,ตัวชี้วัด!CE16,ตัวชี้วัด!CI16,ตัวชี้วัด!CL16,ตัวชี้วัด!CO16))))))))</f>
        <v>0</v>
      </c>
      <c r="DE16" s="16">
        <f>IF(ตัวชี้วัด!CR16="ร",ตัวชี้วัด!CR16,IF(ตัวชี้วัด!CU16="ร",ตัวชี้วัด!CU16,IF(ตัวชี้วัด!DA16="ร",ตัวชี้วัด!DA16,IF(ตัวชี้วัด!DD16="ร",ตัวชี้วัด!DD16,IF(ตัวชี้วัด!DG16="ร",ตัวชี้วัด!DG16,IF(ตัวชี้วัด!DJ16="ร",ตัวชี้วัด!DJ16,IF(ตัวชี้วัด!DM16="ร",ตัวชี้วัด!DM16,SUM(ตัวชี้วัด!CR16,ตัวชี้วัด!CU16,ตัวชี้วัด!DA16,ตัวชี้วัด!DD16,ตัวชี้วัด!DG16,ตัวชี้วัด!DJ16,ตัวชี้วัด!DM16))))))))</f>
        <v>0</v>
      </c>
      <c r="DF16" s="16">
        <f>IF(ตัวชี้วัด!DQ16="ร",ตัวชี้วัด!DQ16,IF(ตัวชี้วัด!DT16="ร",ตัวชี้วัด!DT16,IF(ตัวชี้วัด!DW16="ร",ตัวชี้วัด!DW16,IF(ตัวชี้วัด!DZ16="ร",ตัวชี้วัด!DZ16,SUM(ตัวชี้วัด!DQ16,ตัวชี้วัด!DT16,ตัวชี้วัด!DW16,ตัวชี้วัด!DZ16)))))</f>
        <v>0</v>
      </c>
      <c r="DG16" s="84">
        <f t="shared" si="12"/>
        <v>0</v>
      </c>
      <c r="DH16" s="51"/>
      <c r="DI16" s="16">
        <f>IF(ตัวชี้วัด!D16="/",1,0)</f>
        <v>0</v>
      </c>
      <c r="DJ16" s="16">
        <f>IF(ตัวชี้วัด!G16="/",1,0)</f>
        <v>0</v>
      </c>
      <c r="DK16" s="16">
        <f>IF(ตัวชี้วัด!J16="/",1,0)</f>
        <v>0</v>
      </c>
      <c r="DL16" s="16">
        <f>IF(ตัวชี้วัด!M16="/",1,0)</f>
        <v>0</v>
      </c>
      <c r="DM16" s="16">
        <f>IF(ตัวชี้วัด!P16="/",1,0)</f>
        <v>0</v>
      </c>
      <c r="DN16" s="16">
        <f>IF(ตัวชี้วัด!T16="/",1,0)</f>
        <v>0</v>
      </c>
      <c r="DO16" s="16">
        <f>IF(ตัวชี้วัด!W16="/",1,0)</f>
        <v>0</v>
      </c>
      <c r="DP16" s="16">
        <f>IF(ตัวชี้วัด!Z16="/",1,0)</f>
        <v>0</v>
      </c>
      <c r="DQ16" s="16">
        <f>IF(ตัวชี้วัด!AC16="/",1,0)</f>
        <v>0</v>
      </c>
      <c r="DR16" s="16">
        <f>IF(ตัวชี้วัด!AF16="/",1,0)</f>
        <v>0</v>
      </c>
      <c r="DS16" s="16">
        <f>IF(ตัวชี้วัด!AL16="/",1,0)</f>
        <v>0</v>
      </c>
      <c r="DT16" s="16">
        <f>IF(ตัวชี้วัด!AO16="/",1,0)</f>
        <v>0</v>
      </c>
      <c r="DU16" s="16">
        <f>IF(ตัวชี้วัด!AR16="/",1,0)</f>
        <v>0</v>
      </c>
      <c r="DV16" s="16">
        <f>IF(ตัวชี้วัด!AU16="/",1,0)</f>
        <v>0</v>
      </c>
      <c r="DW16" s="16">
        <f>IF(ตัวชี้วัด!AX16="/",1,0)</f>
        <v>0</v>
      </c>
      <c r="DX16" s="16">
        <f>IF(ตัวชี้วัด!BB16="/",1,0)</f>
        <v>0</v>
      </c>
      <c r="DY16" s="16">
        <f>IF(ตัวชี้วัด!BE16="/",1,0)</f>
        <v>0</v>
      </c>
      <c r="DZ16" s="16">
        <f>IF(ตัวชี้วัด!BH16="/",1,0)</f>
        <v>0</v>
      </c>
      <c r="EA16" s="16">
        <f>IF(ตัวชี้วัด!BK16="/",1,0)</f>
        <v>0</v>
      </c>
      <c r="EB16" s="16">
        <f>IF(ตัวชี้วัด!BN16="/",1,0)</f>
        <v>0</v>
      </c>
      <c r="EC16" s="16">
        <f>IF(ตัวชี้วัด!BT16="/",1,0)</f>
        <v>0</v>
      </c>
      <c r="ED16" s="16">
        <f>IF(ตัวชี้วัด!BW16="/",1,0)</f>
        <v>0</v>
      </c>
      <c r="EE16" s="16">
        <f>IF(ตัวชี้วัด!BZ16="/",1,0)</f>
        <v>0</v>
      </c>
      <c r="EF16" s="16">
        <f>IF(ตัวชี้วัด!CC16="/",1,0)</f>
        <v>0</v>
      </c>
      <c r="EG16" s="16">
        <f>IF(ตัวชี้วัด!CF16="/",1,0)</f>
        <v>0</v>
      </c>
      <c r="EH16" s="16">
        <f>IF(ตัวชี้วัด!CJ16="/",1,0)</f>
        <v>0</v>
      </c>
      <c r="EI16" s="16">
        <f>IF(ตัวชี้วัด!CM16="/",1,0)</f>
        <v>0</v>
      </c>
      <c r="EJ16" s="16">
        <f>IF(ตัวชี้วัด!CP16="/",1,0)</f>
        <v>0</v>
      </c>
      <c r="EK16" s="16">
        <f>IF(ตัวชี้วัด!CS16="/",1,0)</f>
        <v>0</v>
      </c>
      <c r="EL16" s="16">
        <f>IF(ตัวชี้วัด!CV16="/",1,0)</f>
        <v>0</v>
      </c>
      <c r="EM16" s="16">
        <f>IF(ตัวชี้วัด!DB16="/",1,0)</f>
        <v>0</v>
      </c>
      <c r="EN16" s="16">
        <f>IF(ตัวชี้วัด!DE16="/",1,0)</f>
        <v>0</v>
      </c>
      <c r="EO16" s="16">
        <f>IF(ตัวชี้วัด!DH16="/",1,0)</f>
        <v>0</v>
      </c>
      <c r="EP16" s="16">
        <f>IF(ตัวชี้วัด!DK16="/",1,0)</f>
        <v>0</v>
      </c>
      <c r="EQ16" s="16">
        <f>IF(ตัวชี้วัด!DN16="/",1,0)</f>
        <v>0</v>
      </c>
      <c r="ER16" s="16">
        <f>IF(ตัวชี้วัด!DR16="/",1,0)</f>
        <v>0</v>
      </c>
      <c r="ES16" s="16">
        <f>IF(ตัวชี้วัด!DU16="/",1,0)</f>
        <v>0</v>
      </c>
      <c r="ET16" s="16">
        <f>IF(ตัวชี้วัด!DX16="/",1,0)</f>
        <v>0</v>
      </c>
      <c r="EU16" s="16">
        <f>IF(ตัวชี้วัด!EA16="/",1,0)</f>
        <v>0</v>
      </c>
      <c r="EV16" s="84">
        <f t="shared" si="3"/>
        <v>0</v>
      </c>
      <c r="EX16" s="16">
        <v>11</v>
      </c>
      <c r="EY16" s="16">
        <f>IF(คุณลักษณะ!B16&gt;1,2,IF(คุณลักษณะ!B16=1,1,0))</f>
        <v>0</v>
      </c>
      <c r="EZ16" s="16">
        <f>IF(คุณลักษณะ!C16&gt;1,2,IF(คุณลักษณะ!C16=1,1,0))</f>
        <v>0</v>
      </c>
      <c r="FA16" s="16">
        <f>IF(คุณลักษณะ!D16&gt;1,2,IF(คุณลักษณะ!D16=1,1,0))</f>
        <v>0</v>
      </c>
      <c r="FB16" s="16">
        <f>IF(คุณลักษณะ!E16&gt;1,2,IF(คุณลักษณะ!E16=1,1,0))</f>
        <v>0</v>
      </c>
      <c r="FC16" s="84">
        <f t="shared" si="4"/>
        <v>0</v>
      </c>
      <c r="FD16" s="16">
        <f>IF(คุณลักษณะ!G16&gt;1,2,IF(คุณลักษณะ!G16=1,1,0))</f>
        <v>0</v>
      </c>
      <c r="FE16" s="16">
        <f>IF(คุณลักษณะ!H16&gt;1,2,IF(คุณลักษณะ!H16=1,1,0))</f>
        <v>0</v>
      </c>
      <c r="FF16" s="84">
        <f t="shared" si="5"/>
        <v>0</v>
      </c>
      <c r="FG16" s="16">
        <f>IF(คุณลักษณะ!O16&gt;1,2,IF(คุณลักษณะ!O16=1,1,0))</f>
        <v>0</v>
      </c>
      <c r="FH16" s="16">
        <f>IF(คุณลักษณะ!P16&gt;1,2,IF(คุณลักษณะ!P16=1,1,0))</f>
        <v>0</v>
      </c>
      <c r="FI16" s="84">
        <f t="shared" si="6"/>
        <v>0</v>
      </c>
      <c r="FJ16" s="16">
        <f>IF(คุณลักษณะ!S16&gt;1,2,IF(คุณลักษณะ!S16=1,1,0))</f>
        <v>0</v>
      </c>
      <c r="FK16" s="16">
        <f>IF(คุณลักษณะ!T16&gt;1,2,IF(คุณลักษณะ!T16=1,1,0))</f>
        <v>0</v>
      </c>
      <c r="FL16" s="84">
        <f t="shared" si="7"/>
        <v>0</v>
      </c>
      <c r="FM16" s="16">
        <f>IF(คุณลักษณะ!V16&gt;1,2,IF(คุณลักษณะ!V16=1,1,0))</f>
        <v>0</v>
      </c>
      <c r="FN16" s="16">
        <f>IF(คุณลักษณะ!W16&gt;1,2,IF(คุณลักษณะ!W16=1,1,0))</f>
        <v>0</v>
      </c>
      <c r="FO16" s="84">
        <f t="shared" si="8"/>
        <v>0</v>
      </c>
      <c r="FP16" s="16">
        <f>IF(คุณลักษณะ!Y16&gt;1,2,IF(คุณลักษณะ!Y16=1,1,0))</f>
        <v>0</v>
      </c>
      <c r="FQ16" s="16">
        <f>IF(คุณลักษณะ!AC16&gt;1,2,IF(คุณลักษณะ!AC16=1,1,0))</f>
        <v>0</v>
      </c>
      <c r="FR16" s="16">
        <f>IF(คุณลักษณะ!AD16&gt;1,2,IF(คุณลักษณะ!AD16=1,1,0))</f>
        <v>0</v>
      </c>
      <c r="FS16" s="84">
        <f t="shared" si="9"/>
        <v>0</v>
      </c>
      <c r="FT16" s="16">
        <f>IF(คุณลักษณะ!AF16&gt;1,2,IF(คุณลักษณะ!AF16=1,1,0))</f>
        <v>0</v>
      </c>
      <c r="FU16" s="16">
        <f>IF(คุณลักษณะ!AG16&gt;1,2,IF(คุณลักษณะ!AG16=1,1,0))</f>
        <v>0</v>
      </c>
      <c r="FV16" s="84">
        <f t="shared" si="10"/>
        <v>0</v>
      </c>
      <c r="FW16" s="51"/>
      <c r="FX16" s="16">
        <f>IF(คุณลักษณะ!F16&gt;1,2,IF(คุณลักษณะ!F16=1,1,0))</f>
        <v>0</v>
      </c>
      <c r="FY16" s="16">
        <f>IF(คุณลักษณะ!I16&gt;1,2,IF(คุณลักษณะ!I16=1,1,0))</f>
        <v>0</v>
      </c>
      <c r="FZ16" s="16">
        <f>IF(คุณลักษณะ!N16&gt;1,2,IF(คุณลักษณะ!N16=1,1,0))</f>
        <v>0</v>
      </c>
      <c r="GA16" s="16">
        <f>IF(คุณลักษณะ!Q16&gt;1,2,IF(คุณลักษณะ!Q16=1,1,0))</f>
        <v>0</v>
      </c>
      <c r="GB16" s="16">
        <f>IF(คุณลักษณะ!U16&gt;1,2,IF(คุณลักษณะ!U16=1,1,0))</f>
        <v>0</v>
      </c>
      <c r="GC16" s="16">
        <f>IF(คุณลักษณะ!X16&gt;1,2,IF(คุณลักษณะ!X16=1,1,0))</f>
        <v>0</v>
      </c>
      <c r="GD16" s="16">
        <f>IF(คุณลักษณะ!AE16&gt;1,2,IF(คุณลักษณะ!AE16=1,1,0))</f>
        <v>0</v>
      </c>
      <c r="GE16" s="16">
        <f>IF(คุณลักษณะ!AH16&gt;1,2,IF(คุณลักษณะ!AH16=1,1,0))</f>
        <v>0</v>
      </c>
      <c r="GF16" s="88">
        <f t="shared" si="13"/>
        <v>0</v>
      </c>
      <c r="GG16" s="86">
        <f>IF(คุณลักษณะ!F16=0,0,IF(คุณลักษณะ!I16=0,0,IF(คุณลักษณะ!N16=0,0,IF(คุณลักษณะ!Q16=0,0,IF(คุณลักษณะ!U16=0,0,IF(คุณลักษณะ!X16=0,0,IF(คุณลักษณะ!AE16=0,0,IF(คุณลักษณะ!AH16=0,0,GF16))))))))</f>
        <v>0</v>
      </c>
      <c r="GI16" s="3">
        <v>11</v>
      </c>
      <c r="GJ16" s="22">
        <f>IF(เวลาเรียน!C16="",0,1)</f>
        <v>0</v>
      </c>
      <c r="GK16" s="456">
        <f>IF(ผลการเรียน!$AK15=$GK$5,1,0)</f>
        <v>0</v>
      </c>
      <c r="GL16" s="456">
        <f>IF(ผลการเรียน!$AK15=$GL$5,1,0)</f>
        <v>0</v>
      </c>
      <c r="GM16" s="456">
        <f>IF(ผลการเรียน!$AK15=$GM$5,1,0)</f>
        <v>0</v>
      </c>
      <c r="GN16" s="456">
        <f>IF(ผลการเรียน!$AK15=$GN$5,1,0)</f>
        <v>0</v>
      </c>
      <c r="GO16" s="456">
        <f>IF(ผลการเรียน!$AK15=$GO$5,1,0)</f>
        <v>0</v>
      </c>
      <c r="GP16" s="456">
        <f>IF(ผลการเรียน!$AK15=$GP$5,1,0)</f>
        <v>0</v>
      </c>
      <c r="GQ16" s="456">
        <f>IF(ผลการเรียน!$AK15=$GQ$5,1,0)</f>
        <v>0</v>
      </c>
      <c r="GR16" s="456">
        <f>IF(ผลการเรียน!$AK15=$GR$5,1,0)</f>
        <v>0</v>
      </c>
      <c r="GS16" s="456">
        <f>IF(ผลการเรียน!$AK15=$GS$5,1,0)</f>
        <v>0</v>
      </c>
      <c r="GT16" s="456">
        <f>IF(ผลการเรียน!$AK15=$GT$5,1,0)</f>
        <v>0</v>
      </c>
      <c r="GU16" s="456">
        <f ca="1">IF(ผลการเรียน!$BA15=ลับ!$GU$5,1,0)</f>
        <v>0</v>
      </c>
      <c r="GV16" s="456">
        <f ca="1">IF(ผลการเรียน!$BA15=ลับ!$GV$5,1,0)</f>
        <v>0</v>
      </c>
      <c r="GW16" s="456">
        <f ca="1">IF(ผลการเรียน!$BA15=ลับ!$GW$5,1,0)</f>
        <v>0</v>
      </c>
      <c r="GX16" s="456">
        <f ca="1">IF(ผลการเรียน!$BA15=ลับ!$GX$5,1,0)</f>
        <v>0</v>
      </c>
      <c r="GY16" s="456">
        <f ca="1">IF(ผลการเรียน!$AR15=ลับ!$GY$5,1,0)</f>
        <v>0</v>
      </c>
      <c r="GZ16" s="456">
        <f ca="1">IF(ผลการเรียน!$AR15=ลับ!$GZ$5,1,0)</f>
        <v>0</v>
      </c>
      <c r="HA16" s="456">
        <f ca="1">IF(ผลการเรียน!$AR15=ลับ!$HA$5,1,0)</f>
        <v>0</v>
      </c>
      <c r="HB16" s="456">
        <f ca="1">IF(ผลการเรียน!$AR15=ลับ!$HB$5,1,0)</f>
        <v>0</v>
      </c>
      <c r="HC16" s="22">
        <f>IF(สรุปคะแนน!$Q16=3,1,0)</f>
        <v>0</v>
      </c>
      <c r="HD16" s="22">
        <f>IF(สรุปคะแนน!$Q16=2,1,0)</f>
        <v>0</v>
      </c>
      <c r="HE16" s="22">
        <f>IF(สรุปคะแนน!$Q16=1,1,0)</f>
        <v>0</v>
      </c>
      <c r="HF16" s="22">
        <f>IF(สรุปคะแนน!$Q16=0,1,0)</f>
        <v>1</v>
      </c>
      <c r="HG16" s="51"/>
      <c r="HH16" s="51"/>
      <c r="HI16" s="51"/>
      <c r="HJ16" s="51"/>
      <c r="HK16" s="51"/>
      <c r="HL16" s="51"/>
      <c r="HM16" s="51"/>
      <c r="HN16" s="51"/>
    </row>
    <row r="17" spans="1:222" ht="21">
      <c r="A17" s="29">
        <v>12</v>
      </c>
      <c r="B17" s="64">
        <f>IF(ลับ!B$3=0,0,IF(เวลาเรียน!G17="/",ลับ!B$3,0))</f>
        <v>0</v>
      </c>
      <c r="C17" s="64">
        <f>IF(ลับ!C$3=0,0,IF(เวลาเรียน!H17="/",ลับ!C$3,0))</f>
        <v>0</v>
      </c>
      <c r="D17" s="64">
        <f>IF(ลับ!D$3=0,0,IF(เวลาเรียน!I17="/",ลับ!D$3,0))</f>
        <v>0</v>
      </c>
      <c r="E17" s="64">
        <f>IF(ลับ!E$3=0,0,IF(เวลาเรียน!J17="/",ลับ!E$3,0))</f>
        <v>0</v>
      </c>
      <c r="F17" s="64">
        <f>IF(ลับ!F$3=0,0,IF(เวลาเรียน!K17="/",ลับ!F$3,0))</f>
        <v>0</v>
      </c>
      <c r="G17" s="64">
        <f>IF(ลับ!G$3=0,0,IF(เวลาเรียน!L17="/",ลับ!G$3,0))</f>
        <v>0</v>
      </c>
      <c r="H17" s="64">
        <f>IF(ลับ!H$3=0,0,IF(เวลาเรียน!M17="/",ลับ!H$3,0))</f>
        <v>0</v>
      </c>
      <c r="I17" s="64">
        <f>IF(ลับ!I$3=0,0,IF(เวลาเรียน!N17="/",ลับ!I$3,0))</f>
        <v>0</v>
      </c>
      <c r="J17" s="64">
        <f>IF(ลับ!J$3=0,0,IF(เวลาเรียน!O17="/",ลับ!J$3,0))</f>
        <v>0</v>
      </c>
      <c r="K17" s="64">
        <f>IF(ลับ!K$3=0,0,IF(เวลาเรียน!P17="/",ลับ!K$3,0))</f>
        <v>0</v>
      </c>
      <c r="L17" s="64">
        <f>IF(ลับ!L$3=0,0,IF(เวลาเรียน!Q17="/",ลับ!L$3,0))</f>
        <v>0</v>
      </c>
      <c r="M17" s="64">
        <f>IF(ลับ!M$3=0,0,IF(เวลาเรียน!R17="/",ลับ!M$3,0))</f>
        <v>0</v>
      </c>
      <c r="N17" s="64">
        <f>IF(ลับ!N$3=0,0,IF(เวลาเรียน!S17="/",ลับ!N$3,0))</f>
        <v>0</v>
      </c>
      <c r="O17" s="64">
        <f>IF(ลับ!O$3=0,0,IF(เวลาเรียน!T17="/",ลับ!O$3,0))</f>
        <v>0</v>
      </c>
      <c r="P17" s="64">
        <f>IF(ลับ!P$3=0,0,IF(เวลาเรียน!U17="/",ลับ!P$3,0))</f>
        <v>0</v>
      </c>
      <c r="Q17" s="64">
        <f>IF(ลับ!Q$3=0,0,IF(เวลาเรียน!V17="/",ลับ!Q$3,0))</f>
        <v>0</v>
      </c>
      <c r="R17" s="64">
        <f>IF(ลับ!R$3=0,0,IF(เวลาเรียน!W17="/",ลับ!R$3,0))</f>
        <v>0</v>
      </c>
      <c r="S17" s="64">
        <f>IF(ลับ!S$3=0,0,IF(เวลาเรียน!X17="/",ลับ!S$3,0))</f>
        <v>0</v>
      </c>
      <c r="T17" s="64">
        <f>IF(ลับ!T$3=0,0,IF(เวลาเรียน!Y17="/",ลับ!T$3,0))</f>
        <v>0</v>
      </c>
      <c r="U17" s="64">
        <f>IF(ลับ!U$3=0,0,IF(เวลาเรียน!Z17="/",ลับ!U$3,0))</f>
        <v>0</v>
      </c>
      <c r="V17" s="64">
        <f>IF(ลับ!V$3=0,0,IF(เวลาเรียน!AA17="/",ลับ!V$3,0))</f>
        <v>0</v>
      </c>
      <c r="W17" s="64">
        <f>IF(ลับ!W$3=0,0,IF(เวลาเรียน!AB17="/",ลับ!W$3,0))</f>
        <v>0</v>
      </c>
      <c r="X17" s="64">
        <f>IF(ลับ!X$3=0,0,IF(เวลาเรียน!AC17="/",ลับ!X$3,0))</f>
        <v>0</v>
      </c>
      <c r="Y17" s="64">
        <f>IF(ลับ!Y$3=0,0,IF(เวลาเรียน!AD17="/",ลับ!Y$3,0))</f>
        <v>0</v>
      </c>
      <c r="Z17" s="773">
        <f>IF(ลับ!Z$3=0,0,IF(เวลาเรียน!AE17="/",ลับ!Z$3,0))</f>
        <v>0</v>
      </c>
      <c r="AA17" s="64">
        <f>IF(ลับ!AA$3=0,0,IF(เวลาเรียน!AH17="/",ลับ!AA$3,0))</f>
        <v>0</v>
      </c>
      <c r="AB17" s="64">
        <f>IF(ลับ!AB$3=0,0,IF(เวลาเรียน!AI17="/",ลับ!AB$3,0))</f>
        <v>0</v>
      </c>
      <c r="AC17" s="64">
        <f>IF(ลับ!AC$3=0,0,IF(เวลาเรียน!AJ17="/",ลับ!AC$3,0))</f>
        <v>0</v>
      </c>
      <c r="AD17" s="64">
        <f>IF(ลับ!AD$3=0,0,IF(เวลาเรียน!AK17="/",ลับ!AD$3,0))</f>
        <v>0</v>
      </c>
      <c r="AE17" s="64">
        <f>IF(ลับ!AE$3=0,0,IF(เวลาเรียน!AL17="/",ลับ!AE$3,0))</f>
        <v>0</v>
      </c>
      <c r="AF17" s="64">
        <f>IF(ลับ!AF$3=0,0,IF(เวลาเรียน!AM17="/",ลับ!AF$3,0))</f>
        <v>0</v>
      </c>
      <c r="AG17" s="64">
        <f>IF(ลับ!AG$3=0,0,IF(เวลาเรียน!AN17="/",ลับ!AG$3,0))</f>
        <v>0</v>
      </c>
      <c r="AH17" s="64">
        <f>IF(ลับ!AH$3=0,0,IF(เวลาเรียน!AO17="/",ลับ!AH$3,0))</f>
        <v>0</v>
      </c>
      <c r="AI17" s="64">
        <f>IF(ลับ!AI$3=0,0,IF(เวลาเรียน!AP17="/",ลับ!AI$3,0))</f>
        <v>0</v>
      </c>
      <c r="AJ17" s="64">
        <f>IF(ลับ!AJ$3=0,0,IF(เวลาเรียน!AQ17="/",ลับ!AJ$3,0))</f>
        <v>0</v>
      </c>
      <c r="AK17" s="64">
        <f>IF(ลับ!AK$3=0,0,IF(เวลาเรียน!AR17="/",ลับ!AK$3,0))</f>
        <v>0</v>
      </c>
      <c r="AL17" s="64">
        <f>IF(ลับ!AL$3=0,0,IF(เวลาเรียน!AS17="/",ลับ!AL$3,0))</f>
        <v>0</v>
      </c>
      <c r="AM17" s="64">
        <f>IF(ลับ!AM$3=0,0,IF(เวลาเรียน!AT17="/",ลับ!AM$3,0))</f>
        <v>0</v>
      </c>
      <c r="AN17" s="64">
        <f>IF(ลับ!AN$3=0,0,IF(เวลาเรียน!AU17="/",ลับ!AN$3,0))</f>
        <v>0</v>
      </c>
      <c r="AO17" s="64">
        <f>IF(ลับ!AO$3=0,0,IF(เวลาเรียน!AV17="/",ลับ!AO$3,0))</f>
        <v>0</v>
      </c>
      <c r="AP17" s="64">
        <f>IF(ลับ!AP$3=0,0,IF(เวลาเรียน!AW17="/",ลับ!AP$3,0))</f>
        <v>0</v>
      </c>
      <c r="AQ17" s="64">
        <f>IF(ลับ!AQ$3=0,0,IF(เวลาเรียน!AX17="/",ลับ!AQ$3,0))</f>
        <v>0</v>
      </c>
      <c r="AR17" s="64">
        <f>IF(ลับ!AR$3=0,0,IF(เวลาเรียน!AY17="/",ลับ!AR$3,0))</f>
        <v>0</v>
      </c>
      <c r="AS17" s="64">
        <f>IF(ลับ!AS$3=0,0,IF(เวลาเรียน!AZ17="/",ลับ!AS$3,0))</f>
        <v>0</v>
      </c>
      <c r="AT17" s="64">
        <f>IF(ลับ!AT$3=0,0,IF(เวลาเรียน!BA17="/",ลับ!AT$3,0))</f>
        <v>0</v>
      </c>
      <c r="AU17" s="64">
        <f>IF(ลับ!AU$3=0,0,IF(เวลาเรียน!BB17="/",ลับ!AU$3,0))</f>
        <v>0</v>
      </c>
      <c r="AV17" s="64">
        <f>IF(ลับ!AV$3=0,0,IF(เวลาเรียน!BC17="/",ลับ!AV$3,0))</f>
        <v>0</v>
      </c>
      <c r="AW17" s="64">
        <f>IF(ลับ!AW$3=0,0,IF(เวลาเรียน!BD17="/",ลับ!AW$3,0))</f>
        <v>0</v>
      </c>
      <c r="AX17" s="64">
        <f>IF(ลับ!AX$3=0,0,IF(เวลาเรียน!BE17="/",ลับ!AX$3,0))</f>
        <v>0</v>
      </c>
      <c r="AY17" s="64">
        <f>IF(ลับ!AY$3=0,0,IF(เวลาเรียน!BF17="/",ลับ!AY$3,0))</f>
        <v>0</v>
      </c>
      <c r="AZ17" s="64">
        <f>IF(ลับ!AZ$3=0,0,IF(เวลาเรียน!BG17="/",ลับ!AZ$3,0))</f>
        <v>0</v>
      </c>
      <c r="BA17" s="64">
        <f>IF(ลับ!BA$3=0,0,IF(เวลาเรียน!BH17="/",ลับ!BA$3,0))</f>
        <v>0</v>
      </c>
      <c r="BB17" s="64">
        <f>IF(ลับ!BB$3=0,0,IF(เวลาเรียน!BI17="/",ลับ!BB$3,0))</f>
        <v>0</v>
      </c>
      <c r="BC17" s="64">
        <f>IF(ลับ!BC$3=0,0,IF(เวลาเรียน!BJ17="/",ลับ!BC$3,0))</f>
        <v>0</v>
      </c>
      <c r="BD17" s="64">
        <f>IF(ลับ!BD$3=0,0,IF(เวลาเรียน!BK17="/",ลับ!BD$3,0))</f>
        <v>0</v>
      </c>
      <c r="BE17" s="64">
        <f>IF(ลับ!BE$3=0,0,IF(เวลาเรียน!BL17="/",ลับ!BE$3,0))</f>
        <v>0</v>
      </c>
      <c r="BF17" s="64">
        <f>IF(ลับ!BF$3=0,0,IF(เวลาเรียน!BM17="/",ลับ!BF$3,0))</f>
        <v>0</v>
      </c>
      <c r="BG17" s="64">
        <f>IF(ลับ!BG$3=0,0,IF(เวลาเรียน!BN17="/",ลับ!BG$3,0))</f>
        <v>0</v>
      </c>
      <c r="BH17" s="64">
        <f>IF(ลับ!BH$3=0,0,IF(เวลาเรียน!BO17="/",ลับ!BH$3,0))</f>
        <v>0</v>
      </c>
      <c r="BI17" s="64">
        <f>IF(ลับ!BI$3=0,0,IF(เวลาเรียน!BP17="/",ลับ!BI$3,0))</f>
        <v>0</v>
      </c>
      <c r="BJ17" s="64">
        <f>IF(ลับ!BJ$3=0,0,IF(เวลาเรียน!BQ17="/",ลับ!BJ$3,0))</f>
        <v>0</v>
      </c>
      <c r="BK17" s="64">
        <f>IF(ลับ!BK$3=0,0,IF(เวลาเรียน!BR17="/",ลับ!BK$3,0))</f>
        <v>0</v>
      </c>
      <c r="BL17" s="64">
        <f>IF(ลับ!BL$3=0,0,IF(เวลาเรียน!BS17="/",ลับ!BL$3,0))</f>
        <v>0</v>
      </c>
      <c r="BM17" s="64">
        <f>IF(ลับ!BM$3=0,0,IF(เวลาเรียน!BT17="/",ลับ!BM$3,0))</f>
        <v>0</v>
      </c>
      <c r="BN17" s="64">
        <f>IF(ลับ!BN$3=0,0,IF(เวลาเรียน!BU17="/",ลับ!BN$3,0))</f>
        <v>0</v>
      </c>
      <c r="BO17" s="64">
        <f>IF(ลับ!BO$3=0,0,IF(เวลาเรียน!BV17="/",ลับ!BO$3,0))</f>
        <v>0</v>
      </c>
      <c r="BP17" s="64">
        <f>IF(ลับ!BP$3=0,0,IF(เวลาเรียน!BW17="/",ลับ!BP$3,0))</f>
        <v>0</v>
      </c>
      <c r="BQ17" s="64">
        <f>IF(ลับ!BQ$3=0,0,IF(เวลาเรียน!BX17="/",ลับ!BQ$3,0))</f>
        <v>0</v>
      </c>
      <c r="BR17" s="64">
        <f>IF(ลับ!BR$3=0,0,IF(เวลาเรียน!BY17="/",ลับ!BR$3,0))</f>
        <v>0</v>
      </c>
      <c r="BS17" s="773">
        <f>IF(ลับ!BS$3=0,0,IF(เวลาเรียน!BZ17="/",ลับ!BS$3,0))</f>
        <v>0</v>
      </c>
      <c r="BT17" s="64">
        <f>IF(ลับ!BT$3=0,0,IF(เวลาเรียน!CB17="/",ลับ!BT$3,0))</f>
        <v>0</v>
      </c>
      <c r="BU17" s="64">
        <f>IF(ลับ!BU$3=0,0,IF(เวลาเรียน!CC17="/",ลับ!BU$3,0))</f>
        <v>0</v>
      </c>
      <c r="BV17" s="64">
        <f>IF(ลับ!BV$3=0,0,IF(เวลาเรียน!CD17="/",ลับ!BV$3,0))</f>
        <v>0</v>
      </c>
      <c r="BW17" s="64">
        <f>IF(ลับ!BW$3=0,0,IF(เวลาเรียน!CE17="/",ลับ!BW$3,0))</f>
        <v>0</v>
      </c>
      <c r="BX17" s="64">
        <f>IF(ลับ!BX$3=0,0,IF(เวลาเรียน!CF17="/",ลับ!BX$3,0))</f>
        <v>0</v>
      </c>
      <c r="BY17" s="64">
        <f>IF(ลับ!BY$3=0,0,IF(เวลาเรียน!CG17="/",ลับ!BY$3,0))</f>
        <v>0</v>
      </c>
      <c r="BZ17" s="64">
        <f>IF(ลับ!BZ$3=0,0,IF(เวลาเรียน!CH17="/",ลับ!BZ$3,0))</f>
        <v>0</v>
      </c>
      <c r="CA17" s="64">
        <f>IF(ลับ!CA$3=0,0,IF(เวลาเรียน!CI17="/",ลับ!CA$3,0))</f>
        <v>0</v>
      </c>
      <c r="CB17" s="64">
        <f>IF(ลับ!CB$3=0,0,IF(เวลาเรียน!CJ17="/",ลับ!CB$3,0))</f>
        <v>0</v>
      </c>
      <c r="CC17" s="64">
        <f>IF(ลับ!CC$3=0,0,IF(เวลาเรียน!CK17="/",ลับ!CC$3,0))</f>
        <v>0</v>
      </c>
      <c r="CD17" s="64">
        <f>IF(ลับ!CD$3=0,0,IF(เวลาเรียน!CL17="/",ลับ!CD$3,0))</f>
        <v>0</v>
      </c>
      <c r="CE17" s="64">
        <f>IF(ลับ!CE$3=0,0,IF(เวลาเรียน!CM17="/",ลับ!CE$3,0))</f>
        <v>0</v>
      </c>
      <c r="CF17" s="64">
        <f>IF(ลับ!CF$3=0,0,IF(เวลาเรียน!CN17="/",ลับ!CF$3,0))</f>
        <v>0</v>
      </c>
      <c r="CG17" s="64">
        <f>IF(ลับ!CG$3=0,0,IF(เวลาเรียน!CO17="/",ลับ!CG$3,0))</f>
        <v>0</v>
      </c>
      <c r="CH17" s="64">
        <f>IF(ลับ!CH$3=0,0,IF(เวลาเรียน!CP17="/",ลับ!CH$3,0))</f>
        <v>0</v>
      </c>
      <c r="CI17" s="64">
        <f>IF(ลับ!CI$3=0,0,IF(เวลาเรียน!CQ17="/",ลับ!CI$3,0))</f>
        <v>0</v>
      </c>
      <c r="CJ17" s="64">
        <f>IF(ลับ!CJ$3=0,0,IF(เวลาเรียน!CR17="/",ลับ!CJ$3,0))</f>
        <v>0</v>
      </c>
      <c r="CK17" s="64">
        <f>IF(ลับ!CK$3=0,0,IF(เวลาเรียน!CS17="/",ลับ!CK$3,0))</f>
        <v>0</v>
      </c>
      <c r="CL17" s="64">
        <f>IF(ลับ!CL$3=0,0,IF(เวลาเรียน!CT17="/",ลับ!CL$3,0))</f>
        <v>0</v>
      </c>
      <c r="CM17" s="64">
        <f>IF(ลับ!CM$3=0,0,IF(เวลาเรียน!CU17="/",ลับ!CM$3,0))</f>
        <v>0</v>
      </c>
      <c r="CN17" s="64">
        <f>IF(ลับ!CN$3=0,0,IF(เวลาเรียน!CV17="/",ลับ!CN$3,0))</f>
        <v>0</v>
      </c>
      <c r="CO17" s="64">
        <f>IF(ลับ!CO$3=0,0,IF(เวลาเรียน!CW17="/",ลับ!CO$3,0))</f>
        <v>0</v>
      </c>
      <c r="CP17" s="64">
        <f>IF(ลับ!CP$3=0,0,IF(เวลาเรียน!CX17="/",ลับ!CP$3,0))</f>
        <v>0</v>
      </c>
      <c r="CQ17" s="64">
        <f>IF(ลับ!CQ$3=0,0,IF(เวลาเรียน!CY17="/",ลับ!CQ$3,0))</f>
        <v>0</v>
      </c>
      <c r="CR17" s="64">
        <f>IF(ลับ!CR$3=0,0,IF(เวลาเรียน!CZ17="/",ลับ!CR$3,0))</f>
        <v>0</v>
      </c>
      <c r="CS17" s="64">
        <f>IF(ลับ!CS$3=0,0,IF(เวลาเรียน!DA17="/",ลับ!CS$3,0))</f>
        <v>0</v>
      </c>
      <c r="CT17" s="64">
        <f>IF(ลับ!CT$3=0,0,IF(เวลาเรียน!DB17="/",ลับ!CT$3,0))</f>
        <v>0</v>
      </c>
      <c r="CU17" s="64">
        <f>IF(ลับ!CU$3=0,0,IF(เวลาเรียน!DC17="/",ลับ!CU$3,0))</f>
        <v>0</v>
      </c>
      <c r="CV17" s="64">
        <f>IF(ลับ!CV$3=0,0,IF(เวลาเรียน!DD17="/",ลับ!CV$3,0))</f>
        <v>0</v>
      </c>
      <c r="CW17" s="65">
        <f>IF(ลับ!CW$3=0,0,IF(เวลาเรียน!DE17="/",ลับ!CW$3,0))</f>
        <v>0</v>
      </c>
      <c r="CX17" s="85">
        <f t="shared" si="11"/>
        <v>0</v>
      </c>
      <c r="CZ17" s="16">
        <v>12</v>
      </c>
      <c r="DA17" s="16">
        <f>IF(ตัวชี้วัด!C17="ร",ตัวชี้วัด!C17,IF(ตัวชี้วัด!F17="ร",ตัวชี้วัด!F17,IF(ตัวชี้วัด!I17="ร",ตัวชี้วัด!I17,IF(ตัวชี้วัด!L17="ร",ตัวชี้วัด!L17,IF(ตัวชี้วัด!O17="ร",ตัวชี้วัด!O17,IF(ตัวชี้วัด!S17="ร",ตัวชี้วัด!S17,IF(ตัวชี้วัด!V17="ร",ตัวชี้วัด!V17,SUM(ตัวชี้วัด!C17,ตัวชี้วัด!F17,ตัวชี้วัด!I17,ตัวชี้วัด!L17,ตัวชี้วัด!O17,ตัวชี้วัด!S17,ตัวชี้วัด!V17))))))))</f>
        <v>0</v>
      </c>
      <c r="DB17" s="16">
        <f>IF(ตัวชี้วัด!Y17="ร",ตัวชี้วัด!Y17,IF(ตัวชี้วัด!AB17="ร",ตัวชี้วัด!AB17,IF(ตัวชี้วัด!AE17="ร",ตัวชี้วัด!AE17,IF(ตัวชี้วัด!AK17="ร",ตัวชี้วัด!AK17,IF(ตัวชี้วัด!AN17="ร",ตัวชี้วัด!AN17,IF(ตัวชี้วัด!AQ17="ร",ตัวชี้วัด!AQ17,IF(ตัวชี้วัด!AT17="ร",ตัวชี้วัด!AT17,SUM(ตัวชี้วัด!Y17,ตัวชี้วัด!AB17,ตัวชี้วัด!AE17,ตัวชี้วัด!AK17,ตัวชี้วัด!AN17,ตัวชี้วัด!AQ17,ตัวชี้วัด!AT17))))))))</f>
        <v>0</v>
      </c>
      <c r="DC17" s="16">
        <f>IF(ตัวชี้วัด!AW17="ร",ตัวชี้วัด!AW17,IF(ตัวชี้วัด!BA17="ร",ตัวชี้วัด!BA17,IF(ตัวชี้วัด!BD17="ร",ตัวชี้วัด!BD17,IF(ตัวชี้วัด!BG17="ร",ตัวชี้วัด!BG17,IF(ตัวชี้วัด!BJ17="ร",ตัวชี้วัด!BJ17,IF(ตัวชี้วัด!BM17="ร",ตัวชี้วัด!BM17,IF(ตัวชี้วัด!BS17="ร",ตัวชี้วัด!BS17,SUM(ตัวชี้วัด!AW17,ตัวชี้วัด!BA17,ตัวชี้วัด!BD17,ตัวชี้วัด!BG17,ตัวชี้วัด!BJ17,ตัวชี้วัด!BM17,ตัวชี้วัด!BS17))))))))</f>
        <v>0</v>
      </c>
      <c r="DD17" s="16">
        <f>IF(ตัวชี้วัด!BV17="ร",ตัวชี้วัด!BV17,IF(ตัวชี้วัด!BY17="ร",ตัวชี้วัด!BY17,IF(ตัวชี้วัด!CB17="ร",ตัวชี้วัด!CB17,IF(ตัวชี้วัด!CE17="ร",ตัวชี้วัด!CE17,IF(ตัวชี้วัด!CI17="ร",ตัวชี้วัด!CI17,IF(ตัวชี้วัด!CL17="ร",ตัวชี้วัด!CL17,IF(ตัวชี้วัด!CO17="ร",ตัวชี้วัด!CO17,SUM(ตัวชี้วัด!BV17,ตัวชี้วัด!BY17,ตัวชี้วัด!CB17,ตัวชี้วัด!CE17,ตัวชี้วัด!CI17,ตัวชี้วัด!CL17,ตัวชี้วัด!CO17))))))))</f>
        <v>0</v>
      </c>
      <c r="DE17" s="16">
        <f>IF(ตัวชี้วัด!CR17="ร",ตัวชี้วัด!CR17,IF(ตัวชี้วัด!CU17="ร",ตัวชี้วัด!CU17,IF(ตัวชี้วัด!DA17="ร",ตัวชี้วัด!DA17,IF(ตัวชี้วัด!DD17="ร",ตัวชี้วัด!DD17,IF(ตัวชี้วัด!DG17="ร",ตัวชี้วัด!DG17,IF(ตัวชี้วัด!DJ17="ร",ตัวชี้วัด!DJ17,IF(ตัวชี้วัด!DM17="ร",ตัวชี้วัด!DM17,SUM(ตัวชี้วัด!CR17,ตัวชี้วัด!CU17,ตัวชี้วัด!DA17,ตัวชี้วัด!DD17,ตัวชี้วัด!DG17,ตัวชี้วัด!DJ17,ตัวชี้วัด!DM17))))))))</f>
        <v>0</v>
      </c>
      <c r="DF17" s="16">
        <f>IF(ตัวชี้วัด!DQ17="ร",ตัวชี้วัด!DQ17,IF(ตัวชี้วัด!DT17="ร",ตัวชี้วัด!DT17,IF(ตัวชี้วัด!DW17="ร",ตัวชี้วัด!DW17,IF(ตัวชี้วัด!DZ17="ร",ตัวชี้วัด!DZ17,SUM(ตัวชี้วัด!DQ17,ตัวชี้วัด!DT17,ตัวชี้วัด!DW17,ตัวชี้วัด!DZ17)))))</f>
        <v>0</v>
      </c>
      <c r="DG17" s="84">
        <f t="shared" si="12"/>
        <v>0</v>
      </c>
      <c r="DH17" s="51"/>
      <c r="DI17" s="16">
        <f>IF(ตัวชี้วัด!D17="/",1,0)</f>
        <v>0</v>
      </c>
      <c r="DJ17" s="16">
        <f>IF(ตัวชี้วัด!G17="/",1,0)</f>
        <v>0</v>
      </c>
      <c r="DK17" s="16">
        <f>IF(ตัวชี้วัด!J17="/",1,0)</f>
        <v>0</v>
      </c>
      <c r="DL17" s="16">
        <f>IF(ตัวชี้วัด!M17="/",1,0)</f>
        <v>0</v>
      </c>
      <c r="DM17" s="16">
        <f>IF(ตัวชี้วัด!P17="/",1,0)</f>
        <v>0</v>
      </c>
      <c r="DN17" s="16">
        <f>IF(ตัวชี้วัด!T17="/",1,0)</f>
        <v>0</v>
      </c>
      <c r="DO17" s="16">
        <f>IF(ตัวชี้วัด!W17="/",1,0)</f>
        <v>0</v>
      </c>
      <c r="DP17" s="16">
        <f>IF(ตัวชี้วัด!Z17="/",1,0)</f>
        <v>0</v>
      </c>
      <c r="DQ17" s="16">
        <f>IF(ตัวชี้วัด!AC17="/",1,0)</f>
        <v>0</v>
      </c>
      <c r="DR17" s="16">
        <f>IF(ตัวชี้วัด!AF17="/",1,0)</f>
        <v>0</v>
      </c>
      <c r="DS17" s="16">
        <f>IF(ตัวชี้วัด!AL17="/",1,0)</f>
        <v>0</v>
      </c>
      <c r="DT17" s="16">
        <f>IF(ตัวชี้วัด!AO17="/",1,0)</f>
        <v>0</v>
      </c>
      <c r="DU17" s="16">
        <f>IF(ตัวชี้วัด!AR17="/",1,0)</f>
        <v>0</v>
      </c>
      <c r="DV17" s="16">
        <f>IF(ตัวชี้วัด!AU17="/",1,0)</f>
        <v>0</v>
      </c>
      <c r="DW17" s="16">
        <f>IF(ตัวชี้วัด!AX17="/",1,0)</f>
        <v>0</v>
      </c>
      <c r="DX17" s="16">
        <f>IF(ตัวชี้วัด!BB17="/",1,0)</f>
        <v>0</v>
      </c>
      <c r="DY17" s="16">
        <f>IF(ตัวชี้วัด!BE17="/",1,0)</f>
        <v>0</v>
      </c>
      <c r="DZ17" s="16">
        <f>IF(ตัวชี้วัด!BH17="/",1,0)</f>
        <v>0</v>
      </c>
      <c r="EA17" s="16">
        <f>IF(ตัวชี้วัด!BK17="/",1,0)</f>
        <v>0</v>
      </c>
      <c r="EB17" s="16">
        <f>IF(ตัวชี้วัด!BN17="/",1,0)</f>
        <v>0</v>
      </c>
      <c r="EC17" s="16">
        <f>IF(ตัวชี้วัด!BT17="/",1,0)</f>
        <v>0</v>
      </c>
      <c r="ED17" s="16">
        <f>IF(ตัวชี้วัด!BW17="/",1,0)</f>
        <v>0</v>
      </c>
      <c r="EE17" s="16">
        <f>IF(ตัวชี้วัด!BZ17="/",1,0)</f>
        <v>0</v>
      </c>
      <c r="EF17" s="16">
        <f>IF(ตัวชี้วัด!CC17="/",1,0)</f>
        <v>0</v>
      </c>
      <c r="EG17" s="16">
        <f>IF(ตัวชี้วัด!CF17="/",1,0)</f>
        <v>0</v>
      </c>
      <c r="EH17" s="16">
        <f>IF(ตัวชี้วัด!CJ17="/",1,0)</f>
        <v>0</v>
      </c>
      <c r="EI17" s="16">
        <f>IF(ตัวชี้วัด!CM17="/",1,0)</f>
        <v>0</v>
      </c>
      <c r="EJ17" s="16">
        <f>IF(ตัวชี้วัด!CP17="/",1,0)</f>
        <v>0</v>
      </c>
      <c r="EK17" s="16">
        <f>IF(ตัวชี้วัด!CS17="/",1,0)</f>
        <v>0</v>
      </c>
      <c r="EL17" s="16">
        <f>IF(ตัวชี้วัด!CV17="/",1,0)</f>
        <v>0</v>
      </c>
      <c r="EM17" s="16">
        <f>IF(ตัวชี้วัด!DB17="/",1,0)</f>
        <v>0</v>
      </c>
      <c r="EN17" s="16">
        <f>IF(ตัวชี้วัด!DE17="/",1,0)</f>
        <v>0</v>
      </c>
      <c r="EO17" s="16">
        <f>IF(ตัวชี้วัด!DH17="/",1,0)</f>
        <v>0</v>
      </c>
      <c r="EP17" s="16">
        <f>IF(ตัวชี้วัด!DK17="/",1,0)</f>
        <v>0</v>
      </c>
      <c r="EQ17" s="16">
        <f>IF(ตัวชี้วัด!DN17="/",1,0)</f>
        <v>0</v>
      </c>
      <c r="ER17" s="16">
        <f>IF(ตัวชี้วัด!DR17="/",1,0)</f>
        <v>0</v>
      </c>
      <c r="ES17" s="16">
        <f>IF(ตัวชี้วัด!DU17="/",1,0)</f>
        <v>0</v>
      </c>
      <c r="ET17" s="16">
        <f>IF(ตัวชี้วัด!DX17="/",1,0)</f>
        <v>0</v>
      </c>
      <c r="EU17" s="16">
        <f>IF(ตัวชี้วัด!EA17="/",1,0)</f>
        <v>0</v>
      </c>
      <c r="EV17" s="84">
        <f t="shared" si="3"/>
        <v>0</v>
      </c>
      <c r="EX17" s="16">
        <v>12</v>
      </c>
      <c r="EY17" s="16">
        <f>IF(คุณลักษณะ!B17&gt;1,2,IF(คุณลักษณะ!B17=1,1,0))</f>
        <v>0</v>
      </c>
      <c r="EZ17" s="16">
        <f>IF(คุณลักษณะ!C17&gt;1,2,IF(คุณลักษณะ!C17=1,1,0))</f>
        <v>0</v>
      </c>
      <c r="FA17" s="16">
        <f>IF(คุณลักษณะ!D17&gt;1,2,IF(คุณลักษณะ!D17=1,1,0))</f>
        <v>0</v>
      </c>
      <c r="FB17" s="16">
        <f>IF(คุณลักษณะ!E17&gt;1,2,IF(คุณลักษณะ!E17=1,1,0))</f>
        <v>0</v>
      </c>
      <c r="FC17" s="84">
        <f t="shared" si="4"/>
        <v>0</v>
      </c>
      <c r="FD17" s="16">
        <f>IF(คุณลักษณะ!G17&gt;1,2,IF(คุณลักษณะ!G17=1,1,0))</f>
        <v>0</v>
      </c>
      <c r="FE17" s="16">
        <f>IF(คุณลักษณะ!H17&gt;1,2,IF(คุณลักษณะ!H17=1,1,0))</f>
        <v>0</v>
      </c>
      <c r="FF17" s="84">
        <f t="shared" si="5"/>
        <v>0</v>
      </c>
      <c r="FG17" s="16">
        <f>IF(คุณลักษณะ!O17&gt;1,2,IF(คุณลักษณะ!O17=1,1,0))</f>
        <v>0</v>
      </c>
      <c r="FH17" s="16">
        <f>IF(คุณลักษณะ!P17&gt;1,2,IF(คุณลักษณะ!P17=1,1,0))</f>
        <v>0</v>
      </c>
      <c r="FI17" s="84">
        <f t="shared" si="6"/>
        <v>0</v>
      </c>
      <c r="FJ17" s="16">
        <f>IF(คุณลักษณะ!S17&gt;1,2,IF(คุณลักษณะ!S17=1,1,0))</f>
        <v>0</v>
      </c>
      <c r="FK17" s="16">
        <f>IF(คุณลักษณะ!T17&gt;1,2,IF(คุณลักษณะ!T17=1,1,0))</f>
        <v>0</v>
      </c>
      <c r="FL17" s="84">
        <f t="shared" si="7"/>
        <v>0</v>
      </c>
      <c r="FM17" s="16">
        <f>IF(คุณลักษณะ!V17&gt;1,2,IF(คุณลักษณะ!V17=1,1,0))</f>
        <v>0</v>
      </c>
      <c r="FN17" s="16">
        <f>IF(คุณลักษณะ!W17&gt;1,2,IF(คุณลักษณะ!W17=1,1,0))</f>
        <v>0</v>
      </c>
      <c r="FO17" s="84">
        <f t="shared" si="8"/>
        <v>0</v>
      </c>
      <c r="FP17" s="16">
        <f>IF(คุณลักษณะ!Y17&gt;1,2,IF(คุณลักษณะ!Y17=1,1,0))</f>
        <v>0</v>
      </c>
      <c r="FQ17" s="16">
        <f>IF(คุณลักษณะ!AC17&gt;1,2,IF(คุณลักษณะ!AC17=1,1,0))</f>
        <v>0</v>
      </c>
      <c r="FR17" s="16">
        <f>IF(คุณลักษณะ!AD17&gt;1,2,IF(คุณลักษณะ!AD17=1,1,0))</f>
        <v>0</v>
      </c>
      <c r="FS17" s="84">
        <f t="shared" si="9"/>
        <v>0</v>
      </c>
      <c r="FT17" s="16">
        <f>IF(คุณลักษณะ!AF17&gt;1,2,IF(คุณลักษณะ!AF17=1,1,0))</f>
        <v>0</v>
      </c>
      <c r="FU17" s="16">
        <f>IF(คุณลักษณะ!AG17&gt;1,2,IF(คุณลักษณะ!AG17=1,1,0))</f>
        <v>0</v>
      </c>
      <c r="FV17" s="84">
        <f t="shared" si="10"/>
        <v>0</v>
      </c>
      <c r="FW17" s="51"/>
      <c r="FX17" s="16">
        <f>IF(คุณลักษณะ!F17&gt;1,2,IF(คุณลักษณะ!F17=1,1,0))</f>
        <v>0</v>
      </c>
      <c r="FY17" s="16">
        <f>IF(คุณลักษณะ!I17&gt;1,2,IF(คุณลักษณะ!I17=1,1,0))</f>
        <v>0</v>
      </c>
      <c r="FZ17" s="16">
        <f>IF(คุณลักษณะ!N17&gt;1,2,IF(คุณลักษณะ!N17=1,1,0))</f>
        <v>0</v>
      </c>
      <c r="GA17" s="16">
        <f>IF(คุณลักษณะ!Q17&gt;1,2,IF(คุณลักษณะ!Q17=1,1,0))</f>
        <v>0</v>
      </c>
      <c r="GB17" s="16">
        <f>IF(คุณลักษณะ!U17&gt;1,2,IF(คุณลักษณะ!U17=1,1,0))</f>
        <v>0</v>
      </c>
      <c r="GC17" s="16">
        <f>IF(คุณลักษณะ!X17&gt;1,2,IF(คุณลักษณะ!X17=1,1,0))</f>
        <v>0</v>
      </c>
      <c r="GD17" s="16">
        <f>IF(คุณลักษณะ!AE17&gt;1,2,IF(คุณลักษณะ!AE17=1,1,0))</f>
        <v>0</v>
      </c>
      <c r="GE17" s="16">
        <f>IF(คุณลักษณะ!AH17&gt;1,2,IF(คุณลักษณะ!AH17=1,1,0))</f>
        <v>0</v>
      </c>
      <c r="GF17" s="88">
        <f t="shared" si="13"/>
        <v>0</v>
      </c>
      <c r="GG17" s="86">
        <f>IF(คุณลักษณะ!F17=0,0,IF(คุณลักษณะ!I17=0,0,IF(คุณลักษณะ!N17=0,0,IF(คุณลักษณะ!Q17=0,0,IF(คุณลักษณะ!U17=0,0,IF(คุณลักษณะ!X17=0,0,IF(คุณลักษณะ!AE17=0,0,IF(คุณลักษณะ!AH17=0,0,GF17))))))))</f>
        <v>0</v>
      </c>
      <c r="GI17" s="3">
        <v>12</v>
      </c>
      <c r="GJ17" s="22">
        <f>IF(เวลาเรียน!C17="",0,1)</f>
        <v>0</v>
      </c>
      <c r="GK17" s="456">
        <f>IF(ผลการเรียน!$AK16=$GK$5,1,0)</f>
        <v>0</v>
      </c>
      <c r="GL17" s="456">
        <f>IF(ผลการเรียน!$AK16=$GL$5,1,0)</f>
        <v>0</v>
      </c>
      <c r="GM17" s="456">
        <f>IF(ผลการเรียน!$AK16=$GM$5,1,0)</f>
        <v>0</v>
      </c>
      <c r="GN17" s="456">
        <f>IF(ผลการเรียน!$AK16=$GN$5,1,0)</f>
        <v>0</v>
      </c>
      <c r="GO17" s="456">
        <f>IF(ผลการเรียน!$AK16=$GO$5,1,0)</f>
        <v>0</v>
      </c>
      <c r="GP17" s="456">
        <f>IF(ผลการเรียน!$AK16=$GP$5,1,0)</f>
        <v>0</v>
      </c>
      <c r="GQ17" s="456">
        <f>IF(ผลการเรียน!$AK16=$GQ$5,1,0)</f>
        <v>0</v>
      </c>
      <c r="GR17" s="456">
        <f>IF(ผลการเรียน!$AK16=$GR$5,1,0)</f>
        <v>0</v>
      </c>
      <c r="GS17" s="456">
        <f>IF(ผลการเรียน!$AK16=$GS$5,1,0)</f>
        <v>0</v>
      </c>
      <c r="GT17" s="456">
        <f>IF(ผลการเรียน!$AK16=$GT$5,1,0)</f>
        <v>0</v>
      </c>
      <c r="GU17" s="456">
        <f ca="1">IF(ผลการเรียน!$BA16=ลับ!$GU$5,1,0)</f>
        <v>0</v>
      </c>
      <c r="GV17" s="456">
        <f ca="1">IF(ผลการเรียน!$BA16=ลับ!$GV$5,1,0)</f>
        <v>0</v>
      </c>
      <c r="GW17" s="456">
        <f ca="1">IF(ผลการเรียน!$BA16=ลับ!$GW$5,1,0)</f>
        <v>0</v>
      </c>
      <c r="GX17" s="456">
        <f ca="1">IF(ผลการเรียน!$BA16=ลับ!$GX$5,1,0)</f>
        <v>0</v>
      </c>
      <c r="GY17" s="456">
        <f ca="1">IF(ผลการเรียน!$AR16=ลับ!$GY$5,1,0)</f>
        <v>0</v>
      </c>
      <c r="GZ17" s="456">
        <f ca="1">IF(ผลการเรียน!$AR16=ลับ!$GZ$5,1,0)</f>
        <v>0</v>
      </c>
      <c r="HA17" s="456">
        <f ca="1">IF(ผลการเรียน!$AR16=ลับ!$HA$5,1,0)</f>
        <v>0</v>
      </c>
      <c r="HB17" s="456">
        <f ca="1">IF(ผลการเรียน!$AR16=ลับ!$HB$5,1,0)</f>
        <v>0</v>
      </c>
      <c r="HC17" s="22">
        <f>IF(สรุปคะแนน!$Q17=3,1,0)</f>
        <v>0</v>
      </c>
      <c r="HD17" s="22">
        <f>IF(สรุปคะแนน!$Q17=2,1,0)</f>
        <v>0</v>
      </c>
      <c r="HE17" s="22">
        <f>IF(สรุปคะแนน!$Q17=1,1,0)</f>
        <v>0</v>
      </c>
      <c r="HF17" s="22">
        <f>IF(สรุปคะแนน!$Q17=0,1,0)</f>
        <v>1</v>
      </c>
      <c r="HG17" s="51"/>
      <c r="HH17" s="51"/>
      <c r="HI17" s="51"/>
      <c r="HJ17" s="51"/>
      <c r="HK17" s="51"/>
      <c r="HL17" s="51"/>
      <c r="HM17" s="51"/>
      <c r="HN17" s="51"/>
    </row>
    <row r="18" spans="1:222" ht="21">
      <c r="A18" s="29">
        <v>13</v>
      </c>
      <c r="B18" s="64">
        <f>IF(ลับ!B$3=0,0,IF(เวลาเรียน!G18="/",ลับ!B$3,0))</f>
        <v>0</v>
      </c>
      <c r="C18" s="64">
        <f>IF(ลับ!C$3=0,0,IF(เวลาเรียน!H18="/",ลับ!C$3,0))</f>
        <v>0</v>
      </c>
      <c r="D18" s="64">
        <f>IF(ลับ!D$3=0,0,IF(เวลาเรียน!I18="/",ลับ!D$3,0))</f>
        <v>0</v>
      </c>
      <c r="E18" s="64">
        <f>IF(ลับ!E$3=0,0,IF(เวลาเรียน!J18="/",ลับ!E$3,0))</f>
        <v>0</v>
      </c>
      <c r="F18" s="64">
        <f>IF(ลับ!F$3=0,0,IF(เวลาเรียน!K18="/",ลับ!F$3,0))</f>
        <v>0</v>
      </c>
      <c r="G18" s="64">
        <f>IF(ลับ!G$3=0,0,IF(เวลาเรียน!L18="/",ลับ!G$3,0))</f>
        <v>0</v>
      </c>
      <c r="H18" s="64">
        <f>IF(ลับ!H$3=0,0,IF(เวลาเรียน!M18="/",ลับ!H$3,0))</f>
        <v>0</v>
      </c>
      <c r="I18" s="64">
        <f>IF(ลับ!I$3=0,0,IF(เวลาเรียน!N18="/",ลับ!I$3,0))</f>
        <v>0</v>
      </c>
      <c r="J18" s="64">
        <f>IF(ลับ!J$3=0,0,IF(เวลาเรียน!O18="/",ลับ!J$3,0))</f>
        <v>0</v>
      </c>
      <c r="K18" s="64">
        <f>IF(ลับ!K$3=0,0,IF(เวลาเรียน!P18="/",ลับ!K$3,0))</f>
        <v>0</v>
      </c>
      <c r="L18" s="64">
        <f>IF(ลับ!L$3=0,0,IF(เวลาเรียน!Q18="/",ลับ!L$3,0))</f>
        <v>0</v>
      </c>
      <c r="M18" s="64">
        <f>IF(ลับ!M$3=0,0,IF(เวลาเรียน!R18="/",ลับ!M$3,0))</f>
        <v>0</v>
      </c>
      <c r="N18" s="64">
        <f>IF(ลับ!N$3=0,0,IF(เวลาเรียน!S18="/",ลับ!N$3,0))</f>
        <v>0</v>
      </c>
      <c r="O18" s="64">
        <f>IF(ลับ!O$3=0,0,IF(เวลาเรียน!T18="/",ลับ!O$3,0))</f>
        <v>0</v>
      </c>
      <c r="P18" s="64">
        <f>IF(ลับ!P$3=0,0,IF(เวลาเรียน!U18="/",ลับ!P$3,0))</f>
        <v>0</v>
      </c>
      <c r="Q18" s="64">
        <f>IF(ลับ!Q$3=0,0,IF(เวลาเรียน!V18="/",ลับ!Q$3,0))</f>
        <v>0</v>
      </c>
      <c r="R18" s="64">
        <f>IF(ลับ!R$3=0,0,IF(เวลาเรียน!W18="/",ลับ!R$3,0))</f>
        <v>0</v>
      </c>
      <c r="S18" s="64">
        <f>IF(ลับ!S$3=0,0,IF(เวลาเรียน!X18="/",ลับ!S$3,0))</f>
        <v>0</v>
      </c>
      <c r="T18" s="64">
        <f>IF(ลับ!T$3=0,0,IF(เวลาเรียน!Y18="/",ลับ!T$3,0))</f>
        <v>0</v>
      </c>
      <c r="U18" s="64">
        <f>IF(ลับ!U$3=0,0,IF(เวลาเรียน!Z18="/",ลับ!U$3,0))</f>
        <v>0</v>
      </c>
      <c r="V18" s="64">
        <f>IF(ลับ!V$3=0,0,IF(เวลาเรียน!AA18="/",ลับ!V$3,0))</f>
        <v>0</v>
      </c>
      <c r="W18" s="64">
        <f>IF(ลับ!W$3=0,0,IF(เวลาเรียน!AB18="/",ลับ!W$3,0))</f>
        <v>0</v>
      </c>
      <c r="X18" s="64">
        <f>IF(ลับ!X$3=0,0,IF(เวลาเรียน!AC18="/",ลับ!X$3,0))</f>
        <v>0</v>
      </c>
      <c r="Y18" s="64">
        <f>IF(ลับ!Y$3=0,0,IF(เวลาเรียน!AD18="/",ลับ!Y$3,0))</f>
        <v>0</v>
      </c>
      <c r="Z18" s="773">
        <f>IF(ลับ!Z$3=0,0,IF(เวลาเรียน!AE18="/",ลับ!Z$3,0))</f>
        <v>0</v>
      </c>
      <c r="AA18" s="64">
        <f>IF(ลับ!AA$3=0,0,IF(เวลาเรียน!AH18="/",ลับ!AA$3,0))</f>
        <v>0</v>
      </c>
      <c r="AB18" s="64">
        <f>IF(ลับ!AB$3=0,0,IF(เวลาเรียน!AI18="/",ลับ!AB$3,0))</f>
        <v>0</v>
      </c>
      <c r="AC18" s="64">
        <f>IF(ลับ!AC$3=0,0,IF(เวลาเรียน!AJ18="/",ลับ!AC$3,0))</f>
        <v>0</v>
      </c>
      <c r="AD18" s="64">
        <f>IF(ลับ!AD$3=0,0,IF(เวลาเรียน!AK18="/",ลับ!AD$3,0))</f>
        <v>0</v>
      </c>
      <c r="AE18" s="64">
        <f>IF(ลับ!AE$3=0,0,IF(เวลาเรียน!AL18="/",ลับ!AE$3,0))</f>
        <v>0</v>
      </c>
      <c r="AF18" s="64">
        <f>IF(ลับ!AF$3=0,0,IF(เวลาเรียน!AM18="/",ลับ!AF$3,0))</f>
        <v>0</v>
      </c>
      <c r="AG18" s="64">
        <f>IF(ลับ!AG$3=0,0,IF(เวลาเรียน!AN18="/",ลับ!AG$3,0))</f>
        <v>0</v>
      </c>
      <c r="AH18" s="64">
        <f>IF(ลับ!AH$3=0,0,IF(เวลาเรียน!AO18="/",ลับ!AH$3,0))</f>
        <v>0</v>
      </c>
      <c r="AI18" s="64">
        <f>IF(ลับ!AI$3=0,0,IF(เวลาเรียน!AP18="/",ลับ!AI$3,0))</f>
        <v>0</v>
      </c>
      <c r="AJ18" s="64">
        <f>IF(ลับ!AJ$3=0,0,IF(เวลาเรียน!AQ18="/",ลับ!AJ$3,0))</f>
        <v>0</v>
      </c>
      <c r="AK18" s="64">
        <f>IF(ลับ!AK$3=0,0,IF(เวลาเรียน!AR18="/",ลับ!AK$3,0))</f>
        <v>0</v>
      </c>
      <c r="AL18" s="64">
        <f>IF(ลับ!AL$3=0,0,IF(เวลาเรียน!AS18="/",ลับ!AL$3,0))</f>
        <v>0</v>
      </c>
      <c r="AM18" s="64">
        <f>IF(ลับ!AM$3=0,0,IF(เวลาเรียน!AT18="/",ลับ!AM$3,0))</f>
        <v>0</v>
      </c>
      <c r="AN18" s="64">
        <f>IF(ลับ!AN$3=0,0,IF(เวลาเรียน!AU18="/",ลับ!AN$3,0))</f>
        <v>0</v>
      </c>
      <c r="AO18" s="64">
        <f>IF(ลับ!AO$3=0,0,IF(เวลาเรียน!AV18="/",ลับ!AO$3,0))</f>
        <v>0</v>
      </c>
      <c r="AP18" s="64">
        <f>IF(ลับ!AP$3=0,0,IF(เวลาเรียน!AW18="/",ลับ!AP$3,0))</f>
        <v>0</v>
      </c>
      <c r="AQ18" s="64">
        <f>IF(ลับ!AQ$3=0,0,IF(เวลาเรียน!AX18="/",ลับ!AQ$3,0))</f>
        <v>0</v>
      </c>
      <c r="AR18" s="64">
        <f>IF(ลับ!AR$3=0,0,IF(เวลาเรียน!AY18="/",ลับ!AR$3,0))</f>
        <v>0</v>
      </c>
      <c r="AS18" s="64">
        <f>IF(ลับ!AS$3=0,0,IF(เวลาเรียน!AZ18="/",ลับ!AS$3,0))</f>
        <v>0</v>
      </c>
      <c r="AT18" s="64">
        <f>IF(ลับ!AT$3=0,0,IF(เวลาเรียน!BA18="/",ลับ!AT$3,0))</f>
        <v>0</v>
      </c>
      <c r="AU18" s="64">
        <f>IF(ลับ!AU$3=0,0,IF(เวลาเรียน!BB18="/",ลับ!AU$3,0))</f>
        <v>0</v>
      </c>
      <c r="AV18" s="64">
        <f>IF(ลับ!AV$3=0,0,IF(เวลาเรียน!BC18="/",ลับ!AV$3,0))</f>
        <v>0</v>
      </c>
      <c r="AW18" s="64">
        <f>IF(ลับ!AW$3=0,0,IF(เวลาเรียน!BD18="/",ลับ!AW$3,0))</f>
        <v>0</v>
      </c>
      <c r="AX18" s="64">
        <f>IF(ลับ!AX$3=0,0,IF(เวลาเรียน!BE18="/",ลับ!AX$3,0))</f>
        <v>0</v>
      </c>
      <c r="AY18" s="64">
        <f>IF(ลับ!AY$3=0,0,IF(เวลาเรียน!BF18="/",ลับ!AY$3,0))</f>
        <v>0</v>
      </c>
      <c r="AZ18" s="64">
        <f>IF(ลับ!AZ$3=0,0,IF(เวลาเรียน!BG18="/",ลับ!AZ$3,0))</f>
        <v>0</v>
      </c>
      <c r="BA18" s="64">
        <f>IF(ลับ!BA$3=0,0,IF(เวลาเรียน!BH18="/",ลับ!BA$3,0))</f>
        <v>0</v>
      </c>
      <c r="BB18" s="64">
        <f>IF(ลับ!BB$3=0,0,IF(เวลาเรียน!BI18="/",ลับ!BB$3,0))</f>
        <v>0</v>
      </c>
      <c r="BC18" s="64">
        <f>IF(ลับ!BC$3=0,0,IF(เวลาเรียน!BJ18="/",ลับ!BC$3,0))</f>
        <v>0</v>
      </c>
      <c r="BD18" s="64">
        <f>IF(ลับ!BD$3=0,0,IF(เวลาเรียน!BK18="/",ลับ!BD$3,0))</f>
        <v>0</v>
      </c>
      <c r="BE18" s="64">
        <f>IF(ลับ!BE$3=0,0,IF(เวลาเรียน!BL18="/",ลับ!BE$3,0))</f>
        <v>0</v>
      </c>
      <c r="BF18" s="64">
        <f>IF(ลับ!BF$3=0,0,IF(เวลาเรียน!BM18="/",ลับ!BF$3,0))</f>
        <v>0</v>
      </c>
      <c r="BG18" s="64">
        <f>IF(ลับ!BG$3=0,0,IF(เวลาเรียน!BN18="/",ลับ!BG$3,0))</f>
        <v>0</v>
      </c>
      <c r="BH18" s="64">
        <f>IF(ลับ!BH$3=0,0,IF(เวลาเรียน!BO18="/",ลับ!BH$3,0))</f>
        <v>0</v>
      </c>
      <c r="BI18" s="64">
        <f>IF(ลับ!BI$3=0,0,IF(เวลาเรียน!BP18="/",ลับ!BI$3,0))</f>
        <v>0</v>
      </c>
      <c r="BJ18" s="64">
        <f>IF(ลับ!BJ$3=0,0,IF(เวลาเรียน!BQ18="/",ลับ!BJ$3,0))</f>
        <v>0</v>
      </c>
      <c r="BK18" s="64">
        <f>IF(ลับ!BK$3=0,0,IF(เวลาเรียน!BR18="/",ลับ!BK$3,0))</f>
        <v>0</v>
      </c>
      <c r="BL18" s="64">
        <f>IF(ลับ!BL$3=0,0,IF(เวลาเรียน!BS18="/",ลับ!BL$3,0))</f>
        <v>0</v>
      </c>
      <c r="BM18" s="64">
        <f>IF(ลับ!BM$3=0,0,IF(เวลาเรียน!BT18="/",ลับ!BM$3,0))</f>
        <v>0</v>
      </c>
      <c r="BN18" s="64">
        <f>IF(ลับ!BN$3=0,0,IF(เวลาเรียน!BU18="/",ลับ!BN$3,0))</f>
        <v>0</v>
      </c>
      <c r="BO18" s="64">
        <f>IF(ลับ!BO$3=0,0,IF(เวลาเรียน!BV18="/",ลับ!BO$3,0))</f>
        <v>0</v>
      </c>
      <c r="BP18" s="64">
        <f>IF(ลับ!BP$3=0,0,IF(เวลาเรียน!BW18="/",ลับ!BP$3,0))</f>
        <v>0</v>
      </c>
      <c r="BQ18" s="64">
        <f>IF(ลับ!BQ$3=0,0,IF(เวลาเรียน!BX18="/",ลับ!BQ$3,0))</f>
        <v>0</v>
      </c>
      <c r="BR18" s="64">
        <f>IF(ลับ!BR$3=0,0,IF(เวลาเรียน!BY18="/",ลับ!BR$3,0))</f>
        <v>0</v>
      </c>
      <c r="BS18" s="773">
        <f>IF(ลับ!BS$3=0,0,IF(เวลาเรียน!BZ18="/",ลับ!BS$3,0))</f>
        <v>0</v>
      </c>
      <c r="BT18" s="64">
        <f>IF(ลับ!BT$3=0,0,IF(เวลาเรียน!CB18="/",ลับ!BT$3,0))</f>
        <v>0</v>
      </c>
      <c r="BU18" s="64">
        <f>IF(ลับ!BU$3=0,0,IF(เวลาเรียน!CC18="/",ลับ!BU$3,0))</f>
        <v>0</v>
      </c>
      <c r="BV18" s="64">
        <f>IF(ลับ!BV$3=0,0,IF(เวลาเรียน!CD18="/",ลับ!BV$3,0))</f>
        <v>0</v>
      </c>
      <c r="BW18" s="64">
        <f>IF(ลับ!BW$3=0,0,IF(เวลาเรียน!CE18="/",ลับ!BW$3,0))</f>
        <v>0</v>
      </c>
      <c r="BX18" s="64">
        <f>IF(ลับ!BX$3=0,0,IF(เวลาเรียน!CF18="/",ลับ!BX$3,0))</f>
        <v>0</v>
      </c>
      <c r="BY18" s="64">
        <f>IF(ลับ!BY$3=0,0,IF(เวลาเรียน!CG18="/",ลับ!BY$3,0))</f>
        <v>0</v>
      </c>
      <c r="BZ18" s="64">
        <f>IF(ลับ!BZ$3=0,0,IF(เวลาเรียน!CH18="/",ลับ!BZ$3,0))</f>
        <v>0</v>
      </c>
      <c r="CA18" s="64">
        <f>IF(ลับ!CA$3=0,0,IF(เวลาเรียน!CI18="/",ลับ!CA$3,0))</f>
        <v>0</v>
      </c>
      <c r="CB18" s="64">
        <f>IF(ลับ!CB$3=0,0,IF(เวลาเรียน!CJ18="/",ลับ!CB$3,0))</f>
        <v>0</v>
      </c>
      <c r="CC18" s="64">
        <f>IF(ลับ!CC$3=0,0,IF(เวลาเรียน!CK18="/",ลับ!CC$3,0))</f>
        <v>0</v>
      </c>
      <c r="CD18" s="64">
        <f>IF(ลับ!CD$3=0,0,IF(เวลาเรียน!CL18="/",ลับ!CD$3,0))</f>
        <v>0</v>
      </c>
      <c r="CE18" s="64">
        <f>IF(ลับ!CE$3=0,0,IF(เวลาเรียน!CM18="/",ลับ!CE$3,0))</f>
        <v>0</v>
      </c>
      <c r="CF18" s="64">
        <f>IF(ลับ!CF$3=0,0,IF(เวลาเรียน!CN18="/",ลับ!CF$3,0))</f>
        <v>0</v>
      </c>
      <c r="CG18" s="64">
        <f>IF(ลับ!CG$3=0,0,IF(เวลาเรียน!CO18="/",ลับ!CG$3,0))</f>
        <v>0</v>
      </c>
      <c r="CH18" s="64">
        <f>IF(ลับ!CH$3=0,0,IF(เวลาเรียน!CP18="/",ลับ!CH$3,0))</f>
        <v>0</v>
      </c>
      <c r="CI18" s="64">
        <f>IF(ลับ!CI$3=0,0,IF(เวลาเรียน!CQ18="/",ลับ!CI$3,0))</f>
        <v>0</v>
      </c>
      <c r="CJ18" s="64">
        <f>IF(ลับ!CJ$3=0,0,IF(เวลาเรียน!CR18="/",ลับ!CJ$3,0))</f>
        <v>0</v>
      </c>
      <c r="CK18" s="64">
        <f>IF(ลับ!CK$3=0,0,IF(เวลาเรียน!CS18="/",ลับ!CK$3,0))</f>
        <v>0</v>
      </c>
      <c r="CL18" s="64">
        <f>IF(ลับ!CL$3=0,0,IF(เวลาเรียน!CT18="/",ลับ!CL$3,0))</f>
        <v>0</v>
      </c>
      <c r="CM18" s="64">
        <f>IF(ลับ!CM$3=0,0,IF(เวลาเรียน!CU18="/",ลับ!CM$3,0))</f>
        <v>0</v>
      </c>
      <c r="CN18" s="64">
        <f>IF(ลับ!CN$3=0,0,IF(เวลาเรียน!CV18="/",ลับ!CN$3,0))</f>
        <v>0</v>
      </c>
      <c r="CO18" s="64">
        <f>IF(ลับ!CO$3=0,0,IF(เวลาเรียน!CW18="/",ลับ!CO$3,0))</f>
        <v>0</v>
      </c>
      <c r="CP18" s="64">
        <f>IF(ลับ!CP$3=0,0,IF(เวลาเรียน!CX18="/",ลับ!CP$3,0))</f>
        <v>0</v>
      </c>
      <c r="CQ18" s="64">
        <f>IF(ลับ!CQ$3=0,0,IF(เวลาเรียน!CY18="/",ลับ!CQ$3,0))</f>
        <v>0</v>
      </c>
      <c r="CR18" s="64">
        <f>IF(ลับ!CR$3=0,0,IF(เวลาเรียน!CZ18="/",ลับ!CR$3,0))</f>
        <v>0</v>
      </c>
      <c r="CS18" s="64">
        <f>IF(ลับ!CS$3=0,0,IF(เวลาเรียน!DA18="/",ลับ!CS$3,0))</f>
        <v>0</v>
      </c>
      <c r="CT18" s="64">
        <f>IF(ลับ!CT$3=0,0,IF(เวลาเรียน!DB18="/",ลับ!CT$3,0))</f>
        <v>0</v>
      </c>
      <c r="CU18" s="64">
        <f>IF(ลับ!CU$3=0,0,IF(เวลาเรียน!DC18="/",ลับ!CU$3,0))</f>
        <v>0</v>
      </c>
      <c r="CV18" s="64">
        <f>IF(ลับ!CV$3=0,0,IF(เวลาเรียน!DD18="/",ลับ!CV$3,0))</f>
        <v>0</v>
      </c>
      <c r="CW18" s="65">
        <f>IF(ลับ!CW$3=0,0,IF(เวลาเรียน!DE18="/",ลับ!CW$3,0))</f>
        <v>0</v>
      </c>
      <c r="CX18" s="85">
        <f t="shared" si="11"/>
        <v>0</v>
      </c>
      <c r="CZ18" s="16">
        <v>13</v>
      </c>
      <c r="DA18" s="16">
        <f>IF(ตัวชี้วัด!C18="ร",ตัวชี้วัด!C18,IF(ตัวชี้วัด!F18="ร",ตัวชี้วัด!F18,IF(ตัวชี้วัด!I18="ร",ตัวชี้วัด!I18,IF(ตัวชี้วัด!L18="ร",ตัวชี้วัด!L18,IF(ตัวชี้วัด!O18="ร",ตัวชี้วัด!O18,IF(ตัวชี้วัด!S18="ร",ตัวชี้วัด!S18,IF(ตัวชี้วัด!V18="ร",ตัวชี้วัด!V18,SUM(ตัวชี้วัด!C18,ตัวชี้วัด!F18,ตัวชี้วัด!I18,ตัวชี้วัด!L18,ตัวชี้วัด!O18,ตัวชี้วัด!S18,ตัวชี้วัด!V18))))))))</f>
        <v>0</v>
      </c>
      <c r="DB18" s="16">
        <f>IF(ตัวชี้วัด!Y18="ร",ตัวชี้วัด!Y18,IF(ตัวชี้วัด!AB18="ร",ตัวชี้วัด!AB18,IF(ตัวชี้วัด!AE18="ร",ตัวชี้วัด!AE18,IF(ตัวชี้วัด!AK18="ร",ตัวชี้วัด!AK18,IF(ตัวชี้วัด!AN18="ร",ตัวชี้วัด!AN18,IF(ตัวชี้วัด!AQ18="ร",ตัวชี้วัด!AQ18,IF(ตัวชี้วัด!AT18="ร",ตัวชี้วัด!AT18,SUM(ตัวชี้วัด!Y18,ตัวชี้วัด!AB18,ตัวชี้วัด!AE18,ตัวชี้วัด!AK18,ตัวชี้วัด!AN18,ตัวชี้วัด!AQ18,ตัวชี้วัด!AT18))))))))</f>
        <v>0</v>
      </c>
      <c r="DC18" s="16">
        <f>IF(ตัวชี้วัด!AW18="ร",ตัวชี้วัด!AW18,IF(ตัวชี้วัด!BA18="ร",ตัวชี้วัด!BA18,IF(ตัวชี้วัด!BD18="ร",ตัวชี้วัด!BD18,IF(ตัวชี้วัด!BG18="ร",ตัวชี้วัด!BG18,IF(ตัวชี้วัด!BJ18="ร",ตัวชี้วัด!BJ18,IF(ตัวชี้วัด!BM18="ร",ตัวชี้วัด!BM18,IF(ตัวชี้วัด!BS18="ร",ตัวชี้วัด!BS18,SUM(ตัวชี้วัด!AW18,ตัวชี้วัด!BA18,ตัวชี้วัด!BD18,ตัวชี้วัด!BG18,ตัวชี้วัด!BJ18,ตัวชี้วัด!BM18,ตัวชี้วัด!BS18))))))))</f>
        <v>0</v>
      </c>
      <c r="DD18" s="16">
        <f>IF(ตัวชี้วัด!BV18="ร",ตัวชี้วัด!BV18,IF(ตัวชี้วัด!BY18="ร",ตัวชี้วัด!BY18,IF(ตัวชี้วัด!CB18="ร",ตัวชี้วัด!CB18,IF(ตัวชี้วัด!CE18="ร",ตัวชี้วัด!CE18,IF(ตัวชี้วัด!CI18="ร",ตัวชี้วัด!CI18,IF(ตัวชี้วัด!CL18="ร",ตัวชี้วัด!CL18,IF(ตัวชี้วัด!CO18="ร",ตัวชี้วัด!CO18,SUM(ตัวชี้วัด!BV18,ตัวชี้วัด!BY18,ตัวชี้วัด!CB18,ตัวชี้วัด!CE18,ตัวชี้วัด!CI18,ตัวชี้วัด!CL18,ตัวชี้วัด!CO18))))))))</f>
        <v>0</v>
      </c>
      <c r="DE18" s="16">
        <f>IF(ตัวชี้วัด!CR18="ร",ตัวชี้วัด!CR18,IF(ตัวชี้วัด!CU18="ร",ตัวชี้วัด!CU18,IF(ตัวชี้วัด!DA18="ร",ตัวชี้วัด!DA18,IF(ตัวชี้วัด!DD18="ร",ตัวชี้วัด!DD18,IF(ตัวชี้วัด!DG18="ร",ตัวชี้วัด!DG18,IF(ตัวชี้วัด!DJ18="ร",ตัวชี้วัด!DJ18,IF(ตัวชี้วัด!DM18="ร",ตัวชี้วัด!DM18,SUM(ตัวชี้วัด!CR18,ตัวชี้วัด!CU18,ตัวชี้วัด!DA18,ตัวชี้วัด!DD18,ตัวชี้วัด!DG18,ตัวชี้วัด!DJ18,ตัวชี้วัด!DM18))))))))</f>
        <v>0</v>
      </c>
      <c r="DF18" s="16">
        <f>IF(ตัวชี้วัด!DQ18="ร",ตัวชี้วัด!DQ18,IF(ตัวชี้วัด!DT18="ร",ตัวชี้วัด!DT18,IF(ตัวชี้วัด!DW18="ร",ตัวชี้วัด!DW18,IF(ตัวชี้วัด!DZ18="ร",ตัวชี้วัด!DZ18,SUM(ตัวชี้วัด!DQ18,ตัวชี้วัด!DT18,ตัวชี้วัด!DW18,ตัวชี้วัด!DZ18)))))</f>
        <v>0</v>
      </c>
      <c r="DG18" s="84">
        <f t="shared" si="12"/>
        <v>0</v>
      </c>
      <c r="DH18" s="51"/>
      <c r="DI18" s="16">
        <f>IF(ตัวชี้วัด!D18="/",1,0)</f>
        <v>0</v>
      </c>
      <c r="DJ18" s="16">
        <f>IF(ตัวชี้วัด!G18="/",1,0)</f>
        <v>0</v>
      </c>
      <c r="DK18" s="16">
        <f>IF(ตัวชี้วัด!J18="/",1,0)</f>
        <v>0</v>
      </c>
      <c r="DL18" s="16">
        <f>IF(ตัวชี้วัด!M18="/",1,0)</f>
        <v>0</v>
      </c>
      <c r="DM18" s="16">
        <f>IF(ตัวชี้วัด!P18="/",1,0)</f>
        <v>0</v>
      </c>
      <c r="DN18" s="16">
        <f>IF(ตัวชี้วัด!T18="/",1,0)</f>
        <v>0</v>
      </c>
      <c r="DO18" s="16">
        <f>IF(ตัวชี้วัด!W18="/",1,0)</f>
        <v>0</v>
      </c>
      <c r="DP18" s="16">
        <f>IF(ตัวชี้วัด!Z18="/",1,0)</f>
        <v>0</v>
      </c>
      <c r="DQ18" s="16">
        <f>IF(ตัวชี้วัด!AC18="/",1,0)</f>
        <v>0</v>
      </c>
      <c r="DR18" s="16">
        <f>IF(ตัวชี้วัด!AF18="/",1,0)</f>
        <v>0</v>
      </c>
      <c r="DS18" s="16">
        <f>IF(ตัวชี้วัด!AL18="/",1,0)</f>
        <v>0</v>
      </c>
      <c r="DT18" s="16">
        <f>IF(ตัวชี้วัด!AO18="/",1,0)</f>
        <v>0</v>
      </c>
      <c r="DU18" s="16">
        <f>IF(ตัวชี้วัด!AR18="/",1,0)</f>
        <v>0</v>
      </c>
      <c r="DV18" s="16">
        <f>IF(ตัวชี้วัด!AU18="/",1,0)</f>
        <v>0</v>
      </c>
      <c r="DW18" s="16">
        <f>IF(ตัวชี้วัด!AX18="/",1,0)</f>
        <v>0</v>
      </c>
      <c r="DX18" s="16">
        <f>IF(ตัวชี้วัด!BB18="/",1,0)</f>
        <v>0</v>
      </c>
      <c r="DY18" s="16">
        <f>IF(ตัวชี้วัด!BE18="/",1,0)</f>
        <v>0</v>
      </c>
      <c r="DZ18" s="16">
        <f>IF(ตัวชี้วัด!BH18="/",1,0)</f>
        <v>0</v>
      </c>
      <c r="EA18" s="16">
        <f>IF(ตัวชี้วัด!BK18="/",1,0)</f>
        <v>0</v>
      </c>
      <c r="EB18" s="16">
        <f>IF(ตัวชี้วัด!BN18="/",1,0)</f>
        <v>0</v>
      </c>
      <c r="EC18" s="16">
        <f>IF(ตัวชี้วัด!BT18="/",1,0)</f>
        <v>0</v>
      </c>
      <c r="ED18" s="16">
        <f>IF(ตัวชี้วัด!BW18="/",1,0)</f>
        <v>0</v>
      </c>
      <c r="EE18" s="16">
        <f>IF(ตัวชี้วัด!BZ18="/",1,0)</f>
        <v>0</v>
      </c>
      <c r="EF18" s="16">
        <f>IF(ตัวชี้วัด!CC18="/",1,0)</f>
        <v>0</v>
      </c>
      <c r="EG18" s="16">
        <f>IF(ตัวชี้วัด!CF18="/",1,0)</f>
        <v>0</v>
      </c>
      <c r="EH18" s="16">
        <f>IF(ตัวชี้วัด!CJ18="/",1,0)</f>
        <v>0</v>
      </c>
      <c r="EI18" s="16">
        <f>IF(ตัวชี้วัด!CM18="/",1,0)</f>
        <v>0</v>
      </c>
      <c r="EJ18" s="16">
        <f>IF(ตัวชี้วัด!CP18="/",1,0)</f>
        <v>0</v>
      </c>
      <c r="EK18" s="16">
        <f>IF(ตัวชี้วัด!CS18="/",1,0)</f>
        <v>0</v>
      </c>
      <c r="EL18" s="16">
        <f>IF(ตัวชี้วัด!CV18="/",1,0)</f>
        <v>0</v>
      </c>
      <c r="EM18" s="16">
        <f>IF(ตัวชี้วัด!DB18="/",1,0)</f>
        <v>0</v>
      </c>
      <c r="EN18" s="16">
        <f>IF(ตัวชี้วัด!DE18="/",1,0)</f>
        <v>0</v>
      </c>
      <c r="EO18" s="16">
        <f>IF(ตัวชี้วัด!DH18="/",1,0)</f>
        <v>0</v>
      </c>
      <c r="EP18" s="16">
        <f>IF(ตัวชี้วัด!DK18="/",1,0)</f>
        <v>0</v>
      </c>
      <c r="EQ18" s="16">
        <f>IF(ตัวชี้วัด!DN18="/",1,0)</f>
        <v>0</v>
      </c>
      <c r="ER18" s="16">
        <f>IF(ตัวชี้วัด!DR18="/",1,0)</f>
        <v>0</v>
      </c>
      <c r="ES18" s="16">
        <f>IF(ตัวชี้วัด!DU18="/",1,0)</f>
        <v>0</v>
      </c>
      <c r="ET18" s="16">
        <f>IF(ตัวชี้วัด!DX18="/",1,0)</f>
        <v>0</v>
      </c>
      <c r="EU18" s="16">
        <f>IF(ตัวชี้วัด!EA18="/",1,0)</f>
        <v>0</v>
      </c>
      <c r="EV18" s="84">
        <f t="shared" si="3"/>
        <v>0</v>
      </c>
      <c r="EX18" s="16">
        <v>13</v>
      </c>
      <c r="EY18" s="16">
        <f>IF(คุณลักษณะ!B18&gt;1,2,IF(คุณลักษณะ!B18=1,1,0))</f>
        <v>0</v>
      </c>
      <c r="EZ18" s="16">
        <f>IF(คุณลักษณะ!C18&gt;1,2,IF(คุณลักษณะ!C18=1,1,0))</f>
        <v>0</v>
      </c>
      <c r="FA18" s="16">
        <f>IF(คุณลักษณะ!D18&gt;1,2,IF(คุณลักษณะ!D18=1,1,0))</f>
        <v>0</v>
      </c>
      <c r="FB18" s="16">
        <f>IF(คุณลักษณะ!E18&gt;1,2,IF(คุณลักษณะ!E18=1,1,0))</f>
        <v>0</v>
      </c>
      <c r="FC18" s="84">
        <f t="shared" si="4"/>
        <v>0</v>
      </c>
      <c r="FD18" s="16">
        <f>IF(คุณลักษณะ!G18&gt;1,2,IF(คุณลักษณะ!G18=1,1,0))</f>
        <v>0</v>
      </c>
      <c r="FE18" s="16">
        <f>IF(คุณลักษณะ!H18&gt;1,2,IF(คุณลักษณะ!H18=1,1,0))</f>
        <v>0</v>
      </c>
      <c r="FF18" s="84">
        <f t="shared" si="5"/>
        <v>0</v>
      </c>
      <c r="FG18" s="16">
        <f>IF(คุณลักษณะ!O18&gt;1,2,IF(คุณลักษณะ!O18=1,1,0))</f>
        <v>0</v>
      </c>
      <c r="FH18" s="16">
        <f>IF(คุณลักษณะ!P18&gt;1,2,IF(คุณลักษณะ!P18=1,1,0))</f>
        <v>0</v>
      </c>
      <c r="FI18" s="84">
        <f t="shared" si="6"/>
        <v>0</v>
      </c>
      <c r="FJ18" s="16">
        <f>IF(คุณลักษณะ!S18&gt;1,2,IF(คุณลักษณะ!S18=1,1,0))</f>
        <v>0</v>
      </c>
      <c r="FK18" s="16">
        <f>IF(คุณลักษณะ!T18&gt;1,2,IF(คุณลักษณะ!T18=1,1,0))</f>
        <v>0</v>
      </c>
      <c r="FL18" s="84">
        <f t="shared" si="7"/>
        <v>0</v>
      </c>
      <c r="FM18" s="16">
        <f>IF(คุณลักษณะ!V18&gt;1,2,IF(คุณลักษณะ!V18=1,1,0))</f>
        <v>0</v>
      </c>
      <c r="FN18" s="16">
        <f>IF(คุณลักษณะ!W18&gt;1,2,IF(คุณลักษณะ!W18=1,1,0))</f>
        <v>0</v>
      </c>
      <c r="FO18" s="84">
        <f t="shared" si="8"/>
        <v>0</v>
      </c>
      <c r="FP18" s="16">
        <f>IF(คุณลักษณะ!Y18&gt;1,2,IF(คุณลักษณะ!Y18=1,1,0))</f>
        <v>0</v>
      </c>
      <c r="FQ18" s="16">
        <f>IF(คุณลักษณะ!AC18&gt;1,2,IF(คุณลักษณะ!AC18=1,1,0))</f>
        <v>0</v>
      </c>
      <c r="FR18" s="16">
        <f>IF(คุณลักษณะ!AD18&gt;1,2,IF(คุณลักษณะ!AD18=1,1,0))</f>
        <v>0</v>
      </c>
      <c r="FS18" s="84">
        <f t="shared" si="9"/>
        <v>0</v>
      </c>
      <c r="FT18" s="16">
        <f>IF(คุณลักษณะ!AF18&gt;1,2,IF(คุณลักษณะ!AF18=1,1,0))</f>
        <v>0</v>
      </c>
      <c r="FU18" s="16">
        <f>IF(คุณลักษณะ!AG18&gt;1,2,IF(คุณลักษณะ!AG18=1,1,0))</f>
        <v>0</v>
      </c>
      <c r="FV18" s="84">
        <f t="shared" si="10"/>
        <v>0</v>
      </c>
      <c r="FW18" s="51"/>
      <c r="FX18" s="16">
        <f>IF(คุณลักษณะ!F18&gt;1,2,IF(คุณลักษณะ!F18=1,1,0))</f>
        <v>0</v>
      </c>
      <c r="FY18" s="16">
        <f>IF(คุณลักษณะ!I18&gt;1,2,IF(คุณลักษณะ!I18=1,1,0))</f>
        <v>0</v>
      </c>
      <c r="FZ18" s="16">
        <f>IF(คุณลักษณะ!N18&gt;1,2,IF(คุณลักษณะ!N18=1,1,0))</f>
        <v>0</v>
      </c>
      <c r="GA18" s="16">
        <f>IF(คุณลักษณะ!Q18&gt;1,2,IF(คุณลักษณะ!Q18=1,1,0))</f>
        <v>0</v>
      </c>
      <c r="GB18" s="16">
        <f>IF(คุณลักษณะ!U18&gt;1,2,IF(คุณลักษณะ!U18=1,1,0))</f>
        <v>0</v>
      </c>
      <c r="GC18" s="16">
        <f>IF(คุณลักษณะ!X18&gt;1,2,IF(คุณลักษณะ!X18=1,1,0))</f>
        <v>0</v>
      </c>
      <c r="GD18" s="16">
        <f>IF(คุณลักษณะ!AE18&gt;1,2,IF(คุณลักษณะ!AE18=1,1,0))</f>
        <v>0</v>
      </c>
      <c r="GE18" s="16">
        <f>IF(คุณลักษณะ!AH18&gt;1,2,IF(คุณลักษณะ!AH18=1,1,0))</f>
        <v>0</v>
      </c>
      <c r="GF18" s="88">
        <f t="shared" si="13"/>
        <v>0</v>
      </c>
      <c r="GG18" s="86">
        <f>IF(คุณลักษณะ!F18=0,0,IF(คุณลักษณะ!I18=0,0,IF(คุณลักษณะ!N18=0,0,IF(คุณลักษณะ!Q18=0,0,IF(คุณลักษณะ!U18=0,0,IF(คุณลักษณะ!X18=0,0,IF(คุณลักษณะ!AE18=0,0,IF(คุณลักษณะ!AH18=0,0,GF18))))))))</f>
        <v>0</v>
      </c>
      <c r="GI18" s="3">
        <v>13</v>
      </c>
      <c r="GJ18" s="22">
        <f>IF(เวลาเรียน!C18="",0,1)</f>
        <v>0</v>
      </c>
      <c r="GK18" s="456">
        <f>IF(ผลการเรียน!$AK17=$GK$5,1,0)</f>
        <v>0</v>
      </c>
      <c r="GL18" s="456">
        <f>IF(ผลการเรียน!$AK17=$GL$5,1,0)</f>
        <v>0</v>
      </c>
      <c r="GM18" s="456">
        <f>IF(ผลการเรียน!$AK17=$GM$5,1,0)</f>
        <v>0</v>
      </c>
      <c r="GN18" s="456">
        <f>IF(ผลการเรียน!$AK17=$GN$5,1,0)</f>
        <v>0</v>
      </c>
      <c r="GO18" s="456">
        <f>IF(ผลการเรียน!$AK17=$GO$5,1,0)</f>
        <v>0</v>
      </c>
      <c r="GP18" s="456">
        <f>IF(ผลการเรียน!$AK17=$GP$5,1,0)</f>
        <v>0</v>
      </c>
      <c r="GQ18" s="456">
        <f>IF(ผลการเรียน!$AK17=$GQ$5,1,0)</f>
        <v>0</v>
      </c>
      <c r="GR18" s="456">
        <f>IF(ผลการเรียน!$AK17=$GR$5,1,0)</f>
        <v>0</v>
      </c>
      <c r="GS18" s="456">
        <f>IF(ผลการเรียน!$AK17=$GS$5,1,0)</f>
        <v>0</v>
      </c>
      <c r="GT18" s="456">
        <f>IF(ผลการเรียน!$AK17=$GT$5,1,0)</f>
        <v>0</v>
      </c>
      <c r="GU18" s="456">
        <f ca="1">IF(ผลการเรียน!$BA17=ลับ!$GU$5,1,0)</f>
        <v>0</v>
      </c>
      <c r="GV18" s="456">
        <f ca="1">IF(ผลการเรียน!$BA17=ลับ!$GV$5,1,0)</f>
        <v>0</v>
      </c>
      <c r="GW18" s="456">
        <f ca="1">IF(ผลการเรียน!$BA17=ลับ!$GW$5,1,0)</f>
        <v>0</v>
      </c>
      <c r="GX18" s="456">
        <f ca="1">IF(ผลการเรียน!$BA17=ลับ!$GX$5,1,0)</f>
        <v>0</v>
      </c>
      <c r="GY18" s="456">
        <f ca="1">IF(ผลการเรียน!$AR17=ลับ!$GY$5,1,0)</f>
        <v>0</v>
      </c>
      <c r="GZ18" s="456">
        <f ca="1">IF(ผลการเรียน!$AR17=ลับ!$GZ$5,1,0)</f>
        <v>0</v>
      </c>
      <c r="HA18" s="456">
        <f ca="1">IF(ผลการเรียน!$AR17=ลับ!$HA$5,1,0)</f>
        <v>0</v>
      </c>
      <c r="HB18" s="456">
        <f ca="1">IF(ผลการเรียน!$AR17=ลับ!$HB$5,1,0)</f>
        <v>0</v>
      </c>
      <c r="HC18" s="22">
        <f>IF(สรุปคะแนน!$Q18=3,1,0)</f>
        <v>0</v>
      </c>
      <c r="HD18" s="22">
        <f>IF(สรุปคะแนน!$Q18=2,1,0)</f>
        <v>0</v>
      </c>
      <c r="HE18" s="22">
        <f>IF(สรุปคะแนน!$Q18=1,1,0)</f>
        <v>0</v>
      </c>
      <c r="HF18" s="22">
        <f>IF(สรุปคะแนน!$Q18=0,1,0)</f>
        <v>1</v>
      </c>
      <c r="HG18" s="51"/>
      <c r="HH18" s="51"/>
      <c r="HI18" s="51"/>
      <c r="HJ18" s="51"/>
      <c r="HK18" s="51"/>
      <c r="HL18" s="51"/>
      <c r="HM18" s="51"/>
      <c r="HN18" s="51"/>
    </row>
    <row r="19" spans="1:222" ht="21">
      <c r="A19" s="29">
        <v>14</v>
      </c>
      <c r="B19" s="64">
        <f>IF(ลับ!B$3=0,0,IF(เวลาเรียน!G19="/",ลับ!B$3,0))</f>
        <v>0</v>
      </c>
      <c r="C19" s="64">
        <f>IF(ลับ!C$3=0,0,IF(เวลาเรียน!H19="/",ลับ!C$3,0))</f>
        <v>0</v>
      </c>
      <c r="D19" s="64">
        <f>IF(ลับ!D$3=0,0,IF(เวลาเรียน!I19="/",ลับ!D$3,0))</f>
        <v>0</v>
      </c>
      <c r="E19" s="64">
        <f>IF(ลับ!E$3=0,0,IF(เวลาเรียน!J19="/",ลับ!E$3,0))</f>
        <v>0</v>
      </c>
      <c r="F19" s="64">
        <f>IF(ลับ!F$3=0,0,IF(เวลาเรียน!K19="/",ลับ!F$3,0))</f>
        <v>0</v>
      </c>
      <c r="G19" s="64">
        <f>IF(ลับ!G$3=0,0,IF(เวลาเรียน!L19="/",ลับ!G$3,0))</f>
        <v>0</v>
      </c>
      <c r="H19" s="64">
        <f>IF(ลับ!H$3=0,0,IF(เวลาเรียน!M19="/",ลับ!H$3,0))</f>
        <v>0</v>
      </c>
      <c r="I19" s="64">
        <f>IF(ลับ!I$3=0,0,IF(เวลาเรียน!N19="/",ลับ!I$3,0))</f>
        <v>0</v>
      </c>
      <c r="J19" s="64">
        <f>IF(ลับ!J$3=0,0,IF(เวลาเรียน!O19="/",ลับ!J$3,0))</f>
        <v>0</v>
      </c>
      <c r="K19" s="64">
        <f>IF(ลับ!K$3=0,0,IF(เวลาเรียน!P19="/",ลับ!K$3,0))</f>
        <v>0</v>
      </c>
      <c r="L19" s="64">
        <f>IF(ลับ!L$3=0,0,IF(เวลาเรียน!Q19="/",ลับ!L$3,0))</f>
        <v>0</v>
      </c>
      <c r="M19" s="64">
        <f>IF(ลับ!M$3=0,0,IF(เวลาเรียน!R19="/",ลับ!M$3,0))</f>
        <v>0</v>
      </c>
      <c r="N19" s="64">
        <f>IF(ลับ!N$3=0,0,IF(เวลาเรียน!S19="/",ลับ!N$3,0))</f>
        <v>0</v>
      </c>
      <c r="O19" s="64">
        <f>IF(ลับ!O$3=0,0,IF(เวลาเรียน!T19="/",ลับ!O$3,0))</f>
        <v>0</v>
      </c>
      <c r="P19" s="64">
        <f>IF(ลับ!P$3=0,0,IF(เวลาเรียน!U19="/",ลับ!P$3,0))</f>
        <v>0</v>
      </c>
      <c r="Q19" s="64">
        <f>IF(ลับ!Q$3=0,0,IF(เวลาเรียน!V19="/",ลับ!Q$3,0))</f>
        <v>0</v>
      </c>
      <c r="R19" s="64">
        <f>IF(ลับ!R$3=0,0,IF(เวลาเรียน!W19="/",ลับ!R$3,0))</f>
        <v>0</v>
      </c>
      <c r="S19" s="64">
        <f>IF(ลับ!S$3=0,0,IF(เวลาเรียน!X19="/",ลับ!S$3,0))</f>
        <v>0</v>
      </c>
      <c r="T19" s="64">
        <f>IF(ลับ!T$3=0,0,IF(เวลาเรียน!Y19="/",ลับ!T$3,0))</f>
        <v>0</v>
      </c>
      <c r="U19" s="64">
        <f>IF(ลับ!U$3=0,0,IF(เวลาเรียน!Z19="/",ลับ!U$3,0))</f>
        <v>0</v>
      </c>
      <c r="V19" s="64">
        <f>IF(ลับ!V$3=0,0,IF(เวลาเรียน!AA19="/",ลับ!V$3,0))</f>
        <v>0</v>
      </c>
      <c r="W19" s="64">
        <f>IF(ลับ!W$3=0,0,IF(เวลาเรียน!AB19="/",ลับ!W$3,0))</f>
        <v>0</v>
      </c>
      <c r="X19" s="64">
        <f>IF(ลับ!X$3=0,0,IF(เวลาเรียน!AC19="/",ลับ!X$3,0))</f>
        <v>0</v>
      </c>
      <c r="Y19" s="64">
        <f>IF(ลับ!Y$3=0,0,IF(เวลาเรียน!AD19="/",ลับ!Y$3,0))</f>
        <v>0</v>
      </c>
      <c r="Z19" s="773">
        <f>IF(ลับ!Z$3=0,0,IF(เวลาเรียน!AE19="/",ลับ!Z$3,0))</f>
        <v>0</v>
      </c>
      <c r="AA19" s="64">
        <f>IF(ลับ!AA$3=0,0,IF(เวลาเรียน!AH19="/",ลับ!AA$3,0))</f>
        <v>0</v>
      </c>
      <c r="AB19" s="64">
        <f>IF(ลับ!AB$3=0,0,IF(เวลาเรียน!AI19="/",ลับ!AB$3,0))</f>
        <v>0</v>
      </c>
      <c r="AC19" s="64">
        <f>IF(ลับ!AC$3=0,0,IF(เวลาเรียน!AJ19="/",ลับ!AC$3,0))</f>
        <v>0</v>
      </c>
      <c r="AD19" s="64">
        <f>IF(ลับ!AD$3=0,0,IF(เวลาเรียน!AK19="/",ลับ!AD$3,0))</f>
        <v>0</v>
      </c>
      <c r="AE19" s="64">
        <f>IF(ลับ!AE$3=0,0,IF(เวลาเรียน!AL19="/",ลับ!AE$3,0))</f>
        <v>0</v>
      </c>
      <c r="AF19" s="64">
        <f>IF(ลับ!AF$3=0,0,IF(เวลาเรียน!AM19="/",ลับ!AF$3,0))</f>
        <v>0</v>
      </c>
      <c r="AG19" s="64">
        <f>IF(ลับ!AG$3=0,0,IF(เวลาเรียน!AN19="/",ลับ!AG$3,0))</f>
        <v>0</v>
      </c>
      <c r="AH19" s="64">
        <f>IF(ลับ!AH$3=0,0,IF(เวลาเรียน!AO19="/",ลับ!AH$3,0))</f>
        <v>0</v>
      </c>
      <c r="AI19" s="64">
        <f>IF(ลับ!AI$3=0,0,IF(เวลาเรียน!AP19="/",ลับ!AI$3,0))</f>
        <v>0</v>
      </c>
      <c r="AJ19" s="64">
        <f>IF(ลับ!AJ$3=0,0,IF(เวลาเรียน!AQ19="/",ลับ!AJ$3,0))</f>
        <v>0</v>
      </c>
      <c r="AK19" s="64">
        <f>IF(ลับ!AK$3=0,0,IF(เวลาเรียน!AR19="/",ลับ!AK$3,0))</f>
        <v>0</v>
      </c>
      <c r="AL19" s="64">
        <f>IF(ลับ!AL$3=0,0,IF(เวลาเรียน!AS19="/",ลับ!AL$3,0))</f>
        <v>0</v>
      </c>
      <c r="AM19" s="64">
        <f>IF(ลับ!AM$3=0,0,IF(เวลาเรียน!AT19="/",ลับ!AM$3,0))</f>
        <v>0</v>
      </c>
      <c r="AN19" s="64">
        <f>IF(ลับ!AN$3=0,0,IF(เวลาเรียน!AU19="/",ลับ!AN$3,0))</f>
        <v>0</v>
      </c>
      <c r="AO19" s="64">
        <f>IF(ลับ!AO$3=0,0,IF(เวลาเรียน!AV19="/",ลับ!AO$3,0))</f>
        <v>0</v>
      </c>
      <c r="AP19" s="64">
        <f>IF(ลับ!AP$3=0,0,IF(เวลาเรียน!AW19="/",ลับ!AP$3,0))</f>
        <v>0</v>
      </c>
      <c r="AQ19" s="64">
        <f>IF(ลับ!AQ$3=0,0,IF(เวลาเรียน!AX19="/",ลับ!AQ$3,0))</f>
        <v>0</v>
      </c>
      <c r="AR19" s="64">
        <f>IF(ลับ!AR$3=0,0,IF(เวลาเรียน!AY19="/",ลับ!AR$3,0))</f>
        <v>0</v>
      </c>
      <c r="AS19" s="64">
        <f>IF(ลับ!AS$3=0,0,IF(เวลาเรียน!AZ19="/",ลับ!AS$3,0))</f>
        <v>0</v>
      </c>
      <c r="AT19" s="64">
        <f>IF(ลับ!AT$3=0,0,IF(เวลาเรียน!BA19="/",ลับ!AT$3,0))</f>
        <v>0</v>
      </c>
      <c r="AU19" s="64">
        <f>IF(ลับ!AU$3=0,0,IF(เวลาเรียน!BB19="/",ลับ!AU$3,0))</f>
        <v>0</v>
      </c>
      <c r="AV19" s="64">
        <f>IF(ลับ!AV$3=0,0,IF(เวลาเรียน!BC19="/",ลับ!AV$3,0))</f>
        <v>0</v>
      </c>
      <c r="AW19" s="64">
        <f>IF(ลับ!AW$3=0,0,IF(เวลาเรียน!BD19="/",ลับ!AW$3,0))</f>
        <v>0</v>
      </c>
      <c r="AX19" s="64">
        <f>IF(ลับ!AX$3=0,0,IF(เวลาเรียน!BE19="/",ลับ!AX$3,0))</f>
        <v>0</v>
      </c>
      <c r="AY19" s="64">
        <f>IF(ลับ!AY$3=0,0,IF(เวลาเรียน!BF19="/",ลับ!AY$3,0))</f>
        <v>0</v>
      </c>
      <c r="AZ19" s="64">
        <f>IF(ลับ!AZ$3=0,0,IF(เวลาเรียน!BG19="/",ลับ!AZ$3,0))</f>
        <v>0</v>
      </c>
      <c r="BA19" s="64">
        <f>IF(ลับ!BA$3=0,0,IF(เวลาเรียน!BH19="/",ลับ!BA$3,0))</f>
        <v>0</v>
      </c>
      <c r="BB19" s="64">
        <f>IF(ลับ!BB$3=0,0,IF(เวลาเรียน!BI19="/",ลับ!BB$3,0))</f>
        <v>0</v>
      </c>
      <c r="BC19" s="64">
        <f>IF(ลับ!BC$3=0,0,IF(เวลาเรียน!BJ19="/",ลับ!BC$3,0))</f>
        <v>0</v>
      </c>
      <c r="BD19" s="64">
        <f>IF(ลับ!BD$3=0,0,IF(เวลาเรียน!BK19="/",ลับ!BD$3,0))</f>
        <v>0</v>
      </c>
      <c r="BE19" s="64">
        <f>IF(ลับ!BE$3=0,0,IF(เวลาเรียน!BL19="/",ลับ!BE$3,0))</f>
        <v>0</v>
      </c>
      <c r="BF19" s="64">
        <f>IF(ลับ!BF$3=0,0,IF(เวลาเรียน!BM19="/",ลับ!BF$3,0))</f>
        <v>0</v>
      </c>
      <c r="BG19" s="64">
        <f>IF(ลับ!BG$3=0,0,IF(เวลาเรียน!BN19="/",ลับ!BG$3,0))</f>
        <v>0</v>
      </c>
      <c r="BH19" s="64">
        <f>IF(ลับ!BH$3=0,0,IF(เวลาเรียน!BO19="/",ลับ!BH$3,0))</f>
        <v>0</v>
      </c>
      <c r="BI19" s="64">
        <f>IF(ลับ!BI$3=0,0,IF(เวลาเรียน!BP19="/",ลับ!BI$3,0))</f>
        <v>0</v>
      </c>
      <c r="BJ19" s="64">
        <f>IF(ลับ!BJ$3=0,0,IF(เวลาเรียน!BQ19="/",ลับ!BJ$3,0))</f>
        <v>0</v>
      </c>
      <c r="BK19" s="64">
        <f>IF(ลับ!BK$3=0,0,IF(เวลาเรียน!BR19="/",ลับ!BK$3,0))</f>
        <v>0</v>
      </c>
      <c r="BL19" s="64">
        <f>IF(ลับ!BL$3=0,0,IF(เวลาเรียน!BS19="/",ลับ!BL$3,0))</f>
        <v>0</v>
      </c>
      <c r="BM19" s="64">
        <f>IF(ลับ!BM$3=0,0,IF(เวลาเรียน!BT19="/",ลับ!BM$3,0))</f>
        <v>0</v>
      </c>
      <c r="BN19" s="64">
        <f>IF(ลับ!BN$3=0,0,IF(เวลาเรียน!BU19="/",ลับ!BN$3,0))</f>
        <v>0</v>
      </c>
      <c r="BO19" s="64">
        <f>IF(ลับ!BO$3=0,0,IF(เวลาเรียน!BV19="/",ลับ!BO$3,0))</f>
        <v>0</v>
      </c>
      <c r="BP19" s="64">
        <f>IF(ลับ!BP$3=0,0,IF(เวลาเรียน!BW19="/",ลับ!BP$3,0))</f>
        <v>0</v>
      </c>
      <c r="BQ19" s="64">
        <f>IF(ลับ!BQ$3=0,0,IF(เวลาเรียน!BX19="/",ลับ!BQ$3,0))</f>
        <v>0</v>
      </c>
      <c r="BR19" s="64">
        <f>IF(ลับ!BR$3=0,0,IF(เวลาเรียน!BY19="/",ลับ!BR$3,0))</f>
        <v>0</v>
      </c>
      <c r="BS19" s="773">
        <f>IF(ลับ!BS$3=0,0,IF(เวลาเรียน!BZ19="/",ลับ!BS$3,0))</f>
        <v>0</v>
      </c>
      <c r="BT19" s="64">
        <f>IF(ลับ!BT$3=0,0,IF(เวลาเรียน!CB19="/",ลับ!BT$3,0))</f>
        <v>0</v>
      </c>
      <c r="BU19" s="64">
        <f>IF(ลับ!BU$3=0,0,IF(เวลาเรียน!CC19="/",ลับ!BU$3,0))</f>
        <v>0</v>
      </c>
      <c r="BV19" s="64">
        <f>IF(ลับ!BV$3=0,0,IF(เวลาเรียน!CD19="/",ลับ!BV$3,0))</f>
        <v>0</v>
      </c>
      <c r="BW19" s="64">
        <f>IF(ลับ!BW$3=0,0,IF(เวลาเรียน!CE19="/",ลับ!BW$3,0))</f>
        <v>0</v>
      </c>
      <c r="BX19" s="64">
        <f>IF(ลับ!BX$3=0,0,IF(เวลาเรียน!CF19="/",ลับ!BX$3,0))</f>
        <v>0</v>
      </c>
      <c r="BY19" s="64">
        <f>IF(ลับ!BY$3=0,0,IF(เวลาเรียน!CG19="/",ลับ!BY$3,0))</f>
        <v>0</v>
      </c>
      <c r="BZ19" s="64">
        <f>IF(ลับ!BZ$3=0,0,IF(เวลาเรียน!CH19="/",ลับ!BZ$3,0))</f>
        <v>0</v>
      </c>
      <c r="CA19" s="64">
        <f>IF(ลับ!CA$3=0,0,IF(เวลาเรียน!CI19="/",ลับ!CA$3,0))</f>
        <v>0</v>
      </c>
      <c r="CB19" s="64">
        <f>IF(ลับ!CB$3=0,0,IF(เวลาเรียน!CJ19="/",ลับ!CB$3,0))</f>
        <v>0</v>
      </c>
      <c r="CC19" s="64">
        <f>IF(ลับ!CC$3=0,0,IF(เวลาเรียน!CK19="/",ลับ!CC$3,0))</f>
        <v>0</v>
      </c>
      <c r="CD19" s="64">
        <f>IF(ลับ!CD$3=0,0,IF(เวลาเรียน!CL19="/",ลับ!CD$3,0))</f>
        <v>0</v>
      </c>
      <c r="CE19" s="64">
        <f>IF(ลับ!CE$3=0,0,IF(เวลาเรียน!CM19="/",ลับ!CE$3,0))</f>
        <v>0</v>
      </c>
      <c r="CF19" s="64">
        <f>IF(ลับ!CF$3=0,0,IF(เวลาเรียน!CN19="/",ลับ!CF$3,0))</f>
        <v>0</v>
      </c>
      <c r="CG19" s="64">
        <f>IF(ลับ!CG$3=0,0,IF(เวลาเรียน!CO19="/",ลับ!CG$3,0))</f>
        <v>0</v>
      </c>
      <c r="CH19" s="64">
        <f>IF(ลับ!CH$3=0,0,IF(เวลาเรียน!CP19="/",ลับ!CH$3,0))</f>
        <v>0</v>
      </c>
      <c r="CI19" s="64">
        <f>IF(ลับ!CI$3=0,0,IF(เวลาเรียน!CQ19="/",ลับ!CI$3,0))</f>
        <v>0</v>
      </c>
      <c r="CJ19" s="64">
        <f>IF(ลับ!CJ$3=0,0,IF(เวลาเรียน!CR19="/",ลับ!CJ$3,0))</f>
        <v>0</v>
      </c>
      <c r="CK19" s="64">
        <f>IF(ลับ!CK$3=0,0,IF(เวลาเรียน!CS19="/",ลับ!CK$3,0))</f>
        <v>0</v>
      </c>
      <c r="CL19" s="64">
        <f>IF(ลับ!CL$3=0,0,IF(เวลาเรียน!CT19="/",ลับ!CL$3,0))</f>
        <v>0</v>
      </c>
      <c r="CM19" s="64">
        <f>IF(ลับ!CM$3=0,0,IF(เวลาเรียน!CU19="/",ลับ!CM$3,0))</f>
        <v>0</v>
      </c>
      <c r="CN19" s="64">
        <f>IF(ลับ!CN$3=0,0,IF(เวลาเรียน!CV19="/",ลับ!CN$3,0))</f>
        <v>0</v>
      </c>
      <c r="CO19" s="64">
        <f>IF(ลับ!CO$3=0,0,IF(เวลาเรียน!CW19="/",ลับ!CO$3,0))</f>
        <v>0</v>
      </c>
      <c r="CP19" s="64">
        <f>IF(ลับ!CP$3=0,0,IF(เวลาเรียน!CX19="/",ลับ!CP$3,0))</f>
        <v>0</v>
      </c>
      <c r="CQ19" s="64">
        <f>IF(ลับ!CQ$3=0,0,IF(เวลาเรียน!CY19="/",ลับ!CQ$3,0))</f>
        <v>0</v>
      </c>
      <c r="CR19" s="64">
        <f>IF(ลับ!CR$3=0,0,IF(เวลาเรียน!CZ19="/",ลับ!CR$3,0))</f>
        <v>0</v>
      </c>
      <c r="CS19" s="64">
        <f>IF(ลับ!CS$3=0,0,IF(เวลาเรียน!DA19="/",ลับ!CS$3,0))</f>
        <v>0</v>
      </c>
      <c r="CT19" s="64">
        <f>IF(ลับ!CT$3=0,0,IF(เวลาเรียน!DB19="/",ลับ!CT$3,0))</f>
        <v>0</v>
      </c>
      <c r="CU19" s="64">
        <f>IF(ลับ!CU$3=0,0,IF(เวลาเรียน!DC19="/",ลับ!CU$3,0))</f>
        <v>0</v>
      </c>
      <c r="CV19" s="64">
        <f>IF(ลับ!CV$3=0,0,IF(เวลาเรียน!DD19="/",ลับ!CV$3,0))</f>
        <v>0</v>
      </c>
      <c r="CW19" s="65">
        <f>IF(ลับ!CW$3=0,0,IF(เวลาเรียน!DE19="/",ลับ!CW$3,0))</f>
        <v>0</v>
      </c>
      <c r="CX19" s="85">
        <f t="shared" si="11"/>
        <v>0</v>
      </c>
      <c r="CZ19" s="16">
        <v>14</v>
      </c>
      <c r="DA19" s="16">
        <f>IF(ตัวชี้วัด!C19="ร",ตัวชี้วัด!C19,IF(ตัวชี้วัด!F19="ร",ตัวชี้วัด!F19,IF(ตัวชี้วัด!I19="ร",ตัวชี้วัด!I19,IF(ตัวชี้วัด!L19="ร",ตัวชี้วัด!L19,IF(ตัวชี้วัด!O19="ร",ตัวชี้วัด!O19,IF(ตัวชี้วัด!S19="ร",ตัวชี้วัด!S19,IF(ตัวชี้วัด!V19="ร",ตัวชี้วัด!V19,SUM(ตัวชี้วัด!C19,ตัวชี้วัด!F19,ตัวชี้วัด!I19,ตัวชี้วัด!L19,ตัวชี้วัด!O19,ตัวชี้วัด!S19,ตัวชี้วัด!V19))))))))</f>
        <v>0</v>
      </c>
      <c r="DB19" s="16">
        <f>IF(ตัวชี้วัด!Y19="ร",ตัวชี้วัด!Y19,IF(ตัวชี้วัด!AB19="ร",ตัวชี้วัด!AB19,IF(ตัวชี้วัด!AE19="ร",ตัวชี้วัด!AE19,IF(ตัวชี้วัด!AK19="ร",ตัวชี้วัด!AK19,IF(ตัวชี้วัด!AN19="ร",ตัวชี้วัด!AN19,IF(ตัวชี้วัด!AQ19="ร",ตัวชี้วัด!AQ19,IF(ตัวชี้วัด!AT19="ร",ตัวชี้วัด!AT19,SUM(ตัวชี้วัด!Y19,ตัวชี้วัด!AB19,ตัวชี้วัด!AE19,ตัวชี้วัด!AK19,ตัวชี้วัด!AN19,ตัวชี้วัด!AQ19,ตัวชี้วัด!AT19))))))))</f>
        <v>0</v>
      </c>
      <c r="DC19" s="16">
        <f>IF(ตัวชี้วัด!AW19="ร",ตัวชี้วัด!AW19,IF(ตัวชี้วัด!BA19="ร",ตัวชี้วัด!BA19,IF(ตัวชี้วัด!BD19="ร",ตัวชี้วัด!BD19,IF(ตัวชี้วัด!BG19="ร",ตัวชี้วัด!BG19,IF(ตัวชี้วัด!BJ19="ร",ตัวชี้วัด!BJ19,IF(ตัวชี้วัด!BM19="ร",ตัวชี้วัด!BM19,IF(ตัวชี้วัด!BS19="ร",ตัวชี้วัด!BS19,SUM(ตัวชี้วัด!AW19,ตัวชี้วัด!BA19,ตัวชี้วัด!BD19,ตัวชี้วัด!BG19,ตัวชี้วัด!BJ19,ตัวชี้วัด!BM19,ตัวชี้วัด!BS19))))))))</f>
        <v>0</v>
      </c>
      <c r="DD19" s="16">
        <f>IF(ตัวชี้วัด!BV19="ร",ตัวชี้วัด!BV19,IF(ตัวชี้วัด!BY19="ร",ตัวชี้วัด!BY19,IF(ตัวชี้วัด!CB19="ร",ตัวชี้วัด!CB19,IF(ตัวชี้วัด!CE19="ร",ตัวชี้วัด!CE19,IF(ตัวชี้วัด!CI19="ร",ตัวชี้วัด!CI19,IF(ตัวชี้วัด!CL19="ร",ตัวชี้วัด!CL19,IF(ตัวชี้วัด!CO19="ร",ตัวชี้วัด!CO19,SUM(ตัวชี้วัด!BV19,ตัวชี้วัด!BY19,ตัวชี้วัด!CB19,ตัวชี้วัด!CE19,ตัวชี้วัด!CI19,ตัวชี้วัด!CL19,ตัวชี้วัด!CO19))))))))</f>
        <v>0</v>
      </c>
      <c r="DE19" s="16">
        <f>IF(ตัวชี้วัด!CR19="ร",ตัวชี้วัด!CR19,IF(ตัวชี้วัด!CU19="ร",ตัวชี้วัด!CU19,IF(ตัวชี้วัด!DA19="ร",ตัวชี้วัด!DA19,IF(ตัวชี้วัด!DD19="ร",ตัวชี้วัด!DD19,IF(ตัวชี้วัด!DG19="ร",ตัวชี้วัด!DG19,IF(ตัวชี้วัด!DJ19="ร",ตัวชี้วัด!DJ19,IF(ตัวชี้วัด!DM19="ร",ตัวชี้วัด!DM19,SUM(ตัวชี้วัด!CR19,ตัวชี้วัด!CU19,ตัวชี้วัด!DA19,ตัวชี้วัด!DD19,ตัวชี้วัด!DG19,ตัวชี้วัด!DJ19,ตัวชี้วัด!DM19))))))))</f>
        <v>0</v>
      </c>
      <c r="DF19" s="16">
        <f>IF(ตัวชี้วัด!DQ19="ร",ตัวชี้วัด!DQ19,IF(ตัวชี้วัด!DT19="ร",ตัวชี้วัด!DT19,IF(ตัวชี้วัด!DW19="ร",ตัวชี้วัด!DW19,IF(ตัวชี้วัด!DZ19="ร",ตัวชี้วัด!DZ19,SUM(ตัวชี้วัด!DQ19,ตัวชี้วัด!DT19,ตัวชี้วัด!DW19,ตัวชี้วัด!DZ19)))))</f>
        <v>0</v>
      </c>
      <c r="DG19" s="84">
        <f t="shared" si="12"/>
        <v>0</v>
      </c>
      <c r="DH19" s="51"/>
      <c r="DI19" s="16">
        <f>IF(ตัวชี้วัด!D19="/",1,0)</f>
        <v>0</v>
      </c>
      <c r="DJ19" s="16">
        <f>IF(ตัวชี้วัด!G19="/",1,0)</f>
        <v>0</v>
      </c>
      <c r="DK19" s="16">
        <f>IF(ตัวชี้วัด!J19="/",1,0)</f>
        <v>0</v>
      </c>
      <c r="DL19" s="16">
        <f>IF(ตัวชี้วัด!M19="/",1,0)</f>
        <v>0</v>
      </c>
      <c r="DM19" s="16">
        <f>IF(ตัวชี้วัด!P19="/",1,0)</f>
        <v>0</v>
      </c>
      <c r="DN19" s="16">
        <f>IF(ตัวชี้วัด!T19="/",1,0)</f>
        <v>0</v>
      </c>
      <c r="DO19" s="16">
        <f>IF(ตัวชี้วัด!W19="/",1,0)</f>
        <v>0</v>
      </c>
      <c r="DP19" s="16">
        <f>IF(ตัวชี้วัด!Z19="/",1,0)</f>
        <v>0</v>
      </c>
      <c r="DQ19" s="16">
        <f>IF(ตัวชี้วัด!AC19="/",1,0)</f>
        <v>0</v>
      </c>
      <c r="DR19" s="16">
        <f>IF(ตัวชี้วัด!AF19="/",1,0)</f>
        <v>0</v>
      </c>
      <c r="DS19" s="16">
        <f>IF(ตัวชี้วัด!AL19="/",1,0)</f>
        <v>0</v>
      </c>
      <c r="DT19" s="16">
        <f>IF(ตัวชี้วัด!AO19="/",1,0)</f>
        <v>0</v>
      </c>
      <c r="DU19" s="16">
        <f>IF(ตัวชี้วัด!AR19="/",1,0)</f>
        <v>0</v>
      </c>
      <c r="DV19" s="16">
        <f>IF(ตัวชี้วัด!AU19="/",1,0)</f>
        <v>0</v>
      </c>
      <c r="DW19" s="16">
        <f>IF(ตัวชี้วัด!AX19="/",1,0)</f>
        <v>0</v>
      </c>
      <c r="DX19" s="16">
        <f>IF(ตัวชี้วัด!BB19="/",1,0)</f>
        <v>0</v>
      </c>
      <c r="DY19" s="16">
        <f>IF(ตัวชี้วัด!BE19="/",1,0)</f>
        <v>0</v>
      </c>
      <c r="DZ19" s="16">
        <f>IF(ตัวชี้วัด!BH19="/",1,0)</f>
        <v>0</v>
      </c>
      <c r="EA19" s="16">
        <f>IF(ตัวชี้วัด!BK19="/",1,0)</f>
        <v>0</v>
      </c>
      <c r="EB19" s="16">
        <f>IF(ตัวชี้วัด!BN19="/",1,0)</f>
        <v>0</v>
      </c>
      <c r="EC19" s="16">
        <f>IF(ตัวชี้วัด!BT19="/",1,0)</f>
        <v>0</v>
      </c>
      <c r="ED19" s="16">
        <f>IF(ตัวชี้วัด!BW19="/",1,0)</f>
        <v>0</v>
      </c>
      <c r="EE19" s="16">
        <f>IF(ตัวชี้วัด!BZ19="/",1,0)</f>
        <v>0</v>
      </c>
      <c r="EF19" s="16">
        <f>IF(ตัวชี้วัด!CC19="/",1,0)</f>
        <v>0</v>
      </c>
      <c r="EG19" s="16">
        <f>IF(ตัวชี้วัด!CF19="/",1,0)</f>
        <v>0</v>
      </c>
      <c r="EH19" s="16">
        <f>IF(ตัวชี้วัด!CJ19="/",1,0)</f>
        <v>0</v>
      </c>
      <c r="EI19" s="16">
        <f>IF(ตัวชี้วัด!CM19="/",1,0)</f>
        <v>0</v>
      </c>
      <c r="EJ19" s="16">
        <f>IF(ตัวชี้วัด!CP19="/",1,0)</f>
        <v>0</v>
      </c>
      <c r="EK19" s="16">
        <f>IF(ตัวชี้วัด!CS19="/",1,0)</f>
        <v>0</v>
      </c>
      <c r="EL19" s="16">
        <f>IF(ตัวชี้วัด!CV19="/",1,0)</f>
        <v>0</v>
      </c>
      <c r="EM19" s="16">
        <f>IF(ตัวชี้วัด!DB19="/",1,0)</f>
        <v>0</v>
      </c>
      <c r="EN19" s="16">
        <f>IF(ตัวชี้วัด!DE19="/",1,0)</f>
        <v>0</v>
      </c>
      <c r="EO19" s="16">
        <f>IF(ตัวชี้วัด!DH19="/",1,0)</f>
        <v>0</v>
      </c>
      <c r="EP19" s="16">
        <f>IF(ตัวชี้วัด!DK19="/",1,0)</f>
        <v>0</v>
      </c>
      <c r="EQ19" s="16">
        <f>IF(ตัวชี้วัด!DN19="/",1,0)</f>
        <v>0</v>
      </c>
      <c r="ER19" s="16">
        <f>IF(ตัวชี้วัด!DR19="/",1,0)</f>
        <v>0</v>
      </c>
      <c r="ES19" s="16">
        <f>IF(ตัวชี้วัด!DU19="/",1,0)</f>
        <v>0</v>
      </c>
      <c r="ET19" s="16">
        <f>IF(ตัวชี้วัด!DX19="/",1,0)</f>
        <v>0</v>
      </c>
      <c r="EU19" s="16">
        <f>IF(ตัวชี้วัด!EA19="/",1,0)</f>
        <v>0</v>
      </c>
      <c r="EV19" s="84">
        <f t="shared" si="3"/>
        <v>0</v>
      </c>
      <c r="EX19" s="16">
        <v>14</v>
      </c>
      <c r="EY19" s="16">
        <f>IF(คุณลักษณะ!B19&gt;1,2,IF(คุณลักษณะ!B19=1,1,0))</f>
        <v>0</v>
      </c>
      <c r="EZ19" s="16">
        <f>IF(คุณลักษณะ!C19&gt;1,2,IF(คุณลักษณะ!C19=1,1,0))</f>
        <v>0</v>
      </c>
      <c r="FA19" s="16">
        <f>IF(คุณลักษณะ!D19&gt;1,2,IF(คุณลักษณะ!D19=1,1,0))</f>
        <v>0</v>
      </c>
      <c r="FB19" s="16">
        <f>IF(คุณลักษณะ!E19&gt;1,2,IF(คุณลักษณะ!E19=1,1,0))</f>
        <v>0</v>
      </c>
      <c r="FC19" s="84">
        <f t="shared" si="4"/>
        <v>0</v>
      </c>
      <c r="FD19" s="16">
        <f>IF(คุณลักษณะ!G19&gt;1,2,IF(คุณลักษณะ!G19=1,1,0))</f>
        <v>0</v>
      </c>
      <c r="FE19" s="16">
        <f>IF(คุณลักษณะ!H19&gt;1,2,IF(คุณลักษณะ!H19=1,1,0))</f>
        <v>0</v>
      </c>
      <c r="FF19" s="84">
        <f t="shared" si="5"/>
        <v>0</v>
      </c>
      <c r="FG19" s="16">
        <f>IF(คุณลักษณะ!O19&gt;1,2,IF(คุณลักษณะ!O19=1,1,0))</f>
        <v>0</v>
      </c>
      <c r="FH19" s="16">
        <f>IF(คุณลักษณะ!P19&gt;1,2,IF(คุณลักษณะ!P19=1,1,0))</f>
        <v>0</v>
      </c>
      <c r="FI19" s="84">
        <f t="shared" si="6"/>
        <v>0</v>
      </c>
      <c r="FJ19" s="16">
        <f>IF(คุณลักษณะ!S19&gt;1,2,IF(คุณลักษณะ!S19=1,1,0))</f>
        <v>0</v>
      </c>
      <c r="FK19" s="16">
        <f>IF(คุณลักษณะ!T19&gt;1,2,IF(คุณลักษณะ!T19=1,1,0))</f>
        <v>0</v>
      </c>
      <c r="FL19" s="84">
        <f t="shared" si="7"/>
        <v>0</v>
      </c>
      <c r="FM19" s="16">
        <f>IF(คุณลักษณะ!V19&gt;1,2,IF(คุณลักษณะ!V19=1,1,0))</f>
        <v>0</v>
      </c>
      <c r="FN19" s="16">
        <f>IF(คุณลักษณะ!W19&gt;1,2,IF(คุณลักษณะ!W19=1,1,0))</f>
        <v>0</v>
      </c>
      <c r="FO19" s="84">
        <f t="shared" si="8"/>
        <v>0</v>
      </c>
      <c r="FP19" s="16">
        <f>IF(คุณลักษณะ!Y19&gt;1,2,IF(คุณลักษณะ!Y19=1,1,0))</f>
        <v>0</v>
      </c>
      <c r="FQ19" s="16">
        <f>IF(คุณลักษณะ!AC19&gt;1,2,IF(คุณลักษณะ!AC19=1,1,0))</f>
        <v>0</v>
      </c>
      <c r="FR19" s="16">
        <f>IF(คุณลักษณะ!AD19&gt;1,2,IF(คุณลักษณะ!AD19=1,1,0))</f>
        <v>0</v>
      </c>
      <c r="FS19" s="84">
        <f t="shared" si="9"/>
        <v>0</v>
      </c>
      <c r="FT19" s="16">
        <f>IF(คุณลักษณะ!AF19&gt;1,2,IF(คุณลักษณะ!AF19=1,1,0))</f>
        <v>0</v>
      </c>
      <c r="FU19" s="16">
        <f>IF(คุณลักษณะ!AG19&gt;1,2,IF(คุณลักษณะ!AG19=1,1,0))</f>
        <v>0</v>
      </c>
      <c r="FV19" s="84">
        <f t="shared" si="10"/>
        <v>0</v>
      </c>
      <c r="FW19" s="51"/>
      <c r="FX19" s="16">
        <f>IF(คุณลักษณะ!F19&gt;1,2,IF(คุณลักษณะ!F19=1,1,0))</f>
        <v>0</v>
      </c>
      <c r="FY19" s="16">
        <f>IF(คุณลักษณะ!I19&gt;1,2,IF(คุณลักษณะ!I19=1,1,0))</f>
        <v>0</v>
      </c>
      <c r="FZ19" s="16">
        <f>IF(คุณลักษณะ!N19&gt;1,2,IF(คุณลักษณะ!N19=1,1,0))</f>
        <v>0</v>
      </c>
      <c r="GA19" s="16">
        <f>IF(คุณลักษณะ!Q19&gt;1,2,IF(คุณลักษณะ!Q19=1,1,0))</f>
        <v>0</v>
      </c>
      <c r="GB19" s="16">
        <f>IF(คุณลักษณะ!U19&gt;1,2,IF(คุณลักษณะ!U19=1,1,0))</f>
        <v>0</v>
      </c>
      <c r="GC19" s="16">
        <f>IF(คุณลักษณะ!X19&gt;1,2,IF(คุณลักษณะ!X19=1,1,0))</f>
        <v>0</v>
      </c>
      <c r="GD19" s="16">
        <f>IF(คุณลักษณะ!AE19&gt;1,2,IF(คุณลักษณะ!AE19=1,1,0))</f>
        <v>0</v>
      </c>
      <c r="GE19" s="16">
        <f>IF(คุณลักษณะ!AH19&gt;1,2,IF(คุณลักษณะ!AH19=1,1,0))</f>
        <v>0</v>
      </c>
      <c r="GF19" s="88">
        <f t="shared" si="13"/>
        <v>0</v>
      </c>
      <c r="GG19" s="86">
        <f>IF(คุณลักษณะ!F19=0,0,IF(คุณลักษณะ!I19=0,0,IF(คุณลักษณะ!N19=0,0,IF(คุณลักษณะ!Q19=0,0,IF(คุณลักษณะ!U19=0,0,IF(คุณลักษณะ!X19=0,0,IF(คุณลักษณะ!AE19=0,0,IF(คุณลักษณะ!AH19=0,0,GF19))))))))</f>
        <v>0</v>
      </c>
      <c r="GI19" s="3">
        <v>14</v>
      </c>
      <c r="GJ19" s="22">
        <f>IF(เวลาเรียน!C19="",0,1)</f>
        <v>0</v>
      </c>
      <c r="GK19" s="456">
        <f>IF(ผลการเรียน!$AK18=$GK$5,1,0)</f>
        <v>0</v>
      </c>
      <c r="GL19" s="456">
        <f>IF(ผลการเรียน!$AK18=$GL$5,1,0)</f>
        <v>0</v>
      </c>
      <c r="GM19" s="456">
        <f>IF(ผลการเรียน!$AK18=$GM$5,1,0)</f>
        <v>0</v>
      </c>
      <c r="GN19" s="456">
        <f>IF(ผลการเรียน!$AK18=$GN$5,1,0)</f>
        <v>0</v>
      </c>
      <c r="GO19" s="456">
        <f>IF(ผลการเรียน!$AK18=$GO$5,1,0)</f>
        <v>0</v>
      </c>
      <c r="GP19" s="456">
        <f>IF(ผลการเรียน!$AK18=$GP$5,1,0)</f>
        <v>0</v>
      </c>
      <c r="GQ19" s="456">
        <f>IF(ผลการเรียน!$AK18=$GQ$5,1,0)</f>
        <v>0</v>
      </c>
      <c r="GR19" s="456">
        <f>IF(ผลการเรียน!$AK18=$GR$5,1,0)</f>
        <v>0</v>
      </c>
      <c r="GS19" s="456">
        <f>IF(ผลการเรียน!$AK18=$GS$5,1,0)</f>
        <v>0</v>
      </c>
      <c r="GT19" s="456">
        <f>IF(ผลการเรียน!$AK18=$GT$5,1,0)</f>
        <v>0</v>
      </c>
      <c r="GU19" s="456">
        <f ca="1">IF(ผลการเรียน!$BA18=ลับ!$GU$5,1,0)</f>
        <v>0</v>
      </c>
      <c r="GV19" s="456">
        <f ca="1">IF(ผลการเรียน!$BA18=ลับ!$GV$5,1,0)</f>
        <v>0</v>
      </c>
      <c r="GW19" s="456">
        <f ca="1">IF(ผลการเรียน!$BA18=ลับ!$GW$5,1,0)</f>
        <v>0</v>
      </c>
      <c r="GX19" s="456">
        <f ca="1">IF(ผลการเรียน!$BA18=ลับ!$GX$5,1,0)</f>
        <v>0</v>
      </c>
      <c r="GY19" s="456">
        <f ca="1">IF(ผลการเรียน!$AR18=ลับ!$GY$5,1,0)</f>
        <v>0</v>
      </c>
      <c r="GZ19" s="456">
        <f ca="1">IF(ผลการเรียน!$AR18=ลับ!$GZ$5,1,0)</f>
        <v>0</v>
      </c>
      <c r="HA19" s="456">
        <f ca="1">IF(ผลการเรียน!$AR18=ลับ!$HA$5,1,0)</f>
        <v>0</v>
      </c>
      <c r="HB19" s="456">
        <f ca="1">IF(ผลการเรียน!$AR18=ลับ!$HB$5,1,0)</f>
        <v>0</v>
      </c>
      <c r="HC19" s="22">
        <f>IF(สรุปคะแนน!$Q19=3,1,0)</f>
        <v>0</v>
      </c>
      <c r="HD19" s="22">
        <f>IF(สรุปคะแนน!$Q19=2,1,0)</f>
        <v>0</v>
      </c>
      <c r="HE19" s="22">
        <f>IF(สรุปคะแนน!$Q19=1,1,0)</f>
        <v>0</v>
      </c>
      <c r="HF19" s="22">
        <f>IF(สรุปคะแนน!$Q19=0,1,0)</f>
        <v>1</v>
      </c>
      <c r="HG19" s="51"/>
      <c r="HH19" s="51"/>
      <c r="HI19" s="51"/>
      <c r="HJ19" s="51"/>
      <c r="HK19" s="51"/>
      <c r="HL19" s="51"/>
      <c r="HM19" s="51"/>
      <c r="HN19" s="51"/>
    </row>
    <row r="20" spans="1:222" ht="21">
      <c r="A20" s="29">
        <v>15</v>
      </c>
      <c r="B20" s="64">
        <f>IF(ลับ!B$3=0,0,IF(เวลาเรียน!G20="/",ลับ!B$3,0))</f>
        <v>0</v>
      </c>
      <c r="C20" s="64">
        <f>IF(ลับ!C$3=0,0,IF(เวลาเรียน!H20="/",ลับ!C$3,0))</f>
        <v>0</v>
      </c>
      <c r="D20" s="64">
        <f>IF(ลับ!D$3=0,0,IF(เวลาเรียน!I20="/",ลับ!D$3,0))</f>
        <v>0</v>
      </c>
      <c r="E20" s="64">
        <f>IF(ลับ!E$3=0,0,IF(เวลาเรียน!J20="/",ลับ!E$3,0))</f>
        <v>0</v>
      </c>
      <c r="F20" s="64">
        <f>IF(ลับ!F$3=0,0,IF(เวลาเรียน!K20="/",ลับ!F$3,0))</f>
        <v>0</v>
      </c>
      <c r="G20" s="64">
        <f>IF(ลับ!G$3=0,0,IF(เวลาเรียน!L20="/",ลับ!G$3,0))</f>
        <v>0</v>
      </c>
      <c r="H20" s="64">
        <f>IF(ลับ!H$3=0,0,IF(เวลาเรียน!M20="/",ลับ!H$3,0))</f>
        <v>0</v>
      </c>
      <c r="I20" s="64">
        <f>IF(ลับ!I$3=0,0,IF(เวลาเรียน!N20="/",ลับ!I$3,0))</f>
        <v>0</v>
      </c>
      <c r="J20" s="64">
        <f>IF(ลับ!J$3=0,0,IF(เวลาเรียน!O20="/",ลับ!J$3,0))</f>
        <v>0</v>
      </c>
      <c r="K20" s="64">
        <f>IF(ลับ!K$3=0,0,IF(เวลาเรียน!P20="/",ลับ!K$3,0))</f>
        <v>0</v>
      </c>
      <c r="L20" s="64">
        <f>IF(ลับ!L$3=0,0,IF(เวลาเรียน!Q20="/",ลับ!L$3,0))</f>
        <v>0</v>
      </c>
      <c r="M20" s="64">
        <f>IF(ลับ!M$3=0,0,IF(เวลาเรียน!R20="/",ลับ!M$3,0))</f>
        <v>0</v>
      </c>
      <c r="N20" s="64">
        <f>IF(ลับ!N$3=0,0,IF(เวลาเรียน!S20="/",ลับ!N$3,0))</f>
        <v>0</v>
      </c>
      <c r="O20" s="64">
        <f>IF(ลับ!O$3=0,0,IF(เวลาเรียน!T20="/",ลับ!O$3,0))</f>
        <v>0</v>
      </c>
      <c r="P20" s="64">
        <f>IF(ลับ!P$3=0,0,IF(เวลาเรียน!U20="/",ลับ!P$3,0))</f>
        <v>0</v>
      </c>
      <c r="Q20" s="64">
        <f>IF(ลับ!Q$3=0,0,IF(เวลาเรียน!V20="/",ลับ!Q$3,0))</f>
        <v>0</v>
      </c>
      <c r="R20" s="64">
        <f>IF(ลับ!R$3=0,0,IF(เวลาเรียน!W20="/",ลับ!R$3,0))</f>
        <v>0</v>
      </c>
      <c r="S20" s="64">
        <f>IF(ลับ!S$3=0,0,IF(เวลาเรียน!X20="/",ลับ!S$3,0))</f>
        <v>0</v>
      </c>
      <c r="T20" s="64">
        <f>IF(ลับ!T$3=0,0,IF(เวลาเรียน!Y20="/",ลับ!T$3,0))</f>
        <v>0</v>
      </c>
      <c r="U20" s="64">
        <f>IF(ลับ!U$3=0,0,IF(เวลาเรียน!Z20="/",ลับ!U$3,0))</f>
        <v>0</v>
      </c>
      <c r="V20" s="64">
        <f>IF(ลับ!V$3=0,0,IF(เวลาเรียน!AA20="/",ลับ!V$3,0))</f>
        <v>0</v>
      </c>
      <c r="W20" s="64">
        <f>IF(ลับ!W$3=0,0,IF(เวลาเรียน!AB20="/",ลับ!W$3,0))</f>
        <v>0</v>
      </c>
      <c r="X20" s="64">
        <f>IF(ลับ!X$3=0,0,IF(เวลาเรียน!AC20="/",ลับ!X$3,0))</f>
        <v>0</v>
      </c>
      <c r="Y20" s="64">
        <f>IF(ลับ!Y$3=0,0,IF(เวลาเรียน!AD20="/",ลับ!Y$3,0))</f>
        <v>0</v>
      </c>
      <c r="Z20" s="773">
        <f>IF(ลับ!Z$3=0,0,IF(เวลาเรียน!AE20="/",ลับ!Z$3,0))</f>
        <v>0</v>
      </c>
      <c r="AA20" s="64">
        <f>IF(ลับ!AA$3=0,0,IF(เวลาเรียน!AH20="/",ลับ!AA$3,0))</f>
        <v>0</v>
      </c>
      <c r="AB20" s="64">
        <f>IF(ลับ!AB$3=0,0,IF(เวลาเรียน!AI20="/",ลับ!AB$3,0))</f>
        <v>0</v>
      </c>
      <c r="AC20" s="64">
        <f>IF(ลับ!AC$3=0,0,IF(เวลาเรียน!AJ20="/",ลับ!AC$3,0))</f>
        <v>0</v>
      </c>
      <c r="AD20" s="64">
        <f>IF(ลับ!AD$3=0,0,IF(เวลาเรียน!AK20="/",ลับ!AD$3,0))</f>
        <v>0</v>
      </c>
      <c r="AE20" s="64">
        <f>IF(ลับ!AE$3=0,0,IF(เวลาเรียน!AL20="/",ลับ!AE$3,0))</f>
        <v>0</v>
      </c>
      <c r="AF20" s="64">
        <f>IF(ลับ!AF$3=0,0,IF(เวลาเรียน!AM20="/",ลับ!AF$3,0))</f>
        <v>0</v>
      </c>
      <c r="AG20" s="64">
        <f>IF(ลับ!AG$3=0,0,IF(เวลาเรียน!AN20="/",ลับ!AG$3,0))</f>
        <v>0</v>
      </c>
      <c r="AH20" s="64">
        <f>IF(ลับ!AH$3=0,0,IF(เวลาเรียน!AO20="/",ลับ!AH$3,0))</f>
        <v>0</v>
      </c>
      <c r="AI20" s="64">
        <f>IF(ลับ!AI$3=0,0,IF(เวลาเรียน!AP20="/",ลับ!AI$3,0))</f>
        <v>0</v>
      </c>
      <c r="AJ20" s="64">
        <f>IF(ลับ!AJ$3=0,0,IF(เวลาเรียน!AQ20="/",ลับ!AJ$3,0))</f>
        <v>0</v>
      </c>
      <c r="AK20" s="64">
        <f>IF(ลับ!AK$3=0,0,IF(เวลาเรียน!AR20="/",ลับ!AK$3,0))</f>
        <v>0</v>
      </c>
      <c r="AL20" s="64">
        <f>IF(ลับ!AL$3=0,0,IF(เวลาเรียน!AS20="/",ลับ!AL$3,0))</f>
        <v>0</v>
      </c>
      <c r="AM20" s="64">
        <f>IF(ลับ!AM$3=0,0,IF(เวลาเรียน!AT20="/",ลับ!AM$3,0))</f>
        <v>0</v>
      </c>
      <c r="AN20" s="64">
        <f>IF(ลับ!AN$3=0,0,IF(เวลาเรียน!AU20="/",ลับ!AN$3,0))</f>
        <v>0</v>
      </c>
      <c r="AO20" s="64">
        <f>IF(ลับ!AO$3=0,0,IF(เวลาเรียน!AV20="/",ลับ!AO$3,0))</f>
        <v>0</v>
      </c>
      <c r="AP20" s="64">
        <f>IF(ลับ!AP$3=0,0,IF(เวลาเรียน!AW20="/",ลับ!AP$3,0))</f>
        <v>0</v>
      </c>
      <c r="AQ20" s="64">
        <f>IF(ลับ!AQ$3=0,0,IF(เวลาเรียน!AX20="/",ลับ!AQ$3,0))</f>
        <v>0</v>
      </c>
      <c r="AR20" s="64">
        <f>IF(ลับ!AR$3=0,0,IF(เวลาเรียน!AY20="/",ลับ!AR$3,0))</f>
        <v>0</v>
      </c>
      <c r="AS20" s="64">
        <f>IF(ลับ!AS$3=0,0,IF(เวลาเรียน!AZ20="/",ลับ!AS$3,0))</f>
        <v>0</v>
      </c>
      <c r="AT20" s="64">
        <f>IF(ลับ!AT$3=0,0,IF(เวลาเรียน!BA20="/",ลับ!AT$3,0))</f>
        <v>0</v>
      </c>
      <c r="AU20" s="64">
        <f>IF(ลับ!AU$3=0,0,IF(เวลาเรียน!BB20="/",ลับ!AU$3,0))</f>
        <v>0</v>
      </c>
      <c r="AV20" s="64">
        <f>IF(ลับ!AV$3=0,0,IF(เวลาเรียน!BC20="/",ลับ!AV$3,0))</f>
        <v>0</v>
      </c>
      <c r="AW20" s="64">
        <f>IF(ลับ!AW$3=0,0,IF(เวลาเรียน!BD20="/",ลับ!AW$3,0))</f>
        <v>0</v>
      </c>
      <c r="AX20" s="64">
        <f>IF(ลับ!AX$3=0,0,IF(เวลาเรียน!BE20="/",ลับ!AX$3,0))</f>
        <v>0</v>
      </c>
      <c r="AY20" s="64">
        <f>IF(ลับ!AY$3=0,0,IF(เวลาเรียน!BF20="/",ลับ!AY$3,0))</f>
        <v>0</v>
      </c>
      <c r="AZ20" s="64">
        <f>IF(ลับ!AZ$3=0,0,IF(เวลาเรียน!BG20="/",ลับ!AZ$3,0))</f>
        <v>0</v>
      </c>
      <c r="BA20" s="64">
        <f>IF(ลับ!BA$3=0,0,IF(เวลาเรียน!BH20="/",ลับ!BA$3,0))</f>
        <v>0</v>
      </c>
      <c r="BB20" s="64">
        <f>IF(ลับ!BB$3=0,0,IF(เวลาเรียน!BI20="/",ลับ!BB$3,0))</f>
        <v>0</v>
      </c>
      <c r="BC20" s="64">
        <f>IF(ลับ!BC$3=0,0,IF(เวลาเรียน!BJ20="/",ลับ!BC$3,0))</f>
        <v>0</v>
      </c>
      <c r="BD20" s="64">
        <f>IF(ลับ!BD$3=0,0,IF(เวลาเรียน!BK20="/",ลับ!BD$3,0))</f>
        <v>0</v>
      </c>
      <c r="BE20" s="64">
        <f>IF(ลับ!BE$3=0,0,IF(เวลาเรียน!BL20="/",ลับ!BE$3,0))</f>
        <v>0</v>
      </c>
      <c r="BF20" s="64">
        <f>IF(ลับ!BF$3=0,0,IF(เวลาเรียน!BM20="/",ลับ!BF$3,0))</f>
        <v>0</v>
      </c>
      <c r="BG20" s="64">
        <f>IF(ลับ!BG$3=0,0,IF(เวลาเรียน!BN20="/",ลับ!BG$3,0))</f>
        <v>0</v>
      </c>
      <c r="BH20" s="64">
        <f>IF(ลับ!BH$3=0,0,IF(เวลาเรียน!BO20="/",ลับ!BH$3,0))</f>
        <v>0</v>
      </c>
      <c r="BI20" s="64">
        <f>IF(ลับ!BI$3=0,0,IF(เวลาเรียน!BP20="/",ลับ!BI$3,0))</f>
        <v>0</v>
      </c>
      <c r="BJ20" s="64">
        <f>IF(ลับ!BJ$3=0,0,IF(เวลาเรียน!BQ20="/",ลับ!BJ$3,0))</f>
        <v>0</v>
      </c>
      <c r="BK20" s="64">
        <f>IF(ลับ!BK$3=0,0,IF(เวลาเรียน!BR20="/",ลับ!BK$3,0))</f>
        <v>0</v>
      </c>
      <c r="BL20" s="64">
        <f>IF(ลับ!BL$3=0,0,IF(เวลาเรียน!BS20="/",ลับ!BL$3,0))</f>
        <v>0</v>
      </c>
      <c r="BM20" s="64">
        <f>IF(ลับ!BM$3=0,0,IF(เวลาเรียน!BT20="/",ลับ!BM$3,0))</f>
        <v>0</v>
      </c>
      <c r="BN20" s="64">
        <f>IF(ลับ!BN$3=0,0,IF(เวลาเรียน!BU20="/",ลับ!BN$3,0))</f>
        <v>0</v>
      </c>
      <c r="BO20" s="64">
        <f>IF(ลับ!BO$3=0,0,IF(เวลาเรียน!BV20="/",ลับ!BO$3,0))</f>
        <v>0</v>
      </c>
      <c r="BP20" s="64">
        <f>IF(ลับ!BP$3=0,0,IF(เวลาเรียน!BW20="/",ลับ!BP$3,0))</f>
        <v>0</v>
      </c>
      <c r="BQ20" s="64">
        <f>IF(ลับ!BQ$3=0,0,IF(เวลาเรียน!BX20="/",ลับ!BQ$3,0))</f>
        <v>0</v>
      </c>
      <c r="BR20" s="64">
        <f>IF(ลับ!BR$3=0,0,IF(เวลาเรียน!BY20="/",ลับ!BR$3,0))</f>
        <v>0</v>
      </c>
      <c r="BS20" s="773">
        <f>IF(ลับ!BS$3=0,0,IF(เวลาเรียน!BZ20="/",ลับ!BS$3,0))</f>
        <v>0</v>
      </c>
      <c r="BT20" s="64">
        <f>IF(ลับ!BT$3=0,0,IF(เวลาเรียน!CB20="/",ลับ!BT$3,0))</f>
        <v>0</v>
      </c>
      <c r="BU20" s="64">
        <f>IF(ลับ!BU$3=0,0,IF(เวลาเรียน!CC20="/",ลับ!BU$3,0))</f>
        <v>0</v>
      </c>
      <c r="BV20" s="64">
        <f>IF(ลับ!BV$3=0,0,IF(เวลาเรียน!CD20="/",ลับ!BV$3,0))</f>
        <v>0</v>
      </c>
      <c r="BW20" s="64">
        <f>IF(ลับ!BW$3=0,0,IF(เวลาเรียน!CE20="/",ลับ!BW$3,0))</f>
        <v>0</v>
      </c>
      <c r="BX20" s="64">
        <f>IF(ลับ!BX$3=0,0,IF(เวลาเรียน!CF20="/",ลับ!BX$3,0))</f>
        <v>0</v>
      </c>
      <c r="BY20" s="64">
        <f>IF(ลับ!BY$3=0,0,IF(เวลาเรียน!CG20="/",ลับ!BY$3,0))</f>
        <v>0</v>
      </c>
      <c r="BZ20" s="64">
        <f>IF(ลับ!BZ$3=0,0,IF(เวลาเรียน!CH20="/",ลับ!BZ$3,0))</f>
        <v>0</v>
      </c>
      <c r="CA20" s="64">
        <f>IF(ลับ!CA$3=0,0,IF(เวลาเรียน!CI20="/",ลับ!CA$3,0))</f>
        <v>0</v>
      </c>
      <c r="CB20" s="64">
        <f>IF(ลับ!CB$3=0,0,IF(เวลาเรียน!CJ20="/",ลับ!CB$3,0))</f>
        <v>0</v>
      </c>
      <c r="CC20" s="64">
        <f>IF(ลับ!CC$3=0,0,IF(เวลาเรียน!CK20="/",ลับ!CC$3,0))</f>
        <v>0</v>
      </c>
      <c r="CD20" s="64">
        <f>IF(ลับ!CD$3=0,0,IF(เวลาเรียน!CL20="/",ลับ!CD$3,0))</f>
        <v>0</v>
      </c>
      <c r="CE20" s="64">
        <f>IF(ลับ!CE$3=0,0,IF(เวลาเรียน!CM20="/",ลับ!CE$3,0))</f>
        <v>0</v>
      </c>
      <c r="CF20" s="64">
        <f>IF(ลับ!CF$3=0,0,IF(เวลาเรียน!CN20="/",ลับ!CF$3,0))</f>
        <v>0</v>
      </c>
      <c r="CG20" s="64">
        <f>IF(ลับ!CG$3=0,0,IF(เวลาเรียน!CO20="/",ลับ!CG$3,0))</f>
        <v>0</v>
      </c>
      <c r="CH20" s="64">
        <f>IF(ลับ!CH$3=0,0,IF(เวลาเรียน!CP20="/",ลับ!CH$3,0))</f>
        <v>0</v>
      </c>
      <c r="CI20" s="64">
        <f>IF(ลับ!CI$3=0,0,IF(เวลาเรียน!CQ20="/",ลับ!CI$3,0))</f>
        <v>0</v>
      </c>
      <c r="CJ20" s="64">
        <f>IF(ลับ!CJ$3=0,0,IF(เวลาเรียน!CR20="/",ลับ!CJ$3,0))</f>
        <v>0</v>
      </c>
      <c r="CK20" s="64">
        <f>IF(ลับ!CK$3=0,0,IF(เวลาเรียน!CS20="/",ลับ!CK$3,0))</f>
        <v>0</v>
      </c>
      <c r="CL20" s="64">
        <f>IF(ลับ!CL$3=0,0,IF(เวลาเรียน!CT20="/",ลับ!CL$3,0))</f>
        <v>0</v>
      </c>
      <c r="CM20" s="64">
        <f>IF(ลับ!CM$3=0,0,IF(เวลาเรียน!CU20="/",ลับ!CM$3,0))</f>
        <v>0</v>
      </c>
      <c r="CN20" s="64">
        <f>IF(ลับ!CN$3=0,0,IF(เวลาเรียน!CV20="/",ลับ!CN$3,0))</f>
        <v>0</v>
      </c>
      <c r="CO20" s="64">
        <f>IF(ลับ!CO$3=0,0,IF(เวลาเรียน!CW20="/",ลับ!CO$3,0))</f>
        <v>0</v>
      </c>
      <c r="CP20" s="64">
        <f>IF(ลับ!CP$3=0,0,IF(เวลาเรียน!CX20="/",ลับ!CP$3,0))</f>
        <v>0</v>
      </c>
      <c r="CQ20" s="64">
        <f>IF(ลับ!CQ$3=0,0,IF(เวลาเรียน!CY20="/",ลับ!CQ$3,0))</f>
        <v>0</v>
      </c>
      <c r="CR20" s="64">
        <f>IF(ลับ!CR$3=0,0,IF(เวลาเรียน!CZ20="/",ลับ!CR$3,0))</f>
        <v>0</v>
      </c>
      <c r="CS20" s="64">
        <f>IF(ลับ!CS$3=0,0,IF(เวลาเรียน!DA20="/",ลับ!CS$3,0))</f>
        <v>0</v>
      </c>
      <c r="CT20" s="64">
        <f>IF(ลับ!CT$3=0,0,IF(เวลาเรียน!DB20="/",ลับ!CT$3,0))</f>
        <v>0</v>
      </c>
      <c r="CU20" s="64">
        <f>IF(ลับ!CU$3=0,0,IF(เวลาเรียน!DC20="/",ลับ!CU$3,0))</f>
        <v>0</v>
      </c>
      <c r="CV20" s="64">
        <f>IF(ลับ!CV$3=0,0,IF(เวลาเรียน!DD20="/",ลับ!CV$3,0))</f>
        <v>0</v>
      </c>
      <c r="CW20" s="65">
        <f>IF(ลับ!CW$3=0,0,IF(เวลาเรียน!DE20="/",ลับ!CW$3,0))</f>
        <v>0</v>
      </c>
      <c r="CX20" s="85">
        <f t="shared" si="11"/>
        <v>0</v>
      </c>
      <c r="CZ20" s="16">
        <v>15</v>
      </c>
      <c r="DA20" s="16">
        <f>IF(ตัวชี้วัด!C20="ร",ตัวชี้วัด!C20,IF(ตัวชี้วัด!F20="ร",ตัวชี้วัด!F20,IF(ตัวชี้วัด!I20="ร",ตัวชี้วัด!I20,IF(ตัวชี้วัด!L20="ร",ตัวชี้วัด!L20,IF(ตัวชี้วัด!O20="ร",ตัวชี้วัด!O20,IF(ตัวชี้วัด!S20="ร",ตัวชี้วัด!S20,IF(ตัวชี้วัด!V20="ร",ตัวชี้วัด!V20,SUM(ตัวชี้วัด!C20,ตัวชี้วัด!F20,ตัวชี้วัด!I20,ตัวชี้วัด!L20,ตัวชี้วัด!O20,ตัวชี้วัด!S20,ตัวชี้วัด!V20))))))))</f>
        <v>0</v>
      </c>
      <c r="DB20" s="16">
        <f>IF(ตัวชี้วัด!Y20="ร",ตัวชี้วัด!Y20,IF(ตัวชี้วัด!AB20="ร",ตัวชี้วัด!AB20,IF(ตัวชี้วัด!AE20="ร",ตัวชี้วัด!AE20,IF(ตัวชี้วัด!AK20="ร",ตัวชี้วัด!AK20,IF(ตัวชี้วัด!AN20="ร",ตัวชี้วัด!AN20,IF(ตัวชี้วัด!AQ20="ร",ตัวชี้วัด!AQ20,IF(ตัวชี้วัด!AT20="ร",ตัวชี้วัด!AT20,SUM(ตัวชี้วัด!Y20,ตัวชี้วัด!AB20,ตัวชี้วัด!AE20,ตัวชี้วัด!AK20,ตัวชี้วัด!AN20,ตัวชี้วัด!AQ20,ตัวชี้วัด!AT20))))))))</f>
        <v>0</v>
      </c>
      <c r="DC20" s="16">
        <f>IF(ตัวชี้วัด!AW20="ร",ตัวชี้วัด!AW20,IF(ตัวชี้วัด!BA20="ร",ตัวชี้วัด!BA20,IF(ตัวชี้วัด!BD20="ร",ตัวชี้วัด!BD20,IF(ตัวชี้วัด!BG20="ร",ตัวชี้วัด!BG20,IF(ตัวชี้วัด!BJ20="ร",ตัวชี้วัด!BJ20,IF(ตัวชี้วัด!BM20="ร",ตัวชี้วัด!BM20,IF(ตัวชี้วัด!BS20="ร",ตัวชี้วัด!BS20,SUM(ตัวชี้วัด!AW20,ตัวชี้วัด!BA20,ตัวชี้วัด!BD20,ตัวชี้วัด!BG20,ตัวชี้วัด!BJ20,ตัวชี้วัด!BM20,ตัวชี้วัด!BS20))))))))</f>
        <v>0</v>
      </c>
      <c r="DD20" s="16">
        <f>IF(ตัวชี้วัด!BV20="ร",ตัวชี้วัด!BV20,IF(ตัวชี้วัด!BY20="ร",ตัวชี้วัด!BY20,IF(ตัวชี้วัด!CB20="ร",ตัวชี้วัด!CB20,IF(ตัวชี้วัด!CE20="ร",ตัวชี้วัด!CE20,IF(ตัวชี้วัด!CI20="ร",ตัวชี้วัด!CI20,IF(ตัวชี้วัด!CL20="ร",ตัวชี้วัด!CL20,IF(ตัวชี้วัด!CO20="ร",ตัวชี้วัด!CO20,SUM(ตัวชี้วัด!BV20,ตัวชี้วัด!BY20,ตัวชี้วัด!CB20,ตัวชี้วัด!CE20,ตัวชี้วัด!CI20,ตัวชี้วัด!CL20,ตัวชี้วัด!CO20))))))))</f>
        <v>0</v>
      </c>
      <c r="DE20" s="16">
        <f>IF(ตัวชี้วัด!CR20="ร",ตัวชี้วัด!CR20,IF(ตัวชี้วัด!CU20="ร",ตัวชี้วัด!CU20,IF(ตัวชี้วัด!DA20="ร",ตัวชี้วัด!DA20,IF(ตัวชี้วัด!DD20="ร",ตัวชี้วัด!DD20,IF(ตัวชี้วัด!DG20="ร",ตัวชี้วัด!DG20,IF(ตัวชี้วัด!DJ20="ร",ตัวชี้วัด!DJ20,IF(ตัวชี้วัด!DM20="ร",ตัวชี้วัด!DM20,SUM(ตัวชี้วัด!CR20,ตัวชี้วัด!CU20,ตัวชี้วัด!DA20,ตัวชี้วัด!DD20,ตัวชี้วัด!DG20,ตัวชี้วัด!DJ20,ตัวชี้วัด!DM20))))))))</f>
        <v>0</v>
      </c>
      <c r="DF20" s="16">
        <f>IF(ตัวชี้วัด!DQ20="ร",ตัวชี้วัด!DQ20,IF(ตัวชี้วัด!DT20="ร",ตัวชี้วัด!DT20,IF(ตัวชี้วัด!DW20="ร",ตัวชี้วัด!DW20,IF(ตัวชี้วัด!DZ20="ร",ตัวชี้วัด!DZ20,SUM(ตัวชี้วัด!DQ20,ตัวชี้วัด!DT20,ตัวชี้วัด!DW20,ตัวชี้วัด!DZ20)))))</f>
        <v>0</v>
      </c>
      <c r="DG20" s="84">
        <f t="shared" si="12"/>
        <v>0</v>
      </c>
      <c r="DH20" s="51"/>
      <c r="DI20" s="16">
        <f>IF(ตัวชี้วัด!D20="/",1,0)</f>
        <v>0</v>
      </c>
      <c r="DJ20" s="16">
        <f>IF(ตัวชี้วัด!G20="/",1,0)</f>
        <v>0</v>
      </c>
      <c r="DK20" s="16">
        <f>IF(ตัวชี้วัด!J20="/",1,0)</f>
        <v>0</v>
      </c>
      <c r="DL20" s="16">
        <f>IF(ตัวชี้วัด!M20="/",1,0)</f>
        <v>0</v>
      </c>
      <c r="DM20" s="16">
        <f>IF(ตัวชี้วัด!P20="/",1,0)</f>
        <v>0</v>
      </c>
      <c r="DN20" s="16">
        <f>IF(ตัวชี้วัด!T20="/",1,0)</f>
        <v>0</v>
      </c>
      <c r="DO20" s="16">
        <f>IF(ตัวชี้วัด!W20="/",1,0)</f>
        <v>0</v>
      </c>
      <c r="DP20" s="16">
        <f>IF(ตัวชี้วัด!Z20="/",1,0)</f>
        <v>0</v>
      </c>
      <c r="DQ20" s="16">
        <f>IF(ตัวชี้วัด!AC20="/",1,0)</f>
        <v>0</v>
      </c>
      <c r="DR20" s="16">
        <f>IF(ตัวชี้วัด!AF20="/",1,0)</f>
        <v>0</v>
      </c>
      <c r="DS20" s="16">
        <f>IF(ตัวชี้วัด!AL20="/",1,0)</f>
        <v>0</v>
      </c>
      <c r="DT20" s="16">
        <f>IF(ตัวชี้วัด!AO20="/",1,0)</f>
        <v>0</v>
      </c>
      <c r="DU20" s="16">
        <f>IF(ตัวชี้วัด!AR20="/",1,0)</f>
        <v>0</v>
      </c>
      <c r="DV20" s="16">
        <f>IF(ตัวชี้วัด!AU20="/",1,0)</f>
        <v>0</v>
      </c>
      <c r="DW20" s="16">
        <f>IF(ตัวชี้วัด!AX20="/",1,0)</f>
        <v>0</v>
      </c>
      <c r="DX20" s="16">
        <f>IF(ตัวชี้วัด!BB20="/",1,0)</f>
        <v>0</v>
      </c>
      <c r="DY20" s="16">
        <f>IF(ตัวชี้วัด!BE20="/",1,0)</f>
        <v>0</v>
      </c>
      <c r="DZ20" s="16">
        <f>IF(ตัวชี้วัด!BH20="/",1,0)</f>
        <v>0</v>
      </c>
      <c r="EA20" s="16">
        <f>IF(ตัวชี้วัด!BK20="/",1,0)</f>
        <v>0</v>
      </c>
      <c r="EB20" s="16">
        <f>IF(ตัวชี้วัด!BN20="/",1,0)</f>
        <v>0</v>
      </c>
      <c r="EC20" s="16">
        <f>IF(ตัวชี้วัด!BT20="/",1,0)</f>
        <v>0</v>
      </c>
      <c r="ED20" s="16">
        <f>IF(ตัวชี้วัด!BW20="/",1,0)</f>
        <v>0</v>
      </c>
      <c r="EE20" s="16">
        <f>IF(ตัวชี้วัด!BZ20="/",1,0)</f>
        <v>0</v>
      </c>
      <c r="EF20" s="16">
        <f>IF(ตัวชี้วัด!CC20="/",1,0)</f>
        <v>0</v>
      </c>
      <c r="EG20" s="16">
        <f>IF(ตัวชี้วัด!CF20="/",1,0)</f>
        <v>0</v>
      </c>
      <c r="EH20" s="16">
        <f>IF(ตัวชี้วัด!CJ20="/",1,0)</f>
        <v>0</v>
      </c>
      <c r="EI20" s="16">
        <f>IF(ตัวชี้วัด!CM20="/",1,0)</f>
        <v>0</v>
      </c>
      <c r="EJ20" s="16">
        <f>IF(ตัวชี้วัด!CP20="/",1,0)</f>
        <v>0</v>
      </c>
      <c r="EK20" s="16">
        <f>IF(ตัวชี้วัด!CS20="/",1,0)</f>
        <v>0</v>
      </c>
      <c r="EL20" s="16">
        <f>IF(ตัวชี้วัด!CV20="/",1,0)</f>
        <v>0</v>
      </c>
      <c r="EM20" s="16">
        <f>IF(ตัวชี้วัด!DB20="/",1,0)</f>
        <v>0</v>
      </c>
      <c r="EN20" s="16">
        <f>IF(ตัวชี้วัด!DE20="/",1,0)</f>
        <v>0</v>
      </c>
      <c r="EO20" s="16">
        <f>IF(ตัวชี้วัด!DH20="/",1,0)</f>
        <v>0</v>
      </c>
      <c r="EP20" s="16">
        <f>IF(ตัวชี้วัด!DK20="/",1,0)</f>
        <v>0</v>
      </c>
      <c r="EQ20" s="16">
        <f>IF(ตัวชี้วัด!DN20="/",1,0)</f>
        <v>0</v>
      </c>
      <c r="ER20" s="16">
        <f>IF(ตัวชี้วัด!DR20="/",1,0)</f>
        <v>0</v>
      </c>
      <c r="ES20" s="16">
        <f>IF(ตัวชี้วัด!DU20="/",1,0)</f>
        <v>0</v>
      </c>
      <c r="ET20" s="16">
        <f>IF(ตัวชี้วัด!DX20="/",1,0)</f>
        <v>0</v>
      </c>
      <c r="EU20" s="16">
        <f>IF(ตัวชี้วัด!EA20="/",1,0)</f>
        <v>0</v>
      </c>
      <c r="EV20" s="84">
        <f t="shared" si="3"/>
        <v>0</v>
      </c>
      <c r="EX20" s="16">
        <v>15</v>
      </c>
      <c r="EY20" s="16">
        <f>IF(คุณลักษณะ!B20&gt;1,2,IF(คุณลักษณะ!B20=1,1,0))</f>
        <v>0</v>
      </c>
      <c r="EZ20" s="16">
        <f>IF(คุณลักษณะ!C20&gt;1,2,IF(คุณลักษณะ!C20=1,1,0))</f>
        <v>0</v>
      </c>
      <c r="FA20" s="16">
        <f>IF(คุณลักษณะ!D20&gt;1,2,IF(คุณลักษณะ!D20=1,1,0))</f>
        <v>0</v>
      </c>
      <c r="FB20" s="16">
        <f>IF(คุณลักษณะ!E20&gt;1,2,IF(คุณลักษณะ!E20=1,1,0))</f>
        <v>0</v>
      </c>
      <c r="FC20" s="84">
        <f t="shared" si="4"/>
        <v>0</v>
      </c>
      <c r="FD20" s="16">
        <f>IF(คุณลักษณะ!G20&gt;1,2,IF(คุณลักษณะ!G20=1,1,0))</f>
        <v>0</v>
      </c>
      <c r="FE20" s="16">
        <f>IF(คุณลักษณะ!H20&gt;1,2,IF(คุณลักษณะ!H20=1,1,0))</f>
        <v>0</v>
      </c>
      <c r="FF20" s="84">
        <f t="shared" si="5"/>
        <v>0</v>
      </c>
      <c r="FG20" s="16">
        <f>IF(คุณลักษณะ!O20&gt;1,2,IF(คุณลักษณะ!O20=1,1,0))</f>
        <v>0</v>
      </c>
      <c r="FH20" s="16">
        <f>IF(คุณลักษณะ!P20&gt;1,2,IF(คุณลักษณะ!P20=1,1,0))</f>
        <v>0</v>
      </c>
      <c r="FI20" s="84">
        <f t="shared" si="6"/>
        <v>0</v>
      </c>
      <c r="FJ20" s="16">
        <f>IF(คุณลักษณะ!S20&gt;1,2,IF(คุณลักษณะ!S20=1,1,0))</f>
        <v>0</v>
      </c>
      <c r="FK20" s="16">
        <f>IF(คุณลักษณะ!T20&gt;1,2,IF(คุณลักษณะ!T20=1,1,0))</f>
        <v>0</v>
      </c>
      <c r="FL20" s="84">
        <f t="shared" si="7"/>
        <v>0</v>
      </c>
      <c r="FM20" s="16">
        <f>IF(คุณลักษณะ!V20&gt;1,2,IF(คุณลักษณะ!V20=1,1,0))</f>
        <v>0</v>
      </c>
      <c r="FN20" s="16">
        <f>IF(คุณลักษณะ!W20&gt;1,2,IF(คุณลักษณะ!W20=1,1,0))</f>
        <v>0</v>
      </c>
      <c r="FO20" s="84">
        <f t="shared" si="8"/>
        <v>0</v>
      </c>
      <c r="FP20" s="16">
        <f>IF(คุณลักษณะ!Y20&gt;1,2,IF(คุณลักษณะ!Y20=1,1,0))</f>
        <v>0</v>
      </c>
      <c r="FQ20" s="16">
        <f>IF(คุณลักษณะ!AC20&gt;1,2,IF(คุณลักษณะ!AC20=1,1,0))</f>
        <v>0</v>
      </c>
      <c r="FR20" s="16">
        <f>IF(คุณลักษณะ!AD20&gt;1,2,IF(คุณลักษณะ!AD20=1,1,0))</f>
        <v>0</v>
      </c>
      <c r="FS20" s="84">
        <f t="shared" si="9"/>
        <v>0</v>
      </c>
      <c r="FT20" s="16">
        <f>IF(คุณลักษณะ!AF20&gt;1,2,IF(คุณลักษณะ!AF20=1,1,0))</f>
        <v>0</v>
      </c>
      <c r="FU20" s="16">
        <f>IF(คุณลักษณะ!AG20&gt;1,2,IF(คุณลักษณะ!AG20=1,1,0))</f>
        <v>0</v>
      </c>
      <c r="FV20" s="84">
        <f t="shared" si="10"/>
        <v>0</v>
      </c>
      <c r="FW20" s="51"/>
      <c r="FX20" s="16">
        <f>IF(คุณลักษณะ!F20&gt;1,2,IF(คุณลักษณะ!F20=1,1,0))</f>
        <v>0</v>
      </c>
      <c r="FY20" s="16">
        <f>IF(คุณลักษณะ!I20&gt;1,2,IF(คุณลักษณะ!I20=1,1,0))</f>
        <v>0</v>
      </c>
      <c r="FZ20" s="16">
        <f>IF(คุณลักษณะ!N20&gt;1,2,IF(คุณลักษณะ!N20=1,1,0))</f>
        <v>0</v>
      </c>
      <c r="GA20" s="16">
        <f>IF(คุณลักษณะ!Q20&gt;1,2,IF(คุณลักษณะ!Q20=1,1,0))</f>
        <v>0</v>
      </c>
      <c r="GB20" s="16">
        <f>IF(คุณลักษณะ!U20&gt;1,2,IF(คุณลักษณะ!U20=1,1,0))</f>
        <v>0</v>
      </c>
      <c r="GC20" s="16">
        <f>IF(คุณลักษณะ!X20&gt;1,2,IF(คุณลักษณะ!X20=1,1,0))</f>
        <v>0</v>
      </c>
      <c r="GD20" s="16">
        <f>IF(คุณลักษณะ!AE20&gt;1,2,IF(คุณลักษณะ!AE20=1,1,0))</f>
        <v>0</v>
      </c>
      <c r="GE20" s="16">
        <f>IF(คุณลักษณะ!AH20&gt;1,2,IF(คุณลักษณะ!AH20=1,1,0))</f>
        <v>0</v>
      </c>
      <c r="GF20" s="88">
        <f t="shared" si="13"/>
        <v>0</v>
      </c>
      <c r="GG20" s="86">
        <f>IF(คุณลักษณะ!F20=0,0,IF(คุณลักษณะ!I20=0,0,IF(คุณลักษณะ!N20=0,0,IF(คุณลักษณะ!Q20=0,0,IF(คุณลักษณะ!U20=0,0,IF(คุณลักษณะ!X20=0,0,IF(คุณลักษณะ!AE20=0,0,IF(คุณลักษณะ!AH20=0,0,GF20))))))))</f>
        <v>0</v>
      </c>
      <c r="GI20" s="3">
        <v>15</v>
      </c>
      <c r="GJ20" s="22">
        <f>IF(เวลาเรียน!C20="",0,1)</f>
        <v>0</v>
      </c>
      <c r="GK20" s="456">
        <f>IF(ผลการเรียน!$AK19=$GK$5,1,0)</f>
        <v>0</v>
      </c>
      <c r="GL20" s="456">
        <f>IF(ผลการเรียน!$AK19=$GL$5,1,0)</f>
        <v>0</v>
      </c>
      <c r="GM20" s="456">
        <f>IF(ผลการเรียน!$AK19=$GM$5,1,0)</f>
        <v>0</v>
      </c>
      <c r="GN20" s="456">
        <f>IF(ผลการเรียน!$AK19=$GN$5,1,0)</f>
        <v>0</v>
      </c>
      <c r="GO20" s="456">
        <f>IF(ผลการเรียน!$AK19=$GO$5,1,0)</f>
        <v>0</v>
      </c>
      <c r="GP20" s="456">
        <f>IF(ผลการเรียน!$AK19=$GP$5,1,0)</f>
        <v>0</v>
      </c>
      <c r="GQ20" s="456">
        <f>IF(ผลการเรียน!$AK19=$GQ$5,1,0)</f>
        <v>0</v>
      </c>
      <c r="GR20" s="456">
        <f>IF(ผลการเรียน!$AK19=$GR$5,1,0)</f>
        <v>0</v>
      </c>
      <c r="GS20" s="456">
        <f>IF(ผลการเรียน!$AK19=$GS$5,1,0)</f>
        <v>0</v>
      </c>
      <c r="GT20" s="456">
        <f>IF(ผลการเรียน!$AK19=$GT$5,1,0)</f>
        <v>0</v>
      </c>
      <c r="GU20" s="456">
        <f ca="1">IF(ผลการเรียน!$BA19=ลับ!$GU$5,1,0)</f>
        <v>0</v>
      </c>
      <c r="GV20" s="456">
        <f ca="1">IF(ผลการเรียน!$BA19=ลับ!$GV$5,1,0)</f>
        <v>0</v>
      </c>
      <c r="GW20" s="456">
        <f ca="1">IF(ผลการเรียน!$BA19=ลับ!$GW$5,1,0)</f>
        <v>0</v>
      </c>
      <c r="GX20" s="456">
        <f ca="1">IF(ผลการเรียน!$BA19=ลับ!$GX$5,1,0)</f>
        <v>0</v>
      </c>
      <c r="GY20" s="456">
        <f ca="1">IF(ผลการเรียน!$AR19=ลับ!$GY$5,1,0)</f>
        <v>0</v>
      </c>
      <c r="GZ20" s="456">
        <f ca="1">IF(ผลการเรียน!$AR19=ลับ!$GZ$5,1,0)</f>
        <v>0</v>
      </c>
      <c r="HA20" s="456">
        <f ca="1">IF(ผลการเรียน!$AR19=ลับ!$HA$5,1,0)</f>
        <v>0</v>
      </c>
      <c r="HB20" s="456">
        <f ca="1">IF(ผลการเรียน!$AR19=ลับ!$HB$5,1,0)</f>
        <v>0</v>
      </c>
      <c r="HC20" s="22">
        <f>IF(สรุปคะแนน!$Q20=3,1,0)</f>
        <v>0</v>
      </c>
      <c r="HD20" s="22">
        <f>IF(สรุปคะแนน!$Q20=2,1,0)</f>
        <v>0</v>
      </c>
      <c r="HE20" s="22">
        <f>IF(สรุปคะแนน!$Q20=1,1,0)</f>
        <v>0</v>
      </c>
      <c r="HF20" s="22">
        <f>IF(สรุปคะแนน!$Q20=0,1,0)</f>
        <v>1</v>
      </c>
      <c r="HG20" s="51"/>
      <c r="HH20" s="51"/>
      <c r="HI20" s="51"/>
      <c r="HJ20" s="51"/>
      <c r="HK20" s="51"/>
      <c r="HL20" s="51"/>
      <c r="HM20" s="51"/>
      <c r="HN20" s="51"/>
    </row>
    <row r="21" spans="1:222" ht="21">
      <c r="A21" s="29">
        <v>16</v>
      </c>
      <c r="B21" s="64">
        <f>IF(ลับ!B$3=0,0,IF(เวลาเรียน!G21="/",ลับ!B$3,0))</f>
        <v>0</v>
      </c>
      <c r="C21" s="64">
        <f>IF(ลับ!C$3=0,0,IF(เวลาเรียน!H21="/",ลับ!C$3,0))</f>
        <v>0</v>
      </c>
      <c r="D21" s="64">
        <f>IF(ลับ!D$3=0,0,IF(เวลาเรียน!I21="/",ลับ!D$3,0))</f>
        <v>0</v>
      </c>
      <c r="E21" s="64">
        <f>IF(ลับ!E$3=0,0,IF(เวลาเรียน!J21="/",ลับ!E$3,0))</f>
        <v>0</v>
      </c>
      <c r="F21" s="64">
        <f>IF(ลับ!F$3=0,0,IF(เวลาเรียน!K21="/",ลับ!F$3,0))</f>
        <v>0</v>
      </c>
      <c r="G21" s="64">
        <f>IF(ลับ!G$3=0,0,IF(เวลาเรียน!L21="/",ลับ!G$3,0))</f>
        <v>0</v>
      </c>
      <c r="H21" s="64">
        <f>IF(ลับ!H$3=0,0,IF(เวลาเรียน!M21="/",ลับ!H$3,0))</f>
        <v>0</v>
      </c>
      <c r="I21" s="64">
        <f>IF(ลับ!I$3=0,0,IF(เวลาเรียน!N21="/",ลับ!I$3,0))</f>
        <v>0</v>
      </c>
      <c r="J21" s="64">
        <f>IF(ลับ!J$3=0,0,IF(เวลาเรียน!O21="/",ลับ!J$3,0))</f>
        <v>0</v>
      </c>
      <c r="K21" s="64">
        <f>IF(ลับ!K$3=0,0,IF(เวลาเรียน!P21="/",ลับ!K$3,0))</f>
        <v>0</v>
      </c>
      <c r="L21" s="64">
        <f>IF(ลับ!L$3=0,0,IF(เวลาเรียน!Q21="/",ลับ!L$3,0))</f>
        <v>0</v>
      </c>
      <c r="M21" s="64">
        <f>IF(ลับ!M$3=0,0,IF(เวลาเรียน!R21="/",ลับ!M$3,0))</f>
        <v>0</v>
      </c>
      <c r="N21" s="64">
        <f>IF(ลับ!N$3=0,0,IF(เวลาเรียน!S21="/",ลับ!N$3,0))</f>
        <v>0</v>
      </c>
      <c r="O21" s="64">
        <f>IF(ลับ!O$3=0,0,IF(เวลาเรียน!T21="/",ลับ!O$3,0))</f>
        <v>0</v>
      </c>
      <c r="P21" s="64">
        <f>IF(ลับ!P$3=0,0,IF(เวลาเรียน!U21="/",ลับ!P$3,0))</f>
        <v>0</v>
      </c>
      <c r="Q21" s="64">
        <f>IF(ลับ!Q$3=0,0,IF(เวลาเรียน!V21="/",ลับ!Q$3,0))</f>
        <v>0</v>
      </c>
      <c r="R21" s="64">
        <f>IF(ลับ!R$3=0,0,IF(เวลาเรียน!W21="/",ลับ!R$3,0))</f>
        <v>0</v>
      </c>
      <c r="S21" s="64">
        <f>IF(ลับ!S$3=0,0,IF(เวลาเรียน!X21="/",ลับ!S$3,0))</f>
        <v>0</v>
      </c>
      <c r="T21" s="64">
        <f>IF(ลับ!T$3=0,0,IF(เวลาเรียน!Y21="/",ลับ!T$3,0))</f>
        <v>0</v>
      </c>
      <c r="U21" s="64">
        <f>IF(ลับ!U$3=0,0,IF(เวลาเรียน!Z21="/",ลับ!U$3,0))</f>
        <v>0</v>
      </c>
      <c r="V21" s="64">
        <f>IF(ลับ!V$3=0,0,IF(เวลาเรียน!AA21="/",ลับ!V$3,0))</f>
        <v>0</v>
      </c>
      <c r="W21" s="64">
        <f>IF(ลับ!W$3=0,0,IF(เวลาเรียน!AB21="/",ลับ!W$3,0))</f>
        <v>0</v>
      </c>
      <c r="X21" s="64">
        <f>IF(ลับ!X$3=0,0,IF(เวลาเรียน!AC21="/",ลับ!X$3,0))</f>
        <v>0</v>
      </c>
      <c r="Y21" s="64">
        <f>IF(ลับ!Y$3=0,0,IF(เวลาเรียน!AD21="/",ลับ!Y$3,0))</f>
        <v>0</v>
      </c>
      <c r="Z21" s="773">
        <f>IF(ลับ!Z$3=0,0,IF(เวลาเรียน!AE21="/",ลับ!Z$3,0))</f>
        <v>0</v>
      </c>
      <c r="AA21" s="64">
        <f>IF(ลับ!AA$3=0,0,IF(เวลาเรียน!AH21="/",ลับ!AA$3,0))</f>
        <v>0</v>
      </c>
      <c r="AB21" s="64">
        <f>IF(ลับ!AB$3=0,0,IF(เวลาเรียน!AI21="/",ลับ!AB$3,0))</f>
        <v>0</v>
      </c>
      <c r="AC21" s="64">
        <f>IF(ลับ!AC$3=0,0,IF(เวลาเรียน!AJ21="/",ลับ!AC$3,0))</f>
        <v>0</v>
      </c>
      <c r="AD21" s="64">
        <f>IF(ลับ!AD$3=0,0,IF(เวลาเรียน!AK21="/",ลับ!AD$3,0))</f>
        <v>0</v>
      </c>
      <c r="AE21" s="64">
        <f>IF(ลับ!AE$3=0,0,IF(เวลาเรียน!AL21="/",ลับ!AE$3,0))</f>
        <v>0</v>
      </c>
      <c r="AF21" s="64">
        <f>IF(ลับ!AF$3=0,0,IF(เวลาเรียน!AM21="/",ลับ!AF$3,0))</f>
        <v>0</v>
      </c>
      <c r="AG21" s="64">
        <f>IF(ลับ!AG$3=0,0,IF(เวลาเรียน!AN21="/",ลับ!AG$3,0))</f>
        <v>0</v>
      </c>
      <c r="AH21" s="64">
        <f>IF(ลับ!AH$3=0,0,IF(เวลาเรียน!AO21="/",ลับ!AH$3,0))</f>
        <v>0</v>
      </c>
      <c r="AI21" s="64">
        <f>IF(ลับ!AI$3=0,0,IF(เวลาเรียน!AP21="/",ลับ!AI$3,0))</f>
        <v>0</v>
      </c>
      <c r="AJ21" s="64">
        <f>IF(ลับ!AJ$3=0,0,IF(เวลาเรียน!AQ21="/",ลับ!AJ$3,0))</f>
        <v>0</v>
      </c>
      <c r="AK21" s="64">
        <f>IF(ลับ!AK$3=0,0,IF(เวลาเรียน!AR21="/",ลับ!AK$3,0))</f>
        <v>0</v>
      </c>
      <c r="AL21" s="64">
        <f>IF(ลับ!AL$3=0,0,IF(เวลาเรียน!AS21="/",ลับ!AL$3,0))</f>
        <v>0</v>
      </c>
      <c r="AM21" s="64">
        <f>IF(ลับ!AM$3=0,0,IF(เวลาเรียน!AT21="/",ลับ!AM$3,0))</f>
        <v>0</v>
      </c>
      <c r="AN21" s="64">
        <f>IF(ลับ!AN$3=0,0,IF(เวลาเรียน!AU21="/",ลับ!AN$3,0))</f>
        <v>0</v>
      </c>
      <c r="AO21" s="64">
        <f>IF(ลับ!AO$3=0,0,IF(เวลาเรียน!AV21="/",ลับ!AO$3,0))</f>
        <v>0</v>
      </c>
      <c r="AP21" s="64">
        <f>IF(ลับ!AP$3=0,0,IF(เวลาเรียน!AW21="/",ลับ!AP$3,0))</f>
        <v>0</v>
      </c>
      <c r="AQ21" s="64">
        <f>IF(ลับ!AQ$3=0,0,IF(เวลาเรียน!AX21="/",ลับ!AQ$3,0))</f>
        <v>0</v>
      </c>
      <c r="AR21" s="64">
        <f>IF(ลับ!AR$3=0,0,IF(เวลาเรียน!AY21="/",ลับ!AR$3,0))</f>
        <v>0</v>
      </c>
      <c r="AS21" s="64">
        <f>IF(ลับ!AS$3=0,0,IF(เวลาเรียน!AZ21="/",ลับ!AS$3,0))</f>
        <v>0</v>
      </c>
      <c r="AT21" s="64">
        <f>IF(ลับ!AT$3=0,0,IF(เวลาเรียน!BA21="/",ลับ!AT$3,0))</f>
        <v>0</v>
      </c>
      <c r="AU21" s="64">
        <f>IF(ลับ!AU$3=0,0,IF(เวลาเรียน!BB21="/",ลับ!AU$3,0))</f>
        <v>0</v>
      </c>
      <c r="AV21" s="64">
        <f>IF(ลับ!AV$3=0,0,IF(เวลาเรียน!BC21="/",ลับ!AV$3,0))</f>
        <v>0</v>
      </c>
      <c r="AW21" s="64">
        <f>IF(ลับ!AW$3=0,0,IF(เวลาเรียน!BD21="/",ลับ!AW$3,0))</f>
        <v>0</v>
      </c>
      <c r="AX21" s="64">
        <f>IF(ลับ!AX$3=0,0,IF(เวลาเรียน!BE21="/",ลับ!AX$3,0))</f>
        <v>0</v>
      </c>
      <c r="AY21" s="64">
        <f>IF(ลับ!AY$3=0,0,IF(เวลาเรียน!BF21="/",ลับ!AY$3,0))</f>
        <v>0</v>
      </c>
      <c r="AZ21" s="64">
        <f>IF(ลับ!AZ$3=0,0,IF(เวลาเรียน!BG21="/",ลับ!AZ$3,0))</f>
        <v>0</v>
      </c>
      <c r="BA21" s="64">
        <f>IF(ลับ!BA$3=0,0,IF(เวลาเรียน!BH21="/",ลับ!BA$3,0))</f>
        <v>0</v>
      </c>
      <c r="BB21" s="64">
        <f>IF(ลับ!BB$3=0,0,IF(เวลาเรียน!BI21="/",ลับ!BB$3,0))</f>
        <v>0</v>
      </c>
      <c r="BC21" s="64">
        <f>IF(ลับ!BC$3=0,0,IF(เวลาเรียน!BJ21="/",ลับ!BC$3,0))</f>
        <v>0</v>
      </c>
      <c r="BD21" s="64">
        <f>IF(ลับ!BD$3=0,0,IF(เวลาเรียน!BK21="/",ลับ!BD$3,0))</f>
        <v>0</v>
      </c>
      <c r="BE21" s="64">
        <f>IF(ลับ!BE$3=0,0,IF(เวลาเรียน!BL21="/",ลับ!BE$3,0))</f>
        <v>0</v>
      </c>
      <c r="BF21" s="64">
        <f>IF(ลับ!BF$3=0,0,IF(เวลาเรียน!BM21="/",ลับ!BF$3,0))</f>
        <v>0</v>
      </c>
      <c r="BG21" s="64">
        <f>IF(ลับ!BG$3=0,0,IF(เวลาเรียน!BN21="/",ลับ!BG$3,0))</f>
        <v>0</v>
      </c>
      <c r="BH21" s="64">
        <f>IF(ลับ!BH$3=0,0,IF(เวลาเรียน!BO21="/",ลับ!BH$3,0))</f>
        <v>0</v>
      </c>
      <c r="BI21" s="64">
        <f>IF(ลับ!BI$3=0,0,IF(เวลาเรียน!BP21="/",ลับ!BI$3,0))</f>
        <v>0</v>
      </c>
      <c r="BJ21" s="64">
        <f>IF(ลับ!BJ$3=0,0,IF(เวลาเรียน!BQ21="/",ลับ!BJ$3,0))</f>
        <v>0</v>
      </c>
      <c r="BK21" s="64">
        <f>IF(ลับ!BK$3=0,0,IF(เวลาเรียน!BR21="/",ลับ!BK$3,0))</f>
        <v>0</v>
      </c>
      <c r="BL21" s="64">
        <f>IF(ลับ!BL$3=0,0,IF(เวลาเรียน!BS21="/",ลับ!BL$3,0))</f>
        <v>0</v>
      </c>
      <c r="BM21" s="64">
        <f>IF(ลับ!BM$3=0,0,IF(เวลาเรียน!BT21="/",ลับ!BM$3,0))</f>
        <v>0</v>
      </c>
      <c r="BN21" s="64">
        <f>IF(ลับ!BN$3=0,0,IF(เวลาเรียน!BU21="/",ลับ!BN$3,0))</f>
        <v>0</v>
      </c>
      <c r="BO21" s="64">
        <f>IF(ลับ!BO$3=0,0,IF(เวลาเรียน!BV21="/",ลับ!BO$3,0))</f>
        <v>0</v>
      </c>
      <c r="BP21" s="64">
        <f>IF(ลับ!BP$3=0,0,IF(เวลาเรียน!BW21="/",ลับ!BP$3,0))</f>
        <v>0</v>
      </c>
      <c r="BQ21" s="64">
        <f>IF(ลับ!BQ$3=0,0,IF(เวลาเรียน!BX21="/",ลับ!BQ$3,0))</f>
        <v>0</v>
      </c>
      <c r="BR21" s="64">
        <f>IF(ลับ!BR$3=0,0,IF(เวลาเรียน!BY21="/",ลับ!BR$3,0))</f>
        <v>0</v>
      </c>
      <c r="BS21" s="773">
        <f>IF(ลับ!BS$3=0,0,IF(เวลาเรียน!BZ21="/",ลับ!BS$3,0))</f>
        <v>0</v>
      </c>
      <c r="BT21" s="64">
        <f>IF(ลับ!BT$3=0,0,IF(เวลาเรียน!CB21="/",ลับ!BT$3,0))</f>
        <v>0</v>
      </c>
      <c r="BU21" s="64">
        <f>IF(ลับ!BU$3=0,0,IF(เวลาเรียน!CC21="/",ลับ!BU$3,0))</f>
        <v>0</v>
      </c>
      <c r="BV21" s="64">
        <f>IF(ลับ!BV$3=0,0,IF(เวลาเรียน!CD21="/",ลับ!BV$3,0))</f>
        <v>0</v>
      </c>
      <c r="BW21" s="64">
        <f>IF(ลับ!BW$3=0,0,IF(เวลาเรียน!CE21="/",ลับ!BW$3,0))</f>
        <v>0</v>
      </c>
      <c r="BX21" s="64">
        <f>IF(ลับ!BX$3=0,0,IF(เวลาเรียน!CF21="/",ลับ!BX$3,0))</f>
        <v>0</v>
      </c>
      <c r="BY21" s="64">
        <f>IF(ลับ!BY$3=0,0,IF(เวลาเรียน!CG21="/",ลับ!BY$3,0))</f>
        <v>0</v>
      </c>
      <c r="BZ21" s="64">
        <f>IF(ลับ!BZ$3=0,0,IF(เวลาเรียน!CH21="/",ลับ!BZ$3,0))</f>
        <v>0</v>
      </c>
      <c r="CA21" s="64">
        <f>IF(ลับ!CA$3=0,0,IF(เวลาเรียน!CI21="/",ลับ!CA$3,0))</f>
        <v>0</v>
      </c>
      <c r="CB21" s="64">
        <f>IF(ลับ!CB$3=0,0,IF(เวลาเรียน!CJ21="/",ลับ!CB$3,0))</f>
        <v>0</v>
      </c>
      <c r="CC21" s="64">
        <f>IF(ลับ!CC$3=0,0,IF(เวลาเรียน!CK21="/",ลับ!CC$3,0))</f>
        <v>0</v>
      </c>
      <c r="CD21" s="64">
        <f>IF(ลับ!CD$3=0,0,IF(เวลาเรียน!CL21="/",ลับ!CD$3,0))</f>
        <v>0</v>
      </c>
      <c r="CE21" s="64">
        <f>IF(ลับ!CE$3=0,0,IF(เวลาเรียน!CM21="/",ลับ!CE$3,0))</f>
        <v>0</v>
      </c>
      <c r="CF21" s="64">
        <f>IF(ลับ!CF$3=0,0,IF(เวลาเรียน!CN21="/",ลับ!CF$3,0))</f>
        <v>0</v>
      </c>
      <c r="CG21" s="64">
        <f>IF(ลับ!CG$3=0,0,IF(เวลาเรียน!CO21="/",ลับ!CG$3,0))</f>
        <v>0</v>
      </c>
      <c r="CH21" s="64">
        <f>IF(ลับ!CH$3=0,0,IF(เวลาเรียน!CP21="/",ลับ!CH$3,0))</f>
        <v>0</v>
      </c>
      <c r="CI21" s="64">
        <f>IF(ลับ!CI$3=0,0,IF(เวลาเรียน!CQ21="/",ลับ!CI$3,0))</f>
        <v>0</v>
      </c>
      <c r="CJ21" s="64">
        <f>IF(ลับ!CJ$3=0,0,IF(เวลาเรียน!CR21="/",ลับ!CJ$3,0))</f>
        <v>0</v>
      </c>
      <c r="CK21" s="64">
        <f>IF(ลับ!CK$3=0,0,IF(เวลาเรียน!CS21="/",ลับ!CK$3,0))</f>
        <v>0</v>
      </c>
      <c r="CL21" s="64">
        <f>IF(ลับ!CL$3=0,0,IF(เวลาเรียน!CT21="/",ลับ!CL$3,0))</f>
        <v>0</v>
      </c>
      <c r="CM21" s="64">
        <f>IF(ลับ!CM$3=0,0,IF(เวลาเรียน!CU21="/",ลับ!CM$3,0))</f>
        <v>0</v>
      </c>
      <c r="CN21" s="64">
        <f>IF(ลับ!CN$3=0,0,IF(เวลาเรียน!CV21="/",ลับ!CN$3,0))</f>
        <v>0</v>
      </c>
      <c r="CO21" s="64">
        <f>IF(ลับ!CO$3=0,0,IF(เวลาเรียน!CW21="/",ลับ!CO$3,0))</f>
        <v>0</v>
      </c>
      <c r="CP21" s="64">
        <f>IF(ลับ!CP$3=0,0,IF(เวลาเรียน!CX21="/",ลับ!CP$3,0))</f>
        <v>0</v>
      </c>
      <c r="CQ21" s="64">
        <f>IF(ลับ!CQ$3=0,0,IF(เวลาเรียน!CY21="/",ลับ!CQ$3,0))</f>
        <v>0</v>
      </c>
      <c r="CR21" s="64">
        <f>IF(ลับ!CR$3=0,0,IF(เวลาเรียน!CZ21="/",ลับ!CR$3,0))</f>
        <v>0</v>
      </c>
      <c r="CS21" s="64">
        <f>IF(ลับ!CS$3=0,0,IF(เวลาเรียน!DA21="/",ลับ!CS$3,0))</f>
        <v>0</v>
      </c>
      <c r="CT21" s="64">
        <f>IF(ลับ!CT$3=0,0,IF(เวลาเรียน!DB21="/",ลับ!CT$3,0))</f>
        <v>0</v>
      </c>
      <c r="CU21" s="64">
        <f>IF(ลับ!CU$3=0,0,IF(เวลาเรียน!DC21="/",ลับ!CU$3,0))</f>
        <v>0</v>
      </c>
      <c r="CV21" s="64">
        <f>IF(ลับ!CV$3=0,0,IF(เวลาเรียน!DD21="/",ลับ!CV$3,0))</f>
        <v>0</v>
      </c>
      <c r="CW21" s="65">
        <f>IF(ลับ!CW$3=0,0,IF(เวลาเรียน!DE21="/",ลับ!CW$3,0))</f>
        <v>0</v>
      </c>
      <c r="CX21" s="85">
        <f t="shared" si="11"/>
        <v>0</v>
      </c>
      <c r="CZ21" s="16">
        <v>16</v>
      </c>
      <c r="DA21" s="16">
        <f>IF(ตัวชี้วัด!C21="ร",ตัวชี้วัด!C21,IF(ตัวชี้วัด!F21="ร",ตัวชี้วัด!F21,IF(ตัวชี้วัด!I21="ร",ตัวชี้วัด!I21,IF(ตัวชี้วัด!L21="ร",ตัวชี้วัด!L21,IF(ตัวชี้วัด!O21="ร",ตัวชี้วัด!O21,IF(ตัวชี้วัด!S21="ร",ตัวชี้วัด!S21,IF(ตัวชี้วัด!V21="ร",ตัวชี้วัด!V21,SUM(ตัวชี้วัด!C21,ตัวชี้วัด!F21,ตัวชี้วัด!I21,ตัวชี้วัด!L21,ตัวชี้วัด!O21,ตัวชี้วัด!S21,ตัวชี้วัด!V21))))))))</f>
        <v>0</v>
      </c>
      <c r="DB21" s="16">
        <f>IF(ตัวชี้วัด!Y21="ร",ตัวชี้วัด!Y21,IF(ตัวชี้วัด!AB21="ร",ตัวชี้วัด!AB21,IF(ตัวชี้วัด!AE21="ร",ตัวชี้วัด!AE21,IF(ตัวชี้วัด!AK21="ร",ตัวชี้วัด!AK21,IF(ตัวชี้วัด!AN21="ร",ตัวชี้วัด!AN21,IF(ตัวชี้วัด!AQ21="ร",ตัวชี้วัด!AQ21,IF(ตัวชี้วัด!AT21="ร",ตัวชี้วัด!AT21,SUM(ตัวชี้วัด!Y21,ตัวชี้วัด!AB21,ตัวชี้วัด!AE21,ตัวชี้วัด!AK21,ตัวชี้วัด!AN21,ตัวชี้วัด!AQ21,ตัวชี้วัด!AT21))))))))</f>
        <v>0</v>
      </c>
      <c r="DC21" s="16">
        <f>IF(ตัวชี้วัด!AW21="ร",ตัวชี้วัด!AW21,IF(ตัวชี้วัด!BA21="ร",ตัวชี้วัด!BA21,IF(ตัวชี้วัด!BD21="ร",ตัวชี้วัด!BD21,IF(ตัวชี้วัด!BG21="ร",ตัวชี้วัด!BG21,IF(ตัวชี้วัด!BJ21="ร",ตัวชี้วัด!BJ21,IF(ตัวชี้วัด!BM21="ร",ตัวชี้วัด!BM21,IF(ตัวชี้วัด!BS21="ร",ตัวชี้วัด!BS21,SUM(ตัวชี้วัด!AW21,ตัวชี้วัด!BA21,ตัวชี้วัด!BD21,ตัวชี้วัด!BG21,ตัวชี้วัด!BJ21,ตัวชี้วัด!BM21,ตัวชี้วัด!BS21))))))))</f>
        <v>0</v>
      </c>
      <c r="DD21" s="16">
        <f>IF(ตัวชี้วัด!BV21="ร",ตัวชี้วัด!BV21,IF(ตัวชี้วัด!BY21="ร",ตัวชี้วัด!BY21,IF(ตัวชี้วัด!CB21="ร",ตัวชี้วัด!CB21,IF(ตัวชี้วัด!CE21="ร",ตัวชี้วัด!CE21,IF(ตัวชี้วัด!CI21="ร",ตัวชี้วัด!CI21,IF(ตัวชี้วัด!CL21="ร",ตัวชี้วัด!CL21,IF(ตัวชี้วัด!CO21="ร",ตัวชี้วัด!CO21,SUM(ตัวชี้วัด!BV21,ตัวชี้วัด!BY21,ตัวชี้วัด!CB21,ตัวชี้วัด!CE21,ตัวชี้วัด!CI21,ตัวชี้วัด!CL21,ตัวชี้วัด!CO21))))))))</f>
        <v>0</v>
      </c>
      <c r="DE21" s="16">
        <f>IF(ตัวชี้วัด!CR21="ร",ตัวชี้วัด!CR21,IF(ตัวชี้วัด!CU21="ร",ตัวชี้วัด!CU21,IF(ตัวชี้วัด!DA21="ร",ตัวชี้วัด!DA21,IF(ตัวชี้วัด!DD21="ร",ตัวชี้วัด!DD21,IF(ตัวชี้วัด!DG21="ร",ตัวชี้วัด!DG21,IF(ตัวชี้วัด!DJ21="ร",ตัวชี้วัด!DJ21,IF(ตัวชี้วัด!DM21="ร",ตัวชี้วัด!DM21,SUM(ตัวชี้วัด!CR21,ตัวชี้วัด!CU21,ตัวชี้วัด!DA21,ตัวชี้วัด!DD21,ตัวชี้วัด!DG21,ตัวชี้วัด!DJ21,ตัวชี้วัด!DM21))))))))</f>
        <v>0</v>
      </c>
      <c r="DF21" s="16">
        <f>IF(ตัวชี้วัด!DQ21="ร",ตัวชี้วัด!DQ21,IF(ตัวชี้วัด!DT21="ร",ตัวชี้วัด!DT21,IF(ตัวชี้วัด!DW21="ร",ตัวชี้วัด!DW21,IF(ตัวชี้วัด!DZ21="ร",ตัวชี้วัด!DZ21,SUM(ตัวชี้วัด!DQ21,ตัวชี้วัด!DT21,ตัวชี้วัด!DW21,ตัวชี้วัด!DZ21)))))</f>
        <v>0</v>
      </c>
      <c r="DG21" s="84">
        <f t="shared" si="12"/>
        <v>0</v>
      </c>
      <c r="DH21" s="51"/>
      <c r="DI21" s="16">
        <f>IF(ตัวชี้วัด!D21="/",1,0)</f>
        <v>0</v>
      </c>
      <c r="DJ21" s="16">
        <f>IF(ตัวชี้วัด!G21="/",1,0)</f>
        <v>0</v>
      </c>
      <c r="DK21" s="16">
        <f>IF(ตัวชี้วัด!J21="/",1,0)</f>
        <v>0</v>
      </c>
      <c r="DL21" s="16">
        <f>IF(ตัวชี้วัด!M21="/",1,0)</f>
        <v>0</v>
      </c>
      <c r="DM21" s="16">
        <f>IF(ตัวชี้วัด!P21="/",1,0)</f>
        <v>0</v>
      </c>
      <c r="DN21" s="16">
        <f>IF(ตัวชี้วัด!T21="/",1,0)</f>
        <v>0</v>
      </c>
      <c r="DO21" s="16">
        <f>IF(ตัวชี้วัด!W21="/",1,0)</f>
        <v>0</v>
      </c>
      <c r="DP21" s="16">
        <f>IF(ตัวชี้วัด!Z21="/",1,0)</f>
        <v>0</v>
      </c>
      <c r="DQ21" s="16">
        <f>IF(ตัวชี้วัด!AC21="/",1,0)</f>
        <v>0</v>
      </c>
      <c r="DR21" s="16">
        <f>IF(ตัวชี้วัด!AF21="/",1,0)</f>
        <v>0</v>
      </c>
      <c r="DS21" s="16">
        <f>IF(ตัวชี้วัด!AL21="/",1,0)</f>
        <v>0</v>
      </c>
      <c r="DT21" s="16">
        <f>IF(ตัวชี้วัด!AO21="/",1,0)</f>
        <v>0</v>
      </c>
      <c r="DU21" s="16">
        <f>IF(ตัวชี้วัด!AR21="/",1,0)</f>
        <v>0</v>
      </c>
      <c r="DV21" s="16">
        <f>IF(ตัวชี้วัด!AU21="/",1,0)</f>
        <v>0</v>
      </c>
      <c r="DW21" s="16">
        <f>IF(ตัวชี้วัด!AX21="/",1,0)</f>
        <v>0</v>
      </c>
      <c r="DX21" s="16">
        <f>IF(ตัวชี้วัด!BB21="/",1,0)</f>
        <v>0</v>
      </c>
      <c r="DY21" s="16">
        <f>IF(ตัวชี้วัด!BE21="/",1,0)</f>
        <v>0</v>
      </c>
      <c r="DZ21" s="16">
        <f>IF(ตัวชี้วัด!BH21="/",1,0)</f>
        <v>0</v>
      </c>
      <c r="EA21" s="16">
        <f>IF(ตัวชี้วัด!BK21="/",1,0)</f>
        <v>0</v>
      </c>
      <c r="EB21" s="16">
        <f>IF(ตัวชี้วัด!BN21="/",1,0)</f>
        <v>0</v>
      </c>
      <c r="EC21" s="16">
        <f>IF(ตัวชี้วัด!BT21="/",1,0)</f>
        <v>0</v>
      </c>
      <c r="ED21" s="16">
        <f>IF(ตัวชี้วัด!BW21="/",1,0)</f>
        <v>0</v>
      </c>
      <c r="EE21" s="16">
        <f>IF(ตัวชี้วัด!BZ21="/",1,0)</f>
        <v>0</v>
      </c>
      <c r="EF21" s="16">
        <f>IF(ตัวชี้วัด!CC21="/",1,0)</f>
        <v>0</v>
      </c>
      <c r="EG21" s="16">
        <f>IF(ตัวชี้วัด!CF21="/",1,0)</f>
        <v>0</v>
      </c>
      <c r="EH21" s="16">
        <f>IF(ตัวชี้วัด!CJ21="/",1,0)</f>
        <v>0</v>
      </c>
      <c r="EI21" s="16">
        <f>IF(ตัวชี้วัด!CM21="/",1,0)</f>
        <v>0</v>
      </c>
      <c r="EJ21" s="16">
        <f>IF(ตัวชี้วัด!CP21="/",1,0)</f>
        <v>0</v>
      </c>
      <c r="EK21" s="16">
        <f>IF(ตัวชี้วัด!CS21="/",1,0)</f>
        <v>0</v>
      </c>
      <c r="EL21" s="16">
        <f>IF(ตัวชี้วัด!CV21="/",1,0)</f>
        <v>0</v>
      </c>
      <c r="EM21" s="16">
        <f>IF(ตัวชี้วัด!DB21="/",1,0)</f>
        <v>0</v>
      </c>
      <c r="EN21" s="16">
        <f>IF(ตัวชี้วัด!DE21="/",1,0)</f>
        <v>0</v>
      </c>
      <c r="EO21" s="16">
        <f>IF(ตัวชี้วัด!DH21="/",1,0)</f>
        <v>0</v>
      </c>
      <c r="EP21" s="16">
        <f>IF(ตัวชี้วัด!DK21="/",1,0)</f>
        <v>0</v>
      </c>
      <c r="EQ21" s="16">
        <f>IF(ตัวชี้วัด!DN21="/",1,0)</f>
        <v>0</v>
      </c>
      <c r="ER21" s="16">
        <f>IF(ตัวชี้วัด!DR21="/",1,0)</f>
        <v>0</v>
      </c>
      <c r="ES21" s="16">
        <f>IF(ตัวชี้วัด!DU21="/",1,0)</f>
        <v>0</v>
      </c>
      <c r="ET21" s="16">
        <f>IF(ตัวชี้วัด!DX21="/",1,0)</f>
        <v>0</v>
      </c>
      <c r="EU21" s="16">
        <f>IF(ตัวชี้วัด!EA21="/",1,0)</f>
        <v>0</v>
      </c>
      <c r="EV21" s="84">
        <f t="shared" si="3"/>
        <v>0</v>
      </c>
      <c r="EX21" s="16">
        <v>16</v>
      </c>
      <c r="EY21" s="16">
        <f>IF(คุณลักษณะ!B21&gt;1,2,IF(คุณลักษณะ!B21=1,1,0))</f>
        <v>0</v>
      </c>
      <c r="EZ21" s="16">
        <f>IF(คุณลักษณะ!C21&gt;1,2,IF(คุณลักษณะ!C21=1,1,0))</f>
        <v>0</v>
      </c>
      <c r="FA21" s="16">
        <f>IF(คุณลักษณะ!D21&gt;1,2,IF(คุณลักษณะ!D21=1,1,0))</f>
        <v>0</v>
      </c>
      <c r="FB21" s="16">
        <f>IF(คุณลักษณะ!E21&gt;1,2,IF(คุณลักษณะ!E21=1,1,0))</f>
        <v>0</v>
      </c>
      <c r="FC21" s="84">
        <f t="shared" si="4"/>
        <v>0</v>
      </c>
      <c r="FD21" s="16">
        <f>IF(คุณลักษณะ!G21&gt;1,2,IF(คุณลักษณะ!G21=1,1,0))</f>
        <v>0</v>
      </c>
      <c r="FE21" s="16">
        <f>IF(คุณลักษณะ!H21&gt;1,2,IF(คุณลักษณะ!H21=1,1,0))</f>
        <v>0</v>
      </c>
      <c r="FF21" s="84">
        <f t="shared" si="5"/>
        <v>0</v>
      </c>
      <c r="FG21" s="16">
        <f>IF(คุณลักษณะ!O21&gt;1,2,IF(คุณลักษณะ!O21=1,1,0))</f>
        <v>0</v>
      </c>
      <c r="FH21" s="16">
        <f>IF(คุณลักษณะ!P21&gt;1,2,IF(คุณลักษณะ!P21=1,1,0))</f>
        <v>0</v>
      </c>
      <c r="FI21" s="84">
        <f t="shared" si="6"/>
        <v>0</v>
      </c>
      <c r="FJ21" s="16">
        <f>IF(คุณลักษณะ!S21&gt;1,2,IF(คุณลักษณะ!S21=1,1,0))</f>
        <v>0</v>
      </c>
      <c r="FK21" s="16">
        <f>IF(คุณลักษณะ!T21&gt;1,2,IF(คุณลักษณะ!T21=1,1,0))</f>
        <v>0</v>
      </c>
      <c r="FL21" s="84">
        <f t="shared" si="7"/>
        <v>0</v>
      </c>
      <c r="FM21" s="16">
        <f>IF(คุณลักษณะ!V21&gt;1,2,IF(คุณลักษณะ!V21=1,1,0))</f>
        <v>0</v>
      </c>
      <c r="FN21" s="16">
        <f>IF(คุณลักษณะ!W21&gt;1,2,IF(คุณลักษณะ!W21=1,1,0))</f>
        <v>0</v>
      </c>
      <c r="FO21" s="84">
        <f t="shared" si="8"/>
        <v>0</v>
      </c>
      <c r="FP21" s="16">
        <f>IF(คุณลักษณะ!Y21&gt;1,2,IF(คุณลักษณะ!Y21=1,1,0))</f>
        <v>0</v>
      </c>
      <c r="FQ21" s="16">
        <f>IF(คุณลักษณะ!AC21&gt;1,2,IF(คุณลักษณะ!AC21=1,1,0))</f>
        <v>0</v>
      </c>
      <c r="FR21" s="16">
        <f>IF(คุณลักษณะ!AD21&gt;1,2,IF(คุณลักษณะ!AD21=1,1,0))</f>
        <v>0</v>
      </c>
      <c r="FS21" s="84">
        <f t="shared" si="9"/>
        <v>0</v>
      </c>
      <c r="FT21" s="16">
        <f>IF(คุณลักษณะ!AF21&gt;1,2,IF(คุณลักษณะ!AF21=1,1,0))</f>
        <v>0</v>
      </c>
      <c r="FU21" s="16">
        <f>IF(คุณลักษณะ!AG21&gt;1,2,IF(คุณลักษณะ!AG21=1,1,0))</f>
        <v>0</v>
      </c>
      <c r="FV21" s="84">
        <f t="shared" si="10"/>
        <v>0</v>
      </c>
      <c r="FW21" s="51"/>
      <c r="FX21" s="16">
        <f>IF(คุณลักษณะ!F21&gt;1,2,IF(คุณลักษณะ!F21=1,1,0))</f>
        <v>0</v>
      </c>
      <c r="FY21" s="16">
        <f>IF(คุณลักษณะ!I21&gt;1,2,IF(คุณลักษณะ!I21=1,1,0))</f>
        <v>0</v>
      </c>
      <c r="FZ21" s="16">
        <f>IF(คุณลักษณะ!N21&gt;1,2,IF(คุณลักษณะ!N21=1,1,0))</f>
        <v>0</v>
      </c>
      <c r="GA21" s="16">
        <f>IF(คุณลักษณะ!Q21&gt;1,2,IF(คุณลักษณะ!Q21=1,1,0))</f>
        <v>0</v>
      </c>
      <c r="GB21" s="16">
        <f>IF(คุณลักษณะ!U21&gt;1,2,IF(คุณลักษณะ!U21=1,1,0))</f>
        <v>0</v>
      </c>
      <c r="GC21" s="16">
        <f>IF(คุณลักษณะ!X21&gt;1,2,IF(คุณลักษณะ!X21=1,1,0))</f>
        <v>0</v>
      </c>
      <c r="GD21" s="16">
        <f>IF(คุณลักษณะ!AE21&gt;1,2,IF(คุณลักษณะ!AE21=1,1,0))</f>
        <v>0</v>
      </c>
      <c r="GE21" s="16">
        <f>IF(คุณลักษณะ!AH21&gt;1,2,IF(คุณลักษณะ!AH21=1,1,0))</f>
        <v>0</v>
      </c>
      <c r="GF21" s="88">
        <f t="shared" si="13"/>
        <v>0</v>
      </c>
      <c r="GG21" s="86">
        <f>IF(คุณลักษณะ!F21=0,0,IF(คุณลักษณะ!I21=0,0,IF(คุณลักษณะ!N21=0,0,IF(คุณลักษณะ!Q21=0,0,IF(คุณลักษณะ!U21=0,0,IF(คุณลักษณะ!X21=0,0,IF(คุณลักษณะ!AE21=0,0,IF(คุณลักษณะ!AH21=0,0,GF21))))))))</f>
        <v>0</v>
      </c>
      <c r="GI21" s="3">
        <v>16</v>
      </c>
      <c r="GJ21" s="22">
        <f>IF(เวลาเรียน!C21="",0,1)</f>
        <v>0</v>
      </c>
      <c r="GK21" s="456">
        <f>IF(ผลการเรียน!$AK20=$GK$5,1,0)</f>
        <v>0</v>
      </c>
      <c r="GL21" s="456">
        <f>IF(ผลการเรียน!$AK20=$GL$5,1,0)</f>
        <v>0</v>
      </c>
      <c r="GM21" s="456">
        <f>IF(ผลการเรียน!$AK20=$GM$5,1,0)</f>
        <v>0</v>
      </c>
      <c r="GN21" s="456">
        <f>IF(ผลการเรียน!$AK20=$GN$5,1,0)</f>
        <v>0</v>
      </c>
      <c r="GO21" s="456">
        <f>IF(ผลการเรียน!$AK20=$GO$5,1,0)</f>
        <v>0</v>
      </c>
      <c r="GP21" s="456">
        <f>IF(ผลการเรียน!$AK20=$GP$5,1,0)</f>
        <v>0</v>
      </c>
      <c r="GQ21" s="456">
        <f>IF(ผลการเรียน!$AK20=$GQ$5,1,0)</f>
        <v>0</v>
      </c>
      <c r="GR21" s="456">
        <f>IF(ผลการเรียน!$AK20=$GR$5,1,0)</f>
        <v>0</v>
      </c>
      <c r="GS21" s="456">
        <f>IF(ผลการเรียน!$AK20=$GS$5,1,0)</f>
        <v>0</v>
      </c>
      <c r="GT21" s="456">
        <f>IF(ผลการเรียน!$AK20=$GT$5,1,0)</f>
        <v>0</v>
      </c>
      <c r="GU21" s="456">
        <f ca="1">IF(ผลการเรียน!$BA20=ลับ!$GU$5,1,0)</f>
        <v>0</v>
      </c>
      <c r="GV21" s="456">
        <f ca="1">IF(ผลการเรียน!$BA20=ลับ!$GV$5,1,0)</f>
        <v>0</v>
      </c>
      <c r="GW21" s="456">
        <f ca="1">IF(ผลการเรียน!$BA20=ลับ!$GW$5,1,0)</f>
        <v>0</v>
      </c>
      <c r="GX21" s="456">
        <f ca="1">IF(ผลการเรียน!$BA20=ลับ!$GX$5,1,0)</f>
        <v>0</v>
      </c>
      <c r="GY21" s="456">
        <f ca="1">IF(ผลการเรียน!$AR20=ลับ!$GY$5,1,0)</f>
        <v>0</v>
      </c>
      <c r="GZ21" s="456">
        <f ca="1">IF(ผลการเรียน!$AR20=ลับ!$GZ$5,1,0)</f>
        <v>0</v>
      </c>
      <c r="HA21" s="456">
        <f ca="1">IF(ผลการเรียน!$AR20=ลับ!$HA$5,1,0)</f>
        <v>0</v>
      </c>
      <c r="HB21" s="456">
        <f ca="1">IF(ผลการเรียน!$AR20=ลับ!$HB$5,1,0)</f>
        <v>0</v>
      </c>
      <c r="HC21" s="22">
        <f>IF(สรุปคะแนน!$Q21=3,1,0)</f>
        <v>0</v>
      </c>
      <c r="HD21" s="22">
        <f>IF(สรุปคะแนน!$Q21=2,1,0)</f>
        <v>0</v>
      </c>
      <c r="HE21" s="22">
        <f>IF(สรุปคะแนน!$Q21=1,1,0)</f>
        <v>0</v>
      </c>
      <c r="HF21" s="22">
        <f>IF(สรุปคะแนน!$Q21=0,1,0)</f>
        <v>1</v>
      </c>
      <c r="HG21" s="51"/>
      <c r="HH21" s="51"/>
      <c r="HI21" s="51"/>
      <c r="HJ21" s="51"/>
      <c r="HK21" s="51"/>
      <c r="HL21" s="51"/>
      <c r="HM21" s="51"/>
      <c r="HN21" s="51"/>
    </row>
    <row r="22" spans="1:222" ht="21">
      <c r="A22" s="29">
        <v>17</v>
      </c>
      <c r="B22" s="64">
        <f>IF(ลับ!B$3=0,0,IF(เวลาเรียน!G22="/",ลับ!B$3,0))</f>
        <v>0</v>
      </c>
      <c r="C22" s="64">
        <f>IF(ลับ!C$3=0,0,IF(เวลาเรียน!H22="/",ลับ!C$3,0))</f>
        <v>0</v>
      </c>
      <c r="D22" s="64">
        <f>IF(ลับ!D$3=0,0,IF(เวลาเรียน!I22="/",ลับ!D$3,0))</f>
        <v>0</v>
      </c>
      <c r="E22" s="64">
        <f>IF(ลับ!E$3=0,0,IF(เวลาเรียน!J22="/",ลับ!E$3,0))</f>
        <v>0</v>
      </c>
      <c r="F22" s="64">
        <f>IF(ลับ!F$3=0,0,IF(เวลาเรียน!K22="/",ลับ!F$3,0))</f>
        <v>0</v>
      </c>
      <c r="G22" s="64">
        <f>IF(ลับ!G$3=0,0,IF(เวลาเรียน!L22="/",ลับ!G$3,0))</f>
        <v>0</v>
      </c>
      <c r="H22" s="64">
        <f>IF(ลับ!H$3=0,0,IF(เวลาเรียน!M22="/",ลับ!H$3,0))</f>
        <v>0</v>
      </c>
      <c r="I22" s="64">
        <f>IF(ลับ!I$3=0,0,IF(เวลาเรียน!N22="/",ลับ!I$3,0))</f>
        <v>0</v>
      </c>
      <c r="J22" s="64">
        <f>IF(ลับ!J$3=0,0,IF(เวลาเรียน!O22="/",ลับ!J$3,0))</f>
        <v>0</v>
      </c>
      <c r="K22" s="64">
        <f>IF(ลับ!K$3=0,0,IF(เวลาเรียน!P22="/",ลับ!K$3,0))</f>
        <v>0</v>
      </c>
      <c r="L22" s="64">
        <f>IF(ลับ!L$3=0,0,IF(เวลาเรียน!Q22="/",ลับ!L$3,0))</f>
        <v>0</v>
      </c>
      <c r="M22" s="64">
        <f>IF(ลับ!M$3=0,0,IF(เวลาเรียน!R22="/",ลับ!M$3,0))</f>
        <v>0</v>
      </c>
      <c r="N22" s="64">
        <f>IF(ลับ!N$3=0,0,IF(เวลาเรียน!S22="/",ลับ!N$3,0))</f>
        <v>0</v>
      </c>
      <c r="O22" s="64">
        <f>IF(ลับ!O$3=0,0,IF(เวลาเรียน!T22="/",ลับ!O$3,0))</f>
        <v>0</v>
      </c>
      <c r="P22" s="64">
        <f>IF(ลับ!P$3=0,0,IF(เวลาเรียน!U22="/",ลับ!P$3,0))</f>
        <v>0</v>
      </c>
      <c r="Q22" s="64">
        <f>IF(ลับ!Q$3=0,0,IF(เวลาเรียน!V22="/",ลับ!Q$3,0))</f>
        <v>0</v>
      </c>
      <c r="R22" s="64">
        <f>IF(ลับ!R$3=0,0,IF(เวลาเรียน!W22="/",ลับ!R$3,0))</f>
        <v>0</v>
      </c>
      <c r="S22" s="64">
        <f>IF(ลับ!S$3=0,0,IF(เวลาเรียน!X22="/",ลับ!S$3,0))</f>
        <v>0</v>
      </c>
      <c r="T22" s="64">
        <f>IF(ลับ!T$3=0,0,IF(เวลาเรียน!Y22="/",ลับ!T$3,0))</f>
        <v>0</v>
      </c>
      <c r="U22" s="64">
        <f>IF(ลับ!U$3=0,0,IF(เวลาเรียน!Z22="/",ลับ!U$3,0))</f>
        <v>0</v>
      </c>
      <c r="V22" s="64">
        <f>IF(ลับ!V$3=0,0,IF(เวลาเรียน!AA22="/",ลับ!V$3,0))</f>
        <v>0</v>
      </c>
      <c r="W22" s="64">
        <f>IF(ลับ!W$3=0,0,IF(เวลาเรียน!AB22="/",ลับ!W$3,0))</f>
        <v>0</v>
      </c>
      <c r="X22" s="64">
        <f>IF(ลับ!X$3=0,0,IF(เวลาเรียน!AC22="/",ลับ!X$3,0))</f>
        <v>0</v>
      </c>
      <c r="Y22" s="64">
        <f>IF(ลับ!Y$3=0,0,IF(เวลาเรียน!AD22="/",ลับ!Y$3,0))</f>
        <v>0</v>
      </c>
      <c r="Z22" s="773">
        <f>IF(ลับ!Z$3=0,0,IF(เวลาเรียน!AE22="/",ลับ!Z$3,0))</f>
        <v>0</v>
      </c>
      <c r="AA22" s="64">
        <f>IF(ลับ!AA$3=0,0,IF(เวลาเรียน!AH22="/",ลับ!AA$3,0))</f>
        <v>0</v>
      </c>
      <c r="AB22" s="64">
        <f>IF(ลับ!AB$3=0,0,IF(เวลาเรียน!AI22="/",ลับ!AB$3,0))</f>
        <v>0</v>
      </c>
      <c r="AC22" s="64">
        <f>IF(ลับ!AC$3=0,0,IF(เวลาเรียน!AJ22="/",ลับ!AC$3,0))</f>
        <v>0</v>
      </c>
      <c r="AD22" s="64">
        <f>IF(ลับ!AD$3=0,0,IF(เวลาเรียน!AK22="/",ลับ!AD$3,0))</f>
        <v>0</v>
      </c>
      <c r="AE22" s="64">
        <f>IF(ลับ!AE$3=0,0,IF(เวลาเรียน!AL22="/",ลับ!AE$3,0))</f>
        <v>0</v>
      </c>
      <c r="AF22" s="64">
        <f>IF(ลับ!AF$3=0,0,IF(เวลาเรียน!AM22="/",ลับ!AF$3,0))</f>
        <v>0</v>
      </c>
      <c r="AG22" s="64">
        <f>IF(ลับ!AG$3=0,0,IF(เวลาเรียน!AN22="/",ลับ!AG$3,0))</f>
        <v>0</v>
      </c>
      <c r="AH22" s="64">
        <f>IF(ลับ!AH$3=0,0,IF(เวลาเรียน!AO22="/",ลับ!AH$3,0))</f>
        <v>0</v>
      </c>
      <c r="AI22" s="64">
        <f>IF(ลับ!AI$3=0,0,IF(เวลาเรียน!AP22="/",ลับ!AI$3,0))</f>
        <v>0</v>
      </c>
      <c r="AJ22" s="64">
        <f>IF(ลับ!AJ$3=0,0,IF(เวลาเรียน!AQ22="/",ลับ!AJ$3,0))</f>
        <v>0</v>
      </c>
      <c r="AK22" s="64">
        <f>IF(ลับ!AK$3=0,0,IF(เวลาเรียน!AR22="/",ลับ!AK$3,0))</f>
        <v>0</v>
      </c>
      <c r="AL22" s="64">
        <f>IF(ลับ!AL$3=0,0,IF(เวลาเรียน!AS22="/",ลับ!AL$3,0))</f>
        <v>0</v>
      </c>
      <c r="AM22" s="64">
        <f>IF(ลับ!AM$3=0,0,IF(เวลาเรียน!AT22="/",ลับ!AM$3,0))</f>
        <v>0</v>
      </c>
      <c r="AN22" s="64">
        <f>IF(ลับ!AN$3=0,0,IF(เวลาเรียน!AU22="/",ลับ!AN$3,0))</f>
        <v>0</v>
      </c>
      <c r="AO22" s="64">
        <f>IF(ลับ!AO$3=0,0,IF(เวลาเรียน!AV22="/",ลับ!AO$3,0))</f>
        <v>0</v>
      </c>
      <c r="AP22" s="64">
        <f>IF(ลับ!AP$3=0,0,IF(เวลาเรียน!AW22="/",ลับ!AP$3,0))</f>
        <v>0</v>
      </c>
      <c r="AQ22" s="64">
        <f>IF(ลับ!AQ$3=0,0,IF(เวลาเรียน!AX22="/",ลับ!AQ$3,0))</f>
        <v>0</v>
      </c>
      <c r="AR22" s="64">
        <f>IF(ลับ!AR$3=0,0,IF(เวลาเรียน!AY22="/",ลับ!AR$3,0))</f>
        <v>0</v>
      </c>
      <c r="AS22" s="64">
        <f>IF(ลับ!AS$3=0,0,IF(เวลาเรียน!AZ22="/",ลับ!AS$3,0))</f>
        <v>0</v>
      </c>
      <c r="AT22" s="64">
        <f>IF(ลับ!AT$3=0,0,IF(เวลาเรียน!BA22="/",ลับ!AT$3,0))</f>
        <v>0</v>
      </c>
      <c r="AU22" s="64">
        <f>IF(ลับ!AU$3=0,0,IF(เวลาเรียน!BB22="/",ลับ!AU$3,0))</f>
        <v>0</v>
      </c>
      <c r="AV22" s="64">
        <f>IF(ลับ!AV$3=0,0,IF(เวลาเรียน!BC22="/",ลับ!AV$3,0))</f>
        <v>0</v>
      </c>
      <c r="AW22" s="64">
        <f>IF(ลับ!AW$3=0,0,IF(เวลาเรียน!BD22="/",ลับ!AW$3,0))</f>
        <v>0</v>
      </c>
      <c r="AX22" s="64">
        <f>IF(ลับ!AX$3=0,0,IF(เวลาเรียน!BE22="/",ลับ!AX$3,0))</f>
        <v>0</v>
      </c>
      <c r="AY22" s="64">
        <f>IF(ลับ!AY$3=0,0,IF(เวลาเรียน!BF22="/",ลับ!AY$3,0))</f>
        <v>0</v>
      </c>
      <c r="AZ22" s="64">
        <f>IF(ลับ!AZ$3=0,0,IF(เวลาเรียน!BG22="/",ลับ!AZ$3,0))</f>
        <v>0</v>
      </c>
      <c r="BA22" s="64">
        <f>IF(ลับ!BA$3=0,0,IF(เวลาเรียน!BH22="/",ลับ!BA$3,0))</f>
        <v>0</v>
      </c>
      <c r="BB22" s="64">
        <f>IF(ลับ!BB$3=0,0,IF(เวลาเรียน!BI22="/",ลับ!BB$3,0))</f>
        <v>0</v>
      </c>
      <c r="BC22" s="64">
        <f>IF(ลับ!BC$3=0,0,IF(เวลาเรียน!BJ22="/",ลับ!BC$3,0))</f>
        <v>0</v>
      </c>
      <c r="BD22" s="64">
        <f>IF(ลับ!BD$3=0,0,IF(เวลาเรียน!BK22="/",ลับ!BD$3,0))</f>
        <v>0</v>
      </c>
      <c r="BE22" s="64">
        <f>IF(ลับ!BE$3=0,0,IF(เวลาเรียน!BL22="/",ลับ!BE$3,0))</f>
        <v>0</v>
      </c>
      <c r="BF22" s="64">
        <f>IF(ลับ!BF$3=0,0,IF(เวลาเรียน!BM22="/",ลับ!BF$3,0))</f>
        <v>0</v>
      </c>
      <c r="BG22" s="64">
        <f>IF(ลับ!BG$3=0,0,IF(เวลาเรียน!BN22="/",ลับ!BG$3,0))</f>
        <v>0</v>
      </c>
      <c r="BH22" s="64">
        <f>IF(ลับ!BH$3=0,0,IF(เวลาเรียน!BO22="/",ลับ!BH$3,0))</f>
        <v>0</v>
      </c>
      <c r="BI22" s="64">
        <f>IF(ลับ!BI$3=0,0,IF(เวลาเรียน!BP22="/",ลับ!BI$3,0))</f>
        <v>0</v>
      </c>
      <c r="BJ22" s="64">
        <f>IF(ลับ!BJ$3=0,0,IF(เวลาเรียน!BQ22="/",ลับ!BJ$3,0))</f>
        <v>0</v>
      </c>
      <c r="BK22" s="64">
        <f>IF(ลับ!BK$3=0,0,IF(เวลาเรียน!BR22="/",ลับ!BK$3,0))</f>
        <v>0</v>
      </c>
      <c r="BL22" s="64">
        <f>IF(ลับ!BL$3=0,0,IF(เวลาเรียน!BS22="/",ลับ!BL$3,0))</f>
        <v>0</v>
      </c>
      <c r="BM22" s="64">
        <f>IF(ลับ!BM$3=0,0,IF(เวลาเรียน!BT22="/",ลับ!BM$3,0))</f>
        <v>0</v>
      </c>
      <c r="BN22" s="64">
        <f>IF(ลับ!BN$3=0,0,IF(เวลาเรียน!BU22="/",ลับ!BN$3,0))</f>
        <v>0</v>
      </c>
      <c r="BO22" s="64">
        <f>IF(ลับ!BO$3=0,0,IF(เวลาเรียน!BV22="/",ลับ!BO$3,0))</f>
        <v>0</v>
      </c>
      <c r="BP22" s="64">
        <f>IF(ลับ!BP$3=0,0,IF(เวลาเรียน!BW22="/",ลับ!BP$3,0))</f>
        <v>0</v>
      </c>
      <c r="BQ22" s="64">
        <f>IF(ลับ!BQ$3=0,0,IF(เวลาเรียน!BX22="/",ลับ!BQ$3,0))</f>
        <v>0</v>
      </c>
      <c r="BR22" s="64">
        <f>IF(ลับ!BR$3=0,0,IF(เวลาเรียน!BY22="/",ลับ!BR$3,0))</f>
        <v>0</v>
      </c>
      <c r="BS22" s="773">
        <f>IF(ลับ!BS$3=0,0,IF(เวลาเรียน!BZ22="/",ลับ!BS$3,0))</f>
        <v>0</v>
      </c>
      <c r="BT22" s="64">
        <f>IF(ลับ!BT$3=0,0,IF(เวลาเรียน!CB22="/",ลับ!BT$3,0))</f>
        <v>0</v>
      </c>
      <c r="BU22" s="64">
        <f>IF(ลับ!BU$3=0,0,IF(เวลาเรียน!CC22="/",ลับ!BU$3,0))</f>
        <v>0</v>
      </c>
      <c r="BV22" s="64">
        <f>IF(ลับ!BV$3=0,0,IF(เวลาเรียน!CD22="/",ลับ!BV$3,0))</f>
        <v>0</v>
      </c>
      <c r="BW22" s="64">
        <f>IF(ลับ!BW$3=0,0,IF(เวลาเรียน!CE22="/",ลับ!BW$3,0))</f>
        <v>0</v>
      </c>
      <c r="BX22" s="64">
        <f>IF(ลับ!BX$3=0,0,IF(เวลาเรียน!CF22="/",ลับ!BX$3,0))</f>
        <v>0</v>
      </c>
      <c r="BY22" s="64">
        <f>IF(ลับ!BY$3=0,0,IF(เวลาเรียน!CG22="/",ลับ!BY$3,0))</f>
        <v>0</v>
      </c>
      <c r="BZ22" s="64">
        <f>IF(ลับ!BZ$3=0,0,IF(เวลาเรียน!CH22="/",ลับ!BZ$3,0))</f>
        <v>0</v>
      </c>
      <c r="CA22" s="64">
        <f>IF(ลับ!CA$3=0,0,IF(เวลาเรียน!CI22="/",ลับ!CA$3,0))</f>
        <v>0</v>
      </c>
      <c r="CB22" s="64">
        <f>IF(ลับ!CB$3=0,0,IF(เวลาเรียน!CJ22="/",ลับ!CB$3,0))</f>
        <v>0</v>
      </c>
      <c r="CC22" s="64">
        <f>IF(ลับ!CC$3=0,0,IF(เวลาเรียน!CK22="/",ลับ!CC$3,0))</f>
        <v>0</v>
      </c>
      <c r="CD22" s="64">
        <f>IF(ลับ!CD$3=0,0,IF(เวลาเรียน!CL22="/",ลับ!CD$3,0))</f>
        <v>0</v>
      </c>
      <c r="CE22" s="64">
        <f>IF(ลับ!CE$3=0,0,IF(เวลาเรียน!CM22="/",ลับ!CE$3,0))</f>
        <v>0</v>
      </c>
      <c r="CF22" s="64">
        <f>IF(ลับ!CF$3=0,0,IF(เวลาเรียน!CN22="/",ลับ!CF$3,0))</f>
        <v>0</v>
      </c>
      <c r="CG22" s="64">
        <f>IF(ลับ!CG$3=0,0,IF(เวลาเรียน!CO22="/",ลับ!CG$3,0))</f>
        <v>0</v>
      </c>
      <c r="CH22" s="64">
        <f>IF(ลับ!CH$3=0,0,IF(เวลาเรียน!CP22="/",ลับ!CH$3,0))</f>
        <v>0</v>
      </c>
      <c r="CI22" s="64">
        <f>IF(ลับ!CI$3=0,0,IF(เวลาเรียน!CQ22="/",ลับ!CI$3,0))</f>
        <v>0</v>
      </c>
      <c r="CJ22" s="64">
        <f>IF(ลับ!CJ$3=0,0,IF(เวลาเรียน!CR22="/",ลับ!CJ$3,0))</f>
        <v>0</v>
      </c>
      <c r="CK22" s="64">
        <f>IF(ลับ!CK$3=0,0,IF(เวลาเรียน!CS22="/",ลับ!CK$3,0))</f>
        <v>0</v>
      </c>
      <c r="CL22" s="64">
        <f>IF(ลับ!CL$3=0,0,IF(เวลาเรียน!CT22="/",ลับ!CL$3,0))</f>
        <v>0</v>
      </c>
      <c r="CM22" s="64">
        <f>IF(ลับ!CM$3=0,0,IF(เวลาเรียน!CU22="/",ลับ!CM$3,0))</f>
        <v>0</v>
      </c>
      <c r="CN22" s="64">
        <f>IF(ลับ!CN$3=0,0,IF(เวลาเรียน!CV22="/",ลับ!CN$3,0))</f>
        <v>0</v>
      </c>
      <c r="CO22" s="64">
        <f>IF(ลับ!CO$3=0,0,IF(เวลาเรียน!CW22="/",ลับ!CO$3,0))</f>
        <v>0</v>
      </c>
      <c r="CP22" s="64">
        <f>IF(ลับ!CP$3=0,0,IF(เวลาเรียน!CX22="/",ลับ!CP$3,0))</f>
        <v>0</v>
      </c>
      <c r="CQ22" s="64">
        <f>IF(ลับ!CQ$3=0,0,IF(เวลาเรียน!CY22="/",ลับ!CQ$3,0))</f>
        <v>0</v>
      </c>
      <c r="CR22" s="64">
        <f>IF(ลับ!CR$3=0,0,IF(เวลาเรียน!CZ22="/",ลับ!CR$3,0))</f>
        <v>0</v>
      </c>
      <c r="CS22" s="64">
        <f>IF(ลับ!CS$3=0,0,IF(เวลาเรียน!DA22="/",ลับ!CS$3,0))</f>
        <v>0</v>
      </c>
      <c r="CT22" s="64">
        <f>IF(ลับ!CT$3=0,0,IF(เวลาเรียน!DB22="/",ลับ!CT$3,0))</f>
        <v>0</v>
      </c>
      <c r="CU22" s="64">
        <f>IF(ลับ!CU$3=0,0,IF(เวลาเรียน!DC22="/",ลับ!CU$3,0))</f>
        <v>0</v>
      </c>
      <c r="CV22" s="64">
        <f>IF(ลับ!CV$3=0,0,IF(เวลาเรียน!DD22="/",ลับ!CV$3,0))</f>
        <v>0</v>
      </c>
      <c r="CW22" s="65">
        <f>IF(ลับ!CW$3=0,0,IF(เวลาเรียน!DE22="/",ลับ!CW$3,0))</f>
        <v>0</v>
      </c>
      <c r="CX22" s="85">
        <f t="shared" si="11"/>
        <v>0</v>
      </c>
      <c r="CZ22" s="16">
        <v>17</v>
      </c>
      <c r="DA22" s="16">
        <f>IF(ตัวชี้วัด!C22="ร",ตัวชี้วัด!C22,IF(ตัวชี้วัด!F22="ร",ตัวชี้วัด!F22,IF(ตัวชี้วัด!I22="ร",ตัวชี้วัด!I22,IF(ตัวชี้วัด!L22="ร",ตัวชี้วัด!L22,IF(ตัวชี้วัด!O22="ร",ตัวชี้วัด!O22,IF(ตัวชี้วัด!S22="ร",ตัวชี้วัด!S22,IF(ตัวชี้วัด!V22="ร",ตัวชี้วัด!V22,SUM(ตัวชี้วัด!C22,ตัวชี้วัด!F22,ตัวชี้วัด!I22,ตัวชี้วัด!L22,ตัวชี้วัด!O22,ตัวชี้วัด!S22,ตัวชี้วัด!V22))))))))</f>
        <v>0</v>
      </c>
      <c r="DB22" s="16">
        <f>IF(ตัวชี้วัด!Y22="ร",ตัวชี้วัด!Y22,IF(ตัวชี้วัด!AB22="ร",ตัวชี้วัด!AB22,IF(ตัวชี้วัด!AE22="ร",ตัวชี้วัด!AE22,IF(ตัวชี้วัด!AK22="ร",ตัวชี้วัด!AK22,IF(ตัวชี้วัด!AN22="ร",ตัวชี้วัด!AN22,IF(ตัวชี้วัด!AQ22="ร",ตัวชี้วัด!AQ22,IF(ตัวชี้วัด!AT22="ร",ตัวชี้วัด!AT22,SUM(ตัวชี้วัด!Y22,ตัวชี้วัด!AB22,ตัวชี้วัด!AE22,ตัวชี้วัด!AK22,ตัวชี้วัด!AN22,ตัวชี้วัด!AQ22,ตัวชี้วัด!AT22))))))))</f>
        <v>0</v>
      </c>
      <c r="DC22" s="16">
        <f>IF(ตัวชี้วัด!AW22="ร",ตัวชี้วัด!AW22,IF(ตัวชี้วัด!BA22="ร",ตัวชี้วัด!BA22,IF(ตัวชี้วัด!BD22="ร",ตัวชี้วัด!BD22,IF(ตัวชี้วัด!BG22="ร",ตัวชี้วัด!BG22,IF(ตัวชี้วัด!BJ22="ร",ตัวชี้วัด!BJ22,IF(ตัวชี้วัด!BM22="ร",ตัวชี้วัด!BM22,IF(ตัวชี้วัด!BS22="ร",ตัวชี้วัด!BS22,SUM(ตัวชี้วัด!AW22,ตัวชี้วัด!BA22,ตัวชี้วัด!BD22,ตัวชี้วัด!BG22,ตัวชี้วัด!BJ22,ตัวชี้วัด!BM22,ตัวชี้วัด!BS22))))))))</f>
        <v>0</v>
      </c>
      <c r="DD22" s="16">
        <f>IF(ตัวชี้วัด!BV22="ร",ตัวชี้วัด!BV22,IF(ตัวชี้วัด!BY22="ร",ตัวชี้วัด!BY22,IF(ตัวชี้วัด!CB22="ร",ตัวชี้วัด!CB22,IF(ตัวชี้วัด!CE22="ร",ตัวชี้วัด!CE22,IF(ตัวชี้วัด!CI22="ร",ตัวชี้วัด!CI22,IF(ตัวชี้วัด!CL22="ร",ตัวชี้วัด!CL22,IF(ตัวชี้วัด!CO22="ร",ตัวชี้วัด!CO22,SUM(ตัวชี้วัด!BV22,ตัวชี้วัด!BY22,ตัวชี้วัด!CB22,ตัวชี้วัด!CE22,ตัวชี้วัด!CI22,ตัวชี้วัด!CL22,ตัวชี้วัด!CO22))))))))</f>
        <v>0</v>
      </c>
      <c r="DE22" s="16">
        <f>IF(ตัวชี้วัด!CR22="ร",ตัวชี้วัด!CR22,IF(ตัวชี้วัด!CU22="ร",ตัวชี้วัด!CU22,IF(ตัวชี้วัด!DA22="ร",ตัวชี้วัด!DA22,IF(ตัวชี้วัด!DD22="ร",ตัวชี้วัด!DD22,IF(ตัวชี้วัด!DG22="ร",ตัวชี้วัด!DG22,IF(ตัวชี้วัด!DJ22="ร",ตัวชี้วัด!DJ22,IF(ตัวชี้วัด!DM22="ร",ตัวชี้วัด!DM22,SUM(ตัวชี้วัด!CR22,ตัวชี้วัด!CU22,ตัวชี้วัด!DA22,ตัวชี้วัด!DD22,ตัวชี้วัด!DG22,ตัวชี้วัด!DJ22,ตัวชี้วัด!DM22))))))))</f>
        <v>0</v>
      </c>
      <c r="DF22" s="16">
        <f>IF(ตัวชี้วัด!DQ22="ร",ตัวชี้วัด!DQ22,IF(ตัวชี้วัด!DT22="ร",ตัวชี้วัด!DT22,IF(ตัวชี้วัด!DW22="ร",ตัวชี้วัด!DW22,IF(ตัวชี้วัด!DZ22="ร",ตัวชี้วัด!DZ22,SUM(ตัวชี้วัด!DQ22,ตัวชี้วัด!DT22,ตัวชี้วัด!DW22,ตัวชี้วัด!DZ22)))))</f>
        <v>0</v>
      </c>
      <c r="DG22" s="84">
        <f t="shared" si="12"/>
        <v>0</v>
      </c>
      <c r="DH22" s="51"/>
      <c r="DI22" s="16">
        <f>IF(ตัวชี้วัด!D22="/",1,0)</f>
        <v>0</v>
      </c>
      <c r="DJ22" s="16">
        <f>IF(ตัวชี้วัด!G22="/",1,0)</f>
        <v>0</v>
      </c>
      <c r="DK22" s="16">
        <f>IF(ตัวชี้วัด!J22="/",1,0)</f>
        <v>0</v>
      </c>
      <c r="DL22" s="16">
        <f>IF(ตัวชี้วัด!M22="/",1,0)</f>
        <v>0</v>
      </c>
      <c r="DM22" s="16">
        <f>IF(ตัวชี้วัด!P22="/",1,0)</f>
        <v>0</v>
      </c>
      <c r="DN22" s="16">
        <f>IF(ตัวชี้วัด!T22="/",1,0)</f>
        <v>0</v>
      </c>
      <c r="DO22" s="16">
        <f>IF(ตัวชี้วัด!W22="/",1,0)</f>
        <v>0</v>
      </c>
      <c r="DP22" s="16">
        <f>IF(ตัวชี้วัด!Z22="/",1,0)</f>
        <v>0</v>
      </c>
      <c r="DQ22" s="16">
        <f>IF(ตัวชี้วัด!AC22="/",1,0)</f>
        <v>0</v>
      </c>
      <c r="DR22" s="16">
        <f>IF(ตัวชี้วัด!AF22="/",1,0)</f>
        <v>0</v>
      </c>
      <c r="DS22" s="16">
        <f>IF(ตัวชี้วัด!AL22="/",1,0)</f>
        <v>0</v>
      </c>
      <c r="DT22" s="16">
        <f>IF(ตัวชี้วัด!AO22="/",1,0)</f>
        <v>0</v>
      </c>
      <c r="DU22" s="16">
        <f>IF(ตัวชี้วัด!AR22="/",1,0)</f>
        <v>0</v>
      </c>
      <c r="DV22" s="16">
        <f>IF(ตัวชี้วัด!AU22="/",1,0)</f>
        <v>0</v>
      </c>
      <c r="DW22" s="16">
        <f>IF(ตัวชี้วัด!AX22="/",1,0)</f>
        <v>0</v>
      </c>
      <c r="DX22" s="16">
        <f>IF(ตัวชี้วัด!BB22="/",1,0)</f>
        <v>0</v>
      </c>
      <c r="DY22" s="16">
        <f>IF(ตัวชี้วัด!BE22="/",1,0)</f>
        <v>0</v>
      </c>
      <c r="DZ22" s="16">
        <f>IF(ตัวชี้วัด!BH22="/",1,0)</f>
        <v>0</v>
      </c>
      <c r="EA22" s="16">
        <f>IF(ตัวชี้วัด!BK22="/",1,0)</f>
        <v>0</v>
      </c>
      <c r="EB22" s="16">
        <f>IF(ตัวชี้วัด!BN22="/",1,0)</f>
        <v>0</v>
      </c>
      <c r="EC22" s="16">
        <f>IF(ตัวชี้วัด!BT22="/",1,0)</f>
        <v>0</v>
      </c>
      <c r="ED22" s="16">
        <f>IF(ตัวชี้วัด!BW22="/",1,0)</f>
        <v>0</v>
      </c>
      <c r="EE22" s="16">
        <f>IF(ตัวชี้วัด!BZ22="/",1,0)</f>
        <v>0</v>
      </c>
      <c r="EF22" s="16">
        <f>IF(ตัวชี้วัด!CC22="/",1,0)</f>
        <v>0</v>
      </c>
      <c r="EG22" s="16">
        <f>IF(ตัวชี้วัด!CF22="/",1,0)</f>
        <v>0</v>
      </c>
      <c r="EH22" s="16">
        <f>IF(ตัวชี้วัด!CJ22="/",1,0)</f>
        <v>0</v>
      </c>
      <c r="EI22" s="16">
        <f>IF(ตัวชี้วัด!CM22="/",1,0)</f>
        <v>0</v>
      </c>
      <c r="EJ22" s="16">
        <f>IF(ตัวชี้วัด!CP22="/",1,0)</f>
        <v>0</v>
      </c>
      <c r="EK22" s="16">
        <f>IF(ตัวชี้วัด!CS22="/",1,0)</f>
        <v>0</v>
      </c>
      <c r="EL22" s="16">
        <f>IF(ตัวชี้วัด!CV22="/",1,0)</f>
        <v>0</v>
      </c>
      <c r="EM22" s="16">
        <f>IF(ตัวชี้วัด!DB22="/",1,0)</f>
        <v>0</v>
      </c>
      <c r="EN22" s="16">
        <f>IF(ตัวชี้วัด!DE22="/",1,0)</f>
        <v>0</v>
      </c>
      <c r="EO22" s="16">
        <f>IF(ตัวชี้วัด!DH22="/",1,0)</f>
        <v>0</v>
      </c>
      <c r="EP22" s="16">
        <f>IF(ตัวชี้วัด!DK22="/",1,0)</f>
        <v>0</v>
      </c>
      <c r="EQ22" s="16">
        <f>IF(ตัวชี้วัด!DN22="/",1,0)</f>
        <v>0</v>
      </c>
      <c r="ER22" s="16">
        <f>IF(ตัวชี้วัด!DR22="/",1,0)</f>
        <v>0</v>
      </c>
      <c r="ES22" s="16">
        <f>IF(ตัวชี้วัด!DU22="/",1,0)</f>
        <v>0</v>
      </c>
      <c r="ET22" s="16">
        <f>IF(ตัวชี้วัด!DX22="/",1,0)</f>
        <v>0</v>
      </c>
      <c r="EU22" s="16">
        <f>IF(ตัวชี้วัด!EA22="/",1,0)</f>
        <v>0</v>
      </c>
      <c r="EV22" s="84">
        <f t="shared" si="3"/>
        <v>0</v>
      </c>
      <c r="EX22" s="16">
        <v>17</v>
      </c>
      <c r="EY22" s="16">
        <f>IF(คุณลักษณะ!B22&gt;1,2,IF(คุณลักษณะ!B22=1,1,0))</f>
        <v>0</v>
      </c>
      <c r="EZ22" s="16">
        <f>IF(คุณลักษณะ!C22&gt;1,2,IF(คุณลักษณะ!C22=1,1,0))</f>
        <v>0</v>
      </c>
      <c r="FA22" s="16">
        <f>IF(คุณลักษณะ!D22&gt;1,2,IF(คุณลักษณะ!D22=1,1,0))</f>
        <v>0</v>
      </c>
      <c r="FB22" s="16">
        <f>IF(คุณลักษณะ!E22&gt;1,2,IF(คุณลักษณะ!E22=1,1,0))</f>
        <v>0</v>
      </c>
      <c r="FC22" s="84">
        <f t="shared" si="4"/>
        <v>0</v>
      </c>
      <c r="FD22" s="16">
        <f>IF(คุณลักษณะ!G22&gt;1,2,IF(คุณลักษณะ!G22=1,1,0))</f>
        <v>0</v>
      </c>
      <c r="FE22" s="16">
        <f>IF(คุณลักษณะ!H22&gt;1,2,IF(คุณลักษณะ!H22=1,1,0))</f>
        <v>0</v>
      </c>
      <c r="FF22" s="84">
        <f t="shared" si="5"/>
        <v>0</v>
      </c>
      <c r="FG22" s="16">
        <f>IF(คุณลักษณะ!O22&gt;1,2,IF(คุณลักษณะ!O22=1,1,0))</f>
        <v>0</v>
      </c>
      <c r="FH22" s="16">
        <f>IF(คุณลักษณะ!P22&gt;1,2,IF(คุณลักษณะ!P22=1,1,0))</f>
        <v>0</v>
      </c>
      <c r="FI22" s="84">
        <f t="shared" si="6"/>
        <v>0</v>
      </c>
      <c r="FJ22" s="16">
        <f>IF(คุณลักษณะ!S22&gt;1,2,IF(คุณลักษณะ!S22=1,1,0))</f>
        <v>0</v>
      </c>
      <c r="FK22" s="16">
        <f>IF(คุณลักษณะ!T22&gt;1,2,IF(คุณลักษณะ!T22=1,1,0))</f>
        <v>0</v>
      </c>
      <c r="FL22" s="84">
        <f t="shared" si="7"/>
        <v>0</v>
      </c>
      <c r="FM22" s="16">
        <f>IF(คุณลักษณะ!V22&gt;1,2,IF(คุณลักษณะ!V22=1,1,0))</f>
        <v>0</v>
      </c>
      <c r="FN22" s="16">
        <f>IF(คุณลักษณะ!W22&gt;1,2,IF(คุณลักษณะ!W22=1,1,0))</f>
        <v>0</v>
      </c>
      <c r="FO22" s="84">
        <f t="shared" si="8"/>
        <v>0</v>
      </c>
      <c r="FP22" s="16">
        <f>IF(คุณลักษณะ!Y22&gt;1,2,IF(คุณลักษณะ!Y22=1,1,0))</f>
        <v>0</v>
      </c>
      <c r="FQ22" s="16">
        <f>IF(คุณลักษณะ!AC22&gt;1,2,IF(คุณลักษณะ!AC22=1,1,0))</f>
        <v>0</v>
      </c>
      <c r="FR22" s="16">
        <f>IF(คุณลักษณะ!AD22&gt;1,2,IF(คุณลักษณะ!AD22=1,1,0))</f>
        <v>0</v>
      </c>
      <c r="FS22" s="84">
        <f t="shared" si="9"/>
        <v>0</v>
      </c>
      <c r="FT22" s="16">
        <f>IF(คุณลักษณะ!AF22&gt;1,2,IF(คุณลักษณะ!AF22=1,1,0))</f>
        <v>0</v>
      </c>
      <c r="FU22" s="16">
        <f>IF(คุณลักษณะ!AG22&gt;1,2,IF(คุณลักษณะ!AG22=1,1,0))</f>
        <v>0</v>
      </c>
      <c r="FV22" s="84">
        <f t="shared" si="10"/>
        <v>0</v>
      </c>
      <c r="FW22" s="51"/>
      <c r="FX22" s="16">
        <f>IF(คุณลักษณะ!F22&gt;1,2,IF(คุณลักษณะ!F22=1,1,0))</f>
        <v>0</v>
      </c>
      <c r="FY22" s="16">
        <f>IF(คุณลักษณะ!I22&gt;1,2,IF(คุณลักษณะ!I22=1,1,0))</f>
        <v>0</v>
      </c>
      <c r="FZ22" s="16">
        <f>IF(คุณลักษณะ!N22&gt;1,2,IF(คุณลักษณะ!N22=1,1,0))</f>
        <v>0</v>
      </c>
      <c r="GA22" s="16">
        <f>IF(คุณลักษณะ!Q22&gt;1,2,IF(คุณลักษณะ!Q22=1,1,0))</f>
        <v>0</v>
      </c>
      <c r="GB22" s="16">
        <f>IF(คุณลักษณะ!U22&gt;1,2,IF(คุณลักษณะ!U22=1,1,0))</f>
        <v>0</v>
      </c>
      <c r="GC22" s="16">
        <f>IF(คุณลักษณะ!X22&gt;1,2,IF(คุณลักษณะ!X22=1,1,0))</f>
        <v>0</v>
      </c>
      <c r="GD22" s="16">
        <f>IF(คุณลักษณะ!AE22&gt;1,2,IF(คุณลักษณะ!AE22=1,1,0))</f>
        <v>0</v>
      </c>
      <c r="GE22" s="16">
        <f>IF(คุณลักษณะ!AH22&gt;1,2,IF(คุณลักษณะ!AH22=1,1,0))</f>
        <v>0</v>
      </c>
      <c r="GF22" s="88">
        <f t="shared" si="13"/>
        <v>0</v>
      </c>
      <c r="GG22" s="86">
        <f>IF(คุณลักษณะ!F22=0,0,IF(คุณลักษณะ!I22=0,0,IF(คุณลักษณะ!N22=0,0,IF(คุณลักษณะ!Q22=0,0,IF(คุณลักษณะ!U22=0,0,IF(คุณลักษณะ!X22=0,0,IF(คุณลักษณะ!AE22=0,0,IF(คุณลักษณะ!AH22=0,0,GF22))))))))</f>
        <v>0</v>
      </c>
      <c r="GI22" s="3">
        <v>17</v>
      </c>
      <c r="GJ22" s="22">
        <f>IF(เวลาเรียน!C22="",0,1)</f>
        <v>0</v>
      </c>
      <c r="GK22" s="456">
        <f>IF(ผลการเรียน!$AK21=$GK$5,1,0)</f>
        <v>0</v>
      </c>
      <c r="GL22" s="456">
        <f>IF(ผลการเรียน!$AK21=$GL$5,1,0)</f>
        <v>0</v>
      </c>
      <c r="GM22" s="456">
        <f>IF(ผลการเรียน!$AK21=$GM$5,1,0)</f>
        <v>0</v>
      </c>
      <c r="GN22" s="456">
        <f>IF(ผลการเรียน!$AK21=$GN$5,1,0)</f>
        <v>0</v>
      </c>
      <c r="GO22" s="456">
        <f>IF(ผลการเรียน!$AK21=$GO$5,1,0)</f>
        <v>0</v>
      </c>
      <c r="GP22" s="456">
        <f>IF(ผลการเรียน!$AK21=$GP$5,1,0)</f>
        <v>0</v>
      </c>
      <c r="GQ22" s="456">
        <f>IF(ผลการเรียน!$AK21=$GQ$5,1,0)</f>
        <v>0</v>
      </c>
      <c r="GR22" s="456">
        <f>IF(ผลการเรียน!$AK21=$GR$5,1,0)</f>
        <v>0</v>
      </c>
      <c r="GS22" s="456">
        <f>IF(ผลการเรียน!$AK21=$GS$5,1,0)</f>
        <v>0</v>
      </c>
      <c r="GT22" s="456">
        <f>IF(ผลการเรียน!$AK21=$GT$5,1,0)</f>
        <v>0</v>
      </c>
      <c r="GU22" s="456">
        <f ca="1">IF(ผลการเรียน!$BA21=ลับ!$GU$5,1,0)</f>
        <v>0</v>
      </c>
      <c r="GV22" s="456">
        <f ca="1">IF(ผลการเรียน!$BA21=ลับ!$GV$5,1,0)</f>
        <v>0</v>
      </c>
      <c r="GW22" s="456">
        <f ca="1">IF(ผลการเรียน!$BA21=ลับ!$GW$5,1,0)</f>
        <v>0</v>
      </c>
      <c r="GX22" s="456">
        <f ca="1">IF(ผลการเรียน!$BA21=ลับ!$GX$5,1,0)</f>
        <v>0</v>
      </c>
      <c r="GY22" s="456">
        <f ca="1">IF(ผลการเรียน!$AR21=ลับ!$GY$5,1,0)</f>
        <v>0</v>
      </c>
      <c r="GZ22" s="456">
        <f ca="1">IF(ผลการเรียน!$AR21=ลับ!$GZ$5,1,0)</f>
        <v>0</v>
      </c>
      <c r="HA22" s="456">
        <f ca="1">IF(ผลการเรียน!$AR21=ลับ!$HA$5,1,0)</f>
        <v>0</v>
      </c>
      <c r="HB22" s="456">
        <f ca="1">IF(ผลการเรียน!$AR21=ลับ!$HB$5,1,0)</f>
        <v>0</v>
      </c>
      <c r="HC22" s="22">
        <f>IF(สรุปคะแนน!$Q22=3,1,0)</f>
        <v>0</v>
      </c>
      <c r="HD22" s="22">
        <f>IF(สรุปคะแนน!$Q22=2,1,0)</f>
        <v>0</v>
      </c>
      <c r="HE22" s="22">
        <f>IF(สรุปคะแนน!$Q22=1,1,0)</f>
        <v>0</v>
      </c>
      <c r="HF22" s="22">
        <f>IF(สรุปคะแนน!$Q22=0,1,0)</f>
        <v>1</v>
      </c>
      <c r="HG22" s="51"/>
      <c r="HH22" s="51"/>
      <c r="HI22" s="51"/>
      <c r="HJ22" s="51"/>
      <c r="HK22" s="51"/>
      <c r="HL22" s="51"/>
      <c r="HM22" s="51"/>
      <c r="HN22" s="51"/>
    </row>
    <row r="23" spans="1:222" ht="21">
      <c r="A23" s="29">
        <v>18</v>
      </c>
      <c r="B23" s="64">
        <f>IF(ลับ!B$3=0,0,IF(เวลาเรียน!G23="/",ลับ!B$3,0))</f>
        <v>0</v>
      </c>
      <c r="C23" s="64">
        <f>IF(ลับ!C$3=0,0,IF(เวลาเรียน!H23="/",ลับ!C$3,0))</f>
        <v>0</v>
      </c>
      <c r="D23" s="64">
        <f>IF(ลับ!D$3=0,0,IF(เวลาเรียน!I23="/",ลับ!D$3,0))</f>
        <v>0</v>
      </c>
      <c r="E23" s="64">
        <f>IF(ลับ!E$3=0,0,IF(เวลาเรียน!J23="/",ลับ!E$3,0))</f>
        <v>0</v>
      </c>
      <c r="F23" s="64">
        <f>IF(ลับ!F$3=0,0,IF(เวลาเรียน!K23="/",ลับ!F$3,0))</f>
        <v>0</v>
      </c>
      <c r="G23" s="64">
        <f>IF(ลับ!G$3=0,0,IF(เวลาเรียน!L23="/",ลับ!G$3,0))</f>
        <v>0</v>
      </c>
      <c r="H23" s="64">
        <f>IF(ลับ!H$3=0,0,IF(เวลาเรียน!M23="/",ลับ!H$3,0))</f>
        <v>0</v>
      </c>
      <c r="I23" s="64">
        <f>IF(ลับ!I$3=0,0,IF(เวลาเรียน!N23="/",ลับ!I$3,0))</f>
        <v>0</v>
      </c>
      <c r="J23" s="64">
        <f>IF(ลับ!J$3=0,0,IF(เวลาเรียน!O23="/",ลับ!J$3,0))</f>
        <v>0</v>
      </c>
      <c r="K23" s="64">
        <f>IF(ลับ!K$3=0,0,IF(เวลาเรียน!P23="/",ลับ!K$3,0))</f>
        <v>0</v>
      </c>
      <c r="L23" s="64">
        <f>IF(ลับ!L$3=0,0,IF(เวลาเรียน!Q23="/",ลับ!L$3,0))</f>
        <v>0</v>
      </c>
      <c r="M23" s="64">
        <f>IF(ลับ!M$3=0,0,IF(เวลาเรียน!R23="/",ลับ!M$3,0))</f>
        <v>0</v>
      </c>
      <c r="N23" s="64">
        <f>IF(ลับ!N$3=0,0,IF(เวลาเรียน!S23="/",ลับ!N$3,0))</f>
        <v>0</v>
      </c>
      <c r="O23" s="64">
        <f>IF(ลับ!O$3=0,0,IF(เวลาเรียน!T23="/",ลับ!O$3,0))</f>
        <v>0</v>
      </c>
      <c r="P23" s="64">
        <f>IF(ลับ!P$3=0,0,IF(เวลาเรียน!U23="/",ลับ!P$3,0))</f>
        <v>0</v>
      </c>
      <c r="Q23" s="64">
        <f>IF(ลับ!Q$3=0,0,IF(เวลาเรียน!V23="/",ลับ!Q$3,0))</f>
        <v>0</v>
      </c>
      <c r="R23" s="64">
        <f>IF(ลับ!R$3=0,0,IF(เวลาเรียน!W23="/",ลับ!R$3,0))</f>
        <v>0</v>
      </c>
      <c r="S23" s="64">
        <f>IF(ลับ!S$3=0,0,IF(เวลาเรียน!X23="/",ลับ!S$3,0))</f>
        <v>0</v>
      </c>
      <c r="T23" s="64">
        <f>IF(ลับ!T$3=0,0,IF(เวลาเรียน!Y23="/",ลับ!T$3,0))</f>
        <v>0</v>
      </c>
      <c r="U23" s="64">
        <f>IF(ลับ!U$3=0,0,IF(เวลาเรียน!Z23="/",ลับ!U$3,0))</f>
        <v>0</v>
      </c>
      <c r="V23" s="64">
        <f>IF(ลับ!V$3=0,0,IF(เวลาเรียน!AA23="/",ลับ!V$3,0))</f>
        <v>0</v>
      </c>
      <c r="W23" s="64">
        <f>IF(ลับ!W$3=0,0,IF(เวลาเรียน!AB23="/",ลับ!W$3,0))</f>
        <v>0</v>
      </c>
      <c r="X23" s="64">
        <f>IF(ลับ!X$3=0,0,IF(เวลาเรียน!AC23="/",ลับ!X$3,0))</f>
        <v>0</v>
      </c>
      <c r="Y23" s="64">
        <f>IF(ลับ!Y$3=0,0,IF(เวลาเรียน!AD23="/",ลับ!Y$3,0))</f>
        <v>0</v>
      </c>
      <c r="Z23" s="773">
        <f>IF(ลับ!Z$3=0,0,IF(เวลาเรียน!AE23="/",ลับ!Z$3,0))</f>
        <v>0</v>
      </c>
      <c r="AA23" s="64">
        <f>IF(ลับ!AA$3=0,0,IF(เวลาเรียน!AH23="/",ลับ!AA$3,0))</f>
        <v>0</v>
      </c>
      <c r="AB23" s="64">
        <f>IF(ลับ!AB$3=0,0,IF(เวลาเรียน!AI23="/",ลับ!AB$3,0))</f>
        <v>0</v>
      </c>
      <c r="AC23" s="64">
        <f>IF(ลับ!AC$3=0,0,IF(เวลาเรียน!AJ23="/",ลับ!AC$3,0))</f>
        <v>0</v>
      </c>
      <c r="AD23" s="64">
        <f>IF(ลับ!AD$3=0,0,IF(เวลาเรียน!AK23="/",ลับ!AD$3,0))</f>
        <v>0</v>
      </c>
      <c r="AE23" s="64">
        <f>IF(ลับ!AE$3=0,0,IF(เวลาเรียน!AL23="/",ลับ!AE$3,0))</f>
        <v>0</v>
      </c>
      <c r="AF23" s="64">
        <f>IF(ลับ!AF$3=0,0,IF(เวลาเรียน!AM23="/",ลับ!AF$3,0))</f>
        <v>0</v>
      </c>
      <c r="AG23" s="64">
        <f>IF(ลับ!AG$3=0,0,IF(เวลาเรียน!AN23="/",ลับ!AG$3,0))</f>
        <v>0</v>
      </c>
      <c r="AH23" s="64">
        <f>IF(ลับ!AH$3=0,0,IF(เวลาเรียน!AO23="/",ลับ!AH$3,0))</f>
        <v>0</v>
      </c>
      <c r="AI23" s="64">
        <f>IF(ลับ!AI$3=0,0,IF(เวลาเรียน!AP23="/",ลับ!AI$3,0))</f>
        <v>0</v>
      </c>
      <c r="AJ23" s="64">
        <f>IF(ลับ!AJ$3=0,0,IF(เวลาเรียน!AQ23="/",ลับ!AJ$3,0))</f>
        <v>0</v>
      </c>
      <c r="AK23" s="64">
        <f>IF(ลับ!AK$3=0,0,IF(เวลาเรียน!AR23="/",ลับ!AK$3,0))</f>
        <v>0</v>
      </c>
      <c r="AL23" s="64">
        <f>IF(ลับ!AL$3=0,0,IF(เวลาเรียน!AS23="/",ลับ!AL$3,0))</f>
        <v>0</v>
      </c>
      <c r="AM23" s="64">
        <f>IF(ลับ!AM$3=0,0,IF(เวลาเรียน!AT23="/",ลับ!AM$3,0))</f>
        <v>0</v>
      </c>
      <c r="AN23" s="64">
        <f>IF(ลับ!AN$3=0,0,IF(เวลาเรียน!AU23="/",ลับ!AN$3,0))</f>
        <v>0</v>
      </c>
      <c r="AO23" s="64">
        <f>IF(ลับ!AO$3=0,0,IF(เวลาเรียน!AV23="/",ลับ!AO$3,0))</f>
        <v>0</v>
      </c>
      <c r="AP23" s="64">
        <f>IF(ลับ!AP$3=0,0,IF(เวลาเรียน!AW23="/",ลับ!AP$3,0))</f>
        <v>0</v>
      </c>
      <c r="AQ23" s="64">
        <f>IF(ลับ!AQ$3=0,0,IF(เวลาเรียน!AX23="/",ลับ!AQ$3,0))</f>
        <v>0</v>
      </c>
      <c r="AR23" s="64">
        <f>IF(ลับ!AR$3=0,0,IF(เวลาเรียน!AY23="/",ลับ!AR$3,0))</f>
        <v>0</v>
      </c>
      <c r="AS23" s="64">
        <f>IF(ลับ!AS$3=0,0,IF(เวลาเรียน!AZ23="/",ลับ!AS$3,0))</f>
        <v>0</v>
      </c>
      <c r="AT23" s="64">
        <f>IF(ลับ!AT$3=0,0,IF(เวลาเรียน!BA23="/",ลับ!AT$3,0))</f>
        <v>0</v>
      </c>
      <c r="AU23" s="64">
        <f>IF(ลับ!AU$3=0,0,IF(เวลาเรียน!BB23="/",ลับ!AU$3,0))</f>
        <v>0</v>
      </c>
      <c r="AV23" s="64">
        <f>IF(ลับ!AV$3=0,0,IF(เวลาเรียน!BC23="/",ลับ!AV$3,0))</f>
        <v>0</v>
      </c>
      <c r="AW23" s="64">
        <f>IF(ลับ!AW$3=0,0,IF(เวลาเรียน!BD23="/",ลับ!AW$3,0))</f>
        <v>0</v>
      </c>
      <c r="AX23" s="64">
        <f>IF(ลับ!AX$3=0,0,IF(เวลาเรียน!BE23="/",ลับ!AX$3,0))</f>
        <v>0</v>
      </c>
      <c r="AY23" s="64">
        <f>IF(ลับ!AY$3=0,0,IF(เวลาเรียน!BF23="/",ลับ!AY$3,0))</f>
        <v>0</v>
      </c>
      <c r="AZ23" s="64">
        <f>IF(ลับ!AZ$3=0,0,IF(เวลาเรียน!BG23="/",ลับ!AZ$3,0))</f>
        <v>0</v>
      </c>
      <c r="BA23" s="64">
        <f>IF(ลับ!BA$3=0,0,IF(เวลาเรียน!BH23="/",ลับ!BA$3,0))</f>
        <v>0</v>
      </c>
      <c r="BB23" s="64">
        <f>IF(ลับ!BB$3=0,0,IF(เวลาเรียน!BI23="/",ลับ!BB$3,0))</f>
        <v>0</v>
      </c>
      <c r="BC23" s="64">
        <f>IF(ลับ!BC$3=0,0,IF(เวลาเรียน!BJ23="/",ลับ!BC$3,0))</f>
        <v>0</v>
      </c>
      <c r="BD23" s="64">
        <f>IF(ลับ!BD$3=0,0,IF(เวลาเรียน!BK23="/",ลับ!BD$3,0))</f>
        <v>0</v>
      </c>
      <c r="BE23" s="64">
        <f>IF(ลับ!BE$3=0,0,IF(เวลาเรียน!BL23="/",ลับ!BE$3,0))</f>
        <v>0</v>
      </c>
      <c r="BF23" s="64">
        <f>IF(ลับ!BF$3=0,0,IF(เวลาเรียน!BM23="/",ลับ!BF$3,0))</f>
        <v>0</v>
      </c>
      <c r="BG23" s="64">
        <f>IF(ลับ!BG$3=0,0,IF(เวลาเรียน!BN23="/",ลับ!BG$3,0))</f>
        <v>0</v>
      </c>
      <c r="BH23" s="64">
        <f>IF(ลับ!BH$3=0,0,IF(เวลาเรียน!BO23="/",ลับ!BH$3,0))</f>
        <v>0</v>
      </c>
      <c r="BI23" s="64">
        <f>IF(ลับ!BI$3=0,0,IF(เวลาเรียน!BP23="/",ลับ!BI$3,0))</f>
        <v>0</v>
      </c>
      <c r="BJ23" s="64">
        <f>IF(ลับ!BJ$3=0,0,IF(เวลาเรียน!BQ23="/",ลับ!BJ$3,0))</f>
        <v>0</v>
      </c>
      <c r="BK23" s="64">
        <f>IF(ลับ!BK$3=0,0,IF(เวลาเรียน!BR23="/",ลับ!BK$3,0))</f>
        <v>0</v>
      </c>
      <c r="BL23" s="64">
        <f>IF(ลับ!BL$3=0,0,IF(เวลาเรียน!BS23="/",ลับ!BL$3,0))</f>
        <v>0</v>
      </c>
      <c r="BM23" s="64">
        <f>IF(ลับ!BM$3=0,0,IF(เวลาเรียน!BT23="/",ลับ!BM$3,0))</f>
        <v>0</v>
      </c>
      <c r="BN23" s="64">
        <f>IF(ลับ!BN$3=0,0,IF(เวลาเรียน!BU23="/",ลับ!BN$3,0))</f>
        <v>0</v>
      </c>
      <c r="BO23" s="64">
        <f>IF(ลับ!BO$3=0,0,IF(เวลาเรียน!BV23="/",ลับ!BO$3,0))</f>
        <v>0</v>
      </c>
      <c r="BP23" s="64">
        <f>IF(ลับ!BP$3=0,0,IF(เวลาเรียน!BW23="/",ลับ!BP$3,0))</f>
        <v>0</v>
      </c>
      <c r="BQ23" s="64">
        <f>IF(ลับ!BQ$3=0,0,IF(เวลาเรียน!BX23="/",ลับ!BQ$3,0))</f>
        <v>0</v>
      </c>
      <c r="BR23" s="64">
        <f>IF(ลับ!BR$3=0,0,IF(เวลาเรียน!BY23="/",ลับ!BR$3,0))</f>
        <v>0</v>
      </c>
      <c r="BS23" s="773">
        <f>IF(ลับ!BS$3=0,0,IF(เวลาเรียน!BZ23="/",ลับ!BS$3,0))</f>
        <v>0</v>
      </c>
      <c r="BT23" s="64">
        <f>IF(ลับ!BT$3=0,0,IF(เวลาเรียน!CB23="/",ลับ!BT$3,0))</f>
        <v>0</v>
      </c>
      <c r="BU23" s="64">
        <f>IF(ลับ!BU$3=0,0,IF(เวลาเรียน!CC23="/",ลับ!BU$3,0))</f>
        <v>0</v>
      </c>
      <c r="BV23" s="64">
        <f>IF(ลับ!BV$3=0,0,IF(เวลาเรียน!CD23="/",ลับ!BV$3,0))</f>
        <v>0</v>
      </c>
      <c r="BW23" s="64">
        <f>IF(ลับ!BW$3=0,0,IF(เวลาเรียน!CE23="/",ลับ!BW$3,0))</f>
        <v>0</v>
      </c>
      <c r="BX23" s="64">
        <f>IF(ลับ!BX$3=0,0,IF(เวลาเรียน!CF23="/",ลับ!BX$3,0))</f>
        <v>0</v>
      </c>
      <c r="BY23" s="64">
        <f>IF(ลับ!BY$3=0,0,IF(เวลาเรียน!CG23="/",ลับ!BY$3,0))</f>
        <v>0</v>
      </c>
      <c r="BZ23" s="64">
        <f>IF(ลับ!BZ$3=0,0,IF(เวลาเรียน!CH23="/",ลับ!BZ$3,0))</f>
        <v>0</v>
      </c>
      <c r="CA23" s="64">
        <f>IF(ลับ!CA$3=0,0,IF(เวลาเรียน!CI23="/",ลับ!CA$3,0))</f>
        <v>0</v>
      </c>
      <c r="CB23" s="64">
        <f>IF(ลับ!CB$3=0,0,IF(เวลาเรียน!CJ23="/",ลับ!CB$3,0))</f>
        <v>0</v>
      </c>
      <c r="CC23" s="64">
        <f>IF(ลับ!CC$3=0,0,IF(เวลาเรียน!CK23="/",ลับ!CC$3,0))</f>
        <v>0</v>
      </c>
      <c r="CD23" s="64">
        <f>IF(ลับ!CD$3=0,0,IF(เวลาเรียน!CL23="/",ลับ!CD$3,0))</f>
        <v>0</v>
      </c>
      <c r="CE23" s="64">
        <f>IF(ลับ!CE$3=0,0,IF(เวลาเรียน!CM23="/",ลับ!CE$3,0))</f>
        <v>0</v>
      </c>
      <c r="CF23" s="64">
        <f>IF(ลับ!CF$3=0,0,IF(เวลาเรียน!CN23="/",ลับ!CF$3,0))</f>
        <v>0</v>
      </c>
      <c r="CG23" s="64">
        <f>IF(ลับ!CG$3=0,0,IF(เวลาเรียน!CO23="/",ลับ!CG$3,0))</f>
        <v>0</v>
      </c>
      <c r="CH23" s="64">
        <f>IF(ลับ!CH$3=0,0,IF(เวลาเรียน!CP23="/",ลับ!CH$3,0))</f>
        <v>0</v>
      </c>
      <c r="CI23" s="64">
        <f>IF(ลับ!CI$3=0,0,IF(เวลาเรียน!CQ23="/",ลับ!CI$3,0))</f>
        <v>0</v>
      </c>
      <c r="CJ23" s="64">
        <f>IF(ลับ!CJ$3=0,0,IF(เวลาเรียน!CR23="/",ลับ!CJ$3,0))</f>
        <v>0</v>
      </c>
      <c r="CK23" s="64">
        <f>IF(ลับ!CK$3=0,0,IF(เวลาเรียน!CS23="/",ลับ!CK$3,0))</f>
        <v>0</v>
      </c>
      <c r="CL23" s="64">
        <f>IF(ลับ!CL$3=0,0,IF(เวลาเรียน!CT23="/",ลับ!CL$3,0))</f>
        <v>0</v>
      </c>
      <c r="CM23" s="64">
        <f>IF(ลับ!CM$3=0,0,IF(เวลาเรียน!CU23="/",ลับ!CM$3,0))</f>
        <v>0</v>
      </c>
      <c r="CN23" s="64">
        <f>IF(ลับ!CN$3=0,0,IF(เวลาเรียน!CV23="/",ลับ!CN$3,0))</f>
        <v>0</v>
      </c>
      <c r="CO23" s="64">
        <f>IF(ลับ!CO$3=0,0,IF(เวลาเรียน!CW23="/",ลับ!CO$3,0))</f>
        <v>0</v>
      </c>
      <c r="CP23" s="64">
        <f>IF(ลับ!CP$3=0,0,IF(เวลาเรียน!CX23="/",ลับ!CP$3,0))</f>
        <v>0</v>
      </c>
      <c r="CQ23" s="64">
        <f>IF(ลับ!CQ$3=0,0,IF(เวลาเรียน!CY23="/",ลับ!CQ$3,0))</f>
        <v>0</v>
      </c>
      <c r="CR23" s="64">
        <f>IF(ลับ!CR$3=0,0,IF(เวลาเรียน!CZ23="/",ลับ!CR$3,0))</f>
        <v>0</v>
      </c>
      <c r="CS23" s="64">
        <f>IF(ลับ!CS$3=0,0,IF(เวลาเรียน!DA23="/",ลับ!CS$3,0))</f>
        <v>0</v>
      </c>
      <c r="CT23" s="64">
        <f>IF(ลับ!CT$3=0,0,IF(เวลาเรียน!DB23="/",ลับ!CT$3,0))</f>
        <v>0</v>
      </c>
      <c r="CU23" s="64">
        <f>IF(ลับ!CU$3=0,0,IF(เวลาเรียน!DC23="/",ลับ!CU$3,0))</f>
        <v>0</v>
      </c>
      <c r="CV23" s="64">
        <f>IF(ลับ!CV$3=0,0,IF(เวลาเรียน!DD23="/",ลับ!CV$3,0))</f>
        <v>0</v>
      </c>
      <c r="CW23" s="65">
        <f>IF(ลับ!CW$3=0,0,IF(เวลาเรียน!DE23="/",ลับ!CW$3,0))</f>
        <v>0</v>
      </c>
      <c r="CX23" s="85">
        <f t="shared" si="11"/>
        <v>0</v>
      </c>
      <c r="CZ23" s="16">
        <v>18</v>
      </c>
      <c r="DA23" s="16">
        <f>IF(ตัวชี้วัด!C23="ร",ตัวชี้วัด!C23,IF(ตัวชี้วัด!F23="ร",ตัวชี้วัด!F23,IF(ตัวชี้วัด!I23="ร",ตัวชี้วัด!I23,IF(ตัวชี้วัด!L23="ร",ตัวชี้วัด!L23,IF(ตัวชี้วัด!O23="ร",ตัวชี้วัด!O23,IF(ตัวชี้วัด!S23="ร",ตัวชี้วัด!S23,IF(ตัวชี้วัด!V23="ร",ตัวชี้วัด!V23,SUM(ตัวชี้วัด!C23,ตัวชี้วัด!F23,ตัวชี้วัด!I23,ตัวชี้วัด!L23,ตัวชี้วัด!O23,ตัวชี้วัด!S23,ตัวชี้วัด!V23))))))))</f>
        <v>0</v>
      </c>
      <c r="DB23" s="16">
        <f>IF(ตัวชี้วัด!Y23="ร",ตัวชี้วัด!Y23,IF(ตัวชี้วัด!AB23="ร",ตัวชี้วัด!AB23,IF(ตัวชี้วัด!AE23="ร",ตัวชี้วัด!AE23,IF(ตัวชี้วัด!AK23="ร",ตัวชี้วัด!AK23,IF(ตัวชี้วัด!AN23="ร",ตัวชี้วัด!AN23,IF(ตัวชี้วัด!AQ23="ร",ตัวชี้วัด!AQ23,IF(ตัวชี้วัด!AT23="ร",ตัวชี้วัด!AT23,SUM(ตัวชี้วัด!Y23,ตัวชี้วัด!AB23,ตัวชี้วัด!AE23,ตัวชี้วัด!AK23,ตัวชี้วัด!AN23,ตัวชี้วัด!AQ23,ตัวชี้วัด!AT23))))))))</f>
        <v>0</v>
      </c>
      <c r="DC23" s="16">
        <f>IF(ตัวชี้วัด!AW23="ร",ตัวชี้วัด!AW23,IF(ตัวชี้วัด!BA23="ร",ตัวชี้วัด!BA23,IF(ตัวชี้วัด!BD23="ร",ตัวชี้วัด!BD23,IF(ตัวชี้วัด!BG23="ร",ตัวชี้วัด!BG23,IF(ตัวชี้วัด!BJ23="ร",ตัวชี้วัด!BJ23,IF(ตัวชี้วัด!BM23="ร",ตัวชี้วัด!BM23,IF(ตัวชี้วัด!BS23="ร",ตัวชี้วัด!BS23,SUM(ตัวชี้วัด!AW23,ตัวชี้วัด!BA23,ตัวชี้วัด!BD23,ตัวชี้วัด!BG23,ตัวชี้วัด!BJ23,ตัวชี้วัด!BM23,ตัวชี้วัด!BS23))))))))</f>
        <v>0</v>
      </c>
      <c r="DD23" s="16">
        <f>IF(ตัวชี้วัด!BV23="ร",ตัวชี้วัด!BV23,IF(ตัวชี้วัด!BY23="ร",ตัวชี้วัด!BY23,IF(ตัวชี้วัด!CB23="ร",ตัวชี้วัด!CB23,IF(ตัวชี้วัด!CE23="ร",ตัวชี้วัด!CE23,IF(ตัวชี้วัด!CI23="ร",ตัวชี้วัด!CI23,IF(ตัวชี้วัด!CL23="ร",ตัวชี้วัด!CL23,IF(ตัวชี้วัด!CO23="ร",ตัวชี้วัด!CO23,SUM(ตัวชี้วัด!BV23,ตัวชี้วัด!BY23,ตัวชี้วัด!CB23,ตัวชี้วัด!CE23,ตัวชี้วัด!CI23,ตัวชี้วัด!CL23,ตัวชี้วัด!CO23))))))))</f>
        <v>0</v>
      </c>
      <c r="DE23" s="16">
        <f>IF(ตัวชี้วัด!CR23="ร",ตัวชี้วัด!CR23,IF(ตัวชี้วัด!CU23="ร",ตัวชี้วัด!CU23,IF(ตัวชี้วัด!DA23="ร",ตัวชี้วัด!DA23,IF(ตัวชี้วัด!DD23="ร",ตัวชี้วัด!DD23,IF(ตัวชี้วัด!DG23="ร",ตัวชี้วัด!DG23,IF(ตัวชี้วัด!DJ23="ร",ตัวชี้วัด!DJ23,IF(ตัวชี้วัด!DM23="ร",ตัวชี้วัด!DM23,SUM(ตัวชี้วัด!CR23,ตัวชี้วัด!CU23,ตัวชี้วัด!DA23,ตัวชี้วัด!DD23,ตัวชี้วัด!DG23,ตัวชี้วัด!DJ23,ตัวชี้วัด!DM23))))))))</f>
        <v>0</v>
      </c>
      <c r="DF23" s="16">
        <f>IF(ตัวชี้วัด!DQ23="ร",ตัวชี้วัด!DQ23,IF(ตัวชี้วัด!DT23="ร",ตัวชี้วัด!DT23,IF(ตัวชี้วัด!DW23="ร",ตัวชี้วัด!DW23,IF(ตัวชี้วัด!DZ23="ร",ตัวชี้วัด!DZ23,SUM(ตัวชี้วัด!DQ23,ตัวชี้วัด!DT23,ตัวชี้วัด!DW23,ตัวชี้วัด!DZ23)))))</f>
        <v>0</v>
      </c>
      <c r="DG23" s="84">
        <f t="shared" si="12"/>
        <v>0</v>
      </c>
      <c r="DH23" s="51"/>
      <c r="DI23" s="16">
        <f>IF(ตัวชี้วัด!D23="/",1,0)</f>
        <v>0</v>
      </c>
      <c r="DJ23" s="16">
        <f>IF(ตัวชี้วัด!G23="/",1,0)</f>
        <v>0</v>
      </c>
      <c r="DK23" s="16">
        <f>IF(ตัวชี้วัด!J23="/",1,0)</f>
        <v>0</v>
      </c>
      <c r="DL23" s="16">
        <f>IF(ตัวชี้วัด!M23="/",1,0)</f>
        <v>0</v>
      </c>
      <c r="DM23" s="16">
        <f>IF(ตัวชี้วัด!P23="/",1,0)</f>
        <v>0</v>
      </c>
      <c r="DN23" s="16">
        <f>IF(ตัวชี้วัด!T23="/",1,0)</f>
        <v>0</v>
      </c>
      <c r="DO23" s="16">
        <f>IF(ตัวชี้วัด!W23="/",1,0)</f>
        <v>0</v>
      </c>
      <c r="DP23" s="16">
        <f>IF(ตัวชี้วัด!Z23="/",1,0)</f>
        <v>0</v>
      </c>
      <c r="DQ23" s="16">
        <f>IF(ตัวชี้วัด!AC23="/",1,0)</f>
        <v>0</v>
      </c>
      <c r="DR23" s="16">
        <f>IF(ตัวชี้วัด!AF23="/",1,0)</f>
        <v>0</v>
      </c>
      <c r="DS23" s="16">
        <f>IF(ตัวชี้วัด!AL23="/",1,0)</f>
        <v>0</v>
      </c>
      <c r="DT23" s="16">
        <f>IF(ตัวชี้วัด!AO23="/",1,0)</f>
        <v>0</v>
      </c>
      <c r="DU23" s="16">
        <f>IF(ตัวชี้วัด!AR23="/",1,0)</f>
        <v>0</v>
      </c>
      <c r="DV23" s="16">
        <f>IF(ตัวชี้วัด!AU23="/",1,0)</f>
        <v>0</v>
      </c>
      <c r="DW23" s="16">
        <f>IF(ตัวชี้วัด!AX23="/",1,0)</f>
        <v>0</v>
      </c>
      <c r="DX23" s="16">
        <f>IF(ตัวชี้วัด!BB23="/",1,0)</f>
        <v>0</v>
      </c>
      <c r="DY23" s="16">
        <f>IF(ตัวชี้วัด!BE23="/",1,0)</f>
        <v>0</v>
      </c>
      <c r="DZ23" s="16">
        <f>IF(ตัวชี้วัด!BH23="/",1,0)</f>
        <v>0</v>
      </c>
      <c r="EA23" s="16">
        <f>IF(ตัวชี้วัด!BK23="/",1,0)</f>
        <v>0</v>
      </c>
      <c r="EB23" s="16">
        <f>IF(ตัวชี้วัด!BN23="/",1,0)</f>
        <v>0</v>
      </c>
      <c r="EC23" s="16">
        <f>IF(ตัวชี้วัด!BT23="/",1,0)</f>
        <v>0</v>
      </c>
      <c r="ED23" s="16">
        <f>IF(ตัวชี้วัด!BW23="/",1,0)</f>
        <v>0</v>
      </c>
      <c r="EE23" s="16">
        <f>IF(ตัวชี้วัด!BZ23="/",1,0)</f>
        <v>0</v>
      </c>
      <c r="EF23" s="16">
        <f>IF(ตัวชี้วัด!CC23="/",1,0)</f>
        <v>0</v>
      </c>
      <c r="EG23" s="16">
        <f>IF(ตัวชี้วัด!CF23="/",1,0)</f>
        <v>0</v>
      </c>
      <c r="EH23" s="16">
        <f>IF(ตัวชี้วัด!CJ23="/",1,0)</f>
        <v>0</v>
      </c>
      <c r="EI23" s="16">
        <f>IF(ตัวชี้วัด!CM23="/",1,0)</f>
        <v>0</v>
      </c>
      <c r="EJ23" s="16">
        <f>IF(ตัวชี้วัด!CP23="/",1,0)</f>
        <v>0</v>
      </c>
      <c r="EK23" s="16">
        <f>IF(ตัวชี้วัด!CS23="/",1,0)</f>
        <v>0</v>
      </c>
      <c r="EL23" s="16">
        <f>IF(ตัวชี้วัด!CV23="/",1,0)</f>
        <v>0</v>
      </c>
      <c r="EM23" s="16">
        <f>IF(ตัวชี้วัด!DB23="/",1,0)</f>
        <v>0</v>
      </c>
      <c r="EN23" s="16">
        <f>IF(ตัวชี้วัด!DE23="/",1,0)</f>
        <v>0</v>
      </c>
      <c r="EO23" s="16">
        <f>IF(ตัวชี้วัด!DH23="/",1,0)</f>
        <v>0</v>
      </c>
      <c r="EP23" s="16">
        <f>IF(ตัวชี้วัด!DK23="/",1,0)</f>
        <v>0</v>
      </c>
      <c r="EQ23" s="16">
        <f>IF(ตัวชี้วัด!DN23="/",1,0)</f>
        <v>0</v>
      </c>
      <c r="ER23" s="16">
        <f>IF(ตัวชี้วัด!DR23="/",1,0)</f>
        <v>0</v>
      </c>
      <c r="ES23" s="16">
        <f>IF(ตัวชี้วัด!DU23="/",1,0)</f>
        <v>0</v>
      </c>
      <c r="ET23" s="16">
        <f>IF(ตัวชี้วัด!DX23="/",1,0)</f>
        <v>0</v>
      </c>
      <c r="EU23" s="16">
        <f>IF(ตัวชี้วัด!EA23="/",1,0)</f>
        <v>0</v>
      </c>
      <c r="EV23" s="84">
        <f t="shared" si="3"/>
        <v>0</v>
      </c>
      <c r="EX23" s="16">
        <v>18</v>
      </c>
      <c r="EY23" s="16">
        <f>IF(คุณลักษณะ!B23&gt;1,2,IF(คุณลักษณะ!B23=1,1,0))</f>
        <v>0</v>
      </c>
      <c r="EZ23" s="16">
        <f>IF(คุณลักษณะ!C23&gt;1,2,IF(คุณลักษณะ!C23=1,1,0))</f>
        <v>0</v>
      </c>
      <c r="FA23" s="16">
        <f>IF(คุณลักษณะ!D23&gt;1,2,IF(คุณลักษณะ!D23=1,1,0))</f>
        <v>0</v>
      </c>
      <c r="FB23" s="16">
        <f>IF(คุณลักษณะ!E23&gt;1,2,IF(คุณลักษณะ!E23=1,1,0))</f>
        <v>0</v>
      </c>
      <c r="FC23" s="84">
        <f t="shared" si="4"/>
        <v>0</v>
      </c>
      <c r="FD23" s="16">
        <f>IF(คุณลักษณะ!G23&gt;1,2,IF(คุณลักษณะ!G23=1,1,0))</f>
        <v>0</v>
      </c>
      <c r="FE23" s="16">
        <f>IF(คุณลักษณะ!H23&gt;1,2,IF(คุณลักษณะ!H23=1,1,0))</f>
        <v>0</v>
      </c>
      <c r="FF23" s="84">
        <f t="shared" si="5"/>
        <v>0</v>
      </c>
      <c r="FG23" s="16">
        <f>IF(คุณลักษณะ!O23&gt;1,2,IF(คุณลักษณะ!O23=1,1,0))</f>
        <v>0</v>
      </c>
      <c r="FH23" s="16">
        <f>IF(คุณลักษณะ!P23&gt;1,2,IF(คุณลักษณะ!P23=1,1,0))</f>
        <v>0</v>
      </c>
      <c r="FI23" s="84">
        <f t="shared" si="6"/>
        <v>0</v>
      </c>
      <c r="FJ23" s="16">
        <f>IF(คุณลักษณะ!S23&gt;1,2,IF(คุณลักษณะ!S23=1,1,0))</f>
        <v>0</v>
      </c>
      <c r="FK23" s="16">
        <f>IF(คุณลักษณะ!T23&gt;1,2,IF(คุณลักษณะ!T23=1,1,0))</f>
        <v>0</v>
      </c>
      <c r="FL23" s="84">
        <f t="shared" si="7"/>
        <v>0</v>
      </c>
      <c r="FM23" s="16">
        <f>IF(คุณลักษณะ!V23&gt;1,2,IF(คุณลักษณะ!V23=1,1,0))</f>
        <v>0</v>
      </c>
      <c r="FN23" s="16">
        <f>IF(คุณลักษณะ!W23&gt;1,2,IF(คุณลักษณะ!W23=1,1,0))</f>
        <v>0</v>
      </c>
      <c r="FO23" s="84">
        <f t="shared" si="8"/>
        <v>0</v>
      </c>
      <c r="FP23" s="16">
        <f>IF(คุณลักษณะ!Y23&gt;1,2,IF(คุณลักษณะ!Y23=1,1,0))</f>
        <v>0</v>
      </c>
      <c r="FQ23" s="16">
        <f>IF(คุณลักษณะ!AC23&gt;1,2,IF(คุณลักษณะ!AC23=1,1,0))</f>
        <v>0</v>
      </c>
      <c r="FR23" s="16">
        <f>IF(คุณลักษณะ!AD23&gt;1,2,IF(คุณลักษณะ!AD23=1,1,0))</f>
        <v>0</v>
      </c>
      <c r="FS23" s="84">
        <f t="shared" si="9"/>
        <v>0</v>
      </c>
      <c r="FT23" s="16">
        <f>IF(คุณลักษณะ!AF23&gt;1,2,IF(คุณลักษณะ!AF23=1,1,0))</f>
        <v>0</v>
      </c>
      <c r="FU23" s="16">
        <f>IF(คุณลักษณะ!AG23&gt;1,2,IF(คุณลักษณะ!AG23=1,1,0))</f>
        <v>0</v>
      </c>
      <c r="FV23" s="84">
        <f t="shared" si="10"/>
        <v>0</v>
      </c>
      <c r="FW23" s="51"/>
      <c r="FX23" s="16">
        <f>IF(คุณลักษณะ!F23&gt;1,2,IF(คุณลักษณะ!F23=1,1,0))</f>
        <v>0</v>
      </c>
      <c r="FY23" s="16">
        <f>IF(คุณลักษณะ!I23&gt;1,2,IF(คุณลักษณะ!I23=1,1,0))</f>
        <v>0</v>
      </c>
      <c r="FZ23" s="16">
        <f>IF(คุณลักษณะ!N23&gt;1,2,IF(คุณลักษณะ!N23=1,1,0))</f>
        <v>0</v>
      </c>
      <c r="GA23" s="16">
        <f>IF(คุณลักษณะ!Q23&gt;1,2,IF(คุณลักษณะ!Q23=1,1,0))</f>
        <v>0</v>
      </c>
      <c r="GB23" s="16">
        <f>IF(คุณลักษณะ!U23&gt;1,2,IF(คุณลักษณะ!U23=1,1,0))</f>
        <v>0</v>
      </c>
      <c r="GC23" s="16">
        <f>IF(คุณลักษณะ!X23&gt;1,2,IF(คุณลักษณะ!X23=1,1,0))</f>
        <v>0</v>
      </c>
      <c r="GD23" s="16">
        <f>IF(คุณลักษณะ!AE23&gt;1,2,IF(คุณลักษณะ!AE23=1,1,0))</f>
        <v>0</v>
      </c>
      <c r="GE23" s="16">
        <f>IF(คุณลักษณะ!AH23&gt;1,2,IF(คุณลักษณะ!AH23=1,1,0))</f>
        <v>0</v>
      </c>
      <c r="GF23" s="88">
        <f t="shared" si="13"/>
        <v>0</v>
      </c>
      <c r="GG23" s="86">
        <f>IF(คุณลักษณะ!F23=0,0,IF(คุณลักษณะ!I23=0,0,IF(คุณลักษณะ!N23=0,0,IF(คุณลักษณะ!Q23=0,0,IF(คุณลักษณะ!U23=0,0,IF(คุณลักษณะ!X23=0,0,IF(คุณลักษณะ!AE23=0,0,IF(คุณลักษณะ!AH23=0,0,GF23))))))))</f>
        <v>0</v>
      </c>
      <c r="GI23" s="3">
        <v>18</v>
      </c>
      <c r="GJ23" s="22">
        <f>IF(เวลาเรียน!C23="",0,1)</f>
        <v>0</v>
      </c>
      <c r="GK23" s="456">
        <f>IF(ผลการเรียน!$AK22=$GK$5,1,0)</f>
        <v>0</v>
      </c>
      <c r="GL23" s="456">
        <f>IF(ผลการเรียน!$AK22=$GL$5,1,0)</f>
        <v>0</v>
      </c>
      <c r="GM23" s="456">
        <f>IF(ผลการเรียน!$AK22=$GM$5,1,0)</f>
        <v>0</v>
      </c>
      <c r="GN23" s="456">
        <f>IF(ผลการเรียน!$AK22=$GN$5,1,0)</f>
        <v>0</v>
      </c>
      <c r="GO23" s="456">
        <f>IF(ผลการเรียน!$AK22=$GO$5,1,0)</f>
        <v>0</v>
      </c>
      <c r="GP23" s="456">
        <f>IF(ผลการเรียน!$AK22=$GP$5,1,0)</f>
        <v>0</v>
      </c>
      <c r="GQ23" s="456">
        <f>IF(ผลการเรียน!$AK22=$GQ$5,1,0)</f>
        <v>0</v>
      </c>
      <c r="GR23" s="456">
        <f>IF(ผลการเรียน!$AK22=$GR$5,1,0)</f>
        <v>0</v>
      </c>
      <c r="GS23" s="456">
        <f>IF(ผลการเรียน!$AK22=$GS$5,1,0)</f>
        <v>0</v>
      </c>
      <c r="GT23" s="456">
        <f>IF(ผลการเรียน!$AK22=$GT$5,1,0)</f>
        <v>0</v>
      </c>
      <c r="GU23" s="456">
        <f ca="1">IF(ผลการเรียน!$BA22=ลับ!$GU$5,1,0)</f>
        <v>0</v>
      </c>
      <c r="GV23" s="456">
        <f ca="1">IF(ผลการเรียน!$BA22=ลับ!$GV$5,1,0)</f>
        <v>0</v>
      </c>
      <c r="GW23" s="456">
        <f ca="1">IF(ผลการเรียน!$BA22=ลับ!$GW$5,1,0)</f>
        <v>0</v>
      </c>
      <c r="GX23" s="456">
        <f ca="1">IF(ผลการเรียน!$BA22=ลับ!$GX$5,1,0)</f>
        <v>0</v>
      </c>
      <c r="GY23" s="456">
        <f ca="1">IF(ผลการเรียน!$AR22=ลับ!$GY$5,1,0)</f>
        <v>0</v>
      </c>
      <c r="GZ23" s="456">
        <f ca="1">IF(ผลการเรียน!$AR22=ลับ!$GZ$5,1,0)</f>
        <v>0</v>
      </c>
      <c r="HA23" s="456">
        <f ca="1">IF(ผลการเรียน!$AR22=ลับ!$HA$5,1,0)</f>
        <v>0</v>
      </c>
      <c r="HB23" s="456">
        <f ca="1">IF(ผลการเรียน!$AR22=ลับ!$HB$5,1,0)</f>
        <v>0</v>
      </c>
      <c r="HC23" s="22">
        <f>IF(สรุปคะแนน!$Q23=3,1,0)</f>
        <v>0</v>
      </c>
      <c r="HD23" s="22">
        <f>IF(สรุปคะแนน!$Q23=2,1,0)</f>
        <v>0</v>
      </c>
      <c r="HE23" s="22">
        <f>IF(สรุปคะแนน!$Q23=1,1,0)</f>
        <v>0</v>
      </c>
      <c r="HF23" s="22">
        <f>IF(สรุปคะแนน!$Q23=0,1,0)</f>
        <v>1</v>
      </c>
      <c r="HG23" s="51"/>
      <c r="HH23" s="51"/>
      <c r="HI23" s="51"/>
      <c r="HJ23" s="51"/>
      <c r="HK23" s="51"/>
      <c r="HL23" s="51"/>
      <c r="HM23" s="51"/>
      <c r="HN23" s="51"/>
    </row>
    <row r="24" spans="1:222" ht="21">
      <c r="A24" s="29">
        <v>19</v>
      </c>
      <c r="B24" s="64">
        <f>IF(ลับ!B$3=0,0,IF(เวลาเรียน!G24="/",ลับ!B$3,0))</f>
        <v>0</v>
      </c>
      <c r="C24" s="64">
        <f>IF(ลับ!C$3=0,0,IF(เวลาเรียน!H24="/",ลับ!C$3,0))</f>
        <v>0</v>
      </c>
      <c r="D24" s="64">
        <f>IF(ลับ!D$3=0,0,IF(เวลาเรียน!I24="/",ลับ!D$3,0))</f>
        <v>0</v>
      </c>
      <c r="E24" s="64">
        <f>IF(ลับ!E$3=0,0,IF(เวลาเรียน!J24="/",ลับ!E$3,0))</f>
        <v>0</v>
      </c>
      <c r="F24" s="64">
        <f>IF(ลับ!F$3=0,0,IF(เวลาเรียน!K24="/",ลับ!F$3,0))</f>
        <v>0</v>
      </c>
      <c r="G24" s="64">
        <f>IF(ลับ!G$3=0,0,IF(เวลาเรียน!L24="/",ลับ!G$3,0))</f>
        <v>0</v>
      </c>
      <c r="H24" s="64">
        <f>IF(ลับ!H$3=0,0,IF(เวลาเรียน!M24="/",ลับ!H$3,0))</f>
        <v>0</v>
      </c>
      <c r="I24" s="64">
        <f>IF(ลับ!I$3=0,0,IF(เวลาเรียน!N24="/",ลับ!I$3,0))</f>
        <v>0</v>
      </c>
      <c r="J24" s="64">
        <f>IF(ลับ!J$3=0,0,IF(เวลาเรียน!O24="/",ลับ!J$3,0))</f>
        <v>0</v>
      </c>
      <c r="K24" s="64">
        <f>IF(ลับ!K$3=0,0,IF(เวลาเรียน!P24="/",ลับ!K$3,0))</f>
        <v>0</v>
      </c>
      <c r="L24" s="64">
        <f>IF(ลับ!L$3=0,0,IF(เวลาเรียน!Q24="/",ลับ!L$3,0))</f>
        <v>0</v>
      </c>
      <c r="M24" s="64">
        <f>IF(ลับ!M$3=0,0,IF(เวลาเรียน!R24="/",ลับ!M$3,0))</f>
        <v>0</v>
      </c>
      <c r="N24" s="64">
        <f>IF(ลับ!N$3=0,0,IF(เวลาเรียน!S24="/",ลับ!N$3,0))</f>
        <v>0</v>
      </c>
      <c r="O24" s="64">
        <f>IF(ลับ!O$3=0,0,IF(เวลาเรียน!T24="/",ลับ!O$3,0))</f>
        <v>0</v>
      </c>
      <c r="P24" s="64">
        <f>IF(ลับ!P$3=0,0,IF(เวลาเรียน!U24="/",ลับ!P$3,0))</f>
        <v>0</v>
      </c>
      <c r="Q24" s="64">
        <f>IF(ลับ!Q$3=0,0,IF(เวลาเรียน!V24="/",ลับ!Q$3,0))</f>
        <v>0</v>
      </c>
      <c r="R24" s="64">
        <f>IF(ลับ!R$3=0,0,IF(เวลาเรียน!W24="/",ลับ!R$3,0))</f>
        <v>0</v>
      </c>
      <c r="S24" s="64">
        <f>IF(ลับ!S$3=0,0,IF(เวลาเรียน!X24="/",ลับ!S$3,0))</f>
        <v>0</v>
      </c>
      <c r="T24" s="64">
        <f>IF(ลับ!T$3=0,0,IF(เวลาเรียน!Y24="/",ลับ!T$3,0))</f>
        <v>0</v>
      </c>
      <c r="U24" s="64">
        <f>IF(ลับ!U$3=0,0,IF(เวลาเรียน!Z24="/",ลับ!U$3,0))</f>
        <v>0</v>
      </c>
      <c r="V24" s="64">
        <f>IF(ลับ!V$3=0,0,IF(เวลาเรียน!AA24="/",ลับ!V$3,0))</f>
        <v>0</v>
      </c>
      <c r="W24" s="64">
        <f>IF(ลับ!W$3=0,0,IF(เวลาเรียน!AB24="/",ลับ!W$3,0))</f>
        <v>0</v>
      </c>
      <c r="X24" s="64">
        <f>IF(ลับ!X$3=0,0,IF(เวลาเรียน!AC24="/",ลับ!X$3,0))</f>
        <v>0</v>
      </c>
      <c r="Y24" s="64">
        <f>IF(ลับ!Y$3=0,0,IF(เวลาเรียน!AD24="/",ลับ!Y$3,0))</f>
        <v>0</v>
      </c>
      <c r="Z24" s="773">
        <f>IF(ลับ!Z$3=0,0,IF(เวลาเรียน!AE24="/",ลับ!Z$3,0))</f>
        <v>0</v>
      </c>
      <c r="AA24" s="64">
        <f>IF(ลับ!AA$3=0,0,IF(เวลาเรียน!AH24="/",ลับ!AA$3,0))</f>
        <v>0</v>
      </c>
      <c r="AB24" s="64">
        <f>IF(ลับ!AB$3=0,0,IF(เวลาเรียน!AI24="/",ลับ!AB$3,0))</f>
        <v>0</v>
      </c>
      <c r="AC24" s="64">
        <f>IF(ลับ!AC$3=0,0,IF(เวลาเรียน!AJ24="/",ลับ!AC$3,0))</f>
        <v>0</v>
      </c>
      <c r="AD24" s="64">
        <f>IF(ลับ!AD$3=0,0,IF(เวลาเรียน!AK24="/",ลับ!AD$3,0))</f>
        <v>0</v>
      </c>
      <c r="AE24" s="64">
        <f>IF(ลับ!AE$3=0,0,IF(เวลาเรียน!AL24="/",ลับ!AE$3,0))</f>
        <v>0</v>
      </c>
      <c r="AF24" s="64">
        <f>IF(ลับ!AF$3=0,0,IF(เวลาเรียน!AM24="/",ลับ!AF$3,0))</f>
        <v>0</v>
      </c>
      <c r="AG24" s="64">
        <f>IF(ลับ!AG$3=0,0,IF(เวลาเรียน!AN24="/",ลับ!AG$3,0))</f>
        <v>0</v>
      </c>
      <c r="AH24" s="64">
        <f>IF(ลับ!AH$3=0,0,IF(เวลาเรียน!AO24="/",ลับ!AH$3,0))</f>
        <v>0</v>
      </c>
      <c r="AI24" s="64">
        <f>IF(ลับ!AI$3=0,0,IF(เวลาเรียน!AP24="/",ลับ!AI$3,0))</f>
        <v>0</v>
      </c>
      <c r="AJ24" s="64">
        <f>IF(ลับ!AJ$3=0,0,IF(เวลาเรียน!AQ24="/",ลับ!AJ$3,0))</f>
        <v>0</v>
      </c>
      <c r="AK24" s="64">
        <f>IF(ลับ!AK$3=0,0,IF(เวลาเรียน!AR24="/",ลับ!AK$3,0))</f>
        <v>0</v>
      </c>
      <c r="AL24" s="64">
        <f>IF(ลับ!AL$3=0,0,IF(เวลาเรียน!AS24="/",ลับ!AL$3,0))</f>
        <v>0</v>
      </c>
      <c r="AM24" s="64">
        <f>IF(ลับ!AM$3=0,0,IF(เวลาเรียน!AT24="/",ลับ!AM$3,0))</f>
        <v>0</v>
      </c>
      <c r="AN24" s="64">
        <f>IF(ลับ!AN$3=0,0,IF(เวลาเรียน!AU24="/",ลับ!AN$3,0))</f>
        <v>0</v>
      </c>
      <c r="AO24" s="64">
        <f>IF(ลับ!AO$3=0,0,IF(เวลาเรียน!AV24="/",ลับ!AO$3,0))</f>
        <v>0</v>
      </c>
      <c r="AP24" s="64">
        <f>IF(ลับ!AP$3=0,0,IF(เวลาเรียน!AW24="/",ลับ!AP$3,0))</f>
        <v>0</v>
      </c>
      <c r="AQ24" s="64">
        <f>IF(ลับ!AQ$3=0,0,IF(เวลาเรียน!AX24="/",ลับ!AQ$3,0))</f>
        <v>0</v>
      </c>
      <c r="AR24" s="64">
        <f>IF(ลับ!AR$3=0,0,IF(เวลาเรียน!AY24="/",ลับ!AR$3,0))</f>
        <v>0</v>
      </c>
      <c r="AS24" s="64">
        <f>IF(ลับ!AS$3=0,0,IF(เวลาเรียน!AZ24="/",ลับ!AS$3,0))</f>
        <v>0</v>
      </c>
      <c r="AT24" s="64">
        <f>IF(ลับ!AT$3=0,0,IF(เวลาเรียน!BA24="/",ลับ!AT$3,0))</f>
        <v>0</v>
      </c>
      <c r="AU24" s="64">
        <f>IF(ลับ!AU$3=0,0,IF(เวลาเรียน!BB24="/",ลับ!AU$3,0))</f>
        <v>0</v>
      </c>
      <c r="AV24" s="64">
        <f>IF(ลับ!AV$3=0,0,IF(เวลาเรียน!BC24="/",ลับ!AV$3,0))</f>
        <v>0</v>
      </c>
      <c r="AW24" s="64">
        <f>IF(ลับ!AW$3=0,0,IF(เวลาเรียน!BD24="/",ลับ!AW$3,0))</f>
        <v>0</v>
      </c>
      <c r="AX24" s="64">
        <f>IF(ลับ!AX$3=0,0,IF(เวลาเรียน!BE24="/",ลับ!AX$3,0))</f>
        <v>0</v>
      </c>
      <c r="AY24" s="64">
        <f>IF(ลับ!AY$3=0,0,IF(เวลาเรียน!BF24="/",ลับ!AY$3,0))</f>
        <v>0</v>
      </c>
      <c r="AZ24" s="64">
        <f>IF(ลับ!AZ$3=0,0,IF(เวลาเรียน!BG24="/",ลับ!AZ$3,0))</f>
        <v>0</v>
      </c>
      <c r="BA24" s="64">
        <f>IF(ลับ!BA$3=0,0,IF(เวลาเรียน!BH24="/",ลับ!BA$3,0))</f>
        <v>0</v>
      </c>
      <c r="BB24" s="64">
        <f>IF(ลับ!BB$3=0,0,IF(เวลาเรียน!BI24="/",ลับ!BB$3,0))</f>
        <v>0</v>
      </c>
      <c r="BC24" s="64">
        <f>IF(ลับ!BC$3=0,0,IF(เวลาเรียน!BJ24="/",ลับ!BC$3,0))</f>
        <v>0</v>
      </c>
      <c r="BD24" s="64">
        <f>IF(ลับ!BD$3=0,0,IF(เวลาเรียน!BK24="/",ลับ!BD$3,0))</f>
        <v>0</v>
      </c>
      <c r="BE24" s="64">
        <f>IF(ลับ!BE$3=0,0,IF(เวลาเรียน!BL24="/",ลับ!BE$3,0))</f>
        <v>0</v>
      </c>
      <c r="BF24" s="64">
        <f>IF(ลับ!BF$3=0,0,IF(เวลาเรียน!BM24="/",ลับ!BF$3,0))</f>
        <v>0</v>
      </c>
      <c r="BG24" s="64">
        <f>IF(ลับ!BG$3=0,0,IF(เวลาเรียน!BN24="/",ลับ!BG$3,0))</f>
        <v>0</v>
      </c>
      <c r="BH24" s="64">
        <f>IF(ลับ!BH$3=0,0,IF(เวลาเรียน!BO24="/",ลับ!BH$3,0))</f>
        <v>0</v>
      </c>
      <c r="BI24" s="64">
        <f>IF(ลับ!BI$3=0,0,IF(เวลาเรียน!BP24="/",ลับ!BI$3,0))</f>
        <v>0</v>
      </c>
      <c r="BJ24" s="64">
        <f>IF(ลับ!BJ$3=0,0,IF(เวลาเรียน!BQ24="/",ลับ!BJ$3,0))</f>
        <v>0</v>
      </c>
      <c r="BK24" s="64">
        <f>IF(ลับ!BK$3=0,0,IF(เวลาเรียน!BR24="/",ลับ!BK$3,0))</f>
        <v>0</v>
      </c>
      <c r="BL24" s="64">
        <f>IF(ลับ!BL$3=0,0,IF(เวลาเรียน!BS24="/",ลับ!BL$3,0))</f>
        <v>0</v>
      </c>
      <c r="BM24" s="64">
        <f>IF(ลับ!BM$3=0,0,IF(เวลาเรียน!BT24="/",ลับ!BM$3,0))</f>
        <v>0</v>
      </c>
      <c r="BN24" s="64">
        <f>IF(ลับ!BN$3=0,0,IF(เวลาเรียน!BU24="/",ลับ!BN$3,0))</f>
        <v>0</v>
      </c>
      <c r="BO24" s="64">
        <f>IF(ลับ!BO$3=0,0,IF(เวลาเรียน!BV24="/",ลับ!BO$3,0))</f>
        <v>0</v>
      </c>
      <c r="BP24" s="64">
        <f>IF(ลับ!BP$3=0,0,IF(เวลาเรียน!BW24="/",ลับ!BP$3,0))</f>
        <v>0</v>
      </c>
      <c r="BQ24" s="64">
        <f>IF(ลับ!BQ$3=0,0,IF(เวลาเรียน!BX24="/",ลับ!BQ$3,0))</f>
        <v>0</v>
      </c>
      <c r="BR24" s="64">
        <f>IF(ลับ!BR$3=0,0,IF(เวลาเรียน!BY24="/",ลับ!BR$3,0))</f>
        <v>0</v>
      </c>
      <c r="BS24" s="773">
        <f>IF(ลับ!BS$3=0,0,IF(เวลาเรียน!BZ24="/",ลับ!BS$3,0))</f>
        <v>0</v>
      </c>
      <c r="BT24" s="64">
        <f>IF(ลับ!BT$3=0,0,IF(เวลาเรียน!CB24="/",ลับ!BT$3,0))</f>
        <v>0</v>
      </c>
      <c r="BU24" s="64">
        <f>IF(ลับ!BU$3=0,0,IF(เวลาเรียน!CC24="/",ลับ!BU$3,0))</f>
        <v>0</v>
      </c>
      <c r="BV24" s="64">
        <f>IF(ลับ!BV$3=0,0,IF(เวลาเรียน!CD24="/",ลับ!BV$3,0))</f>
        <v>0</v>
      </c>
      <c r="BW24" s="64">
        <f>IF(ลับ!BW$3=0,0,IF(เวลาเรียน!CE24="/",ลับ!BW$3,0))</f>
        <v>0</v>
      </c>
      <c r="BX24" s="64">
        <f>IF(ลับ!BX$3=0,0,IF(เวลาเรียน!CF24="/",ลับ!BX$3,0))</f>
        <v>0</v>
      </c>
      <c r="BY24" s="64">
        <f>IF(ลับ!BY$3=0,0,IF(เวลาเรียน!CG24="/",ลับ!BY$3,0))</f>
        <v>0</v>
      </c>
      <c r="BZ24" s="64">
        <f>IF(ลับ!BZ$3=0,0,IF(เวลาเรียน!CH24="/",ลับ!BZ$3,0))</f>
        <v>0</v>
      </c>
      <c r="CA24" s="64">
        <f>IF(ลับ!CA$3=0,0,IF(เวลาเรียน!CI24="/",ลับ!CA$3,0))</f>
        <v>0</v>
      </c>
      <c r="CB24" s="64">
        <f>IF(ลับ!CB$3=0,0,IF(เวลาเรียน!CJ24="/",ลับ!CB$3,0))</f>
        <v>0</v>
      </c>
      <c r="CC24" s="64">
        <f>IF(ลับ!CC$3=0,0,IF(เวลาเรียน!CK24="/",ลับ!CC$3,0))</f>
        <v>0</v>
      </c>
      <c r="CD24" s="64">
        <f>IF(ลับ!CD$3=0,0,IF(เวลาเรียน!CL24="/",ลับ!CD$3,0))</f>
        <v>0</v>
      </c>
      <c r="CE24" s="64">
        <f>IF(ลับ!CE$3=0,0,IF(เวลาเรียน!CM24="/",ลับ!CE$3,0))</f>
        <v>0</v>
      </c>
      <c r="CF24" s="64">
        <f>IF(ลับ!CF$3=0,0,IF(เวลาเรียน!CN24="/",ลับ!CF$3,0))</f>
        <v>0</v>
      </c>
      <c r="CG24" s="64">
        <f>IF(ลับ!CG$3=0,0,IF(เวลาเรียน!CO24="/",ลับ!CG$3,0))</f>
        <v>0</v>
      </c>
      <c r="CH24" s="64">
        <f>IF(ลับ!CH$3=0,0,IF(เวลาเรียน!CP24="/",ลับ!CH$3,0))</f>
        <v>0</v>
      </c>
      <c r="CI24" s="64">
        <f>IF(ลับ!CI$3=0,0,IF(เวลาเรียน!CQ24="/",ลับ!CI$3,0))</f>
        <v>0</v>
      </c>
      <c r="CJ24" s="64">
        <f>IF(ลับ!CJ$3=0,0,IF(เวลาเรียน!CR24="/",ลับ!CJ$3,0))</f>
        <v>0</v>
      </c>
      <c r="CK24" s="64">
        <f>IF(ลับ!CK$3=0,0,IF(เวลาเรียน!CS24="/",ลับ!CK$3,0))</f>
        <v>0</v>
      </c>
      <c r="CL24" s="64">
        <f>IF(ลับ!CL$3=0,0,IF(เวลาเรียน!CT24="/",ลับ!CL$3,0))</f>
        <v>0</v>
      </c>
      <c r="CM24" s="64">
        <f>IF(ลับ!CM$3=0,0,IF(เวลาเรียน!CU24="/",ลับ!CM$3,0))</f>
        <v>0</v>
      </c>
      <c r="CN24" s="64">
        <f>IF(ลับ!CN$3=0,0,IF(เวลาเรียน!CV24="/",ลับ!CN$3,0))</f>
        <v>0</v>
      </c>
      <c r="CO24" s="64">
        <f>IF(ลับ!CO$3=0,0,IF(เวลาเรียน!CW24="/",ลับ!CO$3,0))</f>
        <v>0</v>
      </c>
      <c r="CP24" s="64">
        <f>IF(ลับ!CP$3=0,0,IF(เวลาเรียน!CX24="/",ลับ!CP$3,0))</f>
        <v>0</v>
      </c>
      <c r="CQ24" s="64">
        <f>IF(ลับ!CQ$3=0,0,IF(เวลาเรียน!CY24="/",ลับ!CQ$3,0))</f>
        <v>0</v>
      </c>
      <c r="CR24" s="64">
        <f>IF(ลับ!CR$3=0,0,IF(เวลาเรียน!CZ24="/",ลับ!CR$3,0))</f>
        <v>0</v>
      </c>
      <c r="CS24" s="64">
        <f>IF(ลับ!CS$3=0,0,IF(เวลาเรียน!DA24="/",ลับ!CS$3,0))</f>
        <v>0</v>
      </c>
      <c r="CT24" s="64">
        <f>IF(ลับ!CT$3=0,0,IF(เวลาเรียน!DB24="/",ลับ!CT$3,0))</f>
        <v>0</v>
      </c>
      <c r="CU24" s="64">
        <f>IF(ลับ!CU$3=0,0,IF(เวลาเรียน!DC24="/",ลับ!CU$3,0))</f>
        <v>0</v>
      </c>
      <c r="CV24" s="64">
        <f>IF(ลับ!CV$3=0,0,IF(เวลาเรียน!DD24="/",ลับ!CV$3,0))</f>
        <v>0</v>
      </c>
      <c r="CW24" s="65">
        <f>IF(ลับ!CW$3=0,0,IF(เวลาเรียน!DE24="/",ลับ!CW$3,0))</f>
        <v>0</v>
      </c>
      <c r="CX24" s="85">
        <f t="shared" si="11"/>
        <v>0</v>
      </c>
      <c r="CZ24" s="16">
        <v>19</v>
      </c>
      <c r="DA24" s="16">
        <f>IF(ตัวชี้วัด!C24="ร",ตัวชี้วัด!C24,IF(ตัวชี้วัด!F24="ร",ตัวชี้วัด!F24,IF(ตัวชี้วัด!I24="ร",ตัวชี้วัด!I24,IF(ตัวชี้วัด!L24="ร",ตัวชี้วัด!L24,IF(ตัวชี้วัด!O24="ร",ตัวชี้วัด!O24,IF(ตัวชี้วัด!S24="ร",ตัวชี้วัด!S24,IF(ตัวชี้วัด!V24="ร",ตัวชี้วัด!V24,SUM(ตัวชี้วัด!C24,ตัวชี้วัด!F24,ตัวชี้วัด!I24,ตัวชี้วัด!L24,ตัวชี้วัด!O24,ตัวชี้วัด!S24,ตัวชี้วัด!V24))))))))</f>
        <v>0</v>
      </c>
      <c r="DB24" s="16">
        <f>IF(ตัวชี้วัด!Y24="ร",ตัวชี้วัด!Y24,IF(ตัวชี้วัด!AB24="ร",ตัวชี้วัด!AB24,IF(ตัวชี้วัด!AE24="ร",ตัวชี้วัด!AE24,IF(ตัวชี้วัด!AK24="ร",ตัวชี้วัด!AK24,IF(ตัวชี้วัด!AN24="ร",ตัวชี้วัด!AN24,IF(ตัวชี้วัด!AQ24="ร",ตัวชี้วัด!AQ24,IF(ตัวชี้วัด!AT24="ร",ตัวชี้วัด!AT24,SUM(ตัวชี้วัด!Y24,ตัวชี้วัด!AB24,ตัวชี้วัด!AE24,ตัวชี้วัด!AK24,ตัวชี้วัด!AN24,ตัวชี้วัด!AQ24,ตัวชี้วัด!AT24))))))))</f>
        <v>0</v>
      </c>
      <c r="DC24" s="16">
        <f>IF(ตัวชี้วัด!AW24="ร",ตัวชี้วัด!AW24,IF(ตัวชี้วัด!BA24="ร",ตัวชี้วัด!BA24,IF(ตัวชี้วัด!BD24="ร",ตัวชี้วัด!BD24,IF(ตัวชี้วัด!BG24="ร",ตัวชี้วัด!BG24,IF(ตัวชี้วัด!BJ24="ร",ตัวชี้วัด!BJ24,IF(ตัวชี้วัด!BM24="ร",ตัวชี้วัด!BM24,IF(ตัวชี้วัด!BS24="ร",ตัวชี้วัด!BS24,SUM(ตัวชี้วัด!AW24,ตัวชี้วัด!BA24,ตัวชี้วัด!BD24,ตัวชี้วัด!BG24,ตัวชี้วัด!BJ24,ตัวชี้วัด!BM24,ตัวชี้วัด!BS24))))))))</f>
        <v>0</v>
      </c>
      <c r="DD24" s="16">
        <f>IF(ตัวชี้วัด!BV24="ร",ตัวชี้วัด!BV24,IF(ตัวชี้วัด!BY24="ร",ตัวชี้วัด!BY24,IF(ตัวชี้วัด!CB24="ร",ตัวชี้วัด!CB24,IF(ตัวชี้วัด!CE24="ร",ตัวชี้วัด!CE24,IF(ตัวชี้วัด!CI24="ร",ตัวชี้วัด!CI24,IF(ตัวชี้วัด!CL24="ร",ตัวชี้วัด!CL24,IF(ตัวชี้วัด!CO24="ร",ตัวชี้วัด!CO24,SUM(ตัวชี้วัด!BV24,ตัวชี้วัด!BY24,ตัวชี้วัด!CB24,ตัวชี้วัด!CE24,ตัวชี้วัด!CI24,ตัวชี้วัด!CL24,ตัวชี้วัด!CO24))))))))</f>
        <v>0</v>
      </c>
      <c r="DE24" s="16">
        <f>IF(ตัวชี้วัด!CR24="ร",ตัวชี้วัด!CR24,IF(ตัวชี้วัด!CU24="ร",ตัวชี้วัด!CU24,IF(ตัวชี้วัด!DA24="ร",ตัวชี้วัด!DA24,IF(ตัวชี้วัด!DD24="ร",ตัวชี้วัด!DD24,IF(ตัวชี้วัด!DG24="ร",ตัวชี้วัด!DG24,IF(ตัวชี้วัด!DJ24="ร",ตัวชี้วัด!DJ24,IF(ตัวชี้วัด!DM24="ร",ตัวชี้วัด!DM24,SUM(ตัวชี้วัด!CR24,ตัวชี้วัด!CU24,ตัวชี้วัด!DA24,ตัวชี้วัด!DD24,ตัวชี้วัด!DG24,ตัวชี้วัด!DJ24,ตัวชี้วัด!DM24))))))))</f>
        <v>0</v>
      </c>
      <c r="DF24" s="16">
        <f>IF(ตัวชี้วัด!DQ24="ร",ตัวชี้วัด!DQ24,IF(ตัวชี้วัด!DT24="ร",ตัวชี้วัด!DT24,IF(ตัวชี้วัด!DW24="ร",ตัวชี้วัด!DW24,IF(ตัวชี้วัด!DZ24="ร",ตัวชี้วัด!DZ24,SUM(ตัวชี้วัด!DQ24,ตัวชี้วัด!DT24,ตัวชี้วัด!DW24,ตัวชี้วัด!DZ24)))))</f>
        <v>0</v>
      </c>
      <c r="DG24" s="84">
        <f t="shared" si="12"/>
        <v>0</v>
      </c>
      <c r="DH24" s="51"/>
      <c r="DI24" s="16">
        <f>IF(ตัวชี้วัด!D24="/",1,0)</f>
        <v>0</v>
      </c>
      <c r="DJ24" s="16">
        <f>IF(ตัวชี้วัด!G24="/",1,0)</f>
        <v>0</v>
      </c>
      <c r="DK24" s="16">
        <f>IF(ตัวชี้วัด!J24="/",1,0)</f>
        <v>0</v>
      </c>
      <c r="DL24" s="16">
        <f>IF(ตัวชี้วัด!M24="/",1,0)</f>
        <v>0</v>
      </c>
      <c r="DM24" s="16">
        <f>IF(ตัวชี้วัด!P24="/",1,0)</f>
        <v>0</v>
      </c>
      <c r="DN24" s="16">
        <f>IF(ตัวชี้วัด!T24="/",1,0)</f>
        <v>0</v>
      </c>
      <c r="DO24" s="16">
        <f>IF(ตัวชี้วัด!W24="/",1,0)</f>
        <v>0</v>
      </c>
      <c r="DP24" s="16">
        <f>IF(ตัวชี้วัด!Z24="/",1,0)</f>
        <v>0</v>
      </c>
      <c r="DQ24" s="16">
        <f>IF(ตัวชี้วัด!AC24="/",1,0)</f>
        <v>0</v>
      </c>
      <c r="DR24" s="16">
        <f>IF(ตัวชี้วัด!AF24="/",1,0)</f>
        <v>0</v>
      </c>
      <c r="DS24" s="16">
        <f>IF(ตัวชี้วัด!AL24="/",1,0)</f>
        <v>0</v>
      </c>
      <c r="DT24" s="16">
        <f>IF(ตัวชี้วัด!AO24="/",1,0)</f>
        <v>0</v>
      </c>
      <c r="DU24" s="16">
        <f>IF(ตัวชี้วัด!AR24="/",1,0)</f>
        <v>0</v>
      </c>
      <c r="DV24" s="16">
        <f>IF(ตัวชี้วัด!AU24="/",1,0)</f>
        <v>0</v>
      </c>
      <c r="DW24" s="16">
        <f>IF(ตัวชี้วัด!AX24="/",1,0)</f>
        <v>0</v>
      </c>
      <c r="DX24" s="16">
        <f>IF(ตัวชี้วัด!BB24="/",1,0)</f>
        <v>0</v>
      </c>
      <c r="DY24" s="16">
        <f>IF(ตัวชี้วัด!BE24="/",1,0)</f>
        <v>0</v>
      </c>
      <c r="DZ24" s="16">
        <f>IF(ตัวชี้วัด!BH24="/",1,0)</f>
        <v>0</v>
      </c>
      <c r="EA24" s="16">
        <f>IF(ตัวชี้วัด!BK24="/",1,0)</f>
        <v>0</v>
      </c>
      <c r="EB24" s="16">
        <f>IF(ตัวชี้วัด!BN24="/",1,0)</f>
        <v>0</v>
      </c>
      <c r="EC24" s="16">
        <f>IF(ตัวชี้วัด!BT24="/",1,0)</f>
        <v>0</v>
      </c>
      <c r="ED24" s="16">
        <f>IF(ตัวชี้วัด!BW24="/",1,0)</f>
        <v>0</v>
      </c>
      <c r="EE24" s="16">
        <f>IF(ตัวชี้วัด!BZ24="/",1,0)</f>
        <v>0</v>
      </c>
      <c r="EF24" s="16">
        <f>IF(ตัวชี้วัด!CC24="/",1,0)</f>
        <v>0</v>
      </c>
      <c r="EG24" s="16">
        <f>IF(ตัวชี้วัด!CF24="/",1,0)</f>
        <v>0</v>
      </c>
      <c r="EH24" s="16">
        <f>IF(ตัวชี้วัด!CJ24="/",1,0)</f>
        <v>0</v>
      </c>
      <c r="EI24" s="16">
        <f>IF(ตัวชี้วัด!CM24="/",1,0)</f>
        <v>0</v>
      </c>
      <c r="EJ24" s="16">
        <f>IF(ตัวชี้วัด!CP24="/",1,0)</f>
        <v>0</v>
      </c>
      <c r="EK24" s="16">
        <f>IF(ตัวชี้วัด!CS24="/",1,0)</f>
        <v>0</v>
      </c>
      <c r="EL24" s="16">
        <f>IF(ตัวชี้วัด!CV24="/",1,0)</f>
        <v>0</v>
      </c>
      <c r="EM24" s="16">
        <f>IF(ตัวชี้วัด!DB24="/",1,0)</f>
        <v>0</v>
      </c>
      <c r="EN24" s="16">
        <f>IF(ตัวชี้วัด!DE24="/",1,0)</f>
        <v>0</v>
      </c>
      <c r="EO24" s="16">
        <f>IF(ตัวชี้วัด!DH24="/",1,0)</f>
        <v>0</v>
      </c>
      <c r="EP24" s="16">
        <f>IF(ตัวชี้วัด!DK24="/",1,0)</f>
        <v>0</v>
      </c>
      <c r="EQ24" s="16">
        <f>IF(ตัวชี้วัด!DN24="/",1,0)</f>
        <v>0</v>
      </c>
      <c r="ER24" s="16">
        <f>IF(ตัวชี้วัด!DR24="/",1,0)</f>
        <v>0</v>
      </c>
      <c r="ES24" s="16">
        <f>IF(ตัวชี้วัด!DU24="/",1,0)</f>
        <v>0</v>
      </c>
      <c r="ET24" s="16">
        <f>IF(ตัวชี้วัด!DX24="/",1,0)</f>
        <v>0</v>
      </c>
      <c r="EU24" s="16">
        <f>IF(ตัวชี้วัด!EA24="/",1,0)</f>
        <v>0</v>
      </c>
      <c r="EV24" s="84">
        <f t="shared" si="3"/>
        <v>0</v>
      </c>
      <c r="EX24" s="16">
        <v>19</v>
      </c>
      <c r="EY24" s="16">
        <f>IF(คุณลักษณะ!B24&gt;1,2,IF(คุณลักษณะ!B24=1,1,0))</f>
        <v>0</v>
      </c>
      <c r="EZ24" s="16">
        <f>IF(คุณลักษณะ!C24&gt;1,2,IF(คุณลักษณะ!C24=1,1,0))</f>
        <v>0</v>
      </c>
      <c r="FA24" s="16">
        <f>IF(คุณลักษณะ!D24&gt;1,2,IF(คุณลักษณะ!D24=1,1,0))</f>
        <v>0</v>
      </c>
      <c r="FB24" s="16">
        <f>IF(คุณลักษณะ!E24&gt;1,2,IF(คุณลักษณะ!E24=1,1,0))</f>
        <v>0</v>
      </c>
      <c r="FC24" s="84">
        <f t="shared" si="4"/>
        <v>0</v>
      </c>
      <c r="FD24" s="16">
        <f>IF(คุณลักษณะ!G24&gt;1,2,IF(คุณลักษณะ!G24=1,1,0))</f>
        <v>0</v>
      </c>
      <c r="FE24" s="16">
        <f>IF(คุณลักษณะ!H24&gt;1,2,IF(คุณลักษณะ!H24=1,1,0))</f>
        <v>0</v>
      </c>
      <c r="FF24" s="84">
        <f t="shared" si="5"/>
        <v>0</v>
      </c>
      <c r="FG24" s="16">
        <f>IF(คุณลักษณะ!O24&gt;1,2,IF(คุณลักษณะ!O24=1,1,0))</f>
        <v>0</v>
      </c>
      <c r="FH24" s="16">
        <f>IF(คุณลักษณะ!P24&gt;1,2,IF(คุณลักษณะ!P24=1,1,0))</f>
        <v>0</v>
      </c>
      <c r="FI24" s="84">
        <f t="shared" si="6"/>
        <v>0</v>
      </c>
      <c r="FJ24" s="16">
        <f>IF(คุณลักษณะ!S24&gt;1,2,IF(คุณลักษณะ!S24=1,1,0))</f>
        <v>0</v>
      </c>
      <c r="FK24" s="16">
        <f>IF(คุณลักษณะ!T24&gt;1,2,IF(คุณลักษณะ!T24=1,1,0))</f>
        <v>0</v>
      </c>
      <c r="FL24" s="84">
        <f t="shared" si="7"/>
        <v>0</v>
      </c>
      <c r="FM24" s="16">
        <f>IF(คุณลักษณะ!V24&gt;1,2,IF(คุณลักษณะ!V24=1,1,0))</f>
        <v>0</v>
      </c>
      <c r="FN24" s="16">
        <f>IF(คุณลักษณะ!W24&gt;1,2,IF(คุณลักษณะ!W24=1,1,0))</f>
        <v>0</v>
      </c>
      <c r="FO24" s="84">
        <f t="shared" si="8"/>
        <v>0</v>
      </c>
      <c r="FP24" s="16">
        <f>IF(คุณลักษณะ!Y24&gt;1,2,IF(คุณลักษณะ!Y24=1,1,0))</f>
        <v>0</v>
      </c>
      <c r="FQ24" s="16">
        <f>IF(คุณลักษณะ!AC24&gt;1,2,IF(คุณลักษณะ!AC24=1,1,0))</f>
        <v>0</v>
      </c>
      <c r="FR24" s="16">
        <f>IF(คุณลักษณะ!AD24&gt;1,2,IF(คุณลักษณะ!AD24=1,1,0))</f>
        <v>0</v>
      </c>
      <c r="FS24" s="84">
        <f t="shared" si="9"/>
        <v>0</v>
      </c>
      <c r="FT24" s="16">
        <f>IF(คุณลักษณะ!AF24&gt;1,2,IF(คุณลักษณะ!AF24=1,1,0))</f>
        <v>0</v>
      </c>
      <c r="FU24" s="16">
        <f>IF(คุณลักษณะ!AG24&gt;1,2,IF(คุณลักษณะ!AG24=1,1,0))</f>
        <v>0</v>
      </c>
      <c r="FV24" s="84">
        <f t="shared" si="10"/>
        <v>0</v>
      </c>
      <c r="FW24" s="51"/>
      <c r="FX24" s="16">
        <f>IF(คุณลักษณะ!F24&gt;1,2,IF(คุณลักษณะ!F24=1,1,0))</f>
        <v>0</v>
      </c>
      <c r="FY24" s="16">
        <f>IF(คุณลักษณะ!I24&gt;1,2,IF(คุณลักษณะ!I24=1,1,0))</f>
        <v>0</v>
      </c>
      <c r="FZ24" s="16">
        <f>IF(คุณลักษณะ!N24&gt;1,2,IF(คุณลักษณะ!N24=1,1,0))</f>
        <v>0</v>
      </c>
      <c r="GA24" s="16">
        <f>IF(คุณลักษณะ!Q24&gt;1,2,IF(คุณลักษณะ!Q24=1,1,0))</f>
        <v>0</v>
      </c>
      <c r="GB24" s="16">
        <f>IF(คุณลักษณะ!U24&gt;1,2,IF(คุณลักษณะ!U24=1,1,0))</f>
        <v>0</v>
      </c>
      <c r="GC24" s="16">
        <f>IF(คุณลักษณะ!X24&gt;1,2,IF(คุณลักษณะ!X24=1,1,0))</f>
        <v>0</v>
      </c>
      <c r="GD24" s="16">
        <f>IF(คุณลักษณะ!AE24&gt;1,2,IF(คุณลักษณะ!AE24=1,1,0))</f>
        <v>0</v>
      </c>
      <c r="GE24" s="16">
        <f>IF(คุณลักษณะ!AH24&gt;1,2,IF(คุณลักษณะ!AH24=1,1,0))</f>
        <v>0</v>
      </c>
      <c r="GF24" s="88">
        <f t="shared" si="13"/>
        <v>0</v>
      </c>
      <c r="GG24" s="86">
        <f>IF(คุณลักษณะ!F24=0,0,IF(คุณลักษณะ!I24=0,0,IF(คุณลักษณะ!N24=0,0,IF(คุณลักษณะ!Q24=0,0,IF(คุณลักษณะ!U24=0,0,IF(คุณลักษณะ!X24=0,0,IF(คุณลักษณะ!AE24=0,0,IF(คุณลักษณะ!AH24=0,0,GF24))))))))</f>
        <v>0</v>
      </c>
      <c r="GI24" s="3">
        <v>19</v>
      </c>
      <c r="GJ24" s="22">
        <f>IF(เวลาเรียน!C24="",0,1)</f>
        <v>0</v>
      </c>
      <c r="GK24" s="456">
        <f>IF(ผลการเรียน!$AK23=$GK$5,1,0)</f>
        <v>0</v>
      </c>
      <c r="GL24" s="456">
        <f>IF(ผลการเรียน!$AK23=$GL$5,1,0)</f>
        <v>0</v>
      </c>
      <c r="GM24" s="456">
        <f>IF(ผลการเรียน!$AK23=$GM$5,1,0)</f>
        <v>0</v>
      </c>
      <c r="GN24" s="456">
        <f>IF(ผลการเรียน!$AK23=$GN$5,1,0)</f>
        <v>0</v>
      </c>
      <c r="GO24" s="456">
        <f>IF(ผลการเรียน!$AK23=$GO$5,1,0)</f>
        <v>0</v>
      </c>
      <c r="GP24" s="456">
        <f>IF(ผลการเรียน!$AK23=$GP$5,1,0)</f>
        <v>0</v>
      </c>
      <c r="GQ24" s="456">
        <f>IF(ผลการเรียน!$AK23=$GQ$5,1,0)</f>
        <v>0</v>
      </c>
      <c r="GR24" s="456">
        <f>IF(ผลการเรียน!$AK23=$GR$5,1,0)</f>
        <v>0</v>
      </c>
      <c r="GS24" s="456">
        <f>IF(ผลการเรียน!$AK23=$GS$5,1,0)</f>
        <v>0</v>
      </c>
      <c r="GT24" s="456">
        <f>IF(ผลการเรียน!$AK23=$GT$5,1,0)</f>
        <v>0</v>
      </c>
      <c r="GU24" s="456">
        <f ca="1">IF(ผลการเรียน!$BA23=ลับ!$GU$5,1,0)</f>
        <v>0</v>
      </c>
      <c r="GV24" s="456">
        <f ca="1">IF(ผลการเรียน!$BA23=ลับ!$GV$5,1,0)</f>
        <v>0</v>
      </c>
      <c r="GW24" s="456">
        <f ca="1">IF(ผลการเรียน!$BA23=ลับ!$GW$5,1,0)</f>
        <v>0</v>
      </c>
      <c r="GX24" s="456">
        <f ca="1">IF(ผลการเรียน!$BA23=ลับ!$GX$5,1,0)</f>
        <v>0</v>
      </c>
      <c r="GY24" s="456">
        <f ca="1">IF(ผลการเรียน!$AR23=ลับ!$GY$5,1,0)</f>
        <v>0</v>
      </c>
      <c r="GZ24" s="456">
        <f ca="1">IF(ผลการเรียน!$AR23=ลับ!$GZ$5,1,0)</f>
        <v>0</v>
      </c>
      <c r="HA24" s="456">
        <f ca="1">IF(ผลการเรียน!$AR23=ลับ!$HA$5,1,0)</f>
        <v>0</v>
      </c>
      <c r="HB24" s="456">
        <f ca="1">IF(ผลการเรียน!$AR23=ลับ!$HB$5,1,0)</f>
        <v>0</v>
      </c>
      <c r="HC24" s="22">
        <f>IF(สรุปคะแนน!$Q24=3,1,0)</f>
        <v>0</v>
      </c>
      <c r="HD24" s="22">
        <f>IF(สรุปคะแนน!$Q24=2,1,0)</f>
        <v>0</v>
      </c>
      <c r="HE24" s="22">
        <f>IF(สรุปคะแนน!$Q24=1,1,0)</f>
        <v>0</v>
      </c>
      <c r="HF24" s="22">
        <f>IF(สรุปคะแนน!$Q24=0,1,0)</f>
        <v>1</v>
      </c>
      <c r="HG24" s="51"/>
      <c r="HH24" s="51"/>
      <c r="HI24" s="51"/>
      <c r="HJ24" s="51"/>
      <c r="HK24" s="51"/>
      <c r="HL24" s="51"/>
      <c r="HM24" s="51"/>
      <c r="HN24" s="51"/>
    </row>
    <row r="25" spans="1:222" ht="21">
      <c r="A25" s="29">
        <v>20</v>
      </c>
      <c r="B25" s="64">
        <f>IF(ลับ!B$3=0,0,IF(เวลาเรียน!G25="/",ลับ!B$3,0))</f>
        <v>0</v>
      </c>
      <c r="C25" s="64">
        <f>IF(ลับ!C$3=0,0,IF(เวลาเรียน!H25="/",ลับ!C$3,0))</f>
        <v>0</v>
      </c>
      <c r="D25" s="64">
        <f>IF(ลับ!D$3=0,0,IF(เวลาเรียน!I25="/",ลับ!D$3,0))</f>
        <v>0</v>
      </c>
      <c r="E25" s="64">
        <f>IF(ลับ!E$3=0,0,IF(เวลาเรียน!J25="/",ลับ!E$3,0))</f>
        <v>0</v>
      </c>
      <c r="F25" s="64">
        <f>IF(ลับ!F$3=0,0,IF(เวลาเรียน!K25="/",ลับ!F$3,0))</f>
        <v>0</v>
      </c>
      <c r="G25" s="64">
        <f>IF(ลับ!G$3=0,0,IF(เวลาเรียน!L25="/",ลับ!G$3,0))</f>
        <v>0</v>
      </c>
      <c r="H25" s="64">
        <f>IF(ลับ!H$3=0,0,IF(เวลาเรียน!M25="/",ลับ!H$3,0))</f>
        <v>0</v>
      </c>
      <c r="I25" s="64">
        <f>IF(ลับ!I$3=0,0,IF(เวลาเรียน!N25="/",ลับ!I$3,0))</f>
        <v>0</v>
      </c>
      <c r="J25" s="64">
        <f>IF(ลับ!J$3=0,0,IF(เวลาเรียน!O25="/",ลับ!J$3,0))</f>
        <v>0</v>
      </c>
      <c r="K25" s="64">
        <f>IF(ลับ!K$3=0,0,IF(เวลาเรียน!P25="/",ลับ!K$3,0))</f>
        <v>0</v>
      </c>
      <c r="L25" s="64">
        <f>IF(ลับ!L$3=0,0,IF(เวลาเรียน!Q25="/",ลับ!L$3,0))</f>
        <v>0</v>
      </c>
      <c r="M25" s="64">
        <f>IF(ลับ!M$3=0,0,IF(เวลาเรียน!R25="/",ลับ!M$3,0))</f>
        <v>0</v>
      </c>
      <c r="N25" s="64">
        <f>IF(ลับ!N$3=0,0,IF(เวลาเรียน!S25="/",ลับ!N$3,0))</f>
        <v>0</v>
      </c>
      <c r="O25" s="64">
        <f>IF(ลับ!O$3=0,0,IF(เวลาเรียน!T25="/",ลับ!O$3,0))</f>
        <v>0</v>
      </c>
      <c r="P25" s="64">
        <f>IF(ลับ!P$3=0,0,IF(เวลาเรียน!U25="/",ลับ!P$3,0))</f>
        <v>0</v>
      </c>
      <c r="Q25" s="64">
        <f>IF(ลับ!Q$3=0,0,IF(เวลาเรียน!V25="/",ลับ!Q$3,0))</f>
        <v>0</v>
      </c>
      <c r="R25" s="64">
        <f>IF(ลับ!R$3=0,0,IF(เวลาเรียน!W25="/",ลับ!R$3,0))</f>
        <v>0</v>
      </c>
      <c r="S25" s="64">
        <f>IF(ลับ!S$3=0,0,IF(เวลาเรียน!X25="/",ลับ!S$3,0))</f>
        <v>0</v>
      </c>
      <c r="T25" s="64">
        <f>IF(ลับ!T$3=0,0,IF(เวลาเรียน!Y25="/",ลับ!T$3,0))</f>
        <v>0</v>
      </c>
      <c r="U25" s="64">
        <f>IF(ลับ!U$3=0,0,IF(เวลาเรียน!Z25="/",ลับ!U$3,0))</f>
        <v>0</v>
      </c>
      <c r="V25" s="64">
        <f>IF(ลับ!V$3=0,0,IF(เวลาเรียน!AA25="/",ลับ!V$3,0))</f>
        <v>0</v>
      </c>
      <c r="W25" s="64">
        <f>IF(ลับ!W$3=0,0,IF(เวลาเรียน!AB25="/",ลับ!W$3,0))</f>
        <v>0</v>
      </c>
      <c r="X25" s="64">
        <f>IF(ลับ!X$3=0,0,IF(เวลาเรียน!AC25="/",ลับ!X$3,0))</f>
        <v>0</v>
      </c>
      <c r="Y25" s="64">
        <f>IF(ลับ!Y$3=0,0,IF(เวลาเรียน!AD25="/",ลับ!Y$3,0))</f>
        <v>0</v>
      </c>
      <c r="Z25" s="773">
        <f>IF(ลับ!Z$3=0,0,IF(เวลาเรียน!AE25="/",ลับ!Z$3,0))</f>
        <v>0</v>
      </c>
      <c r="AA25" s="64">
        <f>IF(ลับ!AA$3=0,0,IF(เวลาเรียน!AH25="/",ลับ!AA$3,0))</f>
        <v>0</v>
      </c>
      <c r="AB25" s="64">
        <f>IF(ลับ!AB$3=0,0,IF(เวลาเรียน!AI25="/",ลับ!AB$3,0))</f>
        <v>0</v>
      </c>
      <c r="AC25" s="64">
        <f>IF(ลับ!AC$3=0,0,IF(เวลาเรียน!AJ25="/",ลับ!AC$3,0))</f>
        <v>0</v>
      </c>
      <c r="AD25" s="64">
        <f>IF(ลับ!AD$3=0,0,IF(เวลาเรียน!AK25="/",ลับ!AD$3,0))</f>
        <v>0</v>
      </c>
      <c r="AE25" s="64">
        <f>IF(ลับ!AE$3=0,0,IF(เวลาเรียน!AL25="/",ลับ!AE$3,0))</f>
        <v>0</v>
      </c>
      <c r="AF25" s="64">
        <f>IF(ลับ!AF$3=0,0,IF(เวลาเรียน!AM25="/",ลับ!AF$3,0))</f>
        <v>0</v>
      </c>
      <c r="AG25" s="64">
        <f>IF(ลับ!AG$3=0,0,IF(เวลาเรียน!AN25="/",ลับ!AG$3,0))</f>
        <v>0</v>
      </c>
      <c r="AH25" s="64">
        <f>IF(ลับ!AH$3=0,0,IF(เวลาเรียน!AO25="/",ลับ!AH$3,0))</f>
        <v>0</v>
      </c>
      <c r="AI25" s="64">
        <f>IF(ลับ!AI$3=0,0,IF(เวลาเรียน!AP25="/",ลับ!AI$3,0))</f>
        <v>0</v>
      </c>
      <c r="AJ25" s="64">
        <f>IF(ลับ!AJ$3=0,0,IF(เวลาเรียน!AQ25="/",ลับ!AJ$3,0))</f>
        <v>0</v>
      </c>
      <c r="AK25" s="64">
        <f>IF(ลับ!AK$3=0,0,IF(เวลาเรียน!AR25="/",ลับ!AK$3,0))</f>
        <v>0</v>
      </c>
      <c r="AL25" s="64">
        <f>IF(ลับ!AL$3=0,0,IF(เวลาเรียน!AS25="/",ลับ!AL$3,0))</f>
        <v>0</v>
      </c>
      <c r="AM25" s="64">
        <f>IF(ลับ!AM$3=0,0,IF(เวลาเรียน!AT25="/",ลับ!AM$3,0))</f>
        <v>0</v>
      </c>
      <c r="AN25" s="64">
        <f>IF(ลับ!AN$3=0,0,IF(เวลาเรียน!AU25="/",ลับ!AN$3,0))</f>
        <v>0</v>
      </c>
      <c r="AO25" s="64">
        <f>IF(ลับ!AO$3=0,0,IF(เวลาเรียน!AV25="/",ลับ!AO$3,0))</f>
        <v>0</v>
      </c>
      <c r="AP25" s="64">
        <f>IF(ลับ!AP$3=0,0,IF(เวลาเรียน!AW25="/",ลับ!AP$3,0))</f>
        <v>0</v>
      </c>
      <c r="AQ25" s="64">
        <f>IF(ลับ!AQ$3=0,0,IF(เวลาเรียน!AX25="/",ลับ!AQ$3,0))</f>
        <v>0</v>
      </c>
      <c r="AR25" s="64">
        <f>IF(ลับ!AR$3=0,0,IF(เวลาเรียน!AY25="/",ลับ!AR$3,0))</f>
        <v>0</v>
      </c>
      <c r="AS25" s="64">
        <f>IF(ลับ!AS$3=0,0,IF(เวลาเรียน!AZ25="/",ลับ!AS$3,0))</f>
        <v>0</v>
      </c>
      <c r="AT25" s="64">
        <f>IF(ลับ!AT$3=0,0,IF(เวลาเรียน!BA25="/",ลับ!AT$3,0))</f>
        <v>0</v>
      </c>
      <c r="AU25" s="64">
        <f>IF(ลับ!AU$3=0,0,IF(เวลาเรียน!BB25="/",ลับ!AU$3,0))</f>
        <v>0</v>
      </c>
      <c r="AV25" s="64">
        <f>IF(ลับ!AV$3=0,0,IF(เวลาเรียน!BC25="/",ลับ!AV$3,0))</f>
        <v>0</v>
      </c>
      <c r="AW25" s="64">
        <f>IF(ลับ!AW$3=0,0,IF(เวลาเรียน!BD25="/",ลับ!AW$3,0))</f>
        <v>0</v>
      </c>
      <c r="AX25" s="64">
        <f>IF(ลับ!AX$3=0,0,IF(เวลาเรียน!BE25="/",ลับ!AX$3,0))</f>
        <v>0</v>
      </c>
      <c r="AY25" s="64">
        <f>IF(ลับ!AY$3=0,0,IF(เวลาเรียน!BF25="/",ลับ!AY$3,0))</f>
        <v>0</v>
      </c>
      <c r="AZ25" s="64">
        <f>IF(ลับ!AZ$3=0,0,IF(เวลาเรียน!BG25="/",ลับ!AZ$3,0))</f>
        <v>0</v>
      </c>
      <c r="BA25" s="64">
        <f>IF(ลับ!BA$3=0,0,IF(เวลาเรียน!BH25="/",ลับ!BA$3,0))</f>
        <v>0</v>
      </c>
      <c r="BB25" s="64">
        <f>IF(ลับ!BB$3=0,0,IF(เวลาเรียน!BI25="/",ลับ!BB$3,0))</f>
        <v>0</v>
      </c>
      <c r="BC25" s="64">
        <f>IF(ลับ!BC$3=0,0,IF(เวลาเรียน!BJ25="/",ลับ!BC$3,0))</f>
        <v>0</v>
      </c>
      <c r="BD25" s="64">
        <f>IF(ลับ!BD$3=0,0,IF(เวลาเรียน!BK25="/",ลับ!BD$3,0))</f>
        <v>0</v>
      </c>
      <c r="BE25" s="64">
        <f>IF(ลับ!BE$3=0,0,IF(เวลาเรียน!BL25="/",ลับ!BE$3,0))</f>
        <v>0</v>
      </c>
      <c r="BF25" s="64">
        <f>IF(ลับ!BF$3=0,0,IF(เวลาเรียน!BM25="/",ลับ!BF$3,0))</f>
        <v>0</v>
      </c>
      <c r="BG25" s="64">
        <f>IF(ลับ!BG$3=0,0,IF(เวลาเรียน!BN25="/",ลับ!BG$3,0))</f>
        <v>0</v>
      </c>
      <c r="BH25" s="64">
        <f>IF(ลับ!BH$3=0,0,IF(เวลาเรียน!BO25="/",ลับ!BH$3,0))</f>
        <v>0</v>
      </c>
      <c r="BI25" s="64">
        <f>IF(ลับ!BI$3=0,0,IF(เวลาเรียน!BP25="/",ลับ!BI$3,0))</f>
        <v>0</v>
      </c>
      <c r="BJ25" s="64">
        <f>IF(ลับ!BJ$3=0,0,IF(เวลาเรียน!BQ25="/",ลับ!BJ$3,0))</f>
        <v>0</v>
      </c>
      <c r="BK25" s="64">
        <f>IF(ลับ!BK$3=0,0,IF(เวลาเรียน!BR25="/",ลับ!BK$3,0))</f>
        <v>0</v>
      </c>
      <c r="BL25" s="64">
        <f>IF(ลับ!BL$3=0,0,IF(เวลาเรียน!BS25="/",ลับ!BL$3,0))</f>
        <v>0</v>
      </c>
      <c r="BM25" s="64">
        <f>IF(ลับ!BM$3=0,0,IF(เวลาเรียน!BT25="/",ลับ!BM$3,0))</f>
        <v>0</v>
      </c>
      <c r="BN25" s="64">
        <f>IF(ลับ!BN$3=0,0,IF(เวลาเรียน!BU25="/",ลับ!BN$3,0))</f>
        <v>0</v>
      </c>
      <c r="BO25" s="64">
        <f>IF(ลับ!BO$3=0,0,IF(เวลาเรียน!BV25="/",ลับ!BO$3,0))</f>
        <v>0</v>
      </c>
      <c r="BP25" s="64">
        <f>IF(ลับ!BP$3=0,0,IF(เวลาเรียน!BW25="/",ลับ!BP$3,0))</f>
        <v>0</v>
      </c>
      <c r="BQ25" s="64">
        <f>IF(ลับ!BQ$3=0,0,IF(เวลาเรียน!BX25="/",ลับ!BQ$3,0))</f>
        <v>0</v>
      </c>
      <c r="BR25" s="64">
        <f>IF(ลับ!BR$3=0,0,IF(เวลาเรียน!BY25="/",ลับ!BR$3,0))</f>
        <v>0</v>
      </c>
      <c r="BS25" s="773">
        <f>IF(ลับ!BS$3=0,0,IF(เวลาเรียน!BZ25="/",ลับ!BS$3,0))</f>
        <v>0</v>
      </c>
      <c r="BT25" s="64">
        <f>IF(ลับ!BT$3=0,0,IF(เวลาเรียน!CB25="/",ลับ!BT$3,0))</f>
        <v>0</v>
      </c>
      <c r="BU25" s="64">
        <f>IF(ลับ!BU$3=0,0,IF(เวลาเรียน!CC25="/",ลับ!BU$3,0))</f>
        <v>0</v>
      </c>
      <c r="BV25" s="64">
        <f>IF(ลับ!BV$3=0,0,IF(เวลาเรียน!CD25="/",ลับ!BV$3,0))</f>
        <v>0</v>
      </c>
      <c r="BW25" s="64">
        <f>IF(ลับ!BW$3=0,0,IF(เวลาเรียน!CE25="/",ลับ!BW$3,0))</f>
        <v>0</v>
      </c>
      <c r="BX25" s="64">
        <f>IF(ลับ!BX$3=0,0,IF(เวลาเรียน!CF25="/",ลับ!BX$3,0))</f>
        <v>0</v>
      </c>
      <c r="BY25" s="64">
        <f>IF(ลับ!BY$3=0,0,IF(เวลาเรียน!CG25="/",ลับ!BY$3,0))</f>
        <v>0</v>
      </c>
      <c r="BZ25" s="64">
        <f>IF(ลับ!BZ$3=0,0,IF(เวลาเรียน!CH25="/",ลับ!BZ$3,0))</f>
        <v>0</v>
      </c>
      <c r="CA25" s="64">
        <f>IF(ลับ!CA$3=0,0,IF(เวลาเรียน!CI25="/",ลับ!CA$3,0))</f>
        <v>0</v>
      </c>
      <c r="CB25" s="64">
        <f>IF(ลับ!CB$3=0,0,IF(เวลาเรียน!CJ25="/",ลับ!CB$3,0))</f>
        <v>0</v>
      </c>
      <c r="CC25" s="64">
        <f>IF(ลับ!CC$3=0,0,IF(เวลาเรียน!CK25="/",ลับ!CC$3,0))</f>
        <v>0</v>
      </c>
      <c r="CD25" s="64">
        <f>IF(ลับ!CD$3=0,0,IF(เวลาเรียน!CL25="/",ลับ!CD$3,0))</f>
        <v>0</v>
      </c>
      <c r="CE25" s="64">
        <f>IF(ลับ!CE$3=0,0,IF(เวลาเรียน!CM25="/",ลับ!CE$3,0))</f>
        <v>0</v>
      </c>
      <c r="CF25" s="64">
        <f>IF(ลับ!CF$3=0,0,IF(เวลาเรียน!CN25="/",ลับ!CF$3,0))</f>
        <v>0</v>
      </c>
      <c r="CG25" s="64">
        <f>IF(ลับ!CG$3=0,0,IF(เวลาเรียน!CO25="/",ลับ!CG$3,0))</f>
        <v>0</v>
      </c>
      <c r="CH25" s="64">
        <f>IF(ลับ!CH$3=0,0,IF(เวลาเรียน!CP25="/",ลับ!CH$3,0))</f>
        <v>0</v>
      </c>
      <c r="CI25" s="64">
        <f>IF(ลับ!CI$3=0,0,IF(เวลาเรียน!CQ25="/",ลับ!CI$3,0))</f>
        <v>0</v>
      </c>
      <c r="CJ25" s="64">
        <f>IF(ลับ!CJ$3=0,0,IF(เวลาเรียน!CR25="/",ลับ!CJ$3,0))</f>
        <v>0</v>
      </c>
      <c r="CK25" s="64">
        <f>IF(ลับ!CK$3=0,0,IF(เวลาเรียน!CS25="/",ลับ!CK$3,0))</f>
        <v>0</v>
      </c>
      <c r="CL25" s="64">
        <f>IF(ลับ!CL$3=0,0,IF(เวลาเรียน!CT25="/",ลับ!CL$3,0))</f>
        <v>0</v>
      </c>
      <c r="CM25" s="64">
        <f>IF(ลับ!CM$3=0,0,IF(เวลาเรียน!CU25="/",ลับ!CM$3,0))</f>
        <v>0</v>
      </c>
      <c r="CN25" s="64">
        <f>IF(ลับ!CN$3=0,0,IF(เวลาเรียน!CV25="/",ลับ!CN$3,0))</f>
        <v>0</v>
      </c>
      <c r="CO25" s="64">
        <f>IF(ลับ!CO$3=0,0,IF(เวลาเรียน!CW25="/",ลับ!CO$3,0))</f>
        <v>0</v>
      </c>
      <c r="CP25" s="64">
        <f>IF(ลับ!CP$3=0,0,IF(เวลาเรียน!CX25="/",ลับ!CP$3,0))</f>
        <v>0</v>
      </c>
      <c r="CQ25" s="64">
        <f>IF(ลับ!CQ$3=0,0,IF(เวลาเรียน!CY25="/",ลับ!CQ$3,0))</f>
        <v>0</v>
      </c>
      <c r="CR25" s="64">
        <f>IF(ลับ!CR$3=0,0,IF(เวลาเรียน!CZ25="/",ลับ!CR$3,0))</f>
        <v>0</v>
      </c>
      <c r="CS25" s="64">
        <f>IF(ลับ!CS$3=0,0,IF(เวลาเรียน!DA25="/",ลับ!CS$3,0))</f>
        <v>0</v>
      </c>
      <c r="CT25" s="64">
        <f>IF(ลับ!CT$3=0,0,IF(เวลาเรียน!DB25="/",ลับ!CT$3,0))</f>
        <v>0</v>
      </c>
      <c r="CU25" s="64">
        <f>IF(ลับ!CU$3=0,0,IF(เวลาเรียน!DC25="/",ลับ!CU$3,0))</f>
        <v>0</v>
      </c>
      <c r="CV25" s="64">
        <f>IF(ลับ!CV$3=0,0,IF(เวลาเรียน!DD25="/",ลับ!CV$3,0))</f>
        <v>0</v>
      </c>
      <c r="CW25" s="65">
        <f>IF(ลับ!CW$3=0,0,IF(เวลาเรียน!DE25="/",ลับ!CW$3,0))</f>
        <v>0</v>
      </c>
      <c r="CX25" s="85">
        <f t="shared" si="11"/>
        <v>0</v>
      </c>
      <c r="CZ25" s="16">
        <v>20</v>
      </c>
      <c r="DA25" s="16">
        <f>IF(ตัวชี้วัด!C25="ร",ตัวชี้วัด!C25,IF(ตัวชี้วัด!F25="ร",ตัวชี้วัด!F25,IF(ตัวชี้วัด!I25="ร",ตัวชี้วัด!I25,IF(ตัวชี้วัด!L25="ร",ตัวชี้วัด!L25,IF(ตัวชี้วัด!O25="ร",ตัวชี้วัด!O25,IF(ตัวชี้วัด!S25="ร",ตัวชี้วัด!S25,IF(ตัวชี้วัด!V25="ร",ตัวชี้วัด!V25,SUM(ตัวชี้วัด!C25,ตัวชี้วัด!F25,ตัวชี้วัด!I25,ตัวชี้วัด!L25,ตัวชี้วัด!O25,ตัวชี้วัด!S25,ตัวชี้วัด!V25))))))))</f>
        <v>0</v>
      </c>
      <c r="DB25" s="16">
        <f>IF(ตัวชี้วัด!Y25="ร",ตัวชี้วัด!Y25,IF(ตัวชี้วัด!AB25="ร",ตัวชี้วัด!AB25,IF(ตัวชี้วัด!AE25="ร",ตัวชี้วัด!AE25,IF(ตัวชี้วัด!AK25="ร",ตัวชี้วัด!AK25,IF(ตัวชี้วัด!AN25="ร",ตัวชี้วัด!AN25,IF(ตัวชี้วัด!AQ25="ร",ตัวชี้วัด!AQ25,IF(ตัวชี้วัด!AT25="ร",ตัวชี้วัด!AT25,SUM(ตัวชี้วัด!Y25,ตัวชี้วัด!AB25,ตัวชี้วัด!AE25,ตัวชี้วัด!AK25,ตัวชี้วัด!AN25,ตัวชี้วัด!AQ25,ตัวชี้วัด!AT25))))))))</f>
        <v>0</v>
      </c>
      <c r="DC25" s="16">
        <f>IF(ตัวชี้วัด!AW25="ร",ตัวชี้วัด!AW25,IF(ตัวชี้วัด!BA25="ร",ตัวชี้วัด!BA25,IF(ตัวชี้วัด!BD25="ร",ตัวชี้วัด!BD25,IF(ตัวชี้วัด!BG25="ร",ตัวชี้วัด!BG25,IF(ตัวชี้วัด!BJ25="ร",ตัวชี้วัด!BJ25,IF(ตัวชี้วัด!BM25="ร",ตัวชี้วัด!BM25,IF(ตัวชี้วัด!BS25="ร",ตัวชี้วัด!BS25,SUM(ตัวชี้วัด!AW25,ตัวชี้วัด!BA25,ตัวชี้วัด!BD25,ตัวชี้วัด!BG25,ตัวชี้วัด!BJ25,ตัวชี้วัด!BM25,ตัวชี้วัด!BS25))))))))</f>
        <v>0</v>
      </c>
      <c r="DD25" s="16">
        <f>IF(ตัวชี้วัด!BV25="ร",ตัวชี้วัด!BV25,IF(ตัวชี้วัด!BY25="ร",ตัวชี้วัด!BY25,IF(ตัวชี้วัด!CB25="ร",ตัวชี้วัด!CB25,IF(ตัวชี้วัด!CE25="ร",ตัวชี้วัด!CE25,IF(ตัวชี้วัด!CI25="ร",ตัวชี้วัด!CI25,IF(ตัวชี้วัด!CL25="ร",ตัวชี้วัด!CL25,IF(ตัวชี้วัด!CO25="ร",ตัวชี้วัด!CO25,SUM(ตัวชี้วัด!BV25,ตัวชี้วัด!BY25,ตัวชี้วัด!CB25,ตัวชี้วัด!CE25,ตัวชี้วัด!CI25,ตัวชี้วัด!CL25,ตัวชี้วัด!CO25))))))))</f>
        <v>0</v>
      </c>
      <c r="DE25" s="16">
        <f>IF(ตัวชี้วัด!CR25="ร",ตัวชี้วัด!CR25,IF(ตัวชี้วัด!CU25="ร",ตัวชี้วัด!CU25,IF(ตัวชี้วัด!DA25="ร",ตัวชี้วัด!DA25,IF(ตัวชี้วัด!DD25="ร",ตัวชี้วัด!DD25,IF(ตัวชี้วัด!DG25="ร",ตัวชี้วัด!DG25,IF(ตัวชี้วัด!DJ25="ร",ตัวชี้วัด!DJ25,IF(ตัวชี้วัด!DM25="ร",ตัวชี้วัด!DM25,SUM(ตัวชี้วัด!CR25,ตัวชี้วัด!CU25,ตัวชี้วัด!DA25,ตัวชี้วัด!DD25,ตัวชี้วัด!DG25,ตัวชี้วัด!DJ25,ตัวชี้วัด!DM25))))))))</f>
        <v>0</v>
      </c>
      <c r="DF25" s="16">
        <f>IF(ตัวชี้วัด!DQ25="ร",ตัวชี้วัด!DQ25,IF(ตัวชี้วัด!DT25="ร",ตัวชี้วัด!DT25,IF(ตัวชี้วัด!DW25="ร",ตัวชี้วัด!DW25,IF(ตัวชี้วัด!DZ25="ร",ตัวชี้วัด!DZ25,SUM(ตัวชี้วัด!DQ25,ตัวชี้วัด!DT25,ตัวชี้วัด!DW25,ตัวชี้วัด!DZ25)))))</f>
        <v>0</v>
      </c>
      <c r="DG25" s="84">
        <f t="shared" si="12"/>
        <v>0</v>
      </c>
      <c r="DH25" s="51"/>
      <c r="DI25" s="16">
        <f>IF(ตัวชี้วัด!D25="/",1,0)</f>
        <v>0</v>
      </c>
      <c r="DJ25" s="16">
        <f>IF(ตัวชี้วัด!G25="/",1,0)</f>
        <v>0</v>
      </c>
      <c r="DK25" s="16">
        <f>IF(ตัวชี้วัด!J25="/",1,0)</f>
        <v>0</v>
      </c>
      <c r="DL25" s="16">
        <f>IF(ตัวชี้วัด!M25="/",1,0)</f>
        <v>0</v>
      </c>
      <c r="DM25" s="16">
        <f>IF(ตัวชี้วัด!P25="/",1,0)</f>
        <v>0</v>
      </c>
      <c r="DN25" s="16">
        <f>IF(ตัวชี้วัด!T25="/",1,0)</f>
        <v>0</v>
      </c>
      <c r="DO25" s="16">
        <f>IF(ตัวชี้วัด!W25="/",1,0)</f>
        <v>0</v>
      </c>
      <c r="DP25" s="16">
        <f>IF(ตัวชี้วัด!Z25="/",1,0)</f>
        <v>0</v>
      </c>
      <c r="DQ25" s="16">
        <f>IF(ตัวชี้วัด!AC25="/",1,0)</f>
        <v>0</v>
      </c>
      <c r="DR25" s="16">
        <f>IF(ตัวชี้วัด!AF25="/",1,0)</f>
        <v>0</v>
      </c>
      <c r="DS25" s="16">
        <f>IF(ตัวชี้วัด!AL25="/",1,0)</f>
        <v>0</v>
      </c>
      <c r="DT25" s="16">
        <f>IF(ตัวชี้วัด!AO25="/",1,0)</f>
        <v>0</v>
      </c>
      <c r="DU25" s="16">
        <f>IF(ตัวชี้วัด!AR25="/",1,0)</f>
        <v>0</v>
      </c>
      <c r="DV25" s="16">
        <f>IF(ตัวชี้วัด!AU25="/",1,0)</f>
        <v>0</v>
      </c>
      <c r="DW25" s="16">
        <f>IF(ตัวชี้วัด!AX25="/",1,0)</f>
        <v>0</v>
      </c>
      <c r="DX25" s="16">
        <f>IF(ตัวชี้วัด!BB25="/",1,0)</f>
        <v>0</v>
      </c>
      <c r="DY25" s="16">
        <f>IF(ตัวชี้วัด!BE25="/",1,0)</f>
        <v>0</v>
      </c>
      <c r="DZ25" s="16">
        <f>IF(ตัวชี้วัด!BH25="/",1,0)</f>
        <v>0</v>
      </c>
      <c r="EA25" s="16">
        <f>IF(ตัวชี้วัด!BK25="/",1,0)</f>
        <v>0</v>
      </c>
      <c r="EB25" s="16">
        <f>IF(ตัวชี้วัด!BN25="/",1,0)</f>
        <v>0</v>
      </c>
      <c r="EC25" s="16">
        <f>IF(ตัวชี้วัด!BT25="/",1,0)</f>
        <v>0</v>
      </c>
      <c r="ED25" s="16">
        <f>IF(ตัวชี้วัด!BW25="/",1,0)</f>
        <v>0</v>
      </c>
      <c r="EE25" s="16">
        <f>IF(ตัวชี้วัด!BZ25="/",1,0)</f>
        <v>0</v>
      </c>
      <c r="EF25" s="16">
        <f>IF(ตัวชี้วัด!CC25="/",1,0)</f>
        <v>0</v>
      </c>
      <c r="EG25" s="16">
        <f>IF(ตัวชี้วัด!CF25="/",1,0)</f>
        <v>0</v>
      </c>
      <c r="EH25" s="16">
        <f>IF(ตัวชี้วัด!CJ25="/",1,0)</f>
        <v>0</v>
      </c>
      <c r="EI25" s="16">
        <f>IF(ตัวชี้วัด!CM25="/",1,0)</f>
        <v>0</v>
      </c>
      <c r="EJ25" s="16">
        <f>IF(ตัวชี้วัด!CP25="/",1,0)</f>
        <v>0</v>
      </c>
      <c r="EK25" s="16">
        <f>IF(ตัวชี้วัด!CS25="/",1,0)</f>
        <v>0</v>
      </c>
      <c r="EL25" s="16">
        <f>IF(ตัวชี้วัด!CV25="/",1,0)</f>
        <v>0</v>
      </c>
      <c r="EM25" s="16">
        <f>IF(ตัวชี้วัด!DB25="/",1,0)</f>
        <v>0</v>
      </c>
      <c r="EN25" s="16">
        <f>IF(ตัวชี้วัด!DE25="/",1,0)</f>
        <v>0</v>
      </c>
      <c r="EO25" s="16">
        <f>IF(ตัวชี้วัด!DH25="/",1,0)</f>
        <v>0</v>
      </c>
      <c r="EP25" s="16">
        <f>IF(ตัวชี้วัด!DK25="/",1,0)</f>
        <v>0</v>
      </c>
      <c r="EQ25" s="16">
        <f>IF(ตัวชี้วัด!DN25="/",1,0)</f>
        <v>0</v>
      </c>
      <c r="ER25" s="16">
        <f>IF(ตัวชี้วัด!DR25="/",1,0)</f>
        <v>0</v>
      </c>
      <c r="ES25" s="16">
        <f>IF(ตัวชี้วัด!DU25="/",1,0)</f>
        <v>0</v>
      </c>
      <c r="ET25" s="16">
        <f>IF(ตัวชี้วัด!DX25="/",1,0)</f>
        <v>0</v>
      </c>
      <c r="EU25" s="16">
        <f>IF(ตัวชี้วัด!EA25="/",1,0)</f>
        <v>0</v>
      </c>
      <c r="EV25" s="84">
        <f t="shared" si="3"/>
        <v>0</v>
      </c>
      <c r="EX25" s="16">
        <v>20</v>
      </c>
      <c r="EY25" s="16">
        <f>IF(คุณลักษณะ!B25&gt;1,2,IF(คุณลักษณะ!B25=1,1,0))</f>
        <v>0</v>
      </c>
      <c r="EZ25" s="16">
        <f>IF(คุณลักษณะ!C25&gt;1,2,IF(คุณลักษณะ!C25=1,1,0))</f>
        <v>0</v>
      </c>
      <c r="FA25" s="16">
        <f>IF(คุณลักษณะ!D25&gt;1,2,IF(คุณลักษณะ!D25=1,1,0))</f>
        <v>0</v>
      </c>
      <c r="FB25" s="16">
        <f>IF(คุณลักษณะ!E25&gt;1,2,IF(คุณลักษณะ!E25=1,1,0))</f>
        <v>0</v>
      </c>
      <c r="FC25" s="84">
        <f t="shared" si="4"/>
        <v>0</v>
      </c>
      <c r="FD25" s="16">
        <f>IF(คุณลักษณะ!G25&gt;1,2,IF(คุณลักษณะ!G25=1,1,0))</f>
        <v>0</v>
      </c>
      <c r="FE25" s="16">
        <f>IF(คุณลักษณะ!H25&gt;1,2,IF(คุณลักษณะ!H25=1,1,0))</f>
        <v>0</v>
      </c>
      <c r="FF25" s="84">
        <f t="shared" si="5"/>
        <v>0</v>
      </c>
      <c r="FG25" s="16">
        <f>IF(คุณลักษณะ!O25&gt;1,2,IF(คุณลักษณะ!O25=1,1,0))</f>
        <v>0</v>
      </c>
      <c r="FH25" s="16">
        <f>IF(คุณลักษณะ!P25&gt;1,2,IF(คุณลักษณะ!P25=1,1,0))</f>
        <v>0</v>
      </c>
      <c r="FI25" s="84">
        <f t="shared" si="6"/>
        <v>0</v>
      </c>
      <c r="FJ25" s="16">
        <f>IF(คุณลักษณะ!S25&gt;1,2,IF(คุณลักษณะ!S25=1,1,0))</f>
        <v>0</v>
      </c>
      <c r="FK25" s="16">
        <f>IF(คุณลักษณะ!T25&gt;1,2,IF(คุณลักษณะ!T25=1,1,0))</f>
        <v>0</v>
      </c>
      <c r="FL25" s="84">
        <f t="shared" si="7"/>
        <v>0</v>
      </c>
      <c r="FM25" s="16">
        <f>IF(คุณลักษณะ!V25&gt;1,2,IF(คุณลักษณะ!V25=1,1,0))</f>
        <v>0</v>
      </c>
      <c r="FN25" s="16">
        <f>IF(คุณลักษณะ!W25&gt;1,2,IF(คุณลักษณะ!W25=1,1,0))</f>
        <v>0</v>
      </c>
      <c r="FO25" s="84">
        <f t="shared" si="8"/>
        <v>0</v>
      </c>
      <c r="FP25" s="16">
        <f>IF(คุณลักษณะ!Y25&gt;1,2,IF(คุณลักษณะ!Y25=1,1,0))</f>
        <v>0</v>
      </c>
      <c r="FQ25" s="16">
        <f>IF(คุณลักษณะ!AC25&gt;1,2,IF(คุณลักษณะ!AC25=1,1,0))</f>
        <v>0</v>
      </c>
      <c r="FR25" s="16">
        <f>IF(คุณลักษณะ!AD25&gt;1,2,IF(คุณลักษณะ!AD25=1,1,0))</f>
        <v>0</v>
      </c>
      <c r="FS25" s="84">
        <f t="shared" si="9"/>
        <v>0</v>
      </c>
      <c r="FT25" s="16">
        <f>IF(คุณลักษณะ!AF25&gt;1,2,IF(คุณลักษณะ!AF25=1,1,0))</f>
        <v>0</v>
      </c>
      <c r="FU25" s="16">
        <f>IF(คุณลักษณะ!AG25&gt;1,2,IF(คุณลักษณะ!AG25=1,1,0))</f>
        <v>0</v>
      </c>
      <c r="FV25" s="84">
        <f t="shared" si="10"/>
        <v>0</v>
      </c>
      <c r="FW25" s="51"/>
      <c r="FX25" s="16">
        <f>IF(คุณลักษณะ!F25&gt;1,2,IF(คุณลักษณะ!F25=1,1,0))</f>
        <v>0</v>
      </c>
      <c r="FY25" s="16">
        <f>IF(คุณลักษณะ!I25&gt;1,2,IF(คุณลักษณะ!I25=1,1,0))</f>
        <v>0</v>
      </c>
      <c r="FZ25" s="16">
        <f>IF(คุณลักษณะ!N25&gt;1,2,IF(คุณลักษณะ!N25=1,1,0))</f>
        <v>0</v>
      </c>
      <c r="GA25" s="16">
        <f>IF(คุณลักษณะ!Q25&gt;1,2,IF(คุณลักษณะ!Q25=1,1,0))</f>
        <v>0</v>
      </c>
      <c r="GB25" s="16">
        <f>IF(คุณลักษณะ!U25&gt;1,2,IF(คุณลักษณะ!U25=1,1,0))</f>
        <v>0</v>
      </c>
      <c r="GC25" s="16">
        <f>IF(คุณลักษณะ!X25&gt;1,2,IF(คุณลักษณะ!X25=1,1,0))</f>
        <v>0</v>
      </c>
      <c r="GD25" s="16">
        <f>IF(คุณลักษณะ!AE25&gt;1,2,IF(คุณลักษณะ!AE25=1,1,0))</f>
        <v>0</v>
      </c>
      <c r="GE25" s="16">
        <f>IF(คุณลักษณะ!AH25&gt;1,2,IF(คุณลักษณะ!AH25=1,1,0))</f>
        <v>0</v>
      </c>
      <c r="GF25" s="88">
        <f t="shared" si="13"/>
        <v>0</v>
      </c>
      <c r="GG25" s="86">
        <f>IF(คุณลักษณะ!F25=0,0,IF(คุณลักษณะ!I25=0,0,IF(คุณลักษณะ!N25=0,0,IF(คุณลักษณะ!Q25=0,0,IF(คุณลักษณะ!U25=0,0,IF(คุณลักษณะ!X25=0,0,IF(คุณลักษณะ!AE25=0,0,IF(คุณลักษณะ!AH25=0,0,GF25))))))))</f>
        <v>0</v>
      </c>
      <c r="GI25" s="3">
        <v>20</v>
      </c>
      <c r="GJ25" s="22">
        <f>IF(เวลาเรียน!C25="",0,1)</f>
        <v>0</v>
      </c>
      <c r="GK25" s="456">
        <f>IF(ผลการเรียน!$AK24=$GK$5,1,0)</f>
        <v>0</v>
      </c>
      <c r="GL25" s="456">
        <f>IF(ผลการเรียน!$AK24=$GL$5,1,0)</f>
        <v>0</v>
      </c>
      <c r="GM25" s="456">
        <f>IF(ผลการเรียน!$AK24=$GM$5,1,0)</f>
        <v>0</v>
      </c>
      <c r="GN25" s="456">
        <f>IF(ผลการเรียน!$AK24=$GN$5,1,0)</f>
        <v>0</v>
      </c>
      <c r="GO25" s="456">
        <f>IF(ผลการเรียน!$AK24=$GO$5,1,0)</f>
        <v>0</v>
      </c>
      <c r="GP25" s="456">
        <f>IF(ผลการเรียน!$AK24=$GP$5,1,0)</f>
        <v>0</v>
      </c>
      <c r="GQ25" s="456">
        <f>IF(ผลการเรียน!$AK24=$GQ$5,1,0)</f>
        <v>0</v>
      </c>
      <c r="GR25" s="456">
        <f>IF(ผลการเรียน!$AK24=$GR$5,1,0)</f>
        <v>0</v>
      </c>
      <c r="GS25" s="456">
        <f>IF(ผลการเรียน!$AK24=$GS$5,1,0)</f>
        <v>0</v>
      </c>
      <c r="GT25" s="456">
        <f>IF(ผลการเรียน!$AK24=$GT$5,1,0)</f>
        <v>0</v>
      </c>
      <c r="GU25" s="456">
        <f ca="1">IF(ผลการเรียน!$BA24=ลับ!$GU$5,1,0)</f>
        <v>0</v>
      </c>
      <c r="GV25" s="456">
        <f ca="1">IF(ผลการเรียน!$BA24=ลับ!$GV$5,1,0)</f>
        <v>0</v>
      </c>
      <c r="GW25" s="456">
        <f ca="1">IF(ผลการเรียน!$BA24=ลับ!$GW$5,1,0)</f>
        <v>0</v>
      </c>
      <c r="GX25" s="456">
        <f ca="1">IF(ผลการเรียน!$BA24=ลับ!$GX$5,1,0)</f>
        <v>0</v>
      </c>
      <c r="GY25" s="456">
        <f ca="1">IF(ผลการเรียน!$AR24=ลับ!$GY$5,1,0)</f>
        <v>0</v>
      </c>
      <c r="GZ25" s="456">
        <f ca="1">IF(ผลการเรียน!$AR24=ลับ!$GZ$5,1,0)</f>
        <v>0</v>
      </c>
      <c r="HA25" s="456">
        <f ca="1">IF(ผลการเรียน!$AR24=ลับ!$HA$5,1,0)</f>
        <v>0</v>
      </c>
      <c r="HB25" s="456">
        <f ca="1">IF(ผลการเรียน!$AR24=ลับ!$HB$5,1,0)</f>
        <v>0</v>
      </c>
      <c r="HC25" s="22">
        <f>IF(สรุปคะแนน!$Q25=3,1,0)</f>
        <v>0</v>
      </c>
      <c r="HD25" s="22">
        <f>IF(สรุปคะแนน!$Q25=2,1,0)</f>
        <v>0</v>
      </c>
      <c r="HE25" s="22">
        <f>IF(สรุปคะแนน!$Q25=1,1,0)</f>
        <v>0</v>
      </c>
      <c r="HF25" s="22">
        <f>IF(สรุปคะแนน!$Q25=0,1,0)</f>
        <v>1</v>
      </c>
      <c r="HG25" s="51"/>
      <c r="HH25" s="51"/>
      <c r="HI25" s="51"/>
      <c r="HJ25" s="51"/>
      <c r="HK25" s="51"/>
      <c r="HL25" s="51"/>
      <c r="HM25" s="51"/>
      <c r="HN25" s="51"/>
    </row>
    <row r="26" spans="1:222" ht="21">
      <c r="A26" s="29">
        <v>21</v>
      </c>
      <c r="B26" s="64">
        <f>IF(ลับ!B$3=0,0,IF(เวลาเรียน!G26="/",ลับ!B$3,0))</f>
        <v>0</v>
      </c>
      <c r="C26" s="64">
        <f>IF(ลับ!C$3=0,0,IF(เวลาเรียน!H26="/",ลับ!C$3,0))</f>
        <v>0</v>
      </c>
      <c r="D26" s="64">
        <f>IF(ลับ!D$3=0,0,IF(เวลาเรียน!I26="/",ลับ!D$3,0))</f>
        <v>0</v>
      </c>
      <c r="E26" s="64">
        <f>IF(ลับ!E$3=0,0,IF(เวลาเรียน!J26="/",ลับ!E$3,0))</f>
        <v>0</v>
      </c>
      <c r="F26" s="64">
        <f>IF(ลับ!F$3=0,0,IF(เวลาเรียน!K26="/",ลับ!F$3,0))</f>
        <v>0</v>
      </c>
      <c r="G26" s="64">
        <f>IF(ลับ!G$3=0,0,IF(เวลาเรียน!L26="/",ลับ!G$3,0))</f>
        <v>0</v>
      </c>
      <c r="H26" s="64">
        <f>IF(ลับ!H$3=0,0,IF(เวลาเรียน!M26="/",ลับ!H$3,0))</f>
        <v>0</v>
      </c>
      <c r="I26" s="64">
        <f>IF(ลับ!I$3=0,0,IF(เวลาเรียน!N26="/",ลับ!I$3,0))</f>
        <v>0</v>
      </c>
      <c r="J26" s="64">
        <f>IF(ลับ!J$3=0,0,IF(เวลาเรียน!O26="/",ลับ!J$3,0))</f>
        <v>0</v>
      </c>
      <c r="K26" s="64">
        <f>IF(ลับ!K$3=0,0,IF(เวลาเรียน!P26="/",ลับ!K$3,0))</f>
        <v>0</v>
      </c>
      <c r="L26" s="64">
        <f>IF(ลับ!L$3=0,0,IF(เวลาเรียน!Q26="/",ลับ!L$3,0))</f>
        <v>0</v>
      </c>
      <c r="M26" s="64">
        <f>IF(ลับ!M$3=0,0,IF(เวลาเรียน!R26="/",ลับ!M$3,0))</f>
        <v>0</v>
      </c>
      <c r="N26" s="64">
        <f>IF(ลับ!N$3=0,0,IF(เวลาเรียน!S26="/",ลับ!N$3,0))</f>
        <v>0</v>
      </c>
      <c r="O26" s="64">
        <f>IF(ลับ!O$3=0,0,IF(เวลาเรียน!T26="/",ลับ!O$3,0))</f>
        <v>0</v>
      </c>
      <c r="P26" s="64">
        <f>IF(ลับ!P$3=0,0,IF(เวลาเรียน!U26="/",ลับ!P$3,0))</f>
        <v>0</v>
      </c>
      <c r="Q26" s="64">
        <f>IF(ลับ!Q$3=0,0,IF(เวลาเรียน!V26="/",ลับ!Q$3,0))</f>
        <v>0</v>
      </c>
      <c r="R26" s="64">
        <f>IF(ลับ!R$3=0,0,IF(เวลาเรียน!W26="/",ลับ!R$3,0))</f>
        <v>0</v>
      </c>
      <c r="S26" s="64">
        <f>IF(ลับ!S$3=0,0,IF(เวลาเรียน!X26="/",ลับ!S$3,0))</f>
        <v>0</v>
      </c>
      <c r="T26" s="64">
        <f>IF(ลับ!T$3=0,0,IF(เวลาเรียน!Y26="/",ลับ!T$3,0))</f>
        <v>0</v>
      </c>
      <c r="U26" s="64">
        <f>IF(ลับ!U$3=0,0,IF(เวลาเรียน!Z26="/",ลับ!U$3,0))</f>
        <v>0</v>
      </c>
      <c r="V26" s="64">
        <f>IF(ลับ!V$3=0,0,IF(เวลาเรียน!AA26="/",ลับ!V$3,0))</f>
        <v>0</v>
      </c>
      <c r="W26" s="64">
        <f>IF(ลับ!W$3=0,0,IF(เวลาเรียน!AB26="/",ลับ!W$3,0))</f>
        <v>0</v>
      </c>
      <c r="X26" s="64">
        <f>IF(ลับ!X$3=0,0,IF(เวลาเรียน!AC26="/",ลับ!X$3,0))</f>
        <v>0</v>
      </c>
      <c r="Y26" s="64">
        <f>IF(ลับ!Y$3=0,0,IF(เวลาเรียน!AD26="/",ลับ!Y$3,0))</f>
        <v>0</v>
      </c>
      <c r="Z26" s="773">
        <f>IF(ลับ!Z$3=0,0,IF(เวลาเรียน!AE26="/",ลับ!Z$3,0))</f>
        <v>0</v>
      </c>
      <c r="AA26" s="64">
        <f>IF(ลับ!AA$3=0,0,IF(เวลาเรียน!AH26="/",ลับ!AA$3,0))</f>
        <v>0</v>
      </c>
      <c r="AB26" s="64">
        <f>IF(ลับ!AB$3=0,0,IF(เวลาเรียน!AI26="/",ลับ!AB$3,0))</f>
        <v>0</v>
      </c>
      <c r="AC26" s="64">
        <f>IF(ลับ!AC$3=0,0,IF(เวลาเรียน!AJ26="/",ลับ!AC$3,0))</f>
        <v>0</v>
      </c>
      <c r="AD26" s="64">
        <f>IF(ลับ!AD$3=0,0,IF(เวลาเรียน!AK26="/",ลับ!AD$3,0))</f>
        <v>0</v>
      </c>
      <c r="AE26" s="64">
        <f>IF(ลับ!AE$3=0,0,IF(เวลาเรียน!AL26="/",ลับ!AE$3,0))</f>
        <v>0</v>
      </c>
      <c r="AF26" s="64">
        <f>IF(ลับ!AF$3=0,0,IF(เวลาเรียน!AM26="/",ลับ!AF$3,0))</f>
        <v>0</v>
      </c>
      <c r="AG26" s="64">
        <f>IF(ลับ!AG$3=0,0,IF(เวลาเรียน!AN26="/",ลับ!AG$3,0))</f>
        <v>0</v>
      </c>
      <c r="AH26" s="64">
        <f>IF(ลับ!AH$3=0,0,IF(เวลาเรียน!AO26="/",ลับ!AH$3,0))</f>
        <v>0</v>
      </c>
      <c r="AI26" s="64">
        <f>IF(ลับ!AI$3=0,0,IF(เวลาเรียน!AP26="/",ลับ!AI$3,0))</f>
        <v>0</v>
      </c>
      <c r="AJ26" s="64">
        <f>IF(ลับ!AJ$3=0,0,IF(เวลาเรียน!AQ26="/",ลับ!AJ$3,0))</f>
        <v>0</v>
      </c>
      <c r="AK26" s="64">
        <f>IF(ลับ!AK$3=0,0,IF(เวลาเรียน!AR26="/",ลับ!AK$3,0))</f>
        <v>0</v>
      </c>
      <c r="AL26" s="64">
        <f>IF(ลับ!AL$3=0,0,IF(เวลาเรียน!AS26="/",ลับ!AL$3,0))</f>
        <v>0</v>
      </c>
      <c r="AM26" s="64">
        <f>IF(ลับ!AM$3=0,0,IF(เวลาเรียน!AT26="/",ลับ!AM$3,0))</f>
        <v>0</v>
      </c>
      <c r="AN26" s="64">
        <f>IF(ลับ!AN$3=0,0,IF(เวลาเรียน!AU26="/",ลับ!AN$3,0))</f>
        <v>0</v>
      </c>
      <c r="AO26" s="64">
        <f>IF(ลับ!AO$3=0,0,IF(เวลาเรียน!AV26="/",ลับ!AO$3,0))</f>
        <v>0</v>
      </c>
      <c r="AP26" s="64">
        <f>IF(ลับ!AP$3=0,0,IF(เวลาเรียน!AW26="/",ลับ!AP$3,0))</f>
        <v>0</v>
      </c>
      <c r="AQ26" s="64">
        <f>IF(ลับ!AQ$3=0,0,IF(เวลาเรียน!AX26="/",ลับ!AQ$3,0))</f>
        <v>0</v>
      </c>
      <c r="AR26" s="64">
        <f>IF(ลับ!AR$3=0,0,IF(เวลาเรียน!AY26="/",ลับ!AR$3,0))</f>
        <v>0</v>
      </c>
      <c r="AS26" s="64">
        <f>IF(ลับ!AS$3=0,0,IF(เวลาเรียน!AZ26="/",ลับ!AS$3,0))</f>
        <v>0</v>
      </c>
      <c r="AT26" s="64">
        <f>IF(ลับ!AT$3=0,0,IF(เวลาเรียน!BA26="/",ลับ!AT$3,0))</f>
        <v>0</v>
      </c>
      <c r="AU26" s="64">
        <f>IF(ลับ!AU$3=0,0,IF(เวลาเรียน!BB26="/",ลับ!AU$3,0))</f>
        <v>0</v>
      </c>
      <c r="AV26" s="64">
        <f>IF(ลับ!AV$3=0,0,IF(เวลาเรียน!BC26="/",ลับ!AV$3,0))</f>
        <v>0</v>
      </c>
      <c r="AW26" s="64">
        <f>IF(ลับ!AW$3=0,0,IF(เวลาเรียน!BD26="/",ลับ!AW$3,0))</f>
        <v>0</v>
      </c>
      <c r="AX26" s="64">
        <f>IF(ลับ!AX$3=0,0,IF(เวลาเรียน!BE26="/",ลับ!AX$3,0))</f>
        <v>0</v>
      </c>
      <c r="AY26" s="64">
        <f>IF(ลับ!AY$3=0,0,IF(เวลาเรียน!BF26="/",ลับ!AY$3,0))</f>
        <v>0</v>
      </c>
      <c r="AZ26" s="64">
        <f>IF(ลับ!AZ$3=0,0,IF(เวลาเรียน!BG26="/",ลับ!AZ$3,0))</f>
        <v>0</v>
      </c>
      <c r="BA26" s="64">
        <f>IF(ลับ!BA$3=0,0,IF(เวลาเรียน!BH26="/",ลับ!BA$3,0))</f>
        <v>0</v>
      </c>
      <c r="BB26" s="64">
        <f>IF(ลับ!BB$3=0,0,IF(เวลาเรียน!BI26="/",ลับ!BB$3,0))</f>
        <v>0</v>
      </c>
      <c r="BC26" s="64">
        <f>IF(ลับ!BC$3=0,0,IF(เวลาเรียน!BJ26="/",ลับ!BC$3,0))</f>
        <v>0</v>
      </c>
      <c r="BD26" s="64">
        <f>IF(ลับ!BD$3=0,0,IF(เวลาเรียน!BK26="/",ลับ!BD$3,0))</f>
        <v>0</v>
      </c>
      <c r="BE26" s="64">
        <f>IF(ลับ!BE$3=0,0,IF(เวลาเรียน!BL26="/",ลับ!BE$3,0))</f>
        <v>0</v>
      </c>
      <c r="BF26" s="64">
        <f>IF(ลับ!BF$3=0,0,IF(เวลาเรียน!BM26="/",ลับ!BF$3,0))</f>
        <v>0</v>
      </c>
      <c r="BG26" s="64">
        <f>IF(ลับ!BG$3=0,0,IF(เวลาเรียน!BN26="/",ลับ!BG$3,0))</f>
        <v>0</v>
      </c>
      <c r="BH26" s="64">
        <f>IF(ลับ!BH$3=0,0,IF(เวลาเรียน!BO26="/",ลับ!BH$3,0))</f>
        <v>0</v>
      </c>
      <c r="BI26" s="64">
        <f>IF(ลับ!BI$3=0,0,IF(เวลาเรียน!BP26="/",ลับ!BI$3,0))</f>
        <v>0</v>
      </c>
      <c r="BJ26" s="64">
        <f>IF(ลับ!BJ$3=0,0,IF(เวลาเรียน!BQ26="/",ลับ!BJ$3,0))</f>
        <v>0</v>
      </c>
      <c r="BK26" s="64">
        <f>IF(ลับ!BK$3=0,0,IF(เวลาเรียน!BR26="/",ลับ!BK$3,0))</f>
        <v>0</v>
      </c>
      <c r="BL26" s="64">
        <f>IF(ลับ!BL$3=0,0,IF(เวลาเรียน!BS26="/",ลับ!BL$3,0))</f>
        <v>0</v>
      </c>
      <c r="BM26" s="64">
        <f>IF(ลับ!BM$3=0,0,IF(เวลาเรียน!BT26="/",ลับ!BM$3,0))</f>
        <v>0</v>
      </c>
      <c r="BN26" s="64">
        <f>IF(ลับ!BN$3=0,0,IF(เวลาเรียน!BU26="/",ลับ!BN$3,0))</f>
        <v>0</v>
      </c>
      <c r="BO26" s="64">
        <f>IF(ลับ!BO$3=0,0,IF(เวลาเรียน!BV26="/",ลับ!BO$3,0))</f>
        <v>0</v>
      </c>
      <c r="BP26" s="64">
        <f>IF(ลับ!BP$3=0,0,IF(เวลาเรียน!BW26="/",ลับ!BP$3,0))</f>
        <v>0</v>
      </c>
      <c r="BQ26" s="64">
        <f>IF(ลับ!BQ$3=0,0,IF(เวลาเรียน!BX26="/",ลับ!BQ$3,0))</f>
        <v>0</v>
      </c>
      <c r="BR26" s="64">
        <f>IF(ลับ!BR$3=0,0,IF(เวลาเรียน!BY26="/",ลับ!BR$3,0))</f>
        <v>0</v>
      </c>
      <c r="BS26" s="773">
        <f>IF(ลับ!BS$3=0,0,IF(เวลาเรียน!BZ26="/",ลับ!BS$3,0))</f>
        <v>0</v>
      </c>
      <c r="BT26" s="64">
        <f>IF(ลับ!BT$3=0,0,IF(เวลาเรียน!CB26="/",ลับ!BT$3,0))</f>
        <v>0</v>
      </c>
      <c r="BU26" s="64">
        <f>IF(ลับ!BU$3=0,0,IF(เวลาเรียน!CC26="/",ลับ!BU$3,0))</f>
        <v>0</v>
      </c>
      <c r="BV26" s="64">
        <f>IF(ลับ!BV$3=0,0,IF(เวลาเรียน!CD26="/",ลับ!BV$3,0))</f>
        <v>0</v>
      </c>
      <c r="BW26" s="64">
        <f>IF(ลับ!BW$3=0,0,IF(เวลาเรียน!CE26="/",ลับ!BW$3,0))</f>
        <v>0</v>
      </c>
      <c r="BX26" s="64">
        <f>IF(ลับ!BX$3=0,0,IF(เวลาเรียน!CF26="/",ลับ!BX$3,0))</f>
        <v>0</v>
      </c>
      <c r="BY26" s="64">
        <f>IF(ลับ!BY$3=0,0,IF(เวลาเรียน!CG26="/",ลับ!BY$3,0))</f>
        <v>0</v>
      </c>
      <c r="BZ26" s="64">
        <f>IF(ลับ!BZ$3=0,0,IF(เวลาเรียน!CH26="/",ลับ!BZ$3,0))</f>
        <v>0</v>
      </c>
      <c r="CA26" s="64">
        <f>IF(ลับ!CA$3=0,0,IF(เวลาเรียน!CI26="/",ลับ!CA$3,0))</f>
        <v>0</v>
      </c>
      <c r="CB26" s="64">
        <f>IF(ลับ!CB$3=0,0,IF(เวลาเรียน!CJ26="/",ลับ!CB$3,0))</f>
        <v>0</v>
      </c>
      <c r="CC26" s="64">
        <f>IF(ลับ!CC$3=0,0,IF(เวลาเรียน!CK26="/",ลับ!CC$3,0))</f>
        <v>0</v>
      </c>
      <c r="CD26" s="64">
        <f>IF(ลับ!CD$3=0,0,IF(เวลาเรียน!CL26="/",ลับ!CD$3,0))</f>
        <v>0</v>
      </c>
      <c r="CE26" s="64">
        <f>IF(ลับ!CE$3=0,0,IF(เวลาเรียน!CM26="/",ลับ!CE$3,0))</f>
        <v>0</v>
      </c>
      <c r="CF26" s="64">
        <f>IF(ลับ!CF$3=0,0,IF(เวลาเรียน!CN26="/",ลับ!CF$3,0))</f>
        <v>0</v>
      </c>
      <c r="CG26" s="64">
        <f>IF(ลับ!CG$3=0,0,IF(เวลาเรียน!CO26="/",ลับ!CG$3,0))</f>
        <v>0</v>
      </c>
      <c r="CH26" s="64">
        <f>IF(ลับ!CH$3=0,0,IF(เวลาเรียน!CP26="/",ลับ!CH$3,0))</f>
        <v>0</v>
      </c>
      <c r="CI26" s="64">
        <f>IF(ลับ!CI$3=0,0,IF(เวลาเรียน!CQ26="/",ลับ!CI$3,0))</f>
        <v>0</v>
      </c>
      <c r="CJ26" s="64">
        <f>IF(ลับ!CJ$3=0,0,IF(เวลาเรียน!CR26="/",ลับ!CJ$3,0))</f>
        <v>0</v>
      </c>
      <c r="CK26" s="64">
        <f>IF(ลับ!CK$3=0,0,IF(เวลาเรียน!CS26="/",ลับ!CK$3,0))</f>
        <v>0</v>
      </c>
      <c r="CL26" s="64">
        <f>IF(ลับ!CL$3=0,0,IF(เวลาเรียน!CT26="/",ลับ!CL$3,0))</f>
        <v>0</v>
      </c>
      <c r="CM26" s="64">
        <f>IF(ลับ!CM$3=0,0,IF(เวลาเรียน!CU26="/",ลับ!CM$3,0))</f>
        <v>0</v>
      </c>
      <c r="CN26" s="64">
        <f>IF(ลับ!CN$3=0,0,IF(เวลาเรียน!CV26="/",ลับ!CN$3,0))</f>
        <v>0</v>
      </c>
      <c r="CO26" s="64">
        <f>IF(ลับ!CO$3=0,0,IF(เวลาเรียน!CW26="/",ลับ!CO$3,0))</f>
        <v>0</v>
      </c>
      <c r="CP26" s="64">
        <f>IF(ลับ!CP$3=0,0,IF(เวลาเรียน!CX26="/",ลับ!CP$3,0))</f>
        <v>0</v>
      </c>
      <c r="CQ26" s="64">
        <f>IF(ลับ!CQ$3=0,0,IF(เวลาเรียน!CY26="/",ลับ!CQ$3,0))</f>
        <v>0</v>
      </c>
      <c r="CR26" s="64">
        <f>IF(ลับ!CR$3=0,0,IF(เวลาเรียน!CZ26="/",ลับ!CR$3,0))</f>
        <v>0</v>
      </c>
      <c r="CS26" s="64">
        <f>IF(ลับ!CS$3=0,0,IF(เวลาเรียน!DA26="/",ลับ!CS$3,0))</f>
        <v>0</v>
      </c>
      <c r="CT26" s="64">
        <f>IF(ลับ!CT$3=0,0,IF(เวลาเรียน!DB26="/",ลับ!CT$3,0))</f>
        <v>0</v>
      </c>
      <c r="CU26" s="64">
        <f>IF(ลับ!CU$3=0,0,IF(เวลาเรียน!DC26="/",ลับ!CU$3,0))</f>
        <v>0</v>
      </c>
      <c r="CV26" s="64">
        <f>IF(ลับ!CV$3=0,0,IF(เวลาเรียน!DD26="/",ลับ!CV$3,0))</f>
        <v>0</v>
      </c>
      <c r="CW26" s="65">
        <f>IF(ลับ!CW$3=0,0,IF(เวลาเรียน!DE26="/",ลับ!CW$3,0))</f>
        <v>0</v>
      </c>
      <c r="CX26" s="85">
        <f t="shared" si="11"/>
        <v>0</v>
      </c>
      <c r="CZ26" s="16">
        <v>21</v>
      </c>
      <c r="DA26" s="16">
        <f>IF(ตัวชี้วัด!C26="ร",ตัวชี้วัด!C26,IF(ตัวชี้วัด!F26="ร",ตัวชี้วัด!F26,IF(ตัวชี้วัด!I26="ร",ตัวชี้วัด!I26,IF(ตัวชี้วัด!L26="ร",ตัวชี้วัด!L26,IF(ตัวชี้วัด!O26="ร",ตัวชี้วัด!O26,IF(ตัวชี้วัด!S26="ร",ตัวชี้วัด!S26,IF(ตัวชี้วัด!V26="ร",ตัวชี้วัด!V26,SUM(ตัวชี้วัด!C26,ตัวชี้วัด!F26,ตัวชี้วัด!I26,ตัวชี้วัด!L26,ตัวชี้วัด!O26,ตัวชี้วัด!S26,ตัวชี้วัด!V26))))))))</f>
        <v>0</v>
      </c>
      <c r="DB26" s="16">
        <f>IF(ตัวชี้วัด!Y26="ร",ตัวชี้วัด!Y26,IF(ตัวชี้วัด!AB26="ร",ตัวชี้วัด!AB26,IF(ตัวชี้วัด!AE26="ร",ตัวชี้วัด!AE26,IF(ตัวชี้วัด!AK26="ร",ตัวชี้วัด!AK26,IF(ตัวชี้วัด!AN26="ร",ตัวชี้วัด!AN26,IF(ตัวชี้วัด!AQ26="ร",ตัวชี้วัด!AQ26,IF(ตัวชี้วัด!AT26="ร",ตัวชี้วัด!AT26,SUM(ตัวชี้วัด!Y26,ตัวชี้วัด!AB26,ตัวชี้วัด!AE26,ตัวชี้วัด!AK26,ตัวชี้วัด!AN26,ตัวชี้วัด!AQ26,ตัวชี้วัด!AT26))))))))</f>
        <v>0</v>
      </c>
      <c r="DC26" s="16">
        <f>IF(ตัวชี้วัด!AW26="ร",ตัวชี้วัด!AW26,IF(ตัวชี้วัด!BA26="ร",ตัวชี้วัด!BA26,IF(ตัวชี้วัด!BD26="ร",ตัวชี้วัด!BD26,IF(ตัวชี้วัด!BG26="ร",ตัวชี้วัด!BG26,IF(ตัวชี้วัด!BJ26="ร",ตัวชี้วัด!BJ26,IF(ตัวชี้วัด!BM26="ร",ตัวชี้วัด!BM26,IF(ตัวชี้วัด!BS26="ร",ตัวชี้วัด!BS26,SUM(ตัวชี้วัด!AW26,ตัวชี้วัด!BA26,ตัวชี้วัด!BD26,ตัวชี้วัด!BG26,ตัวชี้วัด!BJ26,ตัวชี้วัด!BM26,ตัวชี้วัด!BS26))))))))</f>
        <v>0</v>
      </c>
      <c r="DD26" s="16">
        <f>IF(ตัวชี้วัด!BV26="ร",ตัวชี้วัด!BV26,IF(ตัวชี้วัด!BY26="ร",ตัวชี้วัด!BY26,IF(ตัวชี้วัด!CB26="ร",ตัวชี้วัด!CB26,IF(ตัวชี้วัด!CE26="ร",ตัวชี้วัด!CE26,IF(ตัวชี้วัด!CI26="ร",ตัวชี้วัด!CI26,IF(ตัวชี้วัด!CL26="ร",ตัวชี้วัด!CL26,IF(ตัวชี้วัด!CO26="ร",ตัวชี้วัด!CO26,SUM(ตัวชี้วัด!BV26,ตัวชี้วัด!BY26,ตัวชี้วัด!CB26,ตัวชี้วัด!CE26,ตัวชี้วัด!CI26,ตัวชี้วัด!CL26,ตัวชี้วัด!CO26))))))))</f>
        <v>0</v>
      </c>
      <c r="DE26" s="16">
        <f>IF(ตัวชี้วัด!CR26="ร",ตัวชี้วัด!CR26,IF(ตัวชี้วัด!CU26="ร",ตัวชี้วัด!CU26,IF(ตัวชี้วัด!DA26="ร",ตัวชี้วัด!DA26,IF(ตัวชี้วัด!DD26="ร",ตัวชี้วัด!DD26,IF(ตัวชี้วัด!DG26="ร",ตัวชี้วัด!DG26,IF(ตัวชี้วัด!DJ26="ร",ตัวชี้วัด!DJ26,IF(ตัวชี้วัด!DM26="ร",ตัวชี้วัด!DM26,SUM(ตัวชี้วัด!CR26,ตัวชี้วัด!CU26,ตัวชี้วัด!DA26,ตัวชี้วัด!DD26,ตัวชี้วัด!DG26,ตัวชี้วัด!DJ26,ตัวชี้วัด!DM26))))))))</f>
        <v>0</v>
      </c>
      <c r="DF26" s="16">
        <f>IF(ตัวชี้วัด!DQ26="ร",ตัวชี้วัด!DQ26,IF(ตัวชี้วัด!DT26="ร",ตัวชี้วัด!DT26,IF(ตัวชี้วัด!DW26="ร",ตัวชี้วัด!DW26,IF(ตัวชี้วัด!DZ26="ร",ตัวชี้วัด!DZ26,SUM(ตัวชี้วัด!DQ26,ตัวชี้วัด!DT26,ตัวชี้วัด!DW26,ตัวชี้วัด!DZ26)))))</f>
        <v>0</v>
      </c>
      <c r="DG26" s="84">
        <f t="shared" si="12"/>
        <v>0</v>
      </c>
      <c r="DH26" s="51"/>
      <c r="DI26" s="16">
        <f>IF(ตัวชี้วัด!D26="/",1,0)</f>
        <v>0</v>
      </c>
      <c r="DJ26" s="16">
        <f>IF(ตัวชี้วัด!G26="/",1,0)</f>
        <v>0</v>
      </c>
      <c r="DK26" s="16">
        <f>IF(ตัวชี้วัด!J26="/",1,0)</f>
        <v>0</v>
      </c>
      <c r="DL26" s="16">
        <f>IF(ตัวชี้วัด!M26="/",1,0)</f>
        <v>0</v>
      </c>
      <c r="DM26" s="16">
        <f>IF(ตัวชี้วัด!P26="/",1,0)</f>
        <v>0</v>
      </c>
      <c r="DN26" s="16">
        <f>IF(ตัวชี้วัด!T26="/",1,0)</f>
        <v>0</v>
      </c>
      <c r="DO26" s="16">
        <f>IF(ตัวชี้วัด!W26="/",1,0)</f>
        <v>0</v>
      </c>
      <c r="DP26" s="16">
        <f>IF(ตัวชี้วัด!Z26="/",1,0)</f>
        <v>0</v>
      </c>
      <c r="DQ26" s="16">
        <f>IF(ตัวชี้วัด!AC26="/",1,0)</f>
        <v>0</v>
      </c>
      <c r="DR26" s="16">
        <f>IF(ตัวชี้วัด!AF26="/",1,0)</f>
        <v>0</v>
      </c>
      <c r="DS26" s="16">
        <f>IF(ตัวชี้วัด!AL26="/",1,0)</f>
        <v>0</v>
      </c>
      <c r="DT26" s="16">
        <f>IF(ตัวชี้วัด!AO26="/",1,0)</f>
        <v>0</v>
      </c>
      <c r="DU26" s="16">
        <f>IF(ตัวชี้วัด!AR26="/",1,0)</f>
        <v>0</v>
      </c>
      <c r="DV26" s="16">
        <f>IF(ตัวชี้วัด!AU26="/",1,0)</f>
        <v>0</v>
      </c>
      <c r="DW26" s="16">
        <f>IF(ตัวชี้วัด!AX26="/",1,0)</f>
        <v>0</v>
      </c>
      <c r="DX26" s="16">
        <f>IF(ตัวชี้วัด!BB26="/",1,0)</f>
        <v>0</v>
      </c>
      <c r="DY26" s="16">
        <f>IF(ตัวชี้วัด!BE26="/",1,0)</f>
        <v>0</v>
      </c>
      <c r="DZ26" s="16">
        <f>IF(ตัวชี้วัด!BH26="/",1,0)</f>
        <v>0</v>
      </c>
      <c r="EA26" s="16">
        <f>IF(ตัวชี้วัด!BK26="/",1,0)</f>
        <v>0</v>
      </c>
      <c r="EB26" s="16">
        <f>IF(ตัวชี้วัด!BN26="/",1,0)</f>
        <v>0</v>
      </c>
      <c r="EC26" s="16">
        <f>IF(ตัวชี้วัด!BT26="/",1,0)</f>
        <v>0</v>
      </c>
      <c r="ED26" s="16">
        <f>IF(ตัวชี้วัด!BW26="/",1,0)</f>
        <v>0</v>
      </c>
      <c r="EE26" s="16">
        <f>IF(ตัวชี้วัด!BZ26="/",1,0)</f>
        <v>0</v>
      </c>
      <c r="EF26" s="16">
        <f>IF(ตัวชี้วัด!CC26="/",1,0)</f>
        <v>0</v>
      </c>
      <c r="EG26" s="16">
        <f>IF(ตัวชี้วัด!CF26="/",1,0)</f>
        <v>0</v>
      </c>
      <c r="EH26" s="16">
        <f>IF(ตัวชี้วัด!CJ26="/",1,0)</f>
        <v>0</v>
      </c>
      <c r="EI26" s="16">
        <f>IF(ตัวชี้วัด!CM26="/",1,0)</f>
        <v>0</v>
      </c>
      <c r="EJ26" s="16">
        <f>IF(ตัวชี้วัด!CP26="/",1,0)</f>
        <v>0</v>
      </c>
      <c r="EK26" s="16">
        <f>IF(ตัวชี้วัด!CS26="/",1,0)</f>
        <v>0</v>
      </c>
      <c r="EL26" s="16">
        <f>IF(ตัวชี้วัด!CV26="/",1,0)</f>
        <v>0</v>
      </c>
      <c r="EM26" s="16">
        <f>IF(ตัวชี้วัด!DB26="/",1,0)</f>
        <v>0</v>
      </c>
      <c r="EN26" s="16">
        <f>IF(ตัวชี้วัด!DE26="/",1,0)</f>
        <v>0</v>
      </c>
      <c r="EO26" s="16">
        <f>IF(ตัวชี้วัด!DH26="/",1,0)</f>
        <v>0</v>
      </c>
      <c r="EP26" s="16">
        <f>IF(ตัวชี้วัด!DK26="/",1,0)</f>
        <v>0</v>
      </c>
      <c r="EQ26" s="16">
        <f>IF(ตัวชี้วัด!DN26="/",1,0)</f>
        <v>0</v>
      </c>
      <c r="ER26" s="16">
        <f>IF(ตัวชี้วัด!DR26="/",1,0)</f>
        <v>0</v>
      </c>
      <c r="ES26" s="16">
        <f>IF(ตัวชี้วัด!DU26="/",1,0)</f>
        <v>0</v>
      </c>
      <c r="ET26" s="16">
        <f>IF(ตัวชี้วัด!DX26="/",1,0)</f>
        <v>0</v>
      </c>
      <c r="EU26" s="16">
        <f>IF(ตัวชี้วัด!EA26="/",1,0)</f>
        <v>0</v>
      </c>
      <c r="EV26" s="84">
        <f t="shared" si="3"/>
        <v>0</v>
      </c>
      <c r="EX26" s="16">
        <v>21</v>
      </c>
      <c r="EY26" s="16">
        <f>IF(คุณลักษณะ!B26&gt;1,2,IF(คุณลักษณะ!B26=1,1,0))</f>
        <v>0</v>
      </c>
      <c r="EZ26" s="16">
        <f>IF(คุณลักษณะ!C26&gt;1,2,IF(คุณลักษณะ!C26=1,1,0))</f>
        <v>0</v>
      </c>
      <c r="FA26" s="16">
        <f>IF(คุณลักษณะ!D26&gt;1,2,IF(คุณลักษณะ!D26=1,1,0))</f>
        <v>0</v>
      </c>
      <c r="FB26" s="16">
        <f>IF(คุณลักษณะ!E26&gt;1,2,IF(คุณลักษณะ!E26=1,1,0))</f>
        <v>0</v>
      </c>
      <c r="FC26" s="84">
        <f t="shared" si="4"/>
        <v>0</v>
      </c>
      <c r="FD26" s="16">
        <f>IF(คุณลักษณะ!G26&gt;1,2,IF(คุณลักษณะ!G26=1,1,0))</f>
        <v>0</v>
      </c>
      <c r="FE26" s="16">
        <f>IF(คุณลักษณะ!H26&gt;1,2,IF(คุณลักษณะ!H26=1,1,0))</f>
        <v>0</v>
      </c>
      <c r="FF26" s="84">
        <f t="shared" si="5"/>
        <v>0</v>
      </c>
      <c r="FG26" s="16">
        <f>IF(คุณลักษณะ!O26&gt;1,2,IF(คุณลักษณะ!O26=1,1,0))</f>
        <v>0</v>
      </c>
      <c r="FH26" s="16">
        <f>IF(คุณลักษณะ!P26&gt;1,2,IF(คุณลักษณะ!P26=1,1,0))</f>
        <v>0</v>
      </c>
      <c r="FI26" s="84">
        <f t="shared" si="6"/>
        <v>0</v>
      </c>
      <c r="FJ26" s="16">
        <f>IF(คุณลักษณะ!S26&gt;1,2,IF(คุณลักษณะ!S26=1,1,0))</f>
        <v>0</v>
      </c>
      <c r="FK26" s="16">
        <f>IF(คุณลักษณะ!T26&gt;1,2,IF(คุณลักษณะ!T26=1,1,0))</f>
        <v>0</v>
      </c>
      <c r="FL26" s="84">
        <f t="shared" si="7"/>
        <v>0</v>
      </c>
      <c r="FM26" s="16">
        <f>IF(คุณลักษณะ!V26&gt;1,2,IF(คุณลักษณะ!V26=1,1,0))</f>
        <v>0</v>
      </c>
      <c r="FN26" s="16">
        <f>IF(คุณลักษณะ!W26&gt;1,2,IF(คุณลักษณะ!W26=1,1,0))</f>
        <v>0</v>
      </c>
      <c r="FO26" s="84">
        <f t="shared" si="8"/>
        <v>0</v>
      </c>
      <c r="FP26" s="16">
        <f>IF(คุณลักษณะ!Y26&gt;1,2,IF(คุณลักษณะ!Y26=1,1,0))</f>
        <v>0</v>
      </c>
      <c r="FQ26" s="16">
        <f>IF(คุณลักษณะ!AC26&gt;1,2,IF(คุณลักษณะ!AC26=1,1,0))</f>
        <v>0</v>
      </c>
      <c r="FR26" s="16">
        <f>IF(คุณลักษณะ!AD26&gt;1,2,IF(คุณลักษณะ!AD26=1,1,0))</f>
        <v>0</v>
      </c>
      <c r="FS26" s="84">
        <f t="shared" si="9"/>
        <v>0</v>
      </c>
      <c r="FT26" s="16">
        <f>IF(คุณลักษณะ!AF26&gt;1,2,IF(คุณลักษณะ!AF26=1,1,0))</f>
        <v>0</v>
      </c>
      <c r="FU26" s="16">
        <f>IF(คุณลักษณะ!AG26&gt;1,2,IF(คุณลักษณะ!AG26=1,1,0))</f>
        <v>0</v>
      </c>
      <c r="FV26" s="84">
        <f t="shared" si="10"/>
        <v>0</v>
      </c>
      <c r="FW26" s="51"/>
      <c r="FX26" s="16">
        <f>IF(คุณลักษณะ!F26&gt;1,2,IF(คุณลักษณะ!F26=1,1,0))</f>
        <v>0</v>
      </c>
      <c r="FY26" s="16">
        <f>IF(คุณลักษณะ!I26&gt;1,2,IF(คุณลักษณะ!I26=1,1,0))</f>
        <v>0</v>
      </c>
      <c r="FZ26" s="16">
        <f>IF(คุณลักษณะ!N26&gt;1,2,IF(คุณลักษณะ!N26=1,1,0))</f>
        <v>0</v>
      </c>
      <c r="GA26" s="16">
        <f>IF(คุณลักษณะ!Q26&gt;1,2,IF(คุณลักษณะ!Q26=1,1,0))</f>
        <v>0</v>
      </c>
      <c r="GB26" s="16">
        <f>IF(คุณลักษณะ!U26&gt;1,2,IF(คุณลักษณะ!U26=1,1,0))</f>
        <v>0</v>
      </c>
      <c r="GC26" s="16">
        <f>IF(คุณลักษณะ!X26&gt;1,2,IF(คุณลักษณะ!X26=1,1,0))</f>
        <v>0</v>
      </c>
      <c r="GD26" s="16">
        <f>IF(คุณลักษณะ!AE26&gt;1,2,IF(คุณลักษณะ!AE26=1,1,0))</f>
        <v>0</v>
      </c>
      <c r="GE26" s="16">
        <f>IF(คุณลักษณะ!AH26&gt;1,2,IF(คุณลักษณะ!AH26=1,1,0))</f>
        <v>0</v>
      </c>
      <c r="GF26" s="88">
        <f t="shared" si="13"/>
        <v>0</v>
      </c>
      <c r="GG26" s="86">
        <f>IF(คุณลักษณะ!F26=0,0,IF(คุณลักษณะ!I26=0,0,IF(คุณลักษณะ!N26=0,0,IF(คุณลักษณะ!Q26=0,0,IF(คุณลักษณะ!U26=0,0,IF(คุณลักษณะ!X26=0,0,IF(คุณลักษณะ!AE26=0,0,IF(คุณลักษณะ!AH26=0,0,GF26))))))))</f>
        <v>0</v>
      </c>
      <c r="GI26" s="3">
        <v>21</v>
      </c>
      <c r="GJ26" s="22">
        <f>IF(เวลาเรียน!C26="",0,1)</f>
        <v>0</v>
      </c>
      <c r="GK26" s="456">
        <f>IF(ผลการเรียน!$AK25=$GK$5,1,0)</f>
        <v>0</v>
      </c>
      <c r="GL26" s="456">
        <f>IF(ผลการเรียน!$AK25=$GL$5,1,0)</f>
        <v>0</v>
      </c>
      <c r="GM26" s="456">
        <f>IF(ผลการเรียน!$AK25=$GM$5,1,0)</f>
        <v>0</v>
      </c>
      <c r="GN26" s="456">
        <f>IF(ผลการเรียน!$AK25=$GN$5,1,0)</f>
        <v>0</v>
      </c>
      <c r="GO26" s="456">
        <f>IF(ผลการเรียน!$AK25=$GO$5,1,0)</f>
        <v>0</v>
      </c>
      <c r="GP26" s="456">
        <f>IF(ผลการเรียน!$AK25=$GP$5,1,0)</f>
        <v>0</v>
      </c>
      <c r="GQ26" s="456">
        <f>IF(ผลการเรียน!$AK25=$GQ$5,1,0)</f>
        <v>0</v>
      </c>
      <c r="GR26" s="456">
        <f>IF(ผลการเรียน!$AK25=$GR$5,1,0)</f>
        <v>0</v>
      </c>
      <c r="GS26" s="456">
        <f>IF(ผลการเรียน!$AK25=$GS$5,1,0)</f>
        <v>0</v>
      </c>
      <c r="GT26" s="456">
        <f>IF(ผลการเรียน!$AK25=$GT$5,1,0)</f>
        <v>0</v>
      </c>
      <c r="GU26" s="456">
        <f ca="1">IF(ผลการเรียน!$BA25=ลับ!$GU$5,1,0)</f>
        <v>0</v>
      </c>
      <c r="GV26" s="456">
        <f ca="1">IF(ผลการเรียน!$BA25=ลับ!$GV$5,1,0)</f>
        <v>0</v>
      </c>
      <c r="GW26" s="456">
        <f ca="1">IF(ผลการเรียน!$BA25=ลับ!$GW$5,1,0)</f>
        <v>0</v>
      </c>
      <c r="GX26" s="456">
        <f ca="1">IF(ผลการเรียน!$BA25=ลับ!$GX$5,1,0)</f>
        <v>0</v>
      </c>
      <c r="GY26" s="456">
        <f ca="1">IF(ผลการเรียน!$AR25=ลับ!$GY$5,1,0)</f>
        <v>0</v>
      </c>
      <c r="GZ26" s="456">
        <f ca="1">IF(ผลการเรียน!$AR25=ลับ!$GZ$5,1,0)</f>
        <v>0</v>
      </c>
      <c r="HA26" s="456">
        <f ca="1">IF(ผลการเรียน!$AR25=ลับ!$HA$5,1,0)</f>
        <v>0</v>
      </c>
      <c r="HB26" s="456">
        <f ca="1">IF(ผลการเรียน!$AR25=ลับ!$HB$5,1,0)</f>
        <v>0</v>
      </c>
      <c r="HC26" s="22">
        <f>IF(สรุปคะแนน!$Q26=3,1,0)</f>
        <v>0</v>
      </c>
      <c r="HD26" s="22">
        <f>IF(สรุปคะแนน!$Q26=2,1,0)</f>
        <v>0</v>
      </c>
      <c r="HE26" s="22">
        <f>IF(สรุปคะแนน!$Q26=1,1,0)</f>
        <v>0</v>
      </c>
      <c r="HF26" s="22">
        <f>IF(สรุปคะแนน!$Q26=0,1,0)</f>
        <v>1</v>
      </c>
      <c r="HG26" s="51"/>
      <c r="HH26" s="51"/>
      <c r="HI26" s="51"/>
      <c r="HJ26" s="51"/>
      <c r="HK26" s="51"/>
      <c r="HL26" s="51"/>
      <c r="HM26" s="51"/>
      <c r="HN26" s="51"/>
    </row>
    <row r="27" spans="1:222" ht="21">
      <c r="A27" s="29">
        <v>22</v>
      </c>
      <c r="B27" s="64">
        <f>IF(ลับ!B$3=0,0,IF(เวลาเรียน!G27="/",ลับ!B$3,0))</f>
        <v>0</v>
      </c>
      <c r="C27" s="64">
        <f>IF(ลับ!C$3=0,0,IF(เวลาเรียน!H27="/",ลับ!C$3,0))</f>
        <v>0</v>
      </c>
      <c r="D27" s="64">
        <f>IF(ลับ!D$3=0,0,IF(เวลาเรียน!I27="/",ลับ!D$3,0))</f>
        <v>0</v>
      </c>
      <c r="E27" s="64">
        <f>IF(ลับ!E$3=0,0,IF(เวลาเรียน!J27="/",ลับ!E$3,0))</f>
        <v>0</v>
      </c>
      <c r="F27" s="64">
        <f>IF(ลับ!F$3=0,0,IF(เวลาเรียน!K27="/",ลับ!F$3,0))</f>
        <v>0</v>
      </c>
      <c r="G27" s="64">
        <f>IF(ลับ!G$3=0,0,IF(เวลาเรียน!L27="/",ลับ!G$3,0))</f>
        <v>0</v>
      </c>
      <c r="H27" s="64">
        <f>IF(ลับ!H$3=0,0,IF(เวลาเรียน!M27="/",ลับ!H$3,0))</f>
        <v>0</v>
      </c>
      <c r="I27" s="64">
        <f>IF(ลับ!I$3=0,0,IF(เวลาเรียน!N27="/",ลับ!I$3,0))</f>
        <v>0</v>
      </c>
      <c r="J27" s="64">
        <f>IF(ลับ!J$3=0,0,IF(เวลาเรียน!O27="/",ลับ!J$3,0))</f>
        <v>0</v>
      </c>
      <c r="K27" s="64">
        <f>IF(ลับ!K$3=0,0,IF(เวลาเรียน!P27="/",ลับ!K$3,0))</f>
        <v>0</v>
      </c>
      <c r="L27" s="64">
        <f>IF(ลับ!L$3=0,0,IF(เวลาเรียน!Q27="/",ลับ!L$3,0))</f>
        <v>0</v>
      </c>
      <c r="M27" s="64">
        <f>IF(ลับ!M$3=0,0,IF(เวลาเรียน!R27="/",ลับ!M$3,0))</f>
        <v>0</v>
      </c>
      <c r="N27" s="64">
        <f>IF(ลับ!N$3=0,0,IF(เวลาเรียน!S27="/",ลับ!N$3,0))</f>
        <v>0</v>
      </c>
      <c r="O27" s="64">
        <f>IF(ลับ!O$3=0,0,IF(เวลาเรียน!T27="/",ลับ!O$3,0))</f>
        <v>0</v>
      </c>
      <c r="P27" s="64">
        <f>IF(ลับ!P$3=0,0,IF(เวลาเรียน!U27="/",ลับ!P$3,0))</f>
        <v>0</v>
      </c>
      <c r="Q27" s="64">
        <f>IF(ลับ!Q$3=0,0,IF(เวลาเรียน!V27="/",ลับ!Q$3,0))</f>
        <v>0</v>
      </c>
      <c r="R27" s="64">
        <f>IF(ลับ!R$3=0,0,IF(เวลาเรียน!W27="/",ลับ!R$3,0))</f>
        <v>0</v>
      </c>
      <c r="S27" s="64">
        <f>IF(ลับ!S$3=0,0,IF(เวลาเรียน!X27="/",ลับ!S$3,0))</f>
        <v>0</v>
      </c>
      <c r="T27" s="64">
        <f>IF(ลับ!T$3=0,0,IF(เวลาเรียน!Y27="/",ลับ!T$3,0))</f>
        <v>0</v>
      </c>
      <c r="U27" s="64">
        <f>IF(ลับ!U$3=0,0,IF(เวลาเรียน!Z27="/",ลับ!U$3,0))</f>
        <v>0</v>
      </c>
      <c r="V27" s="64">
        <f>IF(ลับ!V$3=0,0,IF(เวลาเรียน!AA27="/",ลับ!V$3,0))</f>
        <v>0</v>
      </c>
      <c r="W27" s="64">
        <f>IF(ลับ!W$3=0,0,IF(เวลาเรียน!AB27="/",ลับ!W$3,0))</f>
        <v>0</v>
      </c>
      <c r="X27" s="64">
        <f>IF(ลับ!X$3=0,0,IF(เวลาเรียน!AC27="/",ลับ!X$3,0))</f>
        <v>0</v>
      </c>
      <c r="Y27" s="64">
        <f>IF(ลับ!Y$3=0,0,IF(เวลาเรียน!AD27="/",ลับ!Y$3,0))</f>
        <v>0</v>
      </c>
      <c r="Z27" s="773">
        <f>IF(ลับ!Z$3=0,0,IF(เวลาเรียน!AE27="/",ลับ!Z$3,0))</f>
        <v>0</v>
      </c>
      <c r="AA27" s="64">
        <f>IF(ลับ!AA$3=0,0,IF(เวลาเรียน!AH27="/",ลับ!AA$3,0))</f>
        <v>0</v>
      </c>
      <c r="AB27" s="64">
        <f>IF(ลับ!AB$3=0,0,IF(เวลาเรียน!AI27="/",ลับ!AB$3,0))</f>
        <v>0</v>
      </c>
      <c r="AC27" s="64">
        <f>IF(ลับ!AC$3=0,0,IF(เวลาเรียน!AJ27="/",ลับ!AC$3,0))</f>
        <v>0</v>
      </c>
      <c r="AD27" s="64">
        <f>IF(ลับ!AD$3=0,0,IF(เวลาเรียน!AK27="/",ลับ!AD$3,0))</f>
        <v>0</v>
      </c>
      <c r="AE27" s="64">
        <f>IF(ลับ!AE$3=0,0,IF(เวลาเรียน!AL27="/",ลับ!AE$3,0))</f>
        <v>0</v>
      </c>
      <c r="AF27" s="64">
        <f>IF(ลับ!AF$3=0,0,IF(เวลาเรียน!AM27="/",ลับ!AF$3,0))</f>
        <v>0</v>
      </c>
      <c r="AG27" s="64">
        <f>IF(ลับ!AG$3=0,0,IF(เวลาเรียน!AN27="/",ลับ!AG$3,0))</f>
        <v>0</v>
      </c>
      <c r="AH27" s="64">
        <f>IF(ลับ!AH$3=0,0,IF(เวลาเรียน!AO27="/",ลับ!AH$3,0))</f>
        <v>0</v>
      </c>
      <c r="AI27" s="64">
        <f>IF(ลับ!AI$3=0,0,IF(เวลาเรียน!AP27="/",ลับ!AI$3,0))</f>
        <v>0</v>
      </c>
      <c r="AJ27" s="64">
        <f>IF(ลับ!AJ$3=0,0,IF(เวลาเรียน!AQ27="/",ลับ!AJ$3,0))</f>
        <v>0</v>
      </c>
      <c r="AK27" s="64">
        <f>IF(ลับ!AK$3=0,0,IF(เวลาเรียน!AR27="/",ลับ!AK$3,0))</f>
        <v>0</v>
      </c>
      <c r="AL27" s="64">
        <f>IF(ลับ!AL$3=0,0,IF(เวลาเรียน!AS27="/",ลับ!AL$3,0))</f>
        <v>0</v>
      </c>
      <c r="AM27" s="64">
        <f>IF(ลับ!AM$3=0,0,IF(เวลาเรียน!AT27="/",ลับ!AM$3,0))</f>
        <v>0</v>
      </c>
      <c r="AN27" s="64">
        <f>IF(ลับ!AN$3=0,0,IF(เวลาเรียน!AU27="/",ลับ!AN$3,0))</f>
        <v>0</v>
      </c>
      <c r="AO27" s="64">
        <f>IF(ลับ!AO$3=0,0,IF(เวลาเรียน!AV27="/",ลับ!AO$3,0))</f>
        <v>0</v>
      </c>
      <c r="AP27" s="64">
        <f>IF(ลับ!AP$3=0,0,IF(เวลาเรียน!AW27="/",ลับ!AP$3,0))</f>
        <v>0</v>
      </c>
      <c r="AQ27" s="64">
        <f>IF(ลับ!AQ$3=0,0,IF(เวลาเรียน!AX27="/",ลับ!AQ$3,0))</f>
        <v>0</v>
      </c>
      <c r="AR27" s="64">
        <f>IF(ลับ!AR$3=0,0,IF(เวลาเรียน!AY27="/",ลับ!AR$3,0))</f>
        <v>0</v>
      </c>
      <c r="AS27" s="64">
        <f>IF(ลับ!AS$3=0,0,IF(เวลาเรียน!AZ27="/",ลับ!AS$3,0))</f>
        <v>0</v>
      </c>
      <c r="AT27" s="64">
        <f>IF(ลับ!AT$3=0,0,IF(เวลาเรียน!BA27="/",ลับ!AT$3,0))</f>
        <v>0</v>
      </c>
      <c r="AU27" s="64">
        <f>IF(ลับ!AU$3=0,0,IF(เวลาเรียน!BB27="/",ลับ!AU$3,0))</f>
        <v>0</v>
      </c>
      <c r="AV27" s="64">
        <f>IF(ลับ!AV$3=0,0,IF(เวลาเรียน!BC27="/",ลับ!AV$3,0))</f>
        <v>0</v>
      </c>
      <c r="AW27" s="64">
        <f>IF(ลับ!AW$3=0,0,IF(เวลาเรียน!BD27="/",ลับ!AW$3,0))</f>
        <v>0</v>
      </c>
      <c r="AX27" s="64">
        <f>IF(ลับ!AX$3=0,0,IF(เวลาเรียน!BE27="/",ลับ!AX$3,0))</f>
        <v>0</v>
      </c>
      <c r="AY27" s="64">
        <f>IF(ลับ!AY$3=0,0,IF(เวลาเรียน!BF27="/",ลับ!AY$3,0))</f>
        <v>0</v>
      </c>
      <c r="AZ27" s="64">
        <f>IF(ลับ!AZ$3=0,0,IF(เวลาเรียน!BG27="/",ลับ!AZ$3,0))</f>
        <v>0</v>
      </c>
      <c r="BA27" s="64">
        <f>IF(ลับ!BA$3=0,0,IF(เวลาเรียน!BH27="/",ลับ!BA$3,0))</f>
        <v>0</v>
      </c>
      <c r="BB27" s="64">
        <f>IF(ลับ!BB$3=0,0,IF(เวลาเรียน!BI27="/",ลับ!BB$3,0))</f>
        <v>0</v>
      </c>
      <c r="BC27" s="64">
        <f>IF(ลับ!BC$3=0,0,IF(เวลาเรียน!BJ27="/",ลับ!BC$3,0))</f>
        <v>0</v>
      </c>
      <c r="BD27" s="64">
        <f>IF(ลับ!BD$3=0,0,IF(เวลาเรียน!BK27="/",ลับ!BD$3,0))</f>
        <v>0</v>
      </c>
      <c r="BE27" s="64">
        <f>IF(ลับ!BE$3=0,0,IF(เวลาเรียน!BL27="/",ลับ!BE$3,0))</f>
        <v>0</v>
      </c>
      <c r="BF27" s="64">
        <f>IF(ลับ!BF$3=0,0,IF(เวลาเรียน!BM27="/",ลับ!BF$3,0))</f>
        <v>0</v>
      </c>
      <c r="BG27" s="64">
        <f>IF(ลับ!BG$3=0,0,IF(เวลาเรียน!BN27="/",ลับ!BG$3,0))</f>
        <v>0</v>
      </c>
      <c r="BH27" s="64">
        <f>IF(ลับ!BH$3=0,0,IF(เวลาเรียน!BO27="/",ลับ!BH$3,0))</f>
        <v>0</v>
      </c>
      <c r="BI27" s="64">
        <f>IF(ลับ!BI$3=0,0,IF(เวลาเรียน!BP27="/",ลับ!BI$3,0))</f>
        <v>0</v>
      </c>
      <c r="BJ27" s="64">
        <f>IF(ลับ!BJ$3=0,0,IF(เวลาเรียน!BQ27="/",ลับ!BJ$3,0))</f>
        <v>0</v>
      </c>
      <c r="BK27" s="64">
        <f>IF(ลับ!BK$3=0,0,IF(เวลาเรียน!BR27="/",ลับ!BK$3,0))</f>
        <v>0</v>
      </c>
      <c r="BL27" s="64">
        <f>IF(ลับ!BL$3=0,0,IF(เวลาเรียน!BS27="/",ลับ!BL$3,0))</f>
        <v>0</v>
      </c>
      <c r="BM27" s="64">
        <f>IF(ลับ!BM$3=0,0,IF(เวลาเรียน!BT27="/",ลับ!BM$3,0))</f>
        <v>0</v>
      </c>
      <c r="BN27" s="64">
        <f>IF(ลับ!BN$3=0,0,IF(เวลาเรียน!BU27="/",ลับ!BN$3,0))</f>
        <v>0</v>
      </c>
      <c r="BO27" s="64">
        <f>IF(ลับ!BO$3=0,0,IF(เวลาเรียน!BV27="/",ลับ!BO$3,0))</f>
        <v>0</v>
      </c>
      <c r="BP27" s="64">
        <f>IF(ลับ!BP$3=0,0,IF(เวลาเรียน!BW27="/",ลับ!BP$3,0))</f>
        <v>0</v>
      </c>
      <c r="BQ27" s="64">
        <f>IF(ลับ!BQ$3=0,0,IF(เวลาเรียน!BX27="/",ลับ!BQ$3,0))</f>
        <v>0</v>
      </c>
      <c r="BR27" s="64">
        <f>IF(ลับ!BR$3=0,0,IF(เวลาเรียน!BY27="/",ลับ!BR$3,0))</f>
        <v>0</v>
      </c>
      <c r="BS27" s="773">
        <f>IF(ลับ!BS$3=0,0,IF(เวลาเรียน!BZ27="/",ลับ!BS$3,0))</f>
        <v>0</v>
      </c>
      <c r="BT27" s="64">
        <f>IF(ลับ!BT$3=0,0,IF(เวลาเรียน!CB27="/",ลับ!BT$3,0))</f>
        <v>0</v>
      </c>
      <c r="BU27" s="64">
        <f>IF(ลับ!BU$3=0,0,IF(เวลาเรียน!CC27="/",ลับ!BU$3,0))</f>
        <v>0</v>
      </c>
      <c r="BV27" s="64">
        <f>IF(ลับ!BV$3=0,0,IF(เวลาเรียน!CD27="/",ลับ!BV$3,0))</f>
        <v>0</v>
      </c>
      <c r="BW27" s="64">
        <f>IF(ลับ!BW$3=0,0,IF(เวลาเรียน!CE27="/",ลับ!BW$3,0))</f>
        <v>0</v>
      </c>
      <c r="BX27" s="64">
        <f>IF(ลับ!BX$3=0,0,IF(เวลาเรียน!CF27="/",ลับ!BX$3,0))</f>
        <v>0</v>
      </c>
      <c r="BY27" s="64">
        <f>IF(ลับ!BY$3=0,0,IF(เวลาเรียน!CG27="/",ลับ!BY$3,0))</f>
        <v>0</v>
      </c>
      <c r="BZ27" s="64">
        <f>IF(ลับ!BZ$3=0,0,IF(เวลาเรียน!CH27="/",ลับ!BZ$3,0))</f>
        <v>0</v>
      </c>
      <c r="CA27" s="64">
        <f>IF(ลับ!CA$3=0,0,IF(เวลาเรียน!CI27="/",ลับ!CA$3,0))</f>
        <v>0</v>
      </c>
      <c r="CB27" s="64">
        <f>IF(ลับ!CB$3=0,0,IF(เวลาเรียน!CJ27="/",ลับ!CB$3,0))</f>
        <v>0</v>
      </c>
      <c r="CC27" s="64">
        <f>IF(ลับ!CC$3=0,0,IF(เวลาเรียน!CK27="/",ลับ!CC$3,0))</f>
        <v>0</v>
      </c>
      <c r="CD27" s="64">
        <f>IF(ลับ!CD$3=0,0,IF(เวลาเรียน!CL27="/",ลับ!CD$3,0))</f>
        <v>0</v>
      </c>
      <c r="CE27" s="64">
        <f>IF(ลับ!CE$3=0,0,IF(เวลาเรียน!CM27="/",ลับ!CE$3,0))</f>
        <v>0</v>
      </c>
      <c r="CF27" s="64">
        <f>IF(ลับ!CF$3=0,0,IF(เวลาเรียน!CN27="/",ลับ!CF$3,0))</f>
        <v>0</v>
      </c>
      <c r="CG27" s="64">
        <f>IF(ลับ!CG$3=0,0,IF(เวลาเรียน!CO27="/",ลับ!CG$3,0))</f>
        <v>0</v>
      </c>
      <c r="CH27" s="64">
        <f>IF(ลับ!CH$3=0,0,IF(เวลาเรียน!CP27="/",ลับ!CH$3,0))</f>
        <v>0</v>
      </c>
      <c r="CI27" s="64">
        <f>IF(ลับ!CI$3=0,0,IF(เวลาเรียน!CQ27="/",ลับ!CI$3,0))</f>
        <v>0</v>
      </c>
      <c r="CJ27" s="64">
        <f>IF(ลับ!CJ$3=0,0,IF(เวลาเรียน!CR27="/",ลับ!CJ$3,0))</f>
        <v>0</v>
      </c>
      <c r="CK27" s="64">
        <f>IF(ลับ!CK$3=0,0,IF(เวลาเรียน!CS27="/",ลับ!CK$3,0))</f>
        <v>0</v>
      </c>
      <c r="CL27" s="64">
        <f>IF(ลับ!CL$3=0,0,IF(เวลาเรียน!CT27="/",ลับ!CL$3,0))</f>
        <v>0</v>
      </c>
      <c r="CM27" s="64">
        <f>IF(ลับ!CM$3=0,0,IF(เวลาเรียน!CU27="/",ลับ!CM$3,0))</f>
        <v>0</v>
      </c>
      <c r="CN27" s="64">
        <f>IF(ลับ!CN$3=0,0,IF(เวลาเรียน!CV27="/",ลับ!CN$3,0))</f>
        <v>0</v>
      </c>
      <c r="CO27" s="64">
        <f>IF(ลับ!CO$3=0,0,IF(เวลาเรียน!CW27="/",ลับ!CO$3,0))</f>
        <v>0</v>
      </c>
      <c r="CP27" s="64">
        <f>IF(ลับ!CP$3=0,0,IF(เวลาเรียน!CX27="/",ลับ!CP$3,0))</f>
        <v>0</v>
      </c>
      <c r="CQ27" s="64">
        <f>IF(ลับ!CQ$3=0,0,IF(เวลาเรียน!CY27="/",ลับ!CQ$3,0))</f>
        <v>0</v>
      </c>
      <c r="CR27" s="64">
        <f>IF(ลับ!CR$3=0,0,IF(เวลาเรียน!CZ27="/",ลับ!CR$3,0))</f>
        <v>0</v>
      </c>
      <c r="CS27" s="64">
        <f>IF(ลับ!CS$3=0,0,IF(เวลาเรียน!DA27="/",ลับ!CS$3,0))</f>
        <v>0</v>
      </c>
      <c r="CT27" s="64">
        <f>IF(ลับ!CT$3=0,0,IF(เวลาเรียน!DB27="/",ลับ!CT$3,0))</f>
        <v>0</v>
      </c>
      <c r="CU27" s="64">
        <f>IF(ลับ!CU$3=0,0,IF(เวลาเรียน!DC27="/",ลับ!CU$3,0))</f>
        <v>0</v>
      </c>
      <c r="CV27" s="64">
        <f>IF(ลับ!CV$3=0,0,IF(เวลาเรียน!DD27="/",ลับ!CV$3,0))</f>
        <v>0</v>
      </c>
      <c r="CW27" s="65">
        <f>IF(ลับ!CW$3=0,0,IF(เวลาเรียน!DE27="/",ลับ!CW$3,0))</f>
        <v>0</v>
      </c>
      <c r="CX27" s="85">
        <f t="shared" si="11"/>
        <v>0</v>
      </c>
      <c r="CZ27" s="16">
        <v>22</v>
      </c>
      <c r="DA27" s="16">
        <f>IF(ตัวชี้วัด!C27="ร",ตัวชี้วัด!C27,IF(ตัวชี้วัด!F27="ร",ตัวชี้วัด!F27,IF(ตัวชี้วัด!I27="ร",ตัวชี้วัด!I27,IF(ตัวชี้วัด!L27="ร",ตัวชี้วัด!L27,IF(ตัวชี้วัด!O27="ร",ตัวชี้วัด!O27,IF(ตัวชี้วัด!S27="ร",ตัวชี้วัด!S27,IF(ตัวชี้วัด!V27="ร",ตัวชี้วัด!V27,SUM(ตัวชี้วัด!C27,ตัวชี้วัด!F27,ตัวชี้วัด!I27,ตัวชี้วัด!L27,ตัวชี้วัด!O27,ตัวชี้วัด!S27,ตัวชี้วัด!V27))))))))</f>
        <v>0</v>
      </c>
      <c r="DB27" s="16">
        <f>IF(ตัวชี้วัด!Y27="ร",ตัวชี้วัด!Y27,IF(ตัวชี้วัด!AB27="ร",ตัวชี้วัด!AB27,IF(ตัวชี้วัด!AE27="ร",ตัวชี้วัด!AE27,IF(ตัวชี้วัด!AK27="ร",ตัวชี้วัด!AK27,IF(ตัวชี้วัด!AN27="ร",ตัวชี้วัด!AN27,IF(ตัวชี้วัด!AQ27="ร",ตัวชี้วัด!AQ27,IF(ตัวชี้วัด!AT27="ร",ตัวชี้วัด!AT27,SUM(ตัวชี้วัด!Y27,ตัวชี้วัด!AB27,ตัวชี้วัด!AE27,ตัวชี้วัด!AK27,ตัวชี้วัด!AN27,ตัวชี้วัด!AQ27,ตัวชี้วัด!AT27))))))))</f>
        <v>0</v>
      </c>
      <c r="DC27" s="16">
        <f>IF(ตัวชี้วัด!AW27="ร",ตัวชี้วัด!AW27,IF(ตัวชี้วัด!BA27="ร",ตัวชี้วัด!BA27,IF(ตัวชี้วัด!BD27="ร",ตัวชี้วัด!BD27,IF(ตัวชี้วัด!BG27="ร",ตัวชี้วัด!BG27,IF(ตัวชี้วัด!BJ27="ร",ตัวชี้วัด!BJ27,IF(ตัวชี้วัด!BM27="ร",ตัวชี้วัด!BM27,IF(ตัวชี้วัด!BS27="ร",ตัวชี้วัด!BS27,SUM(ตัวชี้วัด!AW27,ตัวชี้วัด!BA27,ตัวชี้วัด!BD27,ตัวชี้วัด!BG27,ตัวชี้วัด!BJ27,ตัวชี้วัด!BM27,ตัวชี้วัด!BS27))))))))</f>
        <v>0</v>
      </c>
      <c r="DD27" s="16">
        <f>IF(ตัวชี้วัด!BV27="ร",ตัวชี้วัด!BV27,IF(ตัวชี้วัด!BY27="ร",ตัวชี้วัด!BY27,IF(ตัวชี้วัด!CB27="ร",ตัวชี้วัด!CB27,IF(ตัวชี้วัด!CE27="ร",ตัวชี้วัด!CE27,IF(ตัวชี้วัด!CI27="ร",ตัวชี้วัด!CI27,IF(ตัวชี้วัด!CL27="ร",ตัวชี้วัด!CL27,IF(ตัวชี้วัด!CO27="ร",ตัวชี้วัด!CO27,SUM(ตัวชี้วัด!BV27,ตัวชี้วัด!BY27,ตัวชี้วัด!CB27,ตัวชี้วัด!CE27,ตัวชี้วัด!CI27,ตัวชี้วัด!CL27,ตัวชี้วัด!CO27))))))))</f>
        <v>0</v>
      </c>
      <c r="DE27" s="16">
        <f>IF(ตัวชี้วัด!CR27="ร",ตัวชี้วัด!CR27,IF(ตัวชี้วัด!CU27="ร",ตัวชี้วัด!CU27,IF(ตัวชี้วัด!DA27="ร",ตัวชี้วัด!DA27,IF(ตัวชี้วัด!DD27="ร",ตัวชี้วัด!DD27,IF(ตัวชี้วัด!DG27="ร",ตัวชี้วัด!DG27,IF(ตัวชี้วัด!DJ27="ร",ตัวชี้วัด!DJ27,IF(ตัวชี้วัด!DM27="ร",ตัวชี้วัด!DM27,SUM(ตัวชี้วัด!CR27,ตัวชี้วัด!CU27,ตัวชี้วัด!DA27,ตัวชี้วัด!DD27,ตัวชี้วัด!DG27,ตัวชี้วัด!DJ27,ตัวชี้วัด!DM27))))))))</f>
        <v>0</v>
      </c>
      <c r="DF27" s="16">
        <f>IF(ตัวชี้วัด!DQ27="ร",ตัวชี้วัด!DQ27,IF(ตัวชี้วัด!DT27="ร",ตัวชี้วัด!DT27,IF(ตัวชี้วัด!DW27="ร",ตัวชี้วัด!DW27,IF(ตัวชี้วัด!DZ27="ร",ตัวชี้วัด!DZ27,SUM(ตัวชี้วัด!DQ27,ตัวชี้วัด!DT27,ตัวชี้วัด!DW27,ตัวชี้วัด!DZ27)))))</f>
        <v>0</v>
      </c>
      <c r="DG27" s="84">
        <f t="shared" si="12"/>
        <v>0</v>
      </c>
      <c r="DH27" s="51"/>
      <c r="DI27" s="16">
        <f>IF(ตัวชี้วัด!D27="/",1,0)</f>
        <v>0</v>
      </c>
      <c r="DJ27" s="16">
        <f>IF(ตัวชี้วัด!G27="/",1,0)</f>
        <v>0</v>
      </c>
      <c r="DK27" s="16">
        <f>IF(ตัวชี้วัด!J27="/",1,0)</f>
        <v>0</v>
      </c>
      <c r="DL27" s="16">
        <f>IF(ตัวชี้วัด!M27="/",1,0)</f>
        <v>0</v>
      </c>
      <c r="DM27" s="16">
        <f>IF(ตัวชี้วัด!P27="/",1,0)</f>
        <v>0</v>
      </c>
      <c r="DN27" s="16">
        <f>IF(ตัวชี้วัด!T27="/",1,0)</f>
        <v>0</v>
      </c>
      <c r="DO27" s="16">
        <f>IF(ตัวชี้วัด!W27="/",1,0)</f>
        <v>0</v>
      </c>
      <c r="DP27" s="16">
        <f>IF(ตัวชี้วัด!Z27="/",1,0)</f>
        <v>0</v>
      </c>
      <c r="DQ27" s="16">
        <f>IF(ตัวชี้วัด!AC27="/",1,0)</f>
        <v>0</v>
      </c>
      <c r="DR27" s="16">
        <f>IF(ตัวชี้วัด!AF27="/",1,0)</f>
        <v>0</v>
      </c>
      <c r="DS27" s="16">
        <f>IF(ตัวชี้วัด!AL27="/",1,0)</f>
        <v>0</v>
      </c>
      <c r="DT27" s="16">
        <f>IF(ตัวชี้วัด!AO27="/",1,0)</f>
        <v>0</v>
      </c>
      <c r="DU27" s="16">
        <f>IF(ตัวชี้วัด!AR27="/",1,0)</f>
        <v>0</v>
      </c>
      <c r="DV27" s="16">
        <f>IF(ตัวชี้วัด!AU27="/",1,0)</f>
        <v>0</v>
      </c>
      <c r="DW27" s="16">
        <f>IF(ตัวชี้วัด!AX27="/",1,0)</f>
        <v>0</v>
      </c>
      <c r="DX27" s="16">
        <f>IF(ตัวชี้วัด!BB27="/",1,0)</f>
        <v>0</v>
      </c>
      <c r="DY27" s="16">
        <f>IF(ตัวชี้วัด!BE27="/",1,0)</f>
        <v>0</v>
      </c>
      <c r="DZ27" s="16">
        <f>IF(ตัวชี้วัด!BH27="/",1,0)</f>
        <v>0</v>
      </c>
      <c r="EA27" s="16">
        <f>IF(ตัวชี้วัด!BK27="/",1,0)</f>
        <v>0</v>
      </c>
      <c r="EB27" s="16">
        <f>IF(ตัวชี้วัด!BN27="/",1,0)</f>
        <v>0</v>
      </c>
      <c r="EC27" s="16">
        <f>IF(ตัวชี้วัด!BT27="/",1,0)</f>
        <v>0</v>
      </c>
      <c r="ED27" s="16">
        <f>IF(ตัวชี้วัด!BW27="/",1,0)</f>
        <v>0</v>
      </c>
      <c r="EE27" s="16">
        <f>IF(ตัวชี้วัด!BZ27="/",1,0)</f>
        <v>0</v>
      </c>
      <c r="EF27" s="16">
        <f>IF(ตัวชี้วัด!CC27="/",1,0)</f>
        <v>0</v>
      </c>
      <c r="EG27" s="16">
        <f>IF(ตัวชี้วัด!CF27="/",1,0)</f>
        <v>0</v>
      </c>
      <c r="EH27" s="16">
        <f>IF(ตัวชี้วัด!CJ27="/",1,0)</f>
        <v>0</v>
      </c>
      <c r="EI27" s="16">
        <f>IF(ตัวชี้วัด!CM27="/",1,0)</f>
        <v>0</v>
      </c>
      <c r="EJ27" s="16">
        <f>IF(ตัวชี้วัด!CP27="/",1,0)</f>
        <v>0</v>
      </c>
      <c r="EK27" s="16">
        <f>IF(ตัวชี้วัด!CS27="/",1,0)</f>
        <v>0</v>
      </c>
      <c r="EL27" s="16">
        <f>IF(ตัวชี้วัด!CV27="/",1,0)</f>
        <v>0</v>
      </c>
      <c r="EM27" s="16">
        <f>IF(ตัวชี้วัด!DB27="/",1,0)</f>
        <v>0</v>
      </c>
      <c r="EN27" s="16">
        <f>IF(ตัวชี้วัด!DE27="/",1,0)</f>
        <v>0</v>
      </c>
      <c r="EO27" s="16">
        <f>IF(ตัวชี้วัด!DH27="/",1,0)</f>
        <v>0</v>
      </c>
      <c r="EP27" s="16">
        <f>IF(ตัวชี้วัด!DK27="/",1,0)</f>
        <v>0</v>
      </c>
      <c r="EQ27" s="16">
        <f>IF(ตัวชี้วัด!DN27="/",1,0)</f>
        <v>0</v>
      </c>
      <c r="ER27" s="16">
        <f>IF(ตัวชี้วัด!DR27="/",1,0)</f>
        <v>0</v>
      </c>
      <c r="ES27" s="16">
        <f>IF(ตัวชี้วัด!DU27="/",1,0)</f>
        <v>0</v>
      </c>
      <c r="ET27" s="16">
        <f>IF(ตัวชี้วัด!DX27="/",1,0)</f>
        <v>0</v>
      </c>
      <c r="EU27" s="16">
        <f>IF(ตัวชี้วัด!EA27="/",1,0)</f>
        <v>0</v>
      </c>
      <c r="EV27" s="84">
        <f t="shared" si="3"/>
        <v>0</v>
      </c>
      <c r="EX27" s="16">
        <v>22</v>
      </c>
      <c r="EY27" s="16">
        <f>IF(คุณลักษณะ!B27&gt;1,2,IF(คุณลักษณะ!B27=1,1,0))</f>
        <v>0</v>
      </c>
      <c r="EZ27" s="16">
        <f>IF(คุณลักษณะ!C27&gt;1,2,IF(คุณลักษณะ!C27=1,1,0))</f>
        <v>0</v>
      </c>
      <c r="FA27" s="16">
        <f>IF(คุณลักษณะ!D27&gt;1,2,IF(คุณลักษณะ!D27=1,1,0))</f>
        <v>0</v>
      </c>
      <c r="FB27" s="16">
        <f>IF(คุณลักษณะ!E27&gt;1,2,IF(คุณลักษณะ!E27=1,1,0))</f>
        <v>0</v>
      </c>
      <c r="FC27" s="84">
        <f t="shared" si="4"/>
        <v>0</v>
      </c>
      <c r="FD27" s="16">
        <f>IF(คุณลักษณะ!G27&gt;1,2,IF(คุณลักษณะ!G27=1,1,0))</f>
        <v>0</v>
      </c>
      <c r="FE27" s="16">
        <f>IF(คุณลักษณะ!H27&gt;1,2,IF(คุณลักษณะ!H27=1,1,0))</f>
        <v>0</v>
      </c>
      <c r="FF27" s="84">
        <f t="shared" si="5"/>
        <v>0</v>
      </c>
      <c r="FG27" s="16">
        <f>IF(คุณลักษณะ!O27&gt;1,2,IF(คุณลักษณะ!O27=1,1,0))</f>
        <v>0</v>
      </c>
      <c r="FH27" s="16">
        <f>IF(คุณลักษณะ!P27&gt;1,2,IF(คุณลักษณะ!P27=1,1,0))</f>
        <v>0</v>
      </c>
      <c r="FI27" s="84">
        <f t="shared" si="6"/>
        <v>0</v>
      </c>
      <c r="FJ27" s="16">
        <f>IF(คุณลักษณะ!S27&gt;1,2,IF(คุณลักษณะ!S27=1,1,0))</f>
        <v>0</v>
      </c>
      <c r="FK27" s="16">
        <f>IF(คุณลักษณะ!T27&gt;1,2,IF(คุณลักษณะ!T27=1,1,0))</f>
        <v>0</v>
      </c>
      <c r="FL27" s="84">
        <f t="shared" si="7"/>
        <v>0</v>
      </c>
      <c r="FM27" s="16">
        <f>IF(คุณลักษณะ!V27&gt;1,2,IF(คุณลักษณะ!V27=1,1,0))</f>
        <v>0</v>
      </c>
      <c r="FN27" s="16">
        <f>IF(คุณลักษณะ!W27&gt;1,2,IF(คุณลักษณะ!W27=1,1,0))</f>
        <v>0</v>
      </c>
      <c r="FO27" s="84">
        <f t="shared" si="8"/>
        <v>0</v>
      </c>
      <c r="FP27" s="16">
        <f>IF(คุณลักษณะ!Y27&gt;1,2,IF(คุณลักษณะ!Y27=1,1,0))</f>
        <v>0</v>
      </c>
      <c r="FQ27" s="16">
        <f>IF(คุณลักษณะ!AC27&gt;1,2,IF(คุณลักษณะ!AC27=1,1,0))</f>
        <v>0</v>
      </c>
      <c r="FR27" s="16">
        <f>IF(คุณลักษณะ!AD27&gt;1,2,IF(คุณลักษณะ!AD27=1,1,0))</f>
        <v>0</v>
      </c>
      <c r="FS27" s="84">
        <f t="shared" si="9"/>
        <v>0</v>
      </c>
      <c r="FT27" s="16">
        <f>IF(คุณลักษณะ!AF27&gt;1,2,IF(คุณลักษณะ!AF27=1,1,0))</f>
        <v>0</v>
      </c>
      <c r="FU27" s="16">
        <f>IF(คุณลักษณะ!AG27&gt;1,2,IF(คุณลักษณะ!AG27=1,1,0))</f>
        <v>0</v>
      </c>
      <c r="FV27" s="84">
        <f t="shared" si="10"/>
        <v>0</v>
      </c>
      <c r="FW27" s="51"/>
      <c r="FX27" s="16">
        <f>IF(คุณลักษณะ!F27&gt;1,2,IF(คุณลักษณะ!F27=1,1,0))</f>
        <v>0</v>
      </c>
      <c r="FY27" s="16">
        <f>IF(คุณลักษณะ!I27&gt;1,2,IF(คุณลักษณะ!I27=1,1,0))</f>
        <v>0</v>
      </c>
      <c r="FZ27" s="16">
        <f>IF(คุณลักษณะ!N27&gt;1,2,IF(คุณลักษณะ!N27=1,1,0))</f>
        <v>0</v>
      </c>
      <c r="GA27" s="16">
        <f>IF(คุณลักษณะ!Q27&gt;1,2,IF(คุณลักษณะ!Q27=1,1,0))</f>
        <v>0</v>
      </c>
      <c r="GB27" s="16">
        <f>IF(คุณลักษณะ!U27&gt;1,2,IF(คุณลักษณะ!U27=1,1,0))</f>
        <v>0</v>
      </c>
      <c r="GC27" s="16">
        <f>IF(คุณลักษณะ!X27&gt;1,2,IF(คุณลักษณะ!X27=1,1,0))</f>
        <v>0</v>
      </c>
      <c r="GD27" s="16">
        <f>IF(คุณลักษณะ!AE27&gt;1,2,IF(คุณลักษณะ!AE27=1,1,0))</f>
        <v>0</v>
      </c>
      <c r="GE27" s="16">
        <f>IF(คุณลักษณะ!AH27&gt;1,2,IF(คุณลักษณะ!AH27=1,1,0))</f>
        <v>0</v>
      </c>
      <c r="GF27" s="88">
        <f t="shared" si="13"/>
        <v>0</v>
      </c>
      <c r="GG27" s="86">
        <f>IF(คุณลักษณะ!F27=0,0,IF(คุณลักษณะ!I27=0,0,IF(คุณลักษณะ!N27=0,0,IF(คุณลักษณะ!Q27=0,0,IF(คุณลักษณะ!U27=0,0,IF(คุณลักษณะ!X27=0,0,IF(คุณลักษณะ!AE27=0,0,IF(คุณลักษณะ!AH27=0,0,GF27))))))))</f>
        <v>0</v>
      </c>
      <c r="GI27" s="3">
        <v>22</v>
      </c>
      <c r="GJ27" s="22">
        <f>IF(เวลาเรียน!C27="",0,1)</f>
        <v>0</v>
      </c>
      <c r="GK27" s="456">
        <f>IF(ผลการเรียน!$AK26=$GK$5,1,0)</f>
        <v>0</v>
      </c>
      <c r="GL27" s="456">
        <f>IF(ผลการเรียน!$AK26=$GL$5,1,0)</f>
        <v>0</v>
      </c>
      <c r="GM27" s="456">
        <f>IF(ผลการเรียน!$AK26=$GM$5,1,0)</f>
        <v>0</v>
      </c>
      <c r="GN27" s="456">
        <f>IF(ผลการเรียน!$AK26=$GN$5,1,0)</f>
        <v>0</v>
      </c>
      <c r="GO27" s="456">
        <f>IF(ผลการเรียน!$AK26=$GO$5,1,0)</f>
        <v>0</v>
      </c>
      <c r="GP27" s="456">
        <f>IF(ผลการเรียน!$AK26=$GP$5,1,0)</f>
        <v>0</v>
      </c>
      <c r="GQ27" s="456">
        <f>IF(ผลการเรียน!$AK26=$GQ$5,1,0)</f>
        <v>0</v>
      </c>
      <c r="GR27" s="456">
        <f>IF(ผลการเรียน!$AK26=$GR$5,1,0)</f>
        <v>0</v>
      </c>
      <c r="GS27" s="456">
        <f>IF(ผลการเรียน!$AK26=$GS$5,1,0)</f>
        <v>0</v>
      </c>
      <c r="GT27" s="456">
        <f>IF(ผลการเรียน!$AK26=$GT$5,1,0)</f>
        <v>0</v>
      </c>
      <c r="GU27" s="456">
        <f ca="1">IF(ผลการเรียน!$BA26=ลับ!$GU$5,1,0)</f>
        <v>0</v>
      </c>
      <c r="GV27" s="456">
        <f ca="1">IF(ผลการเรียน!$BA26=ลับ!$GV$5,1,0)</f>
        <v>0</v>
      </c>
      <c r="GW27" s="456">
        <f ca="1">IF(ผลการเรียน!$BA26=ลับ!$GW$5,1,0)</f>
        <v>0</v>
      </c>
      <c r="GX27" s="456">
        <f ca="1">IF(ผลการเรียน!$BA26=ลับ!$GX$5,1,0)</f>
        <v>0</v>
      </c>
      <c r="GY27" s="456">
        <f ca="1">IF(ผลการเรียน!$AR26=ลับ!$GY$5,1,0)</f>
        <v>0</v>
      </c>
      <c r="GZ27" s="456">
        <f ca="1">IF(ผลการเรียน!$AR26=ลับ!$GZ$5,1,0)</f>
        <v>0</v>
      </c>
      <c r="HA27" s="456">
        <f ca="1">IF(ผลการเรียน!$AR26=ลับ!$HA$5,1,0)</f>
        <v>0</v>
      </c>
      <c r="HB27" s="456">
        <f ca="1">IF(ผลการเรียน!$AR26=ลับ!$HB$5,1,0)</f>
        <v>0</v>
      </c>
      <c r="HC27" s="22">
        <f>IF(สรุปคะแนน!$Q27=3,1,0)</f>
        <v>0</v>
      </c>
      <c r="HD27" s="22">
        <f>IF(สรุปคะแนน!$Q27=2,1,0)</f>
        <v>0</v>
      </c>
      <c r="HE27" s="22">
        <f>IF(สรุปคะแนน!$Q27=1,1,0)</f>
        <v>0</v>
      </c>
      <c r="HF27" s="22">
        <f>IF(สรุปคะแนน!$Q27=0,1,0)</f>
        <v>1</v>
      </c>
      <c r="HG27" s="51"/>
      <c r="HH27" s="51"/>
      <c r="HI27" s="51"/>
      <c r="HJ27" s="51"/>
      <c r="HK27" s="51"/>
      <c r="HL27" s="51"/>
      <c r="HM27" s="51"/>
      <c r="HN27" s="51"/>
    </row>
    <row r="28" spans="1:222" ht="21">
      <c r="A28" s="29">
        <v>23</v>
      </c>
      <c r="B28" s="64">
        <f>IF(ลับ!B$3=0,0,IF(เวลาเรียน!G28="/",ลับ!B$3,0))</f>
        <v>0</v>
      </c>
      <c r="C28" s="64">
        <f>IF(ลับ!C$3=0,0,IF(เวลาเรียน!H28="/",ลับ!C$3,0))</f>
        <v>0</v>
      </c>
      <c r="D28" s="64">
        <f>IF(ลับ!D$3=0,0,IF(เวลาเรียน!I28="/",ลับ!D$3,0))</f>
        <v>0</v>
      </c>
      <c r="E28" s="64">
        <f>IF(ลับ!E$3=0,0,IF(เวลาเรียน!J28="/",ลับ!E$3,0))</f>
        <v>0</v>
      </c>
      <c r="F28" s="64">
        <f>IF(ลับ!F$3=0,0,IF(เวลาเรียน!K28="/",ลับ!F$3,0))</f>
        <v>0</v>
      </c>
      <c r="G28" s="64">
        <f>IF(ลับ!G$3=0,0,IF(เวลาเรียน!L28="/",ลับ!G$3,0))</f>
        <v>0</v>
      </c>
      <c r="H28" s="64">
        <f>IF(ลับ!H$3=0,0,IF(เวลาเรียน!M28="/",ลับ!H$3,0))</f>
        <v>0</v>
      </c>
      <c r="I28" s="64">
        <f>IF(ลับ!I$3=0,0,IF(เวลาเรียน!N28="/",ลับ!I$3,0))</f>
        <v>0</v>
      </c>
      <c r="J28" s="64">
        <f>IF(ลับ!J$3=0,0,IF(เวลาเรียน!O28="/",ลับ!J$3,0))</f>
        <v>0</v>
      </c>
      <c r="K28" s="64">
        <f>IF(ลับ!K$3=0,0,IF(เวลาเรียน!P28="/",ลับ!K$3,0))</f>
        <v>0</v>
      </c>
      <c r="L28" s="64">
        <f>IF(ลับ!L$3=0,0,IF(เวลาเรียน!Q28="/",ลับ!L$3,0))</f>
        <v>0</v>
      </c>
      <c r="M28" s="64">
        <f>IF(ลับ!M$3=0,0,IF(เวลาเรียน!R28="/",ลับ!M$3,0))</f>
        <v>0</v>
      </c>
      <c r="N28" s="64">
        <f>IF(ลับ!N$3=0,0,IF(เวลาเรียน!S28="/",ลับ!N$3,0))</f>
        <v>0</v>
      </c>
      <c r="O28" s="64">
        <f>IF(ลับ!O$3=0,0,IF(เวลาเรียน!T28="/",ลับ!O$3,0))</f>
        <v>0</v>
      </c>
      <c r="P28" s="64">
        <f>IF(ลับ!P$3=0,0,IF(เวลาเรียน!U28="/",ลับ!P$3,0))</f>
        <v>0</v>
      </c>
      <c r="Q28" s="64">
        <f>IF(ลับ!Q$3=0,0,IF(เวลาเรียน!V28="/",ลับ!Q$3,0))</f>
        <v>0</v>
      </c>
      <c r="R28" s="64">
        <f>IF(ลับ!R$3=0,0,IF(เวลาเรียน!W28="/",ลับ!R$3,0))</f>
        <v>0</v>
      </c>
      <c r="S28" s="64">
        <f>IF(ลับ!S$3=0,0,IF(เวลาเรียน!X28="/",ลับ!S$3,0))</f>
        <v>0</v>
      </c>
      <c r="T28" s="64">
        <f>IF(ลับ!T$3=0,0,IF(เวลาเรียน!Y28="/",ลับ!T$3,0))</f>
        <v>0</v>
      </c>
      <c r="U28" s="64">
        <f>IF(ลับ!U$3=0,0,IF(เวลาเรียน!Z28="/",ลับ!U$3,0))</f>
        <v>0</v>
      </c>
      <c r="V28" s="64">
        <f>IF(ลับ!V$3=0,0,IF(เวลาเรียน!AA28="/",ลับ!V$3,0))</f>
        <v>0</v>
      </c>
      <c r="W28" s="64">
        <f>IF(ลับ!W$3=0,0,IF(เวลาเรียน!AB28="/",ลับ!W$3,0))</f>
        <v>0</v>
      </c>
      <c r="X28" s="64">
        <f>IF(ลับ!X$3=0,0,IF(เวลาเรียน!AC28="/",ลับ!X$3,0))</f>
        <v>0</v>
      </c>
      <c r="Y28" s="64">
        <f>IF(ลับ!Y$3=0,0,IF(เวลาเรียน!AD28="/",ลับ!Y$3,0))</f>
        <v>0</v>
      </c>
      <c r="Z28" s="773">
        <f>IF(ลับ!Z$3=0,0,IF(เวลาเรียน!AE28="/",ลับ!Z$3,0))</f>
        <v>0</v>
      </c>
      <c r="AA28" s="64">
        <f>IF(ลับ!AA$3=0,0,IF(เวลาเรียน!AH28="/",ลับ!AA$3,0))</f>
        <v>0</v>
      </c>
      <c r="AB28" s="64">
        <f>IF(ลับ!AB$3=0,0,IF(เวลาเรียน!AI28="/",ลับ!AB$3,0))</f>
        <v>0</v>
      </c>
      <c r="AC28" s="64">
        <f>IF(ลับ!AC$3=0,0,IF(เวลาเรียน!AJ28="/",ลับ!AC$3,0))</f>
        <v>0</v>
      </c>
      <c r="AD28" s="64">
        <f>IF(ลับ!AD$3=0,0,IF(เวลาเรียน!AK28="/",ลับ!AD$3,0))</f>
        <v>0</v>
      </c>
      <c r="AE28" s="64">
        <f>IF(ลับ!AE$3=0,0,IF(เวลาเรียน!AL28="/",ลับ!AE$3,0))</f>
        <v>0</v>
      </c>
      <c r="AF28" s="64">
        <f>IF(ลับ!AF$3=0,0,IF(เวลาเรียน!AM28="/",ลับ!AF$3,0))</f>
        <v>0</v>
      </c>
      <c r="AG28" s="64">
        <f>IF(ลับ!AG$3=0,0,IF(เวลาเรียน!AN28="/",ลับ!AG$3,0))</f>
        <v>0</v>
      </c>
      <c r="AH28" s="64">
        <f>IF(ลับ!AH$3=0,0,IF(เวลาเรียน!AO28="/",ลับ!AH$3,0))</f>
        <v>0</v>
      </c>
      <c r="AI28" s="64">
        <f>IF(ลับ!AI$3=0,0,IF(เวลาเรียน!AP28="/",ลับ!AI$3,0))</f>
        <v>0</v>
      </c>
      <c r="AJ28" s="64">
        <f>IF(ลับ!AJ$3=0,0,IF(เวลาเรียน!AQ28="/",ลับ!AJ$3,0))</f>
        <v>0</v>
      </c>
      <c r="AK28" s="64">
        <f>IF(ลับ!AK$3=0,0,IF(เวลาเรียน!AR28="/",ลับ!AK$3,0))</f>
        <v>0</v>
      </c>
      <c r="AL28" s="64">
        <f>IF(ลับ!AL$3=0,0,IF(เวลาเรียน!AS28="/",ลับ!AL$3,0))</f>
        <v>0</v>
      </c>
      <c r="AM28" s="64">
        <f>IF(ลับ!AM$3=0,0,IF(เวลาเรียน!AT28="/",ลับ!AM$3,0))</f>
        <v>0</v>
      </c>
      <c r="AN28" s="64">
        <f>IF(ลับ!AN$3=0,0,IF(เวลาเรียน!AU28="/",ลับ!AN$3,0))</f>
        <v>0</v>
      </c>
      <c r="AO28" s="64">
        <f>IF(ลับ!AO$3=0,0,IF(เวลาเรียน!AV28="/",ลับ!AO$3,0))</f>
        <v>0</v>
      </c>
      <c r="AP28" s="64">
        <f>IF(ลับ!AP$3=0,0,IF(เวลาเรียน!AW28="/",ลับ!AP$3,0))</f>
        <v>0</v>
      </c>
      <c r="AQ28" s="64">
        <f>IF(ลับ!AQ$3=0,0,IF(เวลาเรียน!AX28="/",ลับ!AQ$3,0))</f>
        <v>0</v>
      </c>
      <c r="AR28" s="64">
        <f>IF(ลับ!AR$3=0,0,IF(เวลาเรียน!AY28="/",ลับ!AR$3,0))</f>
        <v>0</v>
      </c>
      <c r="AS28" s="64">
        <f>IF(ลับ!AS$3=0,0,IF(เวลาเรียน!AZ28="/",ลับ!AS$3,0))</f>
        <v>0</v>
      </c>
      <c r="AT28" s="64">
        <f>IF(ลับ!AT$3=0,0,IF(เวลาเรียน!BA28="/",ลับ!AT$3,0))</f>
        <v>0</v>
      </c>
      <c r="AU28" s="64">
        <f>IF(ลับ!AU$3=0,0,IF(เวลาเรียน!BB28="/",ลับ!AU$3,0))</f>
        <v>0</v>
      </c>
      <c r="AV28" s="64">
        <f>IF(ลับ!AV$3=0,0,IF(เวลาเรียน!BC28="/",ลับ!AV$3,0))</f>
        <v>0</v>
      </c>
      <c r="AW28" s="64">
        <f>IF(ลับ!AW$3=0,0,IF(เวลาเรียน!BD28="/",ลับ!AW$3,0))</f>
        <v>0</v>
      </c>
      <c r="AX28" s="64">
        <f>IF(ลับ!AX$3=0,0,IF(เวลาเรียน!BE28="/",ลับ!AX$3,0))</f>
        <v>0</v>
      </c>
      <c r="AY28" s="64">
        <f>IF(ลับ!AY$3=0,0,IF(เวลาเรียน!BF28="/",ลับ!AY$3,0))</f>
        <v>0</v>
      </c>
      <c r="AZ28" s="64">
        <f>IF(ลับ!AZ$3=0,0,IF(เวลาเรียน!BG28="/",ลับ!AZ$3,0))</f>
        <v>0</v>
      </c>
      <c r="BA28" s="64">
        <f>IF(ลับ!BA$3=0,0,IF(เวลาเรียน!BH28="/",ลับ!BA$3,0))</f>
        <v>0</v>
      </c>
      <c r="BB28" s="64">
        <f>IF(ลับ!BB$3=0,0,IF(เวลาเรียน!BI28="/",ลับ!BB$3,0))</f>
        <v>0</v>
      </c>
      <c r="BC28" s="64">
        <f>IF(ลับ!BC$3=0,0,IF(เวลาเรียน!BJ28="/",ลับ!BC$3,0))</f>
        <v>0</v>
      </c>
      <c r="BD28" s="64">
        <f>IF(ลับ!BD$3=0,0,IF(เวลาเรียน!BK28="/",ลับ!BD$3,0))</f>
        <v>0</v>
      </c>
      <c r="BE28" s="64">
        <f>IF(ลับ!BE$3=0,0,IF(เวลาเรียน!BL28="/",ลับ!BE$3,0))</f>
        <v>0</v>
      </c>
      <c r="BF28" s="64">
        <f>IF(ลับ!BF$3=0,0,IF(เวลาเรียน!BM28="/",ลับ!BF$3,0))</f>
        <v>0</v>
      </c>
      <c r="BG28" s="64">
        <f>IF(ลับ!BG$3=0,0,IF(เวลาเรียน!BN28="/",ลับ!BG$3,0))</f>
        <v>0</v>
      </c>
      <c r="BH28" s="64">
        <f>IF(ลับ!BH$3=0,0,IF(เวลาเรียน!BO28="/",ลับ!BH$3,0))</f>
        <v>0</v>
      </c>
      <c r="BI28" s="64">
        <f>IF(ลับ!BI$3=0,0,IF(เวลาเรียน!BP28="/",ลับ!BI$3,0))</f>
        <v>0</v>
      </c>
      <c r="BJ28" s="64">
        <f>IF(ลับ!BJ$3=0,0,IF(เวลาเรียน!BQ28="/",ลับ!BJ$3,0))</f>
        <v>0</v>
      </c>
      <c r="BK28" s="64">
        <f>IF(ลับ!BK$3=0,0,IF(เวลาเรียน!BR28="/",ลับ!BK$3,0))</f>
        <v>0</v>
      </c>
      <c r="BL28" s="64">
        <f>IF(ลับ!BL$3=0,0,IF(เวลาเรียน!BS28="/",ลับ!BL$3,0))</f>
        <v>0</v>
      </c>
      <c r="BM28" s="64">
        <f>IF(ลับ!BM$3=0,0,IF(เวลาเรียน!BT28="/",ลับ!BM$3,0))</f>
        <v>0</v>
      </c>
      <c r="BN28" s="64">
        <f>IF(ลับ!BN$3=0,0,IF(เวลาเรียน!BU28="/",ลับ!BN$3,0))</f>
        <v>0</v>
      </c>
      <c r="BO28" s="64">
        <f>IF(ลับ!BO$3=0,0,IF(เวลาเรียน!BV28="/",ลับ!BO$3,0))</f>
        <v>0</v>
      </c>
      <c r="BP28" s="64">
        <f>IF(ลับ!BP$3=0,0,IF(เวลาเรียน!BW28="/",ลับ!BP$3,0))</f>
        <v>0</v>
      </c>
      <c r="BQ28" s="64">
        <f>IF(ลับ!BQ$3=0,0,IF(เวลาเรียน!BX28="/",ลับ!BQ$3,0))</f>
        <v>0</v>
      </c>
      <c r="BR28" s="64">
        <f>IF(ลับ!BR$3=0,0,IF(เวลาเรียน!BY28="/",ลับ!BR$3,0))</f>
        <v>0</v>
      </c>
      <c r="BS28" s="773">
        <f>IF(ลับ!BS$3=0,0,IF(เวลาเรียน!BZ28="/",ลับ!BS$3,0))</f>
        <v>0</v>
      </c>
      <c r="BT28" s="64">
        <f>IF(ลับ!BT$3=0,0,IF(เวลาเรียน!CB28="/",ลับ!BT$3,0))</f>
        <v>0</v>
      </c>
      <c r="BU28" s="64">
        <f>IF(ลับ!BU$3=0,0,IF(เวลาเรียน!CC28="/",ลับ!BU$3,0))</f>
        <v>0</v>
      </c>
      <c r="BV28" s="64">
        <f>IF(ลับ!BV$3=0,0,IF(เวลาเรียน!CD28="/",ลับ!BV$3,0))</f>
        <v>0</v>
      </c>
      <c r="BW28" s="64">
        <f>IF(ลับ!BW$3=0,0,IF(เวลาเรียน!CE28="/",ลับ!BW$3,0))</f>
        <v>0</v>
      </c>
      <c r="BX28" s="64">
        <f>IF(ลับ!BX$3=0,0,IF(เวลาเรียน!CF28="/",ลับ!BX$3,0))</f>
        <v>0</v>
      </c>
      <c r="BY28" s="64">
        <f>IF(ลับ!BY$3=0,0,IF(เวลาเรียน!CG28="/",ลับ!BY$3,0))</f>
        <v>0</v>
      </c>
      <c r="BZ28" s="64">
        <f>IF(ลับ!BZ$3=0,0,IF(เวลาเรียน!CH28="/",ลับ!BZ$3,0))</f>
        <v>0</v>
      </c>
      <c r="CA28" s="64">
        <f>IF(ลับ!CA$3=0,0,IF(เวลาเรียน!CI28="/",ลับ!CA$3,0))</f>
        <v>0</v>
      </c>
      <c r="CB28" s="64">
        <f>IF(ลับ!CB$3=0,0,IF(เวลาเรียน!CJ28="/",ลับ!CB$3,0))</f>
        <v>0</v>
      </c>
      <c r="CC28" s="64">
        <f>IF(ลับ!CC$3=0,0,IF(เวลาเรียน!CK28="/",ลับ!CC$3,0))</f>
        <v>0</v>
      </c>
      <c r="CD28" s="64">
        <f>IF(ลับ!CD$3=0,0,IF(เวลาเรียน!CL28="/",ลับ!CD$3,0))</f>
        <v>0</v>
      </c>
      <c r="CE28" s="64">
        <f>IF(ลับ!CE$3=0,0,IF(เวลาเรียน!CM28="/",ลับ!CE$3,0))</f>
        <v>0</v>
      </c>
      <c r="CF28" s="64">
        <f>IF(ลับ!CF$3=0,0,IF(เวลาเรียน!CN28="/",ลับ!CF$3,0))</f>
        <v>0</v>
      </c>
      <c r="CG28" s="64">
        <f>IF(ลับ!CG$3=0,0,IF(เวลาเรียน!CO28="/",ลับ!CG$3,0))</f>
        <v>0</v>
      </c>
      <c r="CH28" s="64">
        <f>IF(ลับ!CH$3=0,0,IF(เวลาเรียน!CP28="/",ลับ!CH$3,0))</f>
        <v>0</v>
      </c>
      <c r="CI28" s="64">
        <f>IF(ลับ!CI$3=0,0,IF(เวลาเรียน!CQ28="/",ลับ!CI$3,0))</f>
        <v>0</v>
      </c>
      <c r="CJ28" s="64">
        <f>IF(ลับ!CJ$3=0,0,IF(เวลาเรียน!CR28="/",ลับ!CJ$3,0))</f>
        <v>0</v>
      </c>
      <c r="CK28" s="64">
        <f>IF(ลับ!CK$3=0,0,IF(เวลาเรียน!CS28="/",ลับ!CK$3,0))</f>
        <v>0</v>
      </c>
      <c r="CL28" s="64">
        <f>IF(ลับ!CL$3=0,0,IF(เวลาเรียน!CT28="/",ลับ!CL$3,0))</f>
        <v>0</v>
      </c>
      <c r="CM28" s="64">
        <f>IF(ลับ!CM$3=0,0,IF(เวลาเรียน!CU28="/",ลับ!CM$3,0))</f>
        <v>0</v>
      </c>
      <c r="CN28" s="64">
        <f>IF(ลับ!CN$3=0,0,IF(เวลาเรียน!CV28="/",ลับ!CN$3,0))</f>
        <v>0</v>
      </c>
      <c r="CO28" s="64">
        <f>IF(ลับ!CO$3=0,0,IF(เวลาเรียน!CW28="/",ลับ!CO$3,0))</f>
        <v>0</v>
      </c>
      <c r="CP28" s="64">
        <f>IF(ลับ!CP$3=0,0,IF(เวลาเรียน!CX28="/",ลับ!CP$3,0))</f>
        <v>0</v>
      </c>
      <c r="CQ28" s="64">
        <f>IF(ลับ!CQ$3=0,0,IF(เวลาเรียน!CY28="/",ลับ!CQ$3,0))</f>
        <v>0</v>
      </c>
      <c r="CR28" s="64">
        <f>IF(ลับ!CR$3=0,0,IF(เวลาเรียน!CZ28="/",ลับ!CR$3,0))</f>
        <v>0</v>
      </c>
      <c r="CS28" s="64">
        <f>IF(ลับ!CS$3=0,0,IF(เวลาเรียน!DA28="/",ลับ!CS$3,0))</f>
        <v>0</v>
      </c>
      <c r="CT28" s="64">
        <f>IF(ลับ!CT$3=0,0,IF(เวลาเรียน!DB28="/",ลับ!CT$3,0))</f>
        <v>0</v>
      </c>
      <c r="CU28" s="64">
        <f>IF(ลับ!CU$3=0,0,IF(เวลาเรียน!DC28="/",ลับ!CU$3,0))</f>
        <v>0</v>
      </c>
      <c r="CV28" s="64">
        <f>IF(ลับ!CV$3=0,0,IF(เวลาเรียน!DD28="/",ลับ!CV$3,0))</f>
        <v>0</v>
      </c>
      <c r="CW28" s="65">
        <f>IF(ลับ!CW$3=0,0,IF(เวลาเรียน!DE28="/",ลับ!CW$3,0))</f>
        <v>0</v>
      </c>
      <c r="CX28" s="85">
        <f t="shared" si="11"/>
        <v>0</v>
      </c>
      <c r="CZ28" s="16">
        <v>23</v>
      </c>
      <c r="DA28" s="16">
        <f>IF(ตัวชี้วัด!C28="ร",ตัวชี้วัด!C28,IF(ตัวชี้วัด!F28="ร",ตัวชี้วัด!F28,IF(ตัวชี้วัด!I28="ร",ตัวชี้วัด!I28,IF(ตัวชี้วัด!L28="ร",ตัวชี้วัด!L28,IF(ตัวชี้วัด!O28="ร",ตัวชี้วัด!O28,IF(ตัวชี้วัด!S28="ร",ตัวชี้วัด!S28,IF(ตัวชี้วัด!V28="ร",ตัวชี้วัด!V28,SUM(ตัวชี้วัด!C28,ตัวชี้วัด!F28,ตัวชี้วัด!I28,ตัวชี้วัด!L28,ตัวชี้วัด!O28,ตัวชี้วัด!S28,ตัวชี้วัด!V28))))))))</f>
        <v>0</v>
      </c>
      <c r="DB28" s="16">
        <f>IF(ตัวชี้วัด!Y28="ร",ตัวชี้วัด!Y28,IF(ตัวชี้วัด!AB28="ร",ตัวชี้วัด!AB28,IF(ตัวชี้วัด!AE28="ร",ตัวชี้วัด!AE28,IF(ตัวชี้วัด!AK28="ร",ตัวชี้วัด!AK28,IF(ตัวชี้วัด!AN28="ร",ตัวชี้วัด!AN28,IF(ตัวชี้วัด!AQ28="ร",ตัวชี้วัด!AQ28,IF(ตัวชี้วัด!AT28="ร",ตัวชี้วัด!AT28,SUM(ตัวชี้วัด!Y28,ตัวชี้วัด!AB28,ตัวชี้วัด!AE28,ตัวชี้วัด!AK28,ตัวชี้วัด!AN28,ตัวชี้วัด!AQ28,ตัวชี้วัด!AT28))))))))</f>
        <v>0</v>
      </c>
      <c r="DC28" s="16">
        <f>IF(ตัวชี้วัด!AW28="ร",ตัวชี้วัด!AW28,IF(ตัวชี้วัด!BA28="ร",ตัวชี้วัด!BA28,IF(ตัวชี้วัด!BD28="ร",ตัวชี้วัด!BD28,IF(ตัวชี้วัด!BG28="ร",ตัวชี้วัด!BG28,IF(ตัวชี้วัด!BJ28="ร",ตัวชี้วัด!BJ28,IF(ตัวชี้วัด!BM28="ร",ตัวชี้วัด!BM28,IF(ตัวชี้วัด!BS28="ร",ตัวชี้วัด!BS28,SUM(ตัวชี้วัด!AW28,ตัวชี้วัด!BA28,ตัวชี้วัด!BD28,ตัวชี้วัด!BG28,ตัวชี้วัด!BJ28,ตัวชี้วัด!BM28,ตัวชี้วัด!BS28))))))))</f>
        <v>0</v>
      </c>
      <c r="DD28" s="16">
        <f>IF(ตัวชี้วัด!BV28="ร",ตัวชี้วัด!BV28,IF(ตัวชี้วัด!BY28="ร",ตัวชี้วัด!BY28,IF(ตัวชี้วัด!CB28="ร",ตัวชี้วัด!CB28,IF(ตัวชี้วัด!CE28="ร",ตัวชี้วัด!CE28,IF(ตัวชี้วัด!CI28="ร",ตัวชี้วัด!CI28,IF(ตัวชี้วัด!CL28="ร",ตัวชี้วัด!CL28,IF(ตัวชี้วัด!CO28="ร",ตัวชี้วัด!CO28,SUM(ตัวชี้วัด!BV28,ตัวชี้วัด!BY28,ตัวชี้วัด!CB28,ตัวชี้วัด!CE28,ตัวชี้วัด!CI28,ตัวชี้วัด!CL28,ตัวชี้วัด!CO28))))))))</f>
        <v>0</v>
      </c>
      <c r="DE28" s="16">
        <f>IF(ตัวชี้วัด!CR28="ร",ตัวชี้วัด!CR28,IF(ตัวชี้วัด!CU28="ร",ตัวชี้วัด!CU28,IF(ตัวชี้วัด!DA28="ร",ตัวชี้วัด!DA28,IF(ตัวชี้วัด!DD28="ร",ตัวชี้วัด!DD28,IF(ตัวชี้วัด!DG28="ร",ตัวชี้วัด!DG28,IF(ตัวชี้วัด!DJ28="ร",ตัวชี้วัด!DJ28,IF(ตัวชี้วัด!DM28="ร",ตัวชี้วัด!DM28,SUM(ตัวชี้วัด!CR28,ตัวชี้วัด!CU28,ตัวชี้วัด!DA28,ตัวชี้วัด!DD28,ตัวชี้วัด!DG28,ตัวชี้วัด!DJ28,ตัวชี้วัด!DM28))))))))</f>
        <v>0</v>
      </c>
      <c r="DF28" s="16">
        <f>IF(ตัวชี้วัด!DQ28="ร",ตัวชี้วัด!DQ28,IF(ตัวชี้วัด!DT28="ร",ตัวชี้วัด!DT28,IF(ตัวชี้วัด!DW28="ร",ตัวชี้วัด!DW28,IF(ตัวชี้วัด!DZ28="ร",ตัวชี้วัด!DZ28,SUM(ตัวชี้วัด!DQ28,ตัวชี้วัด!DT28,ตัวชี้วัด!DW28,ตัวชี้วัด!DZ28)))))</f>
        <v>0</v>
      </c>
      <c r="DG28" s="84">
        <f t="shared" si="12"/>
        <v>0</v>
      </c>
      <c r="DH28" s="51"/>
      <c r="DI28" s="16">
        <f>IF(ตัวชี้วัด!D28="/",1,0)</f>
        <v>0</v>
      </c>
      <c r="DJ28" s="16">
        <f>IF(ตัวชี้วัด!G28="/",1,0)</f>
        <v>0</v>
      </c>
      <c r="DK28" s="16">
        <f>IF(ตัวชี้วัด!J28="/",1,0)</f>
        <v>0</v>
      </c>
      <c r="DL28" s="16">
        <f>IF(ตัวชี้วัด!M28="/",1,0)</f>
        <v>0</v>
      </c>
      <c r="DM28" s="16">
        <f>IF(ตัวชี้วัด!P28="/",1,0)</f>
        <v>0</v>
      </c>
      <c r="DN28" s="16">
        <f>IF(ตัวชี้วัด!T28="/",1,0)</f>
        <v>0</v>
      </c>
      <c r="DO28" s="16">
        <f>IF(ตัวชี้วัด!W28="/",1,0)</f>
        <v>0</v>
      </c>
      <c r="DP28" s="16">
        <f>IF(ตัวชี้วัด!Z28="/",1,0)</f>
        <v>0</v>
      </c>
      <c r="DQ28" s="16">
        <f>IF(ตัวชี้วัด!AC28="/",1,0)</f>
        <v>0</v>
      </c>
      <c r="DR28" s="16">
        <f>IF(ตัวชี้วัด!AF28="/",1,0)</f>
        <v>0</v>
      </c>
      <c r="DS28" s="16">
        <f>IF(ตัวชี้วัด!AL28="/",1,0)</f>
        <v>0</v>
      </c>
      <c r="DT28" s="16">
        <f>IF(ตัวชี้วัด!AO28="/",1,0)</f>
        <v>0</v>
      </c>
      <c r="DU28" s="16">
        <f>IF(ตัวชี้วัด!AR28="/",1,0)</f>
        <v>0</v>
      </c>
      <c r="DV28" s="16">
        <f>IF(ตัวชี้วัด!AU28="/",1,0)</f>
        <v>0</v>
      </c>
      <c r="DW28" s="16">
        <f>IF(ตัวชี้วัด!AX28="/",1,0)</f>
        <v>0</v>
      </c>
      <c r="DX28" s="16">
        <f>IF(ตัวชี้วัด!BB28="/",1,0)</f>
        <v>0</v>
      </c>
      <c r="DY28" s="16">
        <f>IF(ตัวชี้วัด!BE28="/",1,0)</f>
        <v>0</v>
      </c>
      <c r="DZ28" s="16">
        <f>IF(ตัวชี้วัด!BH28="/",1,0)</f>
        <v>0</v>
      </c>
      <c r="EA28" s="16">
        <f>IF(ตัวชี้วัด!BK28="/",1,0)</f>
        <v>0</v>
      </c>
      <c r="EB28" s="16">
        <f>IF(ตัวชี้วัด!BN28="/",1,0)</f>
        <v>0</v>
      </c>
      <c r="EC28" s="16">
        <f>IF(ตัวชี้วัด!BT28="/",1,0)</f>
        <v>0</v>
      </c>
      <c r="ED28" s="16">
        <f>IF(ตัวชี้วัด!BW28="/",1,0)</f>
        <v>0</v>
      </c>
      <c r="EE28" s="16">
        <f>IF(ตัวชี้วัด!BZ28="/",1,0)</f>
        <v>0</v>
      </c>
      <c r="EF28" s="16">
        <f>IF(ตัวชี้วัด!CC28="/",1,0)</f>
        <v>0</v>
      </c>
      <c r="EG28" s="16">
        <f>IF(ตัวชี้วัด!CF28="/",1,0)</f>
        <v>0</v>
      </c>
      <c r="EH28" s="16">
        <f>IF(ตัวชี้วัด!CJ28="/",1,0)</f>
        <v>0</v>
      </c>
      <c r="EI28" s="16">
        <f>IF(ตัวชี้วัด!CM28="/",1,0)</f>
        <v>0</v>
      </c>
      <c r="EJ28" s="16">
        <f>IF(ตัวชี้วัด!CP28="/",1,0)</f>
        <v>0</v>
      </c>
      <c r="EK28" s="16">
        <f>IF(ตัวชี้วัด!CS28="/",1,0)</f>
        <v>0</v>
      </c>
      <c r="EL28" s="16">
        <f>IF(ตัวชี้วัด!CV28="/",1,0)</f>
        <v>0</v>
      </c>
      <c r="EM28" s="16">
        <f>IF(ตัวชี้วัด!DB28="/",1,0)</f>
        <v>0</v>
      </c>
      <c r="EN28" s="16">
        <f>IF(ตัวชี้วัด!DE28="/",1,0)</f>
        <v>0</v>
      </c>
      <c r="EO28" s="16">
        <f>IF(ตัวชี้วัด!DH28="/",1,0)</f>
        <v>0</v>
      </c>
      <c r="EP28" s="16">
        <f>IF(ตัวชี้วัด!DK28="/",1,0)</f>
        <v>0</v>
      </c>
      <c r="EQ28" s="16">
        <f>IF(ตัวชี้วัด!DN28="/",1,0)</f>
        <v>0</v>
      </c>
      <c r="ER28" s="16">
        <f>IF(ตัวชี้วัด!DR28="/",1,0)</f>
        <v>0</v>
      </c>
      <c r="ES28" s="16">
        <f>IF(ตัวชี้วัด!DU28="/",1,0)</f>
        <v>0</v>
      </c>
      <c r="ET28" s="16">
        <f>IF(ตัวชี้วัด!DX28="/",1,0)</f>
        <v>0</v>
      </c>
      <c r="EU28" s="16">
        <f>IF(ตัวชี้วัด!EA28="/",1,0)</f>
        <v>0</v>
      </c>
      <c r="EV28" s="84">
        <f t="shared" si="3"/>
        <v>0</v>
      </c>
      <c r="EX28" s="16">
        <v>23</v>
      </c>
      <c r="EY28" s="16">
        <f>IF(คุณลักษณะ!B28&gt;1,2,IF(คุณลักษณะ!B28=1,1,0))</f>
        <v>0</v>
      </c>
      <c r="EZ28" s="16">
        <f>IF(คุณลักษณะ!C28&gt;1,2,IF(คุณลักษณะ!C28=1,1,0))</f>
        <v>0</v>
      </c>
      <c r="FA28" s="16">
        <f>IF(คุณลักษณะ!D28&gt;1,2,IF(คุณลักษณะ!D28=1,1,0))</f>
        <v>0</v>
      </c>
      <c r="FB28" s="16">
        <f>IF(คุณลักษณะ!E28&gt;1,2,IF(คุณลักษณะ!E28=1,1,0))</f>
        <v>0</v>
      </c>
      <c r="FC28" s="84">
        <f t="shared" si="4"/>
        <v>0</v>
      </c>
      <c r="FD28" s="16">
        <f>IF(คุณลักษณะ!G28&gt;1,2,IF(คุณลักษณะ!G28=1,1,0))</f>
        <v>0</v>
      </c>
      <c r="FE28" s="16">
        <f>IF(คุณลักษณะ!H28&gt;1,2,IF(คุณลักษณะ!H28=1,1,0))</f>
        <v>0</v>
      </c>
      <c r="FF28" s="84">
        <f t="shared" si="5"/>
        <v>0</v>
      </c>
      <c r="FG28" s="16">
        <f>IF(คุณลักษณะ!O28&gt;1,2,IF(คุณลักษณะ!O28=1,1,0))</f>
        <v>0</v>
      </c>
      <c r="FH28" s="16">
        <f>IF(คุณลักษณะ!P28&gt;1,2,IF(คุณลักษณะ!P28=1,1,0))</f>
        <v>0</v>
      </c>
      <c r="FI28" s="84">
        <f t="shared" si="6"/>
        <v>0</v>
      </c>
      <c r="FJ28" s="16">
        <f>IF(คุณลักษณะ!S28&gt;1,2,IF(คุณลักษณะ!S28=1,1,0))</f>
        <v>0</v>
      </c>
      <c r="FK28" s="16">
        <f>IF(คุณลักษณะ!T28&gt;1,2,IF(คุณลักษณะ!T28=1,1,0))</f>
        <v>0</v>
      </c>
      <c r="FL28" s="84">
        <f t="shared" si="7"/>
        <v>0</v>
      </c>
      <c r="FM28" s="16">
        <f>IF(คุณลักษณะ!V28&gt;1,2,IF(คุณลักษณะ!V28=1,1,0))</f>
        <v>0</v>
      </c>
      <c r="FN28" s="16">
        <f>IF(คุณลักษณะ!W28&gt;1,2,IF(คุณลักษณะ!W28=1,1,0))</f>
        <v>0</v>
      </c>
      <c r="FO28" s="84">
        <f t="shared" si="8"/>
        <v>0</v>
      </c>
      <c r="FP28" s="16">
        <f>IF(คุณลักษณะ!Y28&gt;1,2,IF(คุณลักษณะ!Y28=1,1,0))</f>
        <v>0</v>
      </c>
      <c r="FQ28" s="16">
        <f>IF(คุณลักษณะ!AC28&gt;1,2,IF(คุณลักษณะ!AC28=1,1,0))</f>
        <v>0</v>
      </c>
      <c r="FR28" s="16">
        <f>IF(คุณลักษณะ!AD28&gt;1,2,IF(คุณลักษณะ!AD28=1,1,0))</f>
        <v>0</v>
      </c>
      <c r="FS28" s="84">
        <f t="shared" si="9"/>
        <v>0</v>
      </c>
      <c r="FT28" s="16">
        <f>IF(คุณลักษณะ!AF28&gt;1,2,IF(คุณลักษณะ!AF28=1,1,0))</f>
        <v>0</v>
      </c>
      <c r="FU28" s="16">
        <f>IF(คุณลักษณะ!AG28&gt;1,2,IF(คุณลักษณะ!AG28=1,1,0))</f>
        <v>0</v>
      </c>
      <c r="FV28" s="84">
        <f t="shared" si="10"/>
        <v>0</v>
      </c>
      <c r="FW28" s="51"/>
      <c r="FX28" s="16">
        <f>IF(คุณลักษณะ!F28&gt;1,2,IF(คุณลักษณะ!F28=1,1,0))</f>
        <v>0</v>
      </c>
      <c r="FY28" s="16">
        <f>IF(คุณลักษณะ!I28&gt;1,2,IF(คุณลักษณะ!I28=1,1,0))</f>
        <v>0</v>
      </c>
      <c r="FZ28" s="16">
        <f>IF(คุณลักษณะ!N28&gt;1,2,IF(คุณลักษณะ!N28=1,1,0))</f>
        <v>0</v>
      </c>
      <c r="GA28" s="16">
        <f>IF(คุณลักษณะ!Q28&gt;1,2,IF(คุณลักษณะ!Q28=1,1,0))</f>
        <v>0</v>
      </c>
      <c r="GB28" s="16">
        <f>IF(คุณลักษณะ!U28&gt;1,2,IF(คุณลักษณะ!U28=1,1,0))</f>
        <v>0</v>
      </c>
      <c r="GC28" s="16">
        <f>IF(คุณลักษณะ!X28&gt;1,2,IF(คุณลักษณะ!X28=1,1,0))</f>
        <v>0</v>
      </c>
      <c r="GD28" s="16">
        <f>IF(คุณลักษณะ!AE28&gt;1,2,IF(คุณลักษณะ!AE28=1,1,0))</f>
        <v>0</v>
      </c>
      <c r="GE28" s="16">
        <f>IF(คุณลักษณะ!AH28&gt;1,2,IF(คุณลักษณะ!AH28=1,1,0))</f>
        <v>0</v>
      </c>
      <c r="GF28" s="88">
        <f t="shared" si="13"/>
        <v>0</v>
      </c>
      <c r="GG28" s="86">
        <f>IF(คุณลักษณะ!F28=0,0,IF(คุณลักษณะ!I28=0,0,IF(คุณลักษณะ!N28=0,0,IF(คุณลักษณะ!Q28=0,0,IF(คุณลักษณะ!U28=0,0,IF(คุณลักษณะ!X28=0,0,IF(คุณลักษณะ!AE28=0,0,IF(คุณลักษณะ!AH28=0,0,GF28))))))))</f>
        <v>0</v>
      </c>
      <c r="GI28" s="3">
        <v>23</v>
      </c>
      <c r="GJ28" s="22">
        <f>IF(เวลาเรียน!C28="",0,1)</f>
        <v>0</v>
      </c>
      <c r="GK28" s="456">
        <f>IF(ผลการเรียน!$AK27=$GK$5,1,0)</f>
        <v>0</v>
      </c>
      <c r="GL28" s="456">
        <f>IF(ผลการเรียน!$AK27=$GL$5,1,0)</f>
        <v>0</v>
      </c>
      <c r="GM28" s="456">
        <f>IF(ผลการเรียน!$AK27=$GM$5,1,0)</f>
        <v>0</v>
      </c>
      <c r="GN28" s="456">
        <f>IF(ผลการเรียน!$AK27=$GN$5,1,0)</f>
        <v>0</v>
      </c>
      <c r="GO28" s="456">
        <f>IF(ผลการเรียน!$AK27=$GO$5,1,0)</f>
        <v>0</v>
      </c>
      <c r="GP28" s="456">
        <f>IF(ผลการเรียน!$AK27=$GP$5,1,0)</f>
        <v>0</v>
      </c>
      <c r="GQ28" s="456">
        <f>IF(ผลการเรียน!$AK27=$GQ$5,1,0)</f>
        <v>0</v>
      </c>
      <c r="GR28" s="456">
        <f>IF(ผลการเรียน!$AK27=$GR$5,1,0)</f>
        <v>0</v>
      </c>
      <c r="GS28" s="456">
        <f>IF(ผลการเรียน!$AK27=$GS$5,1,0)</f>
        <v>0</v>
      </c>
      <c r="GT28" s="456">
        <f>IF(ผลการเรียน!$AK27=$GT$5,1,0)</f>
        <v>0</v>
      </c>
      <c r="GU28" s="456">
        <f ca="1">IF(ผลการเรียน!$BA27=ลับ!$GU$5,1,0)</f>
        <v>0</v>
      </c>
      <c r="GV28" s="456">
        <f ca="1">IF(ผลการเรียน!$BA27=ลับ!$GV$5,1,0)</f>
        <v>0</v>
      </c>
      <c r="GW28" s="456">
        <f ca="1">IF(ผลการเรียน!$BA27=ลับ!$GW$5,1,0)</f>
        <v>0</v>
      </c>
      <c r="GX28" s="456">
        <f ca="1">IF(ผลการเรียน!$BA27=ลับ!$GX$5,1,0)</f>
        <v>0</v>
      </c>
      <c r="GY28" s="456">
        <f ca="1">IF(ผลการเรียน!$AR27=ลับ!$GY$5,1,0)</f>
        <v>0</v>
      </c>
      <c r="GZ28" s="456">
        <f ca="1">IF(ผลการเรียน!$AR27=ลับ!$GZ$5,1,0)</f>
        <v>0</v>
      </c>
      <c r="HA28" s="456">
        <f ca="1">IF(ผลการเรียน!$AR27=ลับ!$HA$5,1,0)</f>
        <v>0</v>
      </c>
      <c r="HB28" s="456">
        <f ca="1">IF(ผลการเรียน!$AR27=ลับ!$HB$5,1,0)</f>
        <v>0</v>
      </c>
      <c r="HC28" s="22">
        <f>IF(สรุปคะแนน!$Q28=3,1,0)</f>
        <v>0</v>
      </c>
      <c r="HD28" s="22">
        <f>IF(สรุปคะแนน!$Q28=2,1,0)</f>
        <v>0</v>
      </c>
      <c r="HE28" s="22">
        <f>IF(สรุปคะแนน!$Q28=1,1,0)</f>
        <v>0</v>
      </c>
      <c r="HF28" s="22">
        <f>IF(สรุปคะแนน!$Q28=0,1,0)</f>
        <v>1</v>
      </c>
      <c r="HG28" s="51"/>
      <c r="HH28" s="51"/>
      <c r="HI28" s="51"/>
      <c r="HJ28" s="51"/>
      <c r="HK28" s="51"/>
      <c r="HL28" s="51"/>
      <c r="HM28" s="51"/>
      <c r="HN28" s="51"/>
    </row>
    <row r="29" spans="1:222" ht="21">
      <c r="A29" s="29">
        <v>24</v>
      </c>
      <c r="B29" s="64">
        <f>IF(ลับ!B$3=0,0,IF(เวลาเรียน!G29="/",ลับ!B$3,0))</f>
        <v>0</v>
      </c>
      <c r="C29" s="64">
        <f>IF(ลับ!C$3=0,0,IF(เวลาเรียน!H29="/",ลับ!C$3,0))</f>
        <v>0</v>
      </c>
      <c r="D29" s="64">
        <f>IF(ลับ!D$3=0,0,IF(เวลาเรียน!I29="/",ลับ!D$3,0))</f>
        <v>0</v>
      </c>
      <c r="E29" s="64">
        <f>IF(ลับ!E$3=0,0,IF(เวลาเรียน!J29="/",ลับ!E$3,0))</f>
        <v>0</v>
      </c>
      <c r="F29" s="64">
        <f>IF(ลับ!F$3=0,0,IF(เวลาเรียน!K29="/",ลับ!F$3,0))</f>
        <v>0</v>
      </c>
      <c r="G29" s="64">
        <f>IF(ลับ!G$3=0,0,IF(เวลาเรียน!L29="/",ลับ!G$3,0))</f>
        <v>0</v>
      </c>
      <c r="H29" s="64">
        <f>IF(ลับ!H$3=0,0,IF(เวลาเรียน!M29="/",ลับ!H$3,0))</f>
        <v>0</v>
      </c>
      <c r="I29" s="64">
        <f>IF(ลับ!I$3=0,0,IF(เวลาเรียน!N29="/",ลับ!I$3,0))</f>
        <v>0</v>
      </c>
      <c r="J29" s="64">
        <f>IF(ลับ!J$3=0,0,IF(เวลาเรียน!O29="/",ลับ!J$3,0))</f>
        <v>0</v>
      </c>
      <c r="K29" s="64">
        <f>IF(ลับ!K$3=0,0,IF(เวลาเรียน!P29="/",ลับ!K$3,0))</f>
        <v>0</v>
      </c>
      <c r="L29" s="64">
        <f>IF(ลับ!L$3=0,0,IF(เวลาเรียน!Q29="/",ลับ!L$3,0))</f>
        <v>0</v>
      </c>
      <c r="M29" s="64">
        <f>IF(ลับ!M$3=0,0,IF(เวลาเรียน!R29="/",ลับ!M$3,0))</f>
        <v>0</v>
      </c>
      <c r="N29" s="64">
        <f>IF(ลับ!N$3=0,0,IF(เวลาเรียน!S29="/",ลับ!N$3,0))</f>
        <v>0</v>
      </c>
      <c r="O29" s="64">
        <f>IF(ลับ!O$3=0,0,IF(เวลาเรียน!T29="/",ลับ!O$3,0))</f>
        <v>0</v>
      </c>
      <c r="P29" s="64">
        <f>IF(ลับ!P$3=0,0,IF(เวลาเรียน!U29="/",ลับ!P$3,0))</f>
        <v>0</v>
      </c>
      <c r="Q29" s="64">
        <f>IF(ลับ!Q$3=0,0,IF(เวลาเรียน!V29="/",ลับ!Q$3,0))</f>
        <v>0</v>
      </c>
      <c r="R29" s="64">
        <f>IF(ลับ!R$3=0,0,IF(เวลาเรียน!W29="/",ลับ!R$3,0))</f>
        <v>0</v>
      </c>
      <c r="S29" s="64">
        <f>IF(ลับ!S$3=0,0,IF(เวลาเรียน!X29="/",ลับ!S$3,0))</f>
        <v>0</v>
      </c>
      <c r="T29" s="64">
        <f>IF(ลับ!T$3=0,0,IF(เวลาเรียน!Y29="/",ลับ!T$3,0))</f>
        <v>0</v>
      </c>
      <c r="U29" s="64">
        <f>IF(ลับ!U$3=0,0,IF(เวลาเรียน!Z29="/",ลับ!U$3,0))</f>
        <v>0</v>
      </c>
      <c r="V29" s="64">
        <f>IF(ลับ!V$3=0,0,IF(เวลาเรียน!AA29="/",ลับ!V$3,0))</f>
        <v>0</v>
      </c>
      <c r="W29" s="64">
        <f>IF(ลับ!W$3=0,0,IF(เวลาเรียน!AB29="/",ลับ!W$3,0))</f>
        <v>0</v>
      </c>
      <c r="X29" s="64">
        <f>IF(ลับ!X$3=0,0,IF(เวลาเรียน!AC29="/",ลับ!X$3,0))</f>
        <v>0</v>
      </c>
      <c r="Y29" s="64">
        <f>IF(ลับ!Y$3=0,0,IF(เวลาเรียน!AD29="/",ลับ!Y$3,0))</f>
        <v>0</v>
      </c>
      <c r="Z29" s="773">
        <f>IF(ลับ!Z$3=0,0,IF(เวลาเรียน!AE29="/",ลับ!Z$3,0))</f>
        <v>0</v>
      </c>
      <c r="AA29" s="64">
        <f>IF(ลับ!AA$3=0,0,IF(เวลาเรียน!AH29="/",ลับ!AA$3,0))</f>
        <v>0</v>
      </c>
      <c r="AB29" s="64">
        <f>IF(ลับ!AB$3=0,0,IF(เวลาเรียน!AI29="/",ลับ!AB$3,0))</f>
        <v>0</v>
      </c>
      <c r="AC29" s="64">
        <f>IF(ลับ!AC$3=0,0,IF(เวลาเรียน!AJ29="/",ลับ!AC$3,0))</f>
        <v>0</v>
      </c>
      <c r="AD29" s="64">
        <f>IF(ลับ!AD$3=0,0,IF(เวลาเรียน!AK29="/",ลับ!AD$3,0))</f>
        <v>0</v>
      </c>
      <c r="AE29" s="64">
        <f>IF(ลับ!AE$3=0,0,IF(เวลาเรียน!AL29="/",ลับ!AE$3,0))</f>
        <v>0</v>
      </c>
      <c r="AF29" s="64">
        <f>IF(ลับ!AF$3=0,0,IF(เวลาเรียน!AM29="/",ลับ!AF$3,0))</f>
        <v>0</v>
      </c>
      <c r="AG29" s="64">
        <f>IF(ลับ!AG$3=0,0,IF(เวลาเรียน!AN29="/",ลับ!AG$3,0))</f>
        <v>0</v>
      </c>
      <c r="AH29" s="64">
        <f>IF(ลับ!AH$3=0,0,IF(เวลาเรียน!AO29="/",ลับ!AH$3,0))</f>
        <v>0</v>
      </c>
      <c r="AI29" s="64">
        <f>IF(ลับ!AI$3=0,0,IF(เวลาเรียน!AP29="/",ลับ!AI$3,0))</f>
        <v>0</v>
      </c>
      <c r="AJ29" s="64">
        <f>IF(ลับ!AJ$3=0,0,IF(เวลาเรียน!AQ29="/",ลับ!AJ$3,0))</f>
        <v>0</v>
      </c>
      <c r="AK29" s="64">
        <f>IF(ลับ!AK$3=0,0,IF(เวลาเรียน!AR29="/",ลับ!AK$3,0))</f>
        <v>0</v>
      </c>
      <c r="AL29" s="64">
        <f>IF(ลับ!AL$3=0,0,IF(เวลาเรียน!AS29="/",ลับ!AL$3,0))</f>
        <v>0</v>
      </c>
      <c r="AM29" s="64">
        <f>IF(ลับ!AM$3=0,0,IF(เวลาเรียน!AT29="/",ลับ!AM$3,0))</f>
        <v>0</v>
      </c>
      <c r="AN29" s="64">
        <f>IF(ลับ!AN$3=0,0,IF(เวลาเรียน!AU29="/",ลับ!AN$3,0))</f>
        <v>0</v>
      </c>
      <c r="AO29" s="64">
        <f>IF(ลับ!AO$3=0,0,IF(เวลาเรียน!AV29="/",ลับ!AO$3,0))</f>
        <v>0</v>
      </c>
      <c r="AP29" s="64">
        <f>IF(ลับ!AP$3=0,0,IF(เวลาเรียน!AW29="/",ลับ!AP$3,0))</f>
        <v>0</v>
      </c>
      <c r="AQ29" s="64">
        <f>IF(ลับ!AQ$3=0,0,IF(เวลาเรียน!AX29="/",ลับ!AQ$3,0))</f>
        <v>0</v>
      </c>
      <c r="AR29" s="64">
        <f>IF(ลับ!AR$3=0,0,IF(เวลาเรียน!AY29="/",ลับ!AR$3,0))</f>
        <v>0</v>
      </c>
      <c r="AS29" s="64">
        <f>IF(ลับ!AS$3=0,0,IF(เวลาเรียน!AZ29="/",ลับ!AS$3,0))</f>
        <v>0</v>
      </c>
      <c r="AT29" s="64">
        <f>IF(ลับ!AT$3=0,0,IF(เวลาเรียน!BA29="/",ลับ!AT$3,0))</f>
        <v>0</v>
      </c>
      <c r="AU29" s="64">
        <f>IF(ลับ!AU$3=0,0,IF(เวลาเรียน!BB29="/",ลับ!AU$3,0))</f>
        <v>0</v>
      </c>
      <c r="AV29" s="64">
        <f>IF(ลับ!AV$3=0,0,IF(เวลาเรียน!BC29="/",ลับ!AV$3,0))</f>
        <v>0</v>
      </c>
      <c r="AW29" s="64">
        <f>IF(ลับ!AW$3=0,0,IF(เวลาเรียน!BD29="/",ลับ!AW$3,0))</f>
        <v>0</v>
      </c>
      <c r="AX29" s="64">
        <f>IF(ลับ!AX$3=0,0,IF(เวลาเรียน!BE29="/",ลับ!AX$3,0))</f>
        <v>0</v>
      </c>
      <c r="AY29" s="64">
        <f>IF(ลับ!AY$3=0,0,IF(เวลาเรียน!BF29="/",ลับ!AY$3,0))</f>
        <v>0</v>
      </c>
      <c r="AZ29" s="64">
        <f>IF(ลับ!AZ$3=0,0,IF(เวลาเรียน!BG29="/",ลับ!AZ$3,0))</f>
        <v>0</v>
      </c>
      <c r="BA29" s="64">
        <f>IF(ลับ!BA$3=0,0,IF(เวลาเรียน!BH29="/",ลับ!BA$3,0))</f>
        <v>0</v>
      </c>
      <c r="BB29" s="64">
        <f>IF(ลับ!BB$3=0,0,IF(เวลาเรียน!BI29="/",ลับ!BB$3,0))</f>
        <v>0</v>
      </c>
      <c r="BC29" s="64">
        <f>IF(ลับ!BC$3=0,0,IF(เวลาเรียน!BJ29="/",ลับ!BC$3,0))</f>
        <v>0</v>
      </c>
      <c r="BD29" s="64">
        <f>IF(ลับ!BD$3=0,0,IF(เวลาเรียน!BK29="/",ลับ!BD$3,0))</f>
        <v>0</v>
      </c>
      <c r="BE29" s="64">
        <f>IF(ลับ!BE$3=0,0,IF(เวลาเรียน!BL29="/",ลับ!BE$3,0))</f>
        <v>0</v>
      </c>
      <c r="BF29" s="64">
        <f>IF(ลับ!BF$3=0,0,IF(เวลาเรียน!BM29="/",ลับ!BF$3,0))</f>
        <v>0</v>
      </c>
      <c r="BG29" s="64">
        <f>IF(ลับ!BG$3=0,0,IF(เวลาเรียน!BN29="/",ลับ!BG$3,0))</f>
        <v>0</v>
      </c>
      <c r="BH29" s="64">
        <f>IF(ลับ!BH$3=0,0,IF(เวลาเรียน!BO29="/",ลับ!BH$3,0))</f>
        <v>0</v>
      </c>
      <c r="BI29" s="64">
        <f>IF(ลับ!BI$3=0,0,IF(เวลาเรียน!BP29="/",ลับ!BI$3,0))</f>
        <v>0</v>
      </c>
      <c r="BJ29" s="64">
        <f>IF(ลับ!BJ$3=0,0,IF(เวลาเรียน!BQ29="/",ลับ!BJ$3,0))</f>
        <v>0</v>
      </c>
      <c r="BK29" s="64">
        <f>IF(ลับ!BK$3=0,0,IF(เวลาเรียน!BR29="/",ลับ!BK$3,0))</f>
        <v>0</v>
      </c>
      <c r="BL29" s="64">
        <f>IF(ลับ!BL$3=0,0,IF(เวลาเรียน!BS29="/",ลับ!BL$3,0))</f>
        <v>0</v>
      </c>
      <c r="BM29" s="64">
        <f>IF(ลับ!BM$3=0,0,IF(เวลาเรียน!BT29="/",ลับ!BM$3,0))</f>
        <v>0</v>
      </c>
      <c r="BN29" s="64">
        <f>IF(ลับ!BN$3=0,0,IF(เวลาเรียน!BU29="/",ลับ!BN$3,0))</f>
        <v>0</v>
      </c>
      <c r="BO29" s="64">
        <f>IF(ลับ!BO$3=0,0,IF(เวลาเรียน!BV29="/",ลับ!BO$3,0))</f>
        <v>0</v>
      </c>
      <c r="BP29" s="64">
        <f>IF(ลับ!BP$3=0,0,IF(เวลาเรียน!BW29="/",ลับ!BP$3,0))</f>
        <v>0</v>
      </c>
      <c r="BQ29" s="64">
        <f>IF(ลับ!BQ$3=0,0,IF(เวลาเรียน!BX29="/",ลับ!BQ$3,0))</f>
        <v>0</v>
      </c>
      <c r="BR29" s="64">
        <f>IF(ลับ!BR$3=0,0,IF(เวลาเรียน!BY29="/",ลับ!BR$3,0))</f>
        <v>0</v>
      </c>
      <c r="BS29" s="773">
        <f>IF(ลับ!BS$3=0,0,IF(เวลาเรียน!BZ29="/",ลับ!BS$3,0))</f>
        <v>0</v>
      </c>
      <c r="BT29" s="64">
        <f>IF(ลับ!BT$3=0,0,IF(เวลาเรียน!CB29="/",ลับ!BT$3,0))</f>
        <v>0</v>
      </c>
      <c r="BU29" s="64">
        <f>IF(ลับ!BU$3=0,0,IF(เวลาเรียน!CC29="/",ลับ!BU$3,0))</f>
        <v>0</v>
      </c>
      <c r="BV29" s="64">
        <f>IF(ลับ!BV$3=0,0,IF(เวลาเรียน!CD29="/",ลับ!BV$3,0))</f>
        <v>0</v>
      </c>
      <c r="BW29" s="64">
        <f>IF(ลับ!BW$3=0,0,IF(เวลาเรียน!CE29="/",ลับ!BW$3,0))</f>
        <v>0</v>
      </c>
      <c r="BX29" s="64">
        <f>IF(ลับ!BX$3=0,0,IF(เวลาเรียน!CF29="/",ลับ!BX$3,0))</f>
        <v>0</v>
      </c>
      <c r="BY29" s="64">
        <f>IF(ลับ!BY$3=0,0,IF(เวลาเรียน!CG29="/",ลับ!BY$3,0))</f>
        <v>0</v>
      </c>
      <c r="BZ29" s="64">
        <f>IF(ลับ!BZ$3=0,0,IF(เวลาเรียน!CH29="/",ลับ!BZ$3,0))</f>
        <v>0</v>
      </c>
      <c r="CA29" s="64">
        <f>IF(ลับ!CA$3=0,0,IF(เวลาเรียน!CI29="/",ลับ!CA$3,0))</f>
        <v>0</v>
      </c>
      <c r="CB29" s="64">
        <f>IF(ลับ!CB$3=0,0,IF(เวลาเรียน!CJ29="/",ลับ!CB$3,0))</f>
        <v>0</v>
      </c>
      <c r="CC29" s="64">
        <f>IF(ลับ!CC$3=0,0,IF(เวลาเรียน!CK29="/",ลับ!CC$3,0))</f>
        <v>0</v>
      </c>
      <c r="CD29" s="64">
        <f>IF(ลับ!CD$3=0,0,IF(เวลาเรียน!CL29="/",ลับ!CD$3,0))</f>
        <v>0</v>
      </c>
      <c r="CE29" s="64">
        <f>IF(ลับ!CE$3=0,0,IF(เวลาเรียน!CM29="/",ลับ!CE$3,0))</f>
        <v>0</v>
      </c>
      <c r="CF29" s="64">
        <f>IF(ลับ!CF$3=0,0,IF(เวลาเรียน!CN29="/",ลับ!CF$3,0))</f>
        <v>0</v>
      </c>
      <c r="CG29" s="64">
        <f>IF(ลับ!CG$3=0,0,IF(เวลาเรียน!CO29="/",ลับ!CG$3,0))</f>
        <v>0</v>
      </c>
      <c r="CH29" s="64">
        <f>IF(ลับ!CH$3=0,0,IF(เวลาเรียน!CP29="/",ลับ!CH$3,0))</f>
        <v>0</v>
      </c>
      <c r="CI29" s="64">
        <f>IF(ลับ!CI$3=0,0,IF(เวลาเรียน!CQ29="/",ลับ!CI$3,0))</f>
        <v>0</v>
      </c>
      <c r="CJ29" s="64">
        <f>IF(ลับ!CJ$3=0,0,IF(เวลาเรียน!CR29="/",ลับ!CJ$3,0))</f>
        <v>0</v>
      </c>
      <c r="CK29" s="64">
        <f>IF(ลับ!CK$3=0,0,IF(เวลาเรียน!CS29="/",ลับ!CK$3,0))</f>
        <v>0</v>
      </c>
      <c r="CL29" s="64">
        <f>IF(ลับ!CL$3=0,0,IF(เวลาเรียน!CT29="/",ลับ!CL$3,0))</f>
        <v>0</v>
      </c>
      <c r="CM29" s="64">
        <f>IF(ลับ!CM$3=0,0,IF(เวลาเรียน!CU29="/",ลับ!CM$3,0))</f>
        <v>0</v>
      </c>
      <c r="CN29" s="64">
        <f>IF(ลับ!CN$3=0,0,IF(เวลาเรียน!CV29="/",ลับ!CN$3,0))</f>
        <v>0</v>
      </c>
      <c r="CO29" s="64">
        <f>IF(ลับ!CO$3=0,0,IF(เวลาเรียน!CW29="/",ลับ!CO$3,0))</f>
        <v>0</v>
      </c>
      <c r="CP29" s="64">
        <f>IF(ลับ!CP$3=0,0,IF(เวลาเรียน!CX29="/",ลับ!CP$3,0))</f>
        <v>0</v>
      </c>
      <c r="CQ29" s="64">
        <f>IF(ลับ!CQ$3=0,0,IF(เวลาเรียน!CY29="/",ลับ!CQ$3,0))</f>
        <v>0</v>
      </c>
      <c r="CR29" s="64">
        <f>IF(ลับ!CR$3=0,0,IF(เวลาเรียน!CZ29="/",ลับ!CR$3,0))</f>
        <v>0</v>
      </c>
      <c r="CS29" s="64">
        <f>IF(ลับ!CS$3=0,0,IF(เวลาเรียน!DA29="/",ลับ!CS$3,0))</f>
        <v>0</v>
      </c>
      <c r="CT29" s="64">
        <f>IF(ลับ!CT$3=0,0,IF(เวลาเรียน!DB29="/",ลับ!CT$3,0))</f>
        <v>0</v>
      </c>
      <c r="CU29" s="64">
        <f>IF(ลับ!CU$3=0,0,IF(เวลาเรียน!DC29="/",ลับ!CU$3,0))</f>
        <v>0</v>
      </c>
      <c r="CV29" s="64">
        <f>IF(ลับ!CV$3=0,0,IF(เวลาเรียน!DD29="/",ลับ!CV$3,0))</f>
        <v>0</v>
      </c>
      <c r="CW29" s="65">
        <f>IF(ลับ!CW$3=0,0,IF(เวลาเรียน!DE29="/",ลับ!CW$3,0))</f>
        <v>0</v>
      </c>
      <c r="CX29" s="85">
        <f t="shared" si="11"/>
        <v>0</v>
      </c>
      <c r="CZ29" s="16">
        <v>24</v>
      </c>
      <c r="DA29" s="16">
        <f>IF(ตัวชี้วัด!C29="ร",ตัวชี้วัด!C29,IF(ตัวชี้วัด!F29="ร",ตัวชี้วัด!F29,IF(ตัวชี้วัด!I29="ร",ตัวชี้วัด!I29,IF(ตัวชี้วัด!L29="ร",ตัวชี้วัด!L29,IF(ตัวชี้วัด!O29="ร",ตัวชี้วัด!O29,IF(ตัวชี้วัด!S29="ร",ตัวชี้วัด!S29,IF(ตัวชี้วัด!V29="ร",ตัวชี้วัด!V29,SUM(ตัวชี้วัด!C29,ตัวชี้วัด!F29,ตัวชี้วัด!I29,ตัวชี้วัด!L29,ตัวชี้วัด!O29,ตัวชี้วัด!S29,ตัวชี้วัด!V29))))))))</f>
        <v>0</v>
      </c>
      <c r="DB29" s="16">
        <f>IF(ตัวชี้วัด!Y29="ร",ตัวชี้วัด!Y29,IF(ตัวชี้วัด!AB29="ร",ตัวชี้วัด!AB29,IF(ตัวชี้วัด!AE29="ร",ตัวชี้วัด!AE29,IF(ตัวชี้วัด!AK29="ร",ตัวชี้วัด!AK29,IF(ตัวชี้วัด!AN29="ร",ตัวชี้วัด!AN29,IF(ตัวชี้วัด!AQ29="ร",ตัวชี้วัด!AQ29,IF(ตัวชี้วัด!AT29="ร",ตัวชี้วัด!AT29,SUM(ตัวชี้วัด!Y29,ตัวชี้วัด!AB29,ตัวชี้วัด!AE29,ตัวชี้วัด!AK29,ตัวชี้วัด!AN29,ตัวชี้วัด!AQ29,ตัวชี้วัด!AT29))))))))</f>
        <v>0</v>
      </c>
      <c r="DC29" s="16">
        <f>IF(ตัวชี้วัด!AW29="ร",ตัวชี้วัด!AW29,IF(ตัวชี้วัด!BA29="ร",ตัวชี้วัด!BA29,IF(ตัวชี้วัด!BD29="ร",ตัวชี้วัด!BD29,IF(ตัวชี้วัด!BG29="ร",ตัวชี้วัด!BG29,IF(ตัวชี้วัด!BJ29="ร",ตัวชี้วัด!BJ29,IF(ตัวชี้วัด!BM29="ร",ตัวชี้วัด!BM29,IF(ตัวชี้วัด!BS29="ร",ตัวชี้วัด!BS29,SUM(ตัวชี้วัด!AW29,ตัวชี้วัด!BA29,ตัวชี้วัด!BD29,ตัวชี้วัด!BG29,ตัวชี้วัด!BJ29,ตัวชี้วัด!BM29,ตัวชี้วัด!BS29))))))))</f>
        <v>0</v>
      </c>
      <c r="DD29" s="16">
        <f>IF(ตัวชี้วัด!BV29="ร",ตัวชี้วัด!BV29,IF(ตัวชี้วัด!BY29="ร",ตัวชี้วัด!BY29,IF(ตัวชี้วัด!CB29="ร",ตัวชี้วัด!CB29,IF(ตัวชี้วัด!CE29="ร",ตัวชี้วัด!CE29,IF(ตัวชี้วัด!CI29="ร",ตัวชี้วัด!CI29,IF(ตัวชี้วัด!CL29="ร",ตัวชี้วัด!CL29,IF(ตัวชี้วัด!CO29="ร",ตัวชี้วัด!CO29,SUM(ตัวชี้วัด!BV29,ตัวชี้วัด!BY29,ตัวชี้วัด!CB29,ตัวชี้วัด!CE29,ตัวชี้วัด!CI29,ตัวชี้วัด!CL29,ตัวชี้วัด!CO29))))))))</f>
        <v>0</v>
      </c>
      <c r="DE29" s="16">
        <f>IF(ตัวชี้วัด!CR29="ร",ตัวชี้วัด!CR29,IF(ตัวชี้วัด!CU29="ร",ตัวชี้วัด!CU29,IF(ตัวชี้วัด!DA29="ร",ตัวชี้วัด!DA29,IF(ตัวชี้วัด!DD29="ร",ตัวชี้วัด!DD29,IF(ตัวชี้วัด!DG29="ร",ตัวชี้วัด!DG29,IF(ตัวชี้วัด!DJ29="ร",ตัวชี้วัด!DJ29,IF(ตัวชี้วัด!DM29="ร",ตัวชี้วัด!DM29,SUM(ตัวชี้วัด!CR29,ตัวชี้วัด!CU29,ตัวชี้วัด!DA29,ตัวชี้วัด!DD29,ตัวชี้วัด!DG29,ตัวชี้วัด!DJ29,ตัวชี้วัด!DM29))))))))</f>
        <v>0</v>
      </c>
      <c r="DF29" s="16">
        <f>IF(ตัวชี้วัด!DQ29="ร",ตัวชี้วัด!DQ29,IF(ตัวชี้วัด!DT29="ร",ตัวชี้วัด!DT29,IF(ตัวชี้วัด!DW29="ร",ตัวชี้วัด!DW29,IF(ตัวชี้วัด!DZ29="ร",ตัวชี้วัด!DZ29,SUM(ตัวชี้วัด!DQ29,ตัวชี้วัด!DT29,ตัวชี้วัด!DW29,ตัวชี้วัด!DZ29)))))</f>
        <v>0</v>
      </c>
      <c r="DG29" s="84">
        <f t="shared" si="12"/>
        <v>0</v>
      </c>
      <c r="DH29" s="51"/>
      <c r="DI29" s="16">
        <f>IF(ตัวชี้วัด!D29="/",1,0)</f>
        <v>0</v>
      </c>
      <c r="DJ29" s="16">
        <f>IF(ตัวชี้วัด!G29="/",1,0)</f>
        <v>0</v>
      </c>
      <c r="DK29" s="16">
        <f>IF(ตัวชี้วัด!J29="/",1,0)</f>
        <v>0</v>
      </c>
      <c r="DL29" s="16">
        <f>IF(ตัวชี้วัด!M29="/",1,0)</f>
        <v>0</v>
      </c>
      <c r="DM29" s="16">
        <f>IF(ตัวชี้วัด!P29="/",1,0)</f>
        <v>0</v>
      </c>
      <c r="DN29" s="16">
        <f>IF(ตัวชี้วัด!T29="/",1,0)</f>
        <v>0</v>
      </c>
      <c r="DO29" s="16">
        <f>IF(ตัวชี้วัด!W29="/",1,0)</f>
        <v>0</v>
      </c>
      <c r="DP29" s="16">
        <f>IF(ตัวชี้วัด!Z29="/",1,0)</f>
        <v>0</v>
      </c>
      <c r="DQ29" s="16">
        <f>IF(ตัวชี้วัด!AC29="/",1,0)</f>
        <v>0</v>
      </c>
      <c r="DR29" s="16">
        <f>IF(ตัวชี้วัด!AF29="/",1,0)</f>
        <v>0</v>
      </c>
      <c r="DS29" s="16">
        <f>IF(ตัวชี้วัด!AL29="/",1,0)</f>
        <v>0</v>
      </c>
      <c r="DT29" s="16">
        <f>IF(ตัวชี้วัด!AO29="/",1,0)</f>
        <v>0</v>
      </c>
      <c r="DU29" s="16">
        <f>IF(ตัวชี้วัด!AR29="/",1,0)</f>
        <v>0</v>
      </c>
      <c r="DV29" s="16">
        <f>IF(ตัวชี้วัด!AU29="/",1,0)</f>
        <v>0</v>
      </c>
      <c r="DW29" s="16">
        <f>IF(ตัวชี้วัด!AX29="/",1,0)</f>
        <v>0</v>
      </c>
      <c r="DX29" s="16">
        <f>IF(ตัวชี้วัด!BB29="/",1,0)</f>
        <v>0</v>
      </c>
      <c r="DY29" s="16">
        <f>IF(ตัวชี้วัด!BE29="/",1,0)</f>
        <v>0</v>
      </c>
      <c r="DZ29" s="16">
        <f>IF(ตัวชี้วัด!BH29="/",1,0)</f>
        <v>0</v>
      </c>
      <c r="EA29" s="16">
        <f>IF(ตัวชี้วัด!BK29="/",1,0)</f>
        <v>0</v>
      </c>
      <c r="EB29" s="16">
        <f>IF(ตัวชี้วัด!BN29="/",1,0)</f>
        <v>0</v>
      </c>
      <c r="EC29" s="16">
        <f>IF(ตัวชี้วัด!BT29="/",1,0)</f>
        <v>0</v>
      </c>
      <c r="ED29" s="16">
        <f>IF(ตัวชี้วัด!BW29="/",1,0)</f>
        <v>0</v>
      </c>
      <c r="EE29" s="16">
        <f>IF(ตัวชี้วัด!BZ29="/",1,0)</f>
        <v>0</v>
      </c>
      <c r="EF29" s="16">
        <f>IF(ตัวชี้วัด!CC29="/",1,0)</f>
        <v>0</v>
      </c>
      <c r="EG29" s="16">
        <f>IF(ตัวชี้วัด!CF29="/",1,0)</f>
        <v>0</v>
      </c>
      <c r="EH29" s="16">
        <f>IF(ตัวชี้วัด!CJ29="/",1,0)</f>
        <v>0</v>
      </c>
      <c r="EI29" s="16">
        <f>IF(ตัวชี้วัด!CM29="/",1,0)</f>
        <v>0</v>
      </c>
      <c r="EJ29" s="16">
        <f>IF(ตัวชี้วัด!CP29="/",1,0)</f>
        <v>0</v>
      </c>
      <c r="EK29" s="16">
        <f>IF(ตัวชี้วัด!CS29="/",1,0)</f>
        <v>0</v>
      </c>
      <c r="EL29" s="16">
        <f>IF(ตัวชี้วัด!CV29="/",1,0)</f>
        <v>0</v>
      </c>
      <c r="EM29" s="16">
        <f>IF(ตัวชี้วัด!DB29="/",1,0)</f>
        <v>0</v>
      </c>
      <c r="EN29" s="16">
        <f>IF(ตัวชี้วัด!DE29="/",1,0)</f>
        <v>0</v>
      </c>
      <c r="EO29" s="16">
        <f>IF(ตัวชี้วัด!DH29="/",1,0)</f>
        <v>0</v>
      </c>
      <c r="EP29" s="16">
        <f>IF(ตัวชี้วัด!DK29="/",1,0)</f>
        <v>0</v>
      </c>
      <c r="EQ29" s="16">
        <f>IF(ตัวชี้วัด!DN29="/",1,0)</f>
        <v>0</v>
      </c>
      <c r="ER29" s="16">
        <f>IF(ตัวชี้วัด!DR29="/",1,0)</f>
        <v>0</v>
      </c>
      <c r="ES29" s="16">
        <f>IF(ตัวชี้วัด!DU29="/",1,0)</f>
        <v>0</v>
      </c>
      <c r="ET29" s="16">
        <f>IF(ตัวชี้วัด!DX29="/",1,0)</f>
        <v>0</v>
      </c>
      <c r="EU29" s="16">
        <f>IF(ตัวชี้วัด!EA29="/",1,0)</f>
        <v>0</v>
      </c>
      <c r="EV29" s="84">
        <f t="shared" si="3"/>
        <v>0</v>
      </c>
      <c r="EX29" s="16">
        <v>24</v>
      </c>
      <c r="EY29" s="16">
        <f>IF(คุณลักษณะ!B29&gt;1,2,IF(คุณลักษณะ!B29=1,1,0))</f>
        <v>0</v>
      </c>
      <c r="EZ29" s="16">
        <f>IF(คุณลักษณะ!C29&gt;1,2,IF(คุณลักษณะ!C29=1,1,0))</f>
        <v>0</v>
      </c>
      <c r="FA29" s="16">
        <f>IF(คุณลักษณะ!D29&gt;1,2,IF(คุณลักษณะ!D29=1,1,0))</f>
        <v>0</v>
      </c>
      <c r="FB29" s="16">
        <f>IF(คุณลักษณะ!E29&gt;1,2,IF(คุณลักษณะ!E29=1,1,0))</f>
        <v>0</v>
      </c>
      <c r="FC29" s="84">
        <f t="shared" si="4"/>
        <v>0</v>
      </c>
      <c r="FD29" s="16">
        <f>IF(คุณลักษณะ!G29&gt;1,2,IF(คุณลักษณะ!G29=1,1,0))</f>
        <v>0</v>
      </c>
      <c r="FE29" s="16">
        <f>IF(คุณลักษณะ!H29&gt;1,2,IF(คุณลักษณะ!H29=1,1,0))</f>
        <v>0</v>
      </c>
      <c r="FF29" s="84">
        <f t="shared" si="5"/>
        <v>0</v>
      </c>
      <c r="FG29" s="16">
        <f>IF(คุณลักษณะ!O29&gt;1,2,IF(คุณลักษณะ!O29=1,1,0))</f>
        <v>0</v>
      </c>
      <c r="FH29" s="16">
        <f>IF(คุณลักษณะ!P29&gt;1,2,IF(คุณลักษณะ!P29=1,1,0))</f>
        <v>0</v>
      </c>
      <c r="FI29" s="84">
        <f t="shared" si="6"/>
        <v>0</v>
      </c>
      <c r="FJ29" s="16">
        <f>IF(คุณลักษณะ!S29&gt;1,2,IF(คุณลักษณะ!S29=1,1,0))</f>
        <v>0</v>
      </c>
      <c r="FK29" s="16">
        <f>IF(คุณลักษณะ!T29&gt;1,2,IF(คุณลักษณะ!T29=1,1,0))</f>
        <v>0</v>
      </c>
      <c r="FL29" s="84">
        <f t="shared" si="7"/>
        <v>0</v>
      </c>
      <c r="FM29" s="16">
        <f>IF(คุณลักษณะ!V29&gt;1,2,IF(คุณลักษณะ!V29=1,1,0))</f>
        <v>0</v>
      </c>
      <c r="FN29" s="16">
        <f>IF(คุณลักษณะ!W29&gt;1,2,IF(คุณลักษณะ!W29=1,1,0))</f>
        <v>0</v>
      </c>
      <c r="FO29" s="84">
        <f t="shared" si="8"/>
        <v>0</v>
      </c>
      <c r="FP29" s="16">
        <f>IF(คุณลักษณะ!Y29&gt;1,2,IF(คุณลักษณะ!Y29=1,1,0))</f>
        <v>0</v>
      </c>
      <c r="FQ29" s="16">
        <f>IF(คุณลักษณะ!AC29&gt;1,2,IF(คุณลักษณะ!AC29=1,1,0))</f>
        <v>0</v>
      </c>
      <c r="FR29" s="16">
        <f>IF(คุณลักษณะ!AD29&gt;1,2,IF(คุณลักษณะ!AD29=1,1,0))</f>
        <v>0</v>
      </c>
      <c r="FS29" s="84">
        <f t="shared" si="9"/>
        <v>0</v>
      </c>
      <c r="FT29" s="16">
        <f>IF(คุณลักษณะ!AF29&gt;1,2,IF(คุณลักษณะ!AF29=1,1,0))</f>
        <v>0</v>
      </c>
      <c r="FU29" s="16">
        <f>IF(คุณลักษณะ!AG29&gt;1,2,IF(คุณลักษณะ!AG29=1,1,0))</f>
        <v>0</v>
      </c>
      <c r="FV29" s="84">
        <f t="shared" si="10"/>
        <v>0</v>
      </c>
      <c r="FW29" s="51"/>
      <c r="FX29" s="16">
        <f>IF(คุณลักษณะ!F29&gt;1,2,IF(คุณลักษณะ!F29=1,1,0))</f>
        <v>0</v>
      </c>
      <c r="FY29" s="16">
        <f>IF(คุณลักษณะ!I29&gt;1,2,IF(คุณลักษณะ!I29=1,1,0))</f>
        <v>0</v>
      </c>
      <c r="FZ29" s="16">
        <f>IF(คุณลักษณะ!N29&gt;1,2,IF(คุณลักษณะ!N29=1,1,0))</f>
        <v>0</v>
      </c>
      <c r="GA29" s="16">
        <f>IF(คุณลักษณะ!Q29&gt;1,2,IF(คุณลักษณะ!Q29=1,1,0))</f>
        <v>0</v>
      </c>
      <c r="GB29" s="16">
        <f>IF(คุณลักษณะ!U29&gt;1,2,IF(คุณลักษณะ!U29=1,1,0))</f>
        <v>0</v>
      </c>
      <c r="GC29" s="16">
        <f>IF(คุณลักษณะ!X29&gt;1,2,IF(คุณลักษณะ!X29=1,1,0))</f>
        <v>0</v>
      </c>
      <c r="GD29" s="16">
        <f>IF(คุณลักษณะ!AE29&gt;1,2,IF(คุณลักษณะ!AE29=1,1,0))</f>
        <v>0</v>
      </c>
      <c r="GE29" s="16">
        <f>IF(คุณลักษณะ!AH29&gt;1,2,IF(คุณลักษณะ!AH29=1,1,0))</f>
        <v>0</v>
      </c>
      <c r="GF29" s="88">
        <f t="shared" si="13"/>
        <v>0</v>
      </c>
      <c r="GG29" s="86">
        <f>IF(คุณลักษณะ!F29=0,0,IF(คุณลักษณะ!I29=0,0,IF(คุณลักษณะ!N29=0,0,IF(คุณลักษณะ!Q29=0,0,IF(คุณลักษณะ!U29=0,0,IF(คุณลักษณะ!X29=0,0,IF(คุณลักษณะ!AE29=0,0,IF(คุณลักษณะ!AH29=0,0,GF29))))))))</f>
        <v>0</v>
      </c>
      <c r="GI29" s="3">
        <v>24</v>
      </c>
      <c r="GJ29" s="22">
        <f>IF(เวลาเรียน!C29="",0,1)</f>
        <v>0</v>
      </c>
      <c r="GK29" s="456">
        <f>IF(ผลการเรียน!$AK28=$GK$5,1,0)</f>
        <v>0</v>
      </c>
      <c r="GL29" s="456">
        <f>IF(ผลการเรียน!$AK28=$GL$5,1,0)</f>
        <v>0</v>
      </c>
      <c r="GM29" s="456">
        <f>IF(ผลการเรียน!$AK28=$GM$5,1,0)</f>
        <v>0</v>
      </c>
      <c r="GN29" s="456">
        <f>IF(ผลการเรียน!$AK28=$GN$5,1,0)</f>
        <v>0</v>
      </c>
      <c r="GO29" s="456">
        <f>IF(ผลการเรียน!$AK28=$GO$5,1,0)</f>
        <v>0</v>
      </c>
      <c r="GP29" s="456">
        <f>IF(ผลการเรียน!$AK28=$GP$5,1,0)</f>
        <v>0</v>
      </c>
      <c r="GQ29" s="456">
        <f>IF(ผลการเรียน!$AK28=$GQ$5,1,0)</f>
        <v>0</v>
      </c>
      <c r="GR29" s="456">
        <f>IF(ผลการเรียน!$AK28=$GR$5,1,0)</f>
        <v>0</v>
      </c>
      <c r="GS29" s="456">
        <f>IF(ผลการเรียน!$AK28=$GS$5,1,0)</f>
        <v>0</v>
      </c>
      <c r="GT29" s="456">
        <f>IF(ผลการเรียน!$AK28=$GT$5,1,0)</f>
        <v>0</v>
      </c>
      <c r="GU29" s="456">
        <f ca="1">IF(ผลการเรียน!$BA28=ลับ!$GU$5,1,0)</f>
        <v>0</v>
      </c>
      <c r="GV29" s="456">
        <f ca="1">IF(ผลการเรียน!$BA28=ลับ!$GV$5,1,0)</f>
        <v>0</v>
      </c>
      <c r="GW29" s="456">
        <f ca="1">IF(ผลการเรียน!$BA28=ลับ!$GW$5,1,0)</f>
        <v>0</v>
      </c>
      <c r="GX29" s="456">
        <f ca="1">IF(ผลการเรียน!$BA28=ลับ!$GX$5,1,0)</f>
        <v>0</v>
      </c>
      <c r="GY29" s="456">
        <f ca="1">IF(ผลการเรียน!$AR28=ลับ!$GY$5,1,0)</f>
        <v>0</v>
      </c>
      <c r="GZ29" s="456">
        <f ca="1">IF(ผลการเรียน!$AR28=ลับ!$GZ$5,1,0)</f>
        <v>0</v>
      </c>
      <c r="HA29" s="456">
        <f ca="1">IF(ผลการเรียน!$AR28=ลับ!$HA$5,1,0)</f>
        <v>0</v>
      </c>
      <c r="HB29" s="456">
        <f ca="1">IF(ผลการเรียน!$AR28=ลับ!$HB$5,1,0)</f>
        <v>0</v>
      </c>
      <c r="HC29" s="22">
        <f>IF(สรุปคะแนน!$Q29=3,1,0)</f>
        <v>0</v>
      </c>
      <c r="HD29" s="22">
        <f>IF(สรุปคะแนน!$Q29=2,1,0)</f>
        <v>0</v>
      </c>
      <c r="HE29" s="22">
        <f>IF(สรุปคะแนน!$Q29=1,1,0)</f>
        <v>0</v>
      </c>
      <c r="HF29" s="22">
        <f>IF(สรุปคะแนน!$Q29=0,1,0)</f>
        <v>1</v>
      </c>
      <c r="HG29" s="51"/>
      <c r="HH29" s="51"/>
      <c r="HI29" s="51"/>
      <c r="HJ29" s="51"/>
      <c r="HK29" s="51"/>
      <c r="HL29" s="51"/>
      <c r="HM29" s="51"/>
      <c r="HN29" s="51"/>
    </row>
    <row r="30" spans="1:222" ht="21">
      <c r="A30" s="29">
        <v>25</v>
      </c>
      <c r="B30" s="64">
        <f>IF(ลับ!B$3=0,0,IF(เวลาเรียน!G30="/",ลับ!B$3,0))</f>
        <v>0</v>
      </c>
      <c r="C30" s="64">
        <f>IF(ลับ!C$3=0,0,IF(เวลาเรียน!H30="/",ลับ!C$3,0))</f>
        <v>0</v>
      </c>
      <c r="D30" s="64">
        <f>IF(ลับ!D$3=0,0,IF(เวลาเรียน!I30="/",ลับ!D$3,0))</f>
        <v>0</v>
      </c>
      <c r="E30" s="64">
        <f>IF(ลับ!E$3=0,0,IF(เวลาเรียน!J30="/",ลับ!E$3,0))</f>
        <v>0</v>
      </c>
      <c r="F30" s="64">
        <f>IF(ลับ!F$3=0,0,IF(เวลาเรียน!K30="/",ลับ!F$3,0))</f>
        <v>0</v>
      </c>
      <c r="G30" s="64">
        <f>IF(ลับ!G$3=0,0,IF(เวลาเรียน!L30="/",ลับ!G$3,0))</f>
        <v>0</v>
      </c>
      <c r="H30" s="64">
        <f>IF(ลับ!H$3=0,0,IF(เวลาเรียน!M30="/",ลับ!H$3,0))</f>
        <v>0</v>
      </c>
      <c r="I30" s="64">
        <f>IF(ลับ!I$3=0,0,IF(เวลาเรียน!N30="/",ลับ!I$3,0))</f>
        <v>0</v>
      </c>
      <c r="J30" s="64">
        <f>IF(ลับ!J$3=0,0,IF(เวลาเรียน!O30="/",ลับ!J$3,0))</f>
        <v>0</v>
      </c>
      <c r="K30" s="64">
        <f>IF(ลับ!K$3=0,0,IF(เวลาเรียน!P30="/",ลับ!K$3,0))</f>
        <v>0</v>
      </c>
      <c r="L30" s="64">
        <f>IF(ลับ!L$3=0,0,IF(เวลาเรียน!Q30="/",ลับ!L$3,0))</f>
        <v>0</v>
      </c>
      <c r="M30" s="64">
        <f>IF(ลับ!M$3=0,0,IF(เวลาเรียน!R30="/",ลับ!M$3,0))</f>
        <v>0</v>
      </c>
      <c r="N30" s="64">
        <f>IF(ลับ!N$3=0,0,IF(เวลาเรียน!S30="/",ลับ!N$3,0))</f>
        <v>0</v>
      </c>
      <c r="O30" s="64">
        <f>IF(ลับ!O$3=0,0,IF(เวลาเรียน!T30="/",ลับ!O$3,0))</f>
        <v>0</v>
      </c>
      <c r="P30" s="64">
        <f>IF(ลับ!P$3=0,0,IF(เวลาเรียน!U30="/",ลับ!P$3,0))</f>
        <v>0</v>
      </c>
      <c r="Q30" s="64">
        <f>IF(ลับ!Q$3=0,0,IF(เวลาเรียน!V30="/",ลับ!Q$3,0))</f>
        <v>0</v>
      </c>
      <c r="R30" s="64">
        <f>IF(ลับ!R$3=0,0,IF(เวลาเรียน!W30="/",ลับ!R$3,0))</f>
        <v>0</v>
      </c>
      <c r="S30" s="64">
        <f>IF(ลับ!S$3=0,0,IF(เวลาเรียน!X30="/",ลับ!S$3,0))</f>
        <v>0</v>
      </c>
      <c r="T30" s="64">
        <f>IF(ลับ!T$3=0,0,IF(เวลาเรียน!Y30="/",ลับ!T$3,0))</f>
        <v>0</v>
      </c>
      <c r="U30" s="64">
        <f>IF(ลับ!U$3=0,0,IF(เวลาเรียน!Z30="/",ลับ!U$3,0))</f>
        <v>0</v>
      </c>
      <c r="V30" s="64">
        <f>IF(ลับ!V$3=0,0,IF(เวลาเรียน!AA30="/",ลับ!V$3,0))</f>
        <v>0</v>
      </c>
      <c r="W30" s="64">
        <f>IF(ลับ!W$3=0,0,IF(เวลาเรียน!AB30="/",ลับ!W$3,0))</f>
        <v>0</v>
      </c>
      <c r="X30" s="64">
        <f>IF(ลับ!X$3=0,0,IF(เวลาเรียน!AC30="/",ลับ!X$3,0))</f>
        <v>0</v>
      </c>
      <c r="Y30" s="64">
        <f>IF(ลับ!Y$3=0,0,IF(เวลาเรียน!AD30="/",ลับ!Y$3,0))</f>
        <v>0</v>
      </c>
      <c r="Z30" s="773">
        <f>IF(ลับ!Z$3=0,0,IF(เวลาเรียน!AE30="/",ลับ!Z$3,0))</f>
        <v>0</v>
      </c>
      <c r="AA30" s="64">
        <f>IF(ลับ!AA$3=0,0,IF(เวลาเรียน!AH30="/",ลับ!AA$3,0))</f>
        <v>0</v>
      </c>
      <c r="AB30" s="64">
        <f>IF(ลับ!AB$3=0,0,IF(เวลาเรียน!AI30="/",ลับ!AB$3,0))</f>
        <v>0</v>
      </c>
      <c r="AC30" s="64">
        <f>IF(ลับ!AC$3=0,0,IF(เวลาเรียน!AJ30="/",ลับ!AC$3,0))</f>
        <v>0</v>
      </c>
      <c r="AD30" s="64">
        <f>IF(ลับ!AD$3=0,0,IF(เวลาเรียน!AK30="/",ลับ!AD$3,0))</f>
        <v>0</v>
      </c>
      <c r="AE30" s="64">
        <f>IF(ลับ!AE$3=0,0,IF(เวลาเรียน!AL30="/",ลับ!AE$3,0))</f>
        <v>0</v>
      </c>
      <c r="AF30" s="64">
        <f>IF(ลับ!AF$3=0,0,IF(เวลาเรียน!AM30="/",ลับ!AF$3,0))</f>
        <v>0</v>
      </c>
      <c r="AG30" s="64">
        <f>IF(ลับ!AG$3=0,0,IF(เวลาเรียน!AN30="/",ลับ!AG$3,0))</f>
        <v>0</v>
      </c>
      <c r="AH30" s="64">
        <f>IF(ลับ!AH$3=0,0,IF(เวลาเรียน!AO30="/",ลับ!AH$3,0))</f>
        <v>0</v>
      </c>
      <c r="AI30" s="64">
        <f>IF(ลับ!AI$3=0,0,IF(เวลาเรียน!AP30="/",ลับ!AI$3,0))</f>
        <v>0</v>
      </c>
      <c r="AJ30" s="64">
        <f>IF(ลับ!AJ$3=0,0,IF(เวลาเรียน!AQ30="/",ลับ!AJ$3,0))</f>
        <v>0</v>
      </c>
      <c r="AK30" s="64">
        <f>IF(ลับ!AK$3=0,0,IF(เวลาเรียน!AR30="/",ลับ!AK$3,0))</f>
        <v>0</v>
      </c>
      <c r="AL30" s="64">
        <f>IF(ลับ!AL$3=0,0,IF(เวลาเรียน!AS30="/",ลับ!AL$3,0))</f>
        <v>0</v>
      </c>
      <c r="AM30" s="64">
        <f>IF(ลับ!AM$3=0,0,IF(เวลาเรียน!AT30="/",ลับ!AM$3,0))</f>
        <v>0</v>
      </c>
      <c r="AN30" s="64">
        <f>IF(ลับ!AN$3=0,0,IF(เวลาเรียน!AU30="/",ลับ!AN$3,0))</f>
        <v>0</v>
      </c>
      <c r="AO30" s="64">
        <f>IF(ลับ!AO$3=0,0,IF(เวลาเรียน!AV30="/",ลับ!AO$3,0))</f>
        <v>0</v>
      </c>
      <c r="AP30" s="64">
        <f>IF(ลับ!AP$3=0,0,IF(เวลาเรียน!AW30="/",ลับ!AP$3,0))</f>
        <v>0</v>
      </c>
      <c r="AQ30" s="64">
        <f>IF(ลับ!AQ$3=0,0,IF(เวลาเรียน!AX30="/",ลับ!AQ$3,0))</f>
        <v>0</v>
      </c>
      <c r="AR30" s="64">
        <f>IF(ลับ!AR$3=0,0,IF(เวลาเรียน!AY30="/",ลับ!AR$3,0))</f>
        <v>0</v>
      </c>
      <c r="AS30" s="64">
        <f>IF(ลับ!AS$3=0,0,IF(เวลาเรียน!AZ30="/",ลับ!AS$3,0))</f>
        <v>0</v>
      </c>
      <c r="AT30" s="64">
        <f>IF(ลับ!AT$3=0,0,IF(เวลาเรียน!BA30="/",ลับ!AT$3,0))</f>
        <v>0</v>
      </c>
      <c r="AU30" s="64">
        <f>IF(ลับ!AU$3=0,0,IF(เวลาเรียน!BB30="/",ลับ!AU$3,0))</f>
        <v>0</v>
      </c>
      <c r="AV30" s="64">
        <f>IF(ลับ!AV$3=0,0,IF(เวลาเรียน!BC30="/",ลับ!AV$3,0))</f>
        <v>0</v>
      </c>
      <c r="AW30" s="64">
        <f>IF(ลับ!AW$3=0,0,IF(เวลาเรียน!BD30="/",ลับ!AW$3,0))</f>
        <v>0</v>
      </c>
      <c r="AX30" s="64">
        <f>IF(ลับ!AX$3=0,0,IF(เวลาเรียน!BE30="/",ลับ!AX$3,0))</f>
        <v>0</v>
      </c>
      <c r="AY30" s="64">
        <f>IF(ลับ!AY$3=0,0,IF(เวลาเรียน!BF30="/",ลับ!AY$3,0))</f>
        <v>0</v>
      </c>
      <c r="AZ30" s="64">
        <f>IF(ลับ!AZ$3=0,0,IF(เวลาเรียน!BG30="/",ลับ!AZ$3,0))</f>
        <v>0</v>
      </c>
      <c r="BA30" s="64">
        <f>IF(ลับ!BA$3=0,0,IF(เวลาเรียน!BH30="/",ลับ!BA$3,0))</f>
        <v>0</v>
      </c>
      <c r="BB30" s="64">
        <f>IF(ลับ!BB$3=0,0,IF(เวลาเรียน!BI30="/",ลับ!BB$3,0))</f>
        <v>0</v>
      </c>
      <c r="BC30" s="64">
        <f>IF(ลับ!BC$3=0,0,IF(เวลาเรียน!BJ30="/",ลับ!BC$3,0))</f>
        <v>0</v>
      </c>
      <c r="BD30" s="64">
        <f>IF(ลับ!BD$3=0,0,IF(เวลาเรียน!BK30="/",ลับ!BD$3,0))</f>
        <v>0</v>
      </c>
      <c r="BE30" s="64">
        <f>IF(ลับ!BE$3=0,0,IF(เวลาเรียน!BL30="/",ลับ!BE$3,0))</f>
        <v>0</v>
      </c>
      <c r="BF30" s="64">
        <f>IF(ลับ!BF$3=0,0,IF(เวลาเรียน!BM30="/",ลับ!BF$3,0))</f>
        <v>0</v>
      </c>
      <c r="BG30" s="64">
        <f>IF(ลับ!BG$3=0,0,IF(เวลาเรียน!BN30="/",ลับ!BG$3,0))</f>
        <v>0</v>
      </c>
      <c r="BH30" s="64">
        <f>IF(ลับ!BH$3=0,0,IF(เวลาเรียน!BO30="/",ลับ!BH$3,0))</f>
        <v>0</v>
      </c>
      <c r="BI30" s="64">
        <f>IF(ลับ!BI$3=0,0,IF(เวลาเรียน!BP30="/",ลับ!BI$3,0))</f>
        <v>0</v>
      </c>
      <c r="BJ30" s="64">
        <f>IF(ลับ!BJ$3=0,0,IF(เวลาเรียน!BQ30="/",ลับ!BJ$3,0))</f>
        <v>0</v>
      </c>
      <c r="BK30" s="64">
        <f>IF(ลับ!BK$3=0,0,IF(เวลาเรียน!BR30="/",ลับ!BK$3,0))</f>
        <v>0</v>
      </c>
      <c r="BL30" s="64">
        <f>IF(ลับ!BL$3=0,0,IF(เวลาเรียน!BS30="/",ลับ!BL$3,0))</f>
        <v>0</v>
      </c>
      <c r="BM30" s="64">
        <f>IF(ลับ!BM$3=0,0,IF(เวลาเรียน!BT30="/",ลับ!BM$3,0))</f>
        <v>0</v>
      </c>
      <c r="BN30" s="64">
        <f>IF(ลับ!BN$3=0,0,IF(เวลาเรียน!BU30="/",ลับ!BN$3,0))</f>
        <v>0</v>
      </c>
      <c r="BO30" s="64">
        <f>IF(ลับ!BO$3=0,0,IF(เวลาเรียน!BV30="/",ลับ!BO$3,0))</f>
        <v>0</v>
      </c>
      <c r="BP30" s="64">
        <f>IF(ลับ!BP$3=0,0,IF(เวลาเรียน!BW30="/",ลับ!BP$3,0))</f>
        <v>0</v>
      </c>
      <c r="BQ30" s="64">
        <f>IF(ลับ!BQ$3=0,0,IF(เวลาเรียน!BX30="/",ลับ!BQ$3,0))</f>
        <v>0</v>
      </c>
      <c r="BR30" s="64">
        <f>IF(ลับ!BR$3=0,0,IF(เวลาเรียน!BY30="/",ลับ!BR$3,0))</f>
        <v>0</v>
      </c>
      <c r="BS30" s="773">
        <f>IF(ลับ!BS$3=0,0,IF(เวลาเรียน!BZ30="/",ลับ!BS$3,0))</f>
        <v>0</v>
      </c>
      <c r="BT30" s="64">
        <f>IF(ลับ!BT$3=0,0,IF(เวลาเรียน!CB30="/",ลับ!BT$3,0))</f>
        <v>0</v>
      </c>
      <c r="BU30" s="64">
        <f>IF(ลับ!BU$3=0,0,IF(เวลาเรียน!CC30="/",ลับ!BU$3,0))</f>
        <v>0</v>
      </c>
      <c r="BV30" s="64">
        <f>IF(ลับ!BV$3=0,0,IF(เวลาเรียน!CD30="/",ลับ!BV$3,0))</f>
        <v>0</v>
      </c>
      <c r="BW30" s="64">
        <f>IF(ลับ!BW$3=0,0,IF(เวลาเรียน!CE30="/",ลับ!BW$3,0))</f>
        <v>0</v>
      </c>
      <c r="BX30" s="64">
        <f>IF(ลับ!BX$3=0,0,IF(เวลาเรียน!CF30="/",ลับ!BX$3,0))</f>
        <v>0</v>
      </c>
      <c r="BY30" s="64">
        <f>IF(ลับ!BY$3=0,0,IF(เวลาเรียน!CG30="/",ลับ!BY$3,0))</f>
        <v>0</v>
      </c>
      <c r="BZ30" s="64">
        <f>IF(ลับ!BZ$3=0,0,IF(เวลาเรียน!CH30="/",ลับ!BZ$3,0))</f>
        <v>0</v>
      </c>
      <c r="CA30" s="64">
        <f>IF(ลับ!CA$3=0,0,IF(เวลาเรียน!CI30="/",ลับ!CA$3,0))</f>
        <v>0</v>
      </c>
      <c r="CB30" s="64">
        <f>IF(ลับ!CB$3=0,0,IF(เวลาเรียน!CJ30="/",ลับ!CB$3,0))</f>
        <v>0</v>
      </c>
      <c r="CC30" s="64">
        <f>IF(ลับ!CC$3=0,0,IF(เวลาเรียน!CK30="/",ลับ!CC$3,0))</f>
        <v>0</v>
      </c>
      <c r="CD30" s="64">
        <f>IF(ลับ!CD$3=0,0,IF(เวลาเรียน!CL30="/",ลับ!CD$3,0))</f>
        <v>0</v>
      </c>
      <c r="CE30" s="64">
        <f>IF(ลับ!CE$3=0,0,IF(เวลาเรียน!CM30="/",ลับ!CE$3,0))</f>
        <v>0</v>
      </c>
      <c r="CF30" s="64">
        <f>IF(ลับ!CF$3=0,0,IF(เวลาเรียน!CN30="/",ลับ!CF$3,0))</f>
        <v>0</v>
      </c>
      <c r="CG30" s="64">
        <f>IF(ลับ!CG$3=0,0,IF(เวลาเรียน!CO30="/",ลับ!CG$3,0))</f>
        <v>0</v>
      </c>
      <c r="CH30" s="64">
        <f>IF(ลับ!CH$3=0,0,IF(เวลาเรียน!CP30="/",ลับ!CH$3,0))</f>
        <v>0</v>
      </c>
      <c r="CI30" s="64">
        <f>IF(ลับ!CI$3=0,0,IF(เวลาเรียน!CQ30="/",ลับ!CI$3,0))</f>
        <v>0</v>
      </c>
      <c r="CJ30" s="64">
        <f>IF(ลับ!CJ$3=0,0,IF(เวลาเรียน!CR30="/",ลับ!CJ$3,0))</f>
        <v>0</v>
      </c>
      <c r="CK30" s="64">
        <f>IF(ลับ!CK$3=0,0,IF(เวลาเรียน!CS30="/",ลับ!CK$3,0))</f>
        <v>0</v>
      </c>
      <c r="CL30" s="64">
        <f>IF(ลับ!CL$3=0,0,IF(เวลาเรียน!CT30="/",ลับ!CL$3,0))</f>
        <v>0</v>
      </c>
      <c r="CM30" s="64">
        <f>IF(ลับ!CM$3=0,0,IF(เวลาเรียน!CU30="/",ลับ!CM$3,0))</f>
        <v>0</v>
      </c>
      <c r="CN30" s="64">
        <f>IF(ลับ!CN$3=0,0,IF(เวลาเรียน!CV30="/",ลับ!CN$3,0))</f>
        <v>0</v>
      </c>
      <c r="CO30" s="64">
        <f>IF(ลับ!CO$3=0,0,IF(เวลาเรียน!CW30="/",ลับ!CO$3,0))</f>
        <v>0</v>
      </c>
      <c r="CP30" s="64">
        <f>IF(ลับ!CP$3=0,0,IF(เวลาเรียน!CX30="/",ลับ!CP$3,0))</f>
        <v>0</v>
      </c>
      <c r="CQ30" s="64">
        <f>IF(ลับ!CQ$3=0,0,IF(เวลาเรียน!CY30="/",ลับ!CQ$3,0))</f>
        <v>0</v>
      </c>
      <c r="CR30" s="64">
        <f>IF(ลับ!CR$3=0,0,IF(เวลาเรียน!CZ30="/",ลับ!CR$3,0))</f>
        <v>0</v>
      </c>
      <c r="CS30" s="64">
        <f>IF(ลับ!CS$3=0,0,IF(เวลาเรียน!DA30="/",ลับ!CS$3,0))</f>
        <v>0</v>
      </c>
      <c r="CT30" s="64">
        <f>IF(ลับ!CT$3=0,0,IF(เวลาเรียน!DB30="/",ลับ!CT$3,0))</f>
        <v>0</v>
      </c>
      <c r="CU30" s="64">
        <f>IF(ลับ!CU$3=0,0,IF(เวลาเรียน!DC30="/",ลับ!CU$3,0))</f>
        <v>0</v>
      </c>
      <c r="CV30" s="64">
        <f>IF(ลับ!CV$3=0,0,IF(เวลาเรียน!DD30="/",ลับ!CV$3,0))</f>
        <v>0</v>
      </c>
      <c r="CW30" s="65">
        <f>IF(ลับ!CW$3=0,0,IF(เวลาเรียน!DE30="/",ลับ!CW$3,0))</f>
        <v>0</v>
      </c>
      <c r="CX30" s="85">
        <f t="shared" si="11"/>
        <v>0</v>
      </c>
      <c r="CZ30" s="16">
        <v>25</v>
      </c>
      <c r="DA30" s="16">
        <f>IF(ตัวชี้วัด!C30="ร",ตัวชี้วัด!C30,IF(ตัวชี้วัด!F30="ร",ตัวชี้วัด!F30,IF(ตัวชี้วัด!I30="ร",ตัวชี้วัด!I30,IF(ตัวชี้วัด!L30="ร",ตัวชี้วัด!L30,IF(ตัวชี้วัด!O30="ร",ตัวชี้วัด!O30,IF(ตัวชี้วัด!S30="ร",ตัวชี้วัด!S30,IF(ตัวชี้วัด!V30="ร",ตัวชี้วัด!V30,SUM(ตัวชี้วัด!C30,ตัวชี้วัด!F30,ตัวชี้วัด!I30,ตัวชี้วัด!L30,ตัวชี้วัด!O30,ตัวชี้วัด!S30,ตัวชี้วัด!V30))))))))</f>
        <v>0</v>
      </c>
      <c r="DB30" s="16">
        <f>IF(ตัวชี้วัด!Y30="ร",ตัวชี้วัด!Y30,IF(ตัวชี้วัด!AB30="ร",ตัวชี้วัด!AB30,IF(ตัวชี้วัด!AE30="ร",ตัวชี้วัด!AE30,IF(ตัวชี้วัด!AK30="ร",ตัวชี้วัด!AK30,IF(ตัวชี้วัด!AN30="ร",ตัวชี้วัด!AN30,IF(ตัวชี้วัด!AQ30="ร",ตัวชี้วัด!AQ30,IF(ตัวชี้วัด!AT30="ร",ตัวชี้วัด!AT30,SUM(ตัวชี้วัด!Y30,ตัวชี้วัด!AB30,ตัวชี้วัด!AE30,ตัวชี้วัด!AK30,ตัวชี้วัด!AN30,ตัวชี้วัด!AQ30,ตัวชี้วัด!AT30))))))))</f>
        <v>0</v>
      </c>
      <c r="DC30" s="16">
        <f>IF(ตัวชี้วัด!AW30="ร",ตัวชี้วัด!AW30,IF(ตัวชี้วัด!BA30="ร",ตัวชี้วัด!BA30,IF(ตัวชี้วัด!BD30="ร",ตัวชี้วัด!BD30,IF(ตัวชี้วัด!BG30="ร",ตัวชี้วัด!BG30,IF(ตัวชี้วัด!BJ30="ร",ตัวชี้วัด!BJ30,IF(ตัวชี้วัด!BM30="ร",ตัวชี้วัด!BM30,IF(ตัวชี้วัด!BS30="ร",ตัวชี้วัด!BS30,SUM(ตัวชี้วัด!AW30,ตัวชี้วัด!BA30,ตัวชี้วัด!BD30,ตัวชี้วัด!BG30,ตัวชี้วัด!BJ30,ตัวชี้วัด!BM30,ตัวชี้วัด!BS30))))))))</f>
        <v>0</v>
      </c>
      <c r="DD30" s="16">
        <f>IF(ตัวชี้วัด!BV30="ร",ตัวชี้วัด!BV30,IF(ตัวชี้วัด!BY30="ร",ตัวชี้วัด!BY30,IF(ตัวชี้วัด!CB30="ร",ตัวชี้วัด!CB30,IF(ตัวชี้วัด!CE30="ร",ตัวชี้วัด!CE30,IF(ตัวชี้วัด!CI30="ร",ตัวชี้วัด!CI30,IF(ตัวชี้วัด!CL30="ร",ตัวชี้วัด!CL30,IF(ตัวชี้วัด!CO30="ร",ตัวชี้วัด!CO30,SUM(ตัวชี้วัด!BV30,ตัวชี้วัด!BY30,ตัวชี้วัด!CB30,ตัวชี้วัด!CE30,ตัวชี้วัด!CI30,ตัวชี้วัด!CL30,ตัวชี้วัด!CO30))))))))</f>
        <v>0</v>
      </c>
      <c r="DE30" s="16">
        <f>IF(ตัวชี้วัด!CR30="ร",ตัวชี้วัด!CR30,IF(ตัวชี้วัด!CU30="ร",ตัวชี้วัด!CU30,IF(ตัวชี้วัด!DA30="ร",ตัวชี้วัด!DA30,IF(ตัวชี้วัด!DD30="ร",ตัวชี้วัด!DD30,IF(ตัวชี้วัด!DG30="ร",ตัวชี้วัด!DG30,IF(ตัวชี้วัด!DJ30="ร",ตัวชี้วัด!DJ30,IF(ตัวชี้วัด!DM30="ร",ตัวชี้วัด!DM30,SUM(ตัวชี้วัด!CR30,ตัวชี้วัด!CU30,ตัวชี้วัด!DA30,ตัวชี้วัด!DD30,ตัวชี้วัด!DG30,ตัวชี้วัด!DJ30,ตัวชี้วัด!DM30))))))))</f>
        <v>0</v>
      </c>
      <c r="DF30" s="16">
        <f>IF(ตัวชี้วัด!DQ30="ร",ตัวชี้วัด!DQ30,IF(ตัวชี้วัด!DT30="ร",ตัวชี้วัด!DT30,IF(ตัวชี้วัด!DW30="ร",ตัวชี้วัด!DW30,IF(ตัวชี้วัด!DZ30="ร",ตัวชี้วัด!DZ30,SUM(ตัวชี้วัด!DQ30,ตัวชี้วัด!DT30,ตัวชี้วัด!DW30,ตัวชี้วัด!DZ30)))))</f>
        <v>0</v>
      </c>
      <c r="DG30" s="84">
        <f t="shared" si="12"/>
        <v>0</v>
      </c>
      <c r="DH30" s="51"/>
      <c r="DI30" s="16">
        <f>IF(ตัวชี้วัด!D30="/",1,0)</f>
        <v>0</v>
      </c>
      <c r="DJ30" s="16">
        <f>IF(ตัวชี้วัด!G30="/",1,0)</f>
        <v>0</v>
      </c>
      <c r="DK30" s="16">
        <f>IF(ตัวชี้วัด!J30="/",1,0)</f>
        <v>0</v>
      </c>
      <c r="DL30" s="16">
        <f>IF(ตัวชี้วัด!M30="/",1,0)</f>
        <v>0</v>
      </c>
      <c r="DM30" s="16">
        <f>IF(ตัวชี้วัด!P30="/",1,0)</f>
        <v>0</v>
      </c>
      <c r="DN30" s="16">
        <f>IF(ตัวชี้วัด!T30="/",1,0)</f>
        <v>0</v>
      </c>
      <c r="DO30" s="16">
        <f>IF(ตัวชี้วัด!W30="/",1,0)</f>
        <v>0</v>
      </c>
      <c r="DP30" s="16">
        <f>IF(ตัวชี้วัด!Z30="/",1,0)</f>
        <v>0</v>
      </c>
      <c r="DQ30" s="16">
        <f>IF(ตัวชี้วัด!AC30="/",1,0)</f>
        <v>0</v>
      </c>
      <c r="DR30" s="16">
        <f>IF(ตัวชี้วัด!AF30="/",1,0)</f>
        <v>0</v>
      </c>
      <c r="DS30" s="16">
        <f>IF(ตัวชี้วัด!AL30="/",1,0)</f>
        <v>0</v>
      </c>
      <c r="DT30" s="16">
        <f>IF(ตัวชี้วัด!AO30="/",1,0)</f>
        <v>0</v>
      </c>
      <c r="DU30" s="16">
        <f>IF(ตัวชี้วัด!AR30="/",1,0)</f>
        <v>0</v>
      </c>
      <c r="DV30" s="16">
        <f>IF(ตัวชี้วัด!AU30="/",1,0)</f>
        <v>0</v>
      </c>
      <c r="DW30" s="16">
        <f>IF(ตัวชี้วัด!AX30="/",1,0)</f>
        <v>0</v>
      </c>
      <c r="DX30" s="16">
        <f>IF(ตัวชี้วัด!BB30="/",1,0)</f>
        <v>0</v>
      </c>
      <c r="DY30" s="16">
        <f>IF(ตัวชี้วัด!BE30="/",1,0)</f>
        <v>0</v>
      </c>
      <c r="DZ30" s="16">
        <f>IF(ตัวชี้วัด!BH30="/",1,0)</f>
        <v>0</v>
      </c>
      <c r="EA30" s="16">
        <f>IF(ตัวชี้วัด!BK30="/",1,0)</f>
        <v>0</v>
      </c>
      <c r="EB30" s="16">
        <f>IF(ตัวชี้วัด!BN30="/",1,0)</f>
        <v>0</v>
      </c>
      <c r="EC30" s="16">
        <f>IF(ตัวชี้วัด!BT30="/",1,0)</f>
        <v>0</v>
      </c>
      <c r="ED30" s="16">
        <f>IF(ตัวชี้วัด!BW30="/",1,0)</f>
        <v>0</v>
      </c>
      <c r="EE30" s="16">
        <f>IF(ตัวชี้วัด!BZ30="/",1,0)</f>
        <v>0</v>
      </c>
      <c r="EF30" s="16">
        <f>IF(ตัวชี้วัด!CC30="/",1,0)</f>
        <v>0</v>
      </c>
      <c r="EG30" s="16">
        <f>IF(ตัวชี้วัด!CF30="/",1,0)</f>
        <v>0</v>
      </c>
      <c r="EH30" s="16">
        <f>IF(ตัวชี้วัด!CJ30="/",1,0)</f>
        <v>0</v>
      </c>
      <c r="EI30" s="16">
        <f>IF(ตัวชี้วัด!CM30="/",1,0)</f>
        <v>0</v>
      </c>
      <c r="EJ30" s="16">
        <f>IF(ตัวชี้วัด!CP30="/",1,0)</f>
        <v>0</v>
      </c>
      <c r="EK30" s="16">
        <f>IF(ตัวชี้วัด!CS30="/",1,0)</f>
        <v>0</v>
      </c>
      <c r="EL30" s="16">
        <f>IF(ตัวชี้วัด!CV30="/",1,0)</f>
        <v>0</v>
      </c>
      <c r="EM30" s="16">
        <f>IF(ตัวชี้วัด!DB30="/",1,0)</f>
        <v>0</v>
      </c>
      <c r="EN30" s="16">
        <f>IF(ตัวชี้วัด!DE30="/",1,0)</f>
        <v>0</v>
      </c>
      <c r="EO30" s="16">
        <f>IF(ตัวชี้วัด!DH30="/",1,0)</f>
        <v>0</v>
      </c>
      <c r="EP30" s="16">
        <f>IF(ตัวชี้วัด!DK30="/",1,0)</f>
        <v>0</v>
      </c>
      <c r="EQ30" s="16">
        <f>IF(ตัวชี้วัด!DN30="/",1,0)</f>
        <v>0</v>
      </c>
      <c r="ER30" s="16">
        <f>IF(ตัวชี้วัด!DR30="/",1,0)</f>
        <v>0</v>
      </c>
      <c r="ES30" s="16">
        <f>IF(ตัวชี้วัด!DU30="/",1,0)</f>
        <v>0</v>
      </c>
      <c r="ET30" s="16">
        <f>IF(ตัวชี้วัด!DX30="/",1,0)</f>
        <v>0</v>
      </c>
      <c r="EU30" s="16">
        <f>IF(ตัวชี้วัด!EA30="/",1,0)</f>
        <v>0</v>
      </c>
      <c r="EV30" s="84">
        <f t="shared" si="3"/>
        <v>0</v>
      </c>
      <c r="EX30" s="16">
        <v>25</v>
      </c>
      <c r="EY30" s="16">
        <f>IF(คุณลักษณะ!B30&gt;1,2,IF(คุณลักษณะ!B30=1,1,0))</f>
        <v>0</v>
      </c>
      <c r="EZ30" s="16">
        <f>IF(คุณลักษณะ!C30&gt;1,2,IF(คุณลักษณะ!C30=1,1,0))</f>
        <v>0</v>
      </c>
      <c r="FA30" s="16">
        <f>IF(คุณลักษณะ!D30&gt;1,2,IF(คุณลักษณะ!D30=1,1,0))</f>
        <v>0</v>
      </c>
      <c r="FB30" s="16">
        <f>IF(คุณลักษณะ!E30&gt;1,2,IF(คุณลักษณะ!E30=1,1,0))</f>
        <v>0</v>
      </c>
      <c r="FC30" s="84">
        <f t="shared" si="4"/>
        <v>0</v>
      </c>
      <c r="FD30" s="16">
        <f>IF(คุณลักษณะ!G30&gt;1,2,IF(คุณลักษณะ!G30=1,1,0))</f>
        <v>0</v>
      </c>
      <c r="FE30" s="16">
        <f>IF(คุณลักษณะ!H30&gt;1,2,IF(คุณลักษณะ!H30=1,1,0))</f>
        <v>0</v>
      </c>
      <c r="FF30" s="84">
        <f t="shared" si="5"/>
        <v>0</v>
      </c>
      <c r="FG30" s="16">
        <f>IF(คุณลักษณะ!O30&gt;1,2,IF(คุณลักษณะ!O30=1,1,0))</f>
        <v>0</v>
      </c>
      <c r="FH30" s="16">
        <f>IF(คุณลักษณะ!P30&gt;1,2,IF(คุณลักษณะ!P30=1,1,0))</f>
        <v>0</v>
      </c>
      <c r="FI30" s="84">
        <f t="shared" si="6"/>
        <v>0</v>
      </c>
      <c r="FJ30" s="16">
        <f>IF(คุณลักษณะ!S30&gt;1,2,IF(คุณลักษณะ!S30=1,1,0))</f>
        <v>0</v>
      </c>
      <c r="FK30" s="16">
        <f>IF(คุณลักษณะ!T30&gt;1,2,IF(คุณลักษณะ!T30=1,1,0))</f>
        <v>0</v>
      </c>
      <c r="FL30" s="84">
        <f t="shared" si="7"/>
        <v>0</v>
      </c>
      <c r="FM30" s="16">
        <f>IF(คุณลักษณะ!V30&gt;1,2,IF(คุณลักษณะ!V30=1,1,0))</f>
        <v>0</v>
      </c>
      <c r="FN30" s="16">
        <f>IF(คุณลักษณะ!W30&gt;1,2,IF(คุณลักษณะ!W30=1,1,0))</f>
        <v>0</v>
      </c>
      <c r="FO30" s="84">
        <f t="shared" si="8"/>
        <v>0</v>
      </c>
      <c r="FP30" s="16">
        <f>IF(คุณลักษณะ!Y30&gt;1,2,IF(คุณลักษณะ!Y30=1,1,0))</f>
        <v>0</v>
      </c>
      <c r="FQ30" s="16">
        <f>IF(คุณลักษณะ!AC30&gt;1,2,IF(คุณลักษณะ!AC30=1,1,0))</f>
        <v>0</v>
      </c>
      <c r="FR30" s="16">
        <f>IF(คุณลักษณะ!AD30&gt;1,2,IF(คุณลักษณะ!AD30=1,1,0))</f>
        <v>0</v>
      </c>
      <c r="FS30" s="84">
        <f t="shared" si="9"/>
        <v>0</v>
      </c>
      <c r="FT30" s="16">
        <f>IF(คุณลักษณะ!AF30&gt;1,2,IF(คุณลักษณะ!AF30=1,1,0))</f>
        <v>0</v>
      </c>
      <c r="FU30" s="16">
        <f>IF(คุณลักษณะ!AG30&gt;1,2,IF(คุณลักษณะ!AG30=1,1,0))</f>
        <v>0</v>
      </c>
      <c r="FV30" s="84">
        <f t="shared" si="10"/>
        <v>0</v>
      </c>
      <c r="FW30" s="51"/>
      <c r="FX30" s="16">
        <f>IF(คุณลักษณะ!F30&gt;1,2,IF(คุณลักษณะ!F30=1,1,0))</f>
        <v>0</v>
      </c>
      <c r="FY30" s="16">
        <f>IF(คุณลักษณะ!I30&gt;1,2,IF(คุณลักษณะ!I30=1,1,0))</f>
        <v>0</v>
      </c>
      <c r="FZ30" s="16">
        <f>IF(คุณลักษณะ!N30&gt;1,2,IF(คุณลักษณะ!N30=1,1,0))</f>
        <v>0</v>
      </c>
      <c r="GA30" s="16">
        <f>IF(คุณลักษณะ!Q30&gt;1,2,IF(คุณลักษณะ!Q30=1,1,0))</f>
        <v>0</v>
      </c>
      <c r="GB30" s="16">
        <f>IF(คุณลักษณะ!U30&gt;1,2,IF(คุณลักษณะ!U30=1,1,0))</f>
        <v>0</v>
      </c>
      <c r="GC30" s="16">
        <f>IF(คุณลักษณะ!X30&gt;1,2,IF(คุณลักษณะ!X30=1,1,0))</f>
        <v>0</v>
      </c>
      <c r="GD30" s="16">
        <f>IF(คุณลักษณะ!AE30&gt;1,2,IF(คุณลักษณะ!AE30=1,1,0))</f>
        <v>0</v>
      </c>
      <c r="GE30" s="16">
        <f>IF(คุณลักษณะ!AH30&gt;1,2,IF(คุณลักษณะ!AH30=1,1,0))</f>
        <v>0</v>
      </c>
      <c r="GF30" s="88">
        <f t="shared" si="13"/>
        <v>0</v>
      </c>
      <c r="GG30" s="86">
        <f>IF(คุณลักษณะ!F30=0,0,IF(คุณลักษณะ!I30=0,0,IF(คุณลักษณะ!N30=0,0,IF(คุณลักษณะ!Q30=0,0,IF(คุณลักษณะ!U30=0,0,IF(คุณลักษณะ!X30=0,0,IF(คุณลักษณะ!AE30=0,0,IF(คุณลักษณะ!AH30=0,0,GF30))))))))</f>
        <v>0</v>
      </c>
      <c r="GI30" s="3">
        <v>25</v>
      </c>
      <c r="GJ30" s="22">
        <f>IF(เวลาเรียน!C30="",0,1)</f>
        <v>0</v>
      </c>
      <c r="GK30" s="456">
        <f>IF(ผลการเรียน!$AK29=$GK$5,1,0)</f>
        <v>0</v>
      </c>
      <c r="GL30" s="456">
        <f>IF(ผลการเรียน!$AK29=$GL$5,1,0)</f>
        <v>0</v>
      </c>
      <c r="GM30" s="456">
        <f>IF(ผลการเรียน!$AK29=$GM$5,1,0)</f>
        <v>0</v>
      </c>
      <c r="GN30" s="456">
        <f>IF(ผลการเรียน!$AK29=$GN$5,1,0)</f>
        <v>0</v>
      </c>
      <c r="GO30" s="456">
        <f>IF(ผลการเรียน!$AK29=$GO$5,1,0)</f>
        <v>0</v>
      </c>
      <c r="GP30" s="456">
        <f>IF(ผลการเรียน!$AK29=$GP$5,1,0)</f>
        <v>0</v>
      </c>
      <c r="GQ30" s="456">
        <f>IF(ผลการเรียน!$AK29=$GQ$5,1,0)</f>
        <v>0</v>
      </c>
      <c r="GR30" s="456">
        <f>IF(ผลการเรียน!$AK29=$GR$5,1,0)</f>
        <v>0</v>
      </c>
      <c r="GS30" s="456">
        <f>IF(ผลการเรียน!$AK29=$GS$5,1,0)</f>
        <v>0</v>
      </c>
      <c r="GT30" s="456">
        <f>IF(ผลการเรียน!$AK29=$GT$5,1,0)</f>
        <v>0</v>
      </c>
      <c r="GU30" s="456">
        <f ca="1">IF(ผลการเรียน!$BA29=ลับ!$GU$5,1,0)</f>
        <v>0</v>
      </c>
      <c r="GV30" s="456">
        <f ca="1">IF(ผลการเรียน!$BA29=ลับ!$GV$5,1,0)</f>
        <v>0</v>
      </c>
      <c r="GW30" s="456">
        <f ca="1">IF(ผลการเรียน!$BA29=ลับ!$GW$5,1,0)</f>
        <v>0</v>
      </c>
      <c r="GX30" s="456">
        <f ca="1">IF(ผลการเรียน!$BA29=ลับ!$GX$5,1,0)</f>
        <v>0</v>
      </c>
      <c r="GY30" s="456">
        <f ca="1">IF(ผลการเรียน!$AR29=ลับ!$GY$5,1,0)</f>
        <v>0</v>
      </c>
      <c r="GZ30" s="456">
        <f ca="1">IF(ผลการเรียน!$AR29=ลับ!$GZ$5,1,0)</f>
        <v>0</v>
      </c>
      <c r="HA30" s="456">
        <f ca="1">IF(ผลการเรียน!$AR29=ลับ!$HA$5,1,0)</f>
        <v>0</v>
      </c>
      <c r="HB30" s="456">
        <f ca="1">IF(ผลการเรียน!$AR29=ลับ!$HB$5,1,0)</f>
        <v>0</v>
      </c>
      <c r="HC30" s="22">
        <f>IF(สรุปคะแนน!$Q30=3,1,0)</f>
        <v>0</v>
      </c>
      <c r="HD30" s="22">
        <f>IF(สรุปคะแนน!$Q30=2,1,0)</f>
        <v>0</v>
      </c>
      <c r="HE30" s="22">
        <f>IF(สรุปคะแนน!$Q30=1,1,0)</f>
        <v>0</v>
      </c>
      <c r="HF30" s="22">
        <f>IF(สรุปคะแนน!$Q30=0,1,0)</f>
        <v>1</v>
      </c>
      <c r="HG30" s="51"/>
      <c r="HH30" s="51"/>
      <c r="HI30" s="51"/>
      <c r="HJ30" s="51"/>
      <c r="HK30" s="51"/>
      <c r="HL30" s="51"/>
      <c r="HM30" s="51"/>
      <c r="HN30" s="51"/>
    </row>
    <row r="31" spans="1:222" ht="21">
      <c r="A31" s="29">
        <v>26</v>
      </c>
      <c r="B31" s="64">
        <f>IF(ลับ!B$3=0,0,IF(เวลาเรียน!G31="/",ลับ!B$3,0))</f>
        <v>0</v>
      </c>
      <c r="C31" s="64">
        <f>IF(ลับ!C$3=0,0,IF(เวลาเรียน!H31="/",ลับ!C$3,0))</f>
        <v>0</v>
      </c>
      <c r="D31" s="64">
        <f>IF(ลับ!D$3=0,0,IF(เวลาเรียน!I31="/",ลับ!D$3,0))</f>
        <v>0</v>
      </c>
      <c r="E31" s="64">
        <f>IF(ลับ!E$3=0,0,IF(เวลาเรียน!J31="/",ลับ!E$3,0))</f>
        <v>0</v>
      </c>
      <c r="F31" s="64">
        <f>IF(ลับ!F$3=0,0,IF(เวลาเรียน!K31="/",ลับ!F$3,0))</f>
        <v>0</v>
      </c>
      <c r="G31" s="64">
        <f>IF(ลับ!G$3=0,0,IF(เวลาเรียน!L31="/",ลับ!G$3,0))</f>
        <v>0</v>
      </c>
      <c r="H31" s="64">
        <f>IF(ลับ!H$3=0,0,IF(เวลาเรียน!M31="/",ลับ!H$3,0))</f>
        <v>0</v>
      </c>
      <c r="I31" s="64">
        <f>IF(ลับ!I$3=0,0,IF(เวลาเรียน!N31="/",ลับ!I$3,0))</f>
        <v>0</v>
      </c>
      <c r="J31" s="64">
        <f>IF(ลับ!J$3=0,0,IF(เวลาเรียน!O31="/",ลับ!J$3,0))</f>
        <v>0</v>
      </c>
      <c r="K31" s="64">
        <f>IF(ลับ!K$3=0,0,IF(เวลาเรียน!P31="/",ลับ!K$3,0))</f>
        <v>0</v>
      </c>
      <c r="L31" s="64">
        <f>IF(ลับ!L$3=0,0,IF(เวลาเรียน!Q31="/",ลับ!L$3,0))</f>
        <v>0</v>
      </c>
      <c r="M31" s="64">
        <f>IF(ลับ!M$3=0,0,IF(เวลาเรียน!R31="/",ลับ!M$3,0))</f>
        <v>0</v>
      </c>
      <c r="N31" s="64">
        <f>IF(ลับ!N$3=0,0,IF(เวลาเรียน!S31="/",ลับ!N$3,0))</f>
        <v>0</v>
      </c>
      <c r="O31" s="64">
        <f>IF(ลับ!O$3=0,0,IF(เวลาเรียน!T31="/",ลับ!O$3,0))</f>
        <v>0</v>
      </c>
      <c r="P31" s="64">
        <f>IF(ลับ!P$3=0,0,IF(เวลาเรียน!U31="/",ลับ!P$3,0))</f>
        <v>0</v>
      </c>
      <c r="Q31" s="64">
        <f>IF(ลับ!Q$3=0,0,IF(เวลาเรียน!V31="/",ลับ!Q$3,0))</f>
        <v>0</v>
      </c>
      <c r="R31" s="64">
        <f>IF(ลับ!R$3=0,0,IF(เวลาเรียน!W31="/",ลับ!R$3,0))</f>
        <v>0</v>
      </c>
      <c r="S31" s="64">
        <f>IF(ลับ!S$3=0,0,IF(เวลาเรียน!X31="/",ลับ!S$3,0))</f>
        <v>0</v>
      </c>
      <c r="T31" s="64">
        <f>IF(ลับ!T$3=0,0,IF(เวลาเรียน!Y31="/",ลับ!T$3,0))</f>
        <v>0</v>
      </c>
      <c r="U31" s="64">
        <f>IF(ลับ!U$3=0,0,IF(เวลาเรียน!Z31="/",ลับ!U$3,0))</f>
        <v>0</v>
      </c>
      <c r="V31" s="64">
        <f>IF(ลับ!V$3=0,0,IF(เวลาเรียน!AA31="/",ลับ!V$3,0))</f>
        <v>0</v>
      </c>
      <c r="W31" s="64">
        <f>IF(ลับ!W$3=0,0,IF(เวลาเรียน!AB31="/",ลับ!W$3,0))</f>
        <v>0</v>
      </c>
      <c r="X31" s="64">
        <f>IF(ลับ!X$3=0,0,IF(เวลาเรียน!AC31="/",ลับ!X$3,0))</f>
        <v>0</v>
      </c>
      <c r="Y31" s="64">
        <f>IF(ลับ!Y$3=0,0,IF(เวลาเรียน!AD31="/",ลับ!Y$3,0))</f>
        <v>0</v>
      </c>
      <c r="Z31" s="773">
        <f>IF(ลับ!Z$3=0,0,IF(เวลาเรียน!AE31="/",ลับ!Z$3,0))</f>
        <v>0</v>
      </c>
      <c r="AA31" s="64">
        <f>IF(ลับ!AA$3=0,0,IF(เวลาเรียน!AH31="/",ลับ!AA$3,0))</f>
        <v>0</v>
      </c>
      <c r="AB31" s="64">
        <f>IF(ลับ!AB$3=0,0,IF(เวลาเรียน!AI31="/",ลับ!AB$3,0))</f>
        <v>0</v>
      </c>
      <c r="AC31" s="64">
        <f>IF(ลับ!AC$3=0,0,IF(เวลาเรียน!AJ31="/",ลับ!AC$3,0))</f>
        <v>0</v>
      </c>
      <c r="AD31" s="64">
        <f>IF(ลับ!AD$3=0,0,IF(เวลาเรียน!AK31="/",ลับ!AD$3,0))</f>
        <v>0</v>
      </c>
      <c r="AE31" s="64">
        <f>IF(ลับ!AE$3=0,0,IF(เวลาเรียน!AL31="/",ลับ!AE$3,0))</f>
        <v>0</v>
      </c>
      <c r="AF31" s="64">
        <f>IF(ลับ!AF$3=0,0,IF(เวลาเรียน!AM31="/",ลับ!AF$3,0))</f>
        <v>0</v>
      </c>
      <c r="AG31" s="64">
        <f>IF(ลับ!AG$3=0,0,IF(เวลาเรียน!AN31="/",ลับ!AG$3,0))</f>
        <v>0</v>
      </c>
      <c r="AH31" s="64">
        <f>IF(ลับ!AH$3=0,0,IF(เวลาเรียน!AO31="/",ลับ!AH$3,0))</f>
        <v>0</v>
      </c>
      <c r="AI31" s="64">
        <f>IF(ลับ!AI$3=0,0,IF(เวลาเรียน!AP31="/",ลับ!AI$3,0))</f>
        <v>0</v>
      </c>
      <c r="AJ31" s="64">
        <f>IF(ลับ!AJ$3=0,0,IF(เวลาเรียน!AQ31="/",ลับ!AJ$3,0))</f>
        <v>0</v>
      </c>
      <c r="AK31" s="64">
        <f>IF(ลับ!AK$3=0,0,IF(เวลาเรียน!AR31="/",ลับ!AK$3,0))</f>
        <v>0</v>
      </c>
      <c r="AL31" s="64">
        <f>IF(ลับ!AL$3=0,0,IF(เวลาเรียน!AS31="/",ลับ!AL$3,0))</f>
        <v>0</v>
      </c>
      <c r="AM31" s="64">
        <f>IF(ลับ!AM$3=0,0,IF(เวลาเรียน!AT31="/",ลับ!AM$3,0))</f>
        <v>0</v>
      </c>
      <c r="AN31" s="64">
        <f>IF(ลับ!AN$3=0,0,IF(เวลาเรียน!AU31="/",ลับ!AN$3,0))</f>
        <v>0</v>
      </c>
      <c r="AO31" s="64">
        <f>IF(ลับ!AO$3=0,0,IF(เวลาเรียน!AV31="/",ลับ!AO$3,0))</f>
        <v>0</v>
      </c>
      <c r="AP31" s="64">
        <f>IF(ลับ!AP$3=0,0,IF(เวลาเรียน!AW31="/",ลับ!AP$3,0))</f>
        <v>0</v>
      </c>
      <c r="AQ31" s="64">
        <f>IF(ลับ!AQ$3=0,0,IF(เวลาเรียน!AX31="/",ลับ!AQ$3,0))</f>
        <v>0</v>
      </c>
      <c r="AR31" s="64">
        <f>IF(ลับ!AR$3=0,0,IF(เวลาเรียน!AY31="/",ลับ!AR$3,0))</f>
        <v>0</v>
      </c>
      <c r="AS31" s="64">
        <f>IF(ลับ!AS$3=0,0,IF(เวลาเรียน!AZ31="/",ลับ!AS$3,0))</f>
        <v>0</v>
      </c>
      <c r="AT31" s="64">
        <f>IF(ลับ!AT$3=0,0,IF(เวลาเรียน!BA31="/",ลับ!AT$3,0))</f>
        <v>0</v>
      </c>
      <c r="AU31" s="64">
        <f>IF(ลับ!AU$3=0,0,IF(เวลาเรียน!BB31="/",ลับ!AU$3,0))</f>
        <v>0</v>
      </c>
      <c r="AV31" s="64">
        <f>IF(ลับ!AV$3=0,0,IF(เวลาเรียน!BC31="/",ลับ!AV$3,0))</f>
        <v>0</v>
      </c>
      <c r="AW31" s="64">
        <f>IF(ลับ!AW$3=0,0,IF(เวลาเรียน!BD31="/",ลับ!AW$3,0))</f>
        <v>0</v>
      </c>
      <c r="AX31" s="64">
        <f>IF(ลับ!AX$3=0,0,IF(เวลาเรียน!BE31="/",ลับ!AX$3,0))</f>
        <v>0</v>
      </c>
      <c r="AY31" s="64">
        <f>IF(ลับ!AY$3=0,0,IF(เวลาเรียน!BF31="/",ลับ!AY$3,0))</f>
        <v>0</v>
      </c>
      <c r="AZ31" s="64">
        <f>IF(ลับ!AZ$3=0,0,IF(เวลาเรียน!BG31="/",ลับ!AZ$3,0))</f>
        <v>0</v>
      </c>
      <c r="BA31" s="64">
        <f>IF(ลับ!BA$3=0,0,IF(เวลาเรียน!BH31="/",ลับ!BA$3,0))</f>
        <v>0</v>
      </c>
      <c r="BB31" s="64">
        <f>IF(ลับ!BB$3=0,0,IF(เวลาเรียน!BI31="/",ลับ!BB$3,0))</f>
        <v>0</v>
      </c>
      <c r="BC31" s="64">
        <f>IF(ลับ!BC$3=0,0,IF(เวลาเรียน!BJ31="/",ลับ!BC$3,0))</f>
        <v>0</v>
      </c>
      <c r="BD31" s="64">
        <f>IF(ลับ!BD$3=0,0,IF(เวลาเรียน!BK31="/",ลับ!BD$3,0))</f>
        <v>0</v>
      </c>
      <c r="BE31" s="64">
        <f>IF(ลับ!BE$3=0,0,IF(เวลาเรียน!BL31="/",ลับ!BE$3,0))</f>
        <v>0</v>
      </c>
      <c r="BF31" s="64">
        <f>IF(ลับ!BF$3=0,0,IF(เวลาเรียน!BM31="/",ลับ!BF$3,0))</f>
        <v>0</v>
      </c>
      <c r="BG31" s="64">
        <f>IF(ลับ!BG$3=0,0,IF(เวลาเรียน!BN31="/",ลับ!BG$3,0))</f>
        <v>0</v>
      </c>
      <c r="BH31" s="64">
        <f>IF(ลับ!BH$3=0,0,IF(เวลาเรียน!BO31="/",ลับ!BH$3,0))</f>
        <v>0</v>
      </c>
      <c r="BI31" s="64">
        <f>IF(ลับ!BI$3=0,0,IF(เวลาเรียน!BP31="/",ลับ!BI$3,0))</f>
        <v>0</v>
      </c>
      <c r="BJ31" s="64">
        <f>IF(ลับ!BJ$3=0,0,IF(เวลาเรียน!BQ31="/",ลับ!BJ$3,0))</f>
        <v>0</v>
      </c>
      <c r="BK31" s="64">
        <f>IF(ลับ!BK$3=0,0,IF(เวลาเรียน!BR31="/",ลับ!BK$3,0))</f>
        <v>0</v>
      </c>
      <c r="BL31" s="64">
        <f>IF(ลับ!BL$3=0,0,IF(เวลาเรียน!BS31="/",ลับ!BL$3,0))</f>
        <v>0</v>
      </c>
      <c r="BM31" s="64">
        <f>IF(ลับ!BM$3=0,0,IF(เวลาเรียน!BT31="/",ลับ!BM$3,0))</f>
        <v>0</v>
      </c>
      <c r="BN31" s="64">
        <f>IF(ลับ!BN$3=0,0,IF(เวลาเรียน!BU31="/",ลับ!BN$3,0))</f>
        <v>0</v>
      </c>
      <c r="BO31" s="64">
        <f>IF(ลับ!BO$3=0,0,IF(เวลาเรียน!BV31="/",ลับ!BO$3,0))</f>
        <v>0</v>
      </c>
      <c r="BP31" s="64">
        <f>IF(ลับ!BP$3=0,0,IF(เวลาเรียน!BW31="/",ลับ!BP$3,0))</f>
        <v>0</v>
      </c>
      <c r="BQ31" s="64">
        <f>IF(ลับ!BQ$3=0,0,IF(เวลาเรียน!BX31="/",ลับ!BQ$3,0))</f>
        <v>0</v>
      </c>
      <c r="BR31" s="64">
        <f>IF(ลับ!BR$3=0,0,IF(เวลาเรียน!BY31="/",ลับ!BR$3,0))</f>
        <v>0</v>
      </c>
      <c r="BS31" s="773">
        <f>IF(ลับ!BS$3=0,0,IF(เวลาเรียน!BZ31="/",ลับ!BS$3,0))</f>
        <v>0</v>
      </c>
      <c r="BT31" s="64">
        <f>IF(ลับ!BT$3=0,0,IF(เวลาเรียน!CB31="/",ลับ!BT$3,0))</f>
        <v>0</v>
      </c>
      <c r="BU31" s="64">
        <f>IF(ลับ!BU$3=0,0,IF(เวลาเรียน!CC31="/",ลับ!BU$3,0))</f>
        <v>0</v>
      </c>
      <c r="BV31" s="64">
        <f>IF(ลับ!BV$3=0,0,IF(เวลาเรียน!CD31="/",ลับ!BV$3,0))</f>
        <v>0</v>
      </c>
      <c r="BW31" s="64">
        <f>IF(ลับ!BW$3=0,0,IF(เวลาเรียน!CE31="/",ลับ!BW$3,0))</f>
        <v>0</v>
      </c>
      <c r="BX31" s="64">
        <f>IF(ลับ!BX$3=0,0,IF(เวลาเรียน!CF31="/",ลับ!BX$3,0))</f>
        <v>0</v>
      </c>
      <c r="BY31" s="64">
        <f>IF(ลับ!BY$3=0,0,IF(เวลาเรียน!CG31="/",ลับ!BY$3,0))</f>
        <v>0</v>
      </c>
      <c r="BZ31" s="64">
        <f>IF(ลับ!BZ$3=0,0,IF(เวลาเรียน!CH31="/",ลับ!BZ$3,0))</f>
        <v>0</v>
      </c>
      <c r="CA31" s="64">
        <f>IF(ลับ!CA$3=0,0,IF(เวลาเรียน!CI31="/",ลับ!CA$3,0))</f>
        <v>0</v>
      </c>
      <c r="CB31" s="64">
        <f>IF(ลับ!CB$3=0,0,IF(เวลาเรียน!CJ31="/",ลับ!CB$3,0))</f>
        <v>0</v>
      </c>
      <c r="CC31" s="64">
        <f>IF(ลับ!CC$3=0,0,IF(เวลาเรียน!CK31="/",ลับ!CC$3,0))</f>
        <v>0</v>
      </c>
      <c r="CD31" s="64">
        <f>IF(ลับ!CD$3=0,0,IF(เวลาเรียน!CL31="/",ลับ!CD$3,0))</f>
        <v>0</v>
      </c>
      <c r="CE31" s="64">
        <f>IF(ลับ!CE$3=0,0,IF(เวลาเรียน!CM31="/",ลับ!CE$3,0))</f>
        <v>0</v>
      </c>
      <c r="CF31" s="64">
        <f>IF(ลับ!CF$3=0,0,IF(เวลาเรียน!CN31="/",ลับ!CF$3,0))</f>
        <v>0</v>
      </c>
      <c r="CG31" s="64">
        <f>IF(ลับ!CG$3=0,0,IF(เวลาเรียน!CO31="/",ลับ!CG$3,0))</f>
        <v>0</v>
      </c>
      <c r="CH31" s="64">
        <f>IF(ลับ!CH$3=0,0,IF(เวลาเรียน!CP31="/",ลับ!CH$3,0))</f>
        <v>0</v>
      </c>
      <c r="CI31" s="64">
        <f>IF(ลับ!CI$3=0,0,IF(เวลาเรียน!CQ31="/",ลับ!CI$3,0))</f>
        <v>0</v>
      </c>
      <c r="CJ31" s="64">
        <f>IF(ลับ!CJ$3=0,0,IF(เวลาเรียน!CR31="/",ลับ!CJ$3,0))</f>
        <v>0</v>
      </c>
      <c r="CK31" s="64">
        <f>IF(ลับ!CK$3=0,0,IF(เวลาเรียน!CS31="/",ลับ!CK$3,0))</f>
        <v>0</v>
      </c>
      <c r="CL31" s="64">
        <f>IF(ลับ!CL$3=0,0,IF(เวลาเรียน!CT31="/",ลับ!CL$3,0))</f>
        <v>0</v>
      </c>
      <c r="CM31" s="64">
        <f>IF(ลับ!CM$3=0,0,IF(เวลาเรียน!CU31="/",ลับ!CM$3,0))</f>
        <v>0</v>
      </c>
      <c r="CN31" s="64">
        <f>IF(ลับ!CN$3=0,0,IF(เวลาเรียน!CV31="/",ลับ!CN$3,0))</f>
        <v>0</v>
      </c>
      <c r="CO31" s="64">
        <f>IF(ลับ!CO$3=0,0,IF(เวลาเรียน!CW31="/",ลับ!CO$3,0))</f>
        <v>0</v>
      </c>
      <c r="CP31" s="64">
        <f>IF(ลับ!CP$3=0,0,IF(เวลาเรียน!CX31="/",ลับ!CP$3,0))</f>
        <v>0</v>
      </c>
      <c r="CQ31" s="64">
        <f>IF(ลับ!CQ$3=0,0,IF(เวลาเรียน!CY31="/",ลับ!CQ$3,0))</f>
        <v>0</v>
      </c>
      <c r="CR31" s="64">
        <f>IF(ลับ!CR$3=0,0,IF(เวลาเรียน!CZ31="/",ลับ!CR$3,0))</f>
        <v>0</v>
      </c>
      <c r="CS31" s="64">
        <f>IF(ลับ!CS$3=0,0,IF(เวลาเรียน!DA31="/",ลับ!CS$3,0))</f>
        <v>0</v>
      </c>
      <c r="CT31" s="64">
        <f>IF(ลับ!CT$3=0,0,IF(เวลาเรียน!DB31="/",ลับ!CT$3,0))</f>
        <v>0</v>
      </c>
      <c r="CU31" s="64">
        <f>IF(ลับ!CU$3=0,0,IF(เวลาเรียน!DC31="/",ลับ!CU$3,0))</f>
        <v>0</v>
      </c>
      <c r="CV31" s="64">
        <f>IF(ลับ!CV$3=0,0,IF(เวลาเรียน!DD31="/",ลับ!CV$3,0))</f>
        <v>0</v>
      </c>
      <c r="CW31" s="65">
        <f>IF(ลับ!CW$3=0,0,IF(เวลาเรียน!DE31="/",ลับ!CW$3,0))</f>
        <v>0</v>
      </c>
      <c r="CX31" s="85">
        <f t="shared" si="11"/>
        <v>0</v>
      </c>
      <c r="CZ31" s="16">
        <v>26</v>
      </c>
      <c r="DA31" s="16">
        <f>IF(ตัวชี้วัด!C31="ร",ตัวชี้วัด!C31,IF(ตัวชี้วัด!F31="ร",ตัวชี้วัด!F31,IF(ตัวชี้วัด!I31="ร",ตัวชี้วัด!I31,IF(ตัวชี้วัด!L31="ร",ตัวชี้วัด!L31,IF(ตัวชี้วัด!O31="ร",ตัวชี้วัด!O31,IF(ตัวชี้วัด!S31="ร",ตัวชี้วัด!S31,IF(ตัวชี้วัด!V31="ร",ตัวชี้วัด!V31,SUM(ตัวชี้วัด!C31,ตัวชี้วัด!F31,ตัวชี้วัด!I31,ตัวชี้วัด!L31,ตัวชี้วัด!O31,ตัวชี้วัด!S31,ตัวชี้วัด!V31))))))))</f>
        <v>0</v>
      </c>
      <c r="DB31" s="16">
        <f>IF(ตัวชี้วัด!Y31="ร",ตัวชี้วัด!Y31,IF(ตัวชี้วัด!AB31="ร",ตัวชี้วัด!AB31,IF(ตัวชี้วัด!AE31="ร",ตัวชี้วัด!AE31,IF(ตัวชี้วัด!AK31="ร",ตัวชี้วัด!AK31,IF(ตัวชี้วัด!AN31="ร",ตัวชี้วัด!AN31,IF(ตัวชี้วัด!AQ31="ร",ตัวชี้วัด!AQ31,IF(ตัวชี้วัด!AT31="ร",ตัวชี้วัด!AT31,SUM(ตัวชี้วัด!Y31,ตัวชี้วัด!AB31,ตัวชี้วัด!AE31,ตัวชี้วัด!AK31,ตัวชี้วัด!AN31,ตัวชี้วัด!AQ31,ตัวชี้วัด!AT31))))))))</f>
        <v>0</v>
      </c>
      <c r="DC31" s="16">
        <f>IF(ตัวชี้วัด!AW31="ร",ตัวชี้วัด!AW31,IF(ตัวชี้วัด!BA31="ร",ตัวชี้วัด!BA31,IF(ตัวชี้วัด!BD31="ร",ตัวชี้วัด!BD31,IF(ตัวชี้วัด!BG31="ร",ตัวชี้วัด!BG31,IF(ตัวชี้วัด!BJ31="ร",ตัวชี้วัด!BJ31,IF(ตัวชี้วัด!BM31="ร",ตัวชี้วัด!BM31,IF(ตัวชี้วัด!BS31="ร",ตัวชี้วัด!BS31,SUM(ตัวชี้วัด!AW31,ตัวชี้วัด!BA31,ตัวชี้วัด!BD31,ตัวชี้วัด!BG31,ตัวชี้วัด!BJ31,ตัวชี้วัด!BM31,ตัวชี้วัด!BS31))))))))</f>
        <v>0</v>
      </c>
      <c r="DD31" s="16">
        <f>IF(ตัวชี้วัด!BV31="ร",ตัวชี้วัด!BV31,IF(ตัวชี้วัด!BY31="ร",ตัวชี้วัด!BY31,IF(ตัวชี้วัด!CB31="ร",ตัวชี้วัด!CB31,IF(ตัวชี้วัด!CE31="ร",ตัวชี้วัด!CE31,IF(ตัวชี้วัด!CI31="ร",ตัวชี้วัด!CI31,IF(ตัวชี้วัด!CL31="ร",ตัวชี้วัด!CL31,IF(ตัวชี้วัด!CO31="ร",ตัวชี้วัด!CO31,SUM(ตัวชี้วัด!BV31,ตัวชี้วัด!BY31,ตัวชี้วัด!CB31,ตัวชี้วัด!CE31,ตัวชี้วัด!CI31,ตัวชี้วัด!CL31,ตัวชี้วัด!CO31))))))))</f>
        <v>0</v>
      </c>
      <c r="DE31" s="16">
        <f>IF(ตัวชี้วัด!CR31="ร",ตัวชี้วัด!CR31,IF(ตัวชี้วัด!CU31="ร",ตัวชี้วัด!CU31,IF(ตัวชี้วัด!DA31="ร",ตัวชี้วัด!DA31,IF(ตัวชี้วัด!DD31="ร",ตัวชี้วัด!DD31,IF(ตัวชี้วัด!DG31="ร",ตัวชี้วัด!DG31,IF(ตัวชี้วัด!DJ31="ร",ตัวชี้วัด!DJ31,IF(ตัวชี้วัด!DM31="ร",ตัวชี้วัด!DM31,SUM(ตัวชี้วัด!CR31,ตัวชี้วัด!CU31,ตัวชี้วัด!DA31,ตัวชี้วัด!DD31,ตัวชี้วัด!DG31,ตัวชี้วัด!DJ31,ตัวชี้วัด!DM31))))))))</f>
        <v>0</v>
      </c>
      <c r="DF31" s="16">
        <f>IF(ตัวชี้วัด!DQ31="ร",ตัวชี้วัด!DQ31,IF(ตัวชี้วัด!DT31="ร",ตัวชี้วัด!DT31,IF(ตัวชี้วัด!DW31="ร",ตัวชี้วัด!DW31,IF(ตัวชี้วัด!DZ31="ร",ตัวชี้วัด!DZ31,SUM(ตัวชี้วัด!DQ31,ตัวชี้วัด!DT31,ตัวชี้วัด!DW31,ตัวชี้วัด!DZ31)))))</f>
        <v>0</v>
      </c>
      <c r="DG31" s="84">
        <f t="shared" si="12"/>
        <v>0</v>
      </c>
      <c r="DH31" s="51"/>
      <c r="DI31" s="16">
        <f>IF(ตัวชี้วัด!D31="/",1,0)</f>
        <v>0</v>
      </c>
      <c r="DJ31" s="16">
        <f>IF(ตัวชี้วัด!G31="/",1,0)</f>
        <v>0</v>
      </c>
      <c r="DK31" s="16">
        <f>IF(ตัวชี้วัด!J31="/",1,0)</f>
        <v>0</v>
      </c>
      <c r="DL31" s="16">
        <f>IF(ตัวชี้วัด!M31="/",1,0)</f>
        <v>0</v>
      </c>
      <c r="DM31" s="16">
        <f>IF(ตัวชี้วัด!P31="/",1,0)</f>
        <v>0</v>
      </c>
      <c r="DN31" s="16">
        <f>IF(ตัวชี้วัด!T31="/",1,0)</f>
        <v>0</v>
      </c>
      <c r="DO31" s="16">
        <f>IF(ตัวชี้วัด!W31="/",1,0)</f>
        <v>0</v>
      </c>
      <c r="DP31" s="16">
        <f>IF(ตัวชี้วัด!Z31="/",1,0)</f>
        <v>0</v>
      </c>
      <c r="DQ31" s="16">
        <f>IF(ตัวชี้วัด!AC31="/",1,0)</f>
        <v>0</v>
      </c>
      <c r="DR31" s="16">
        <f>IF(ตัวชี้วัด!AF31="/",1,0)</f>
        <v>0</v>
      </c>
      <c r="DS31" s="16">
        <f>IF(ตัวชี้วัด!AL31="/",1,0)</f>
        <v>0</v>
      </c>
      <c r="DT31" s="16">
        <f>IF(ตัวชี้วัด!AO31="/",1,0)</f>
        <v>0</v>
      </c>
      <c r="DU31" s="16">
        <f>IF(ตัวชี้วัด!AR31="/",1,0)</f>
        <v>0</v>
      </c>
      <c r="DV31" s="16">
        <f>IF(ตัวชี้วัด!AU31="/",1,0)</f>
        <v>0</v>
      </c>
      <c r="DW31" s="16">
        <f>IF(ตัวชี้วัด!AX31="/",1,0)</f>
        <v>0</v>
      </c>
      <c r="DX31" s="16">
        <f>IF(ตัวชี้วัด!BB31="/",1,0)</f>
        <v>0</v>
      </c>
      <c r="DY31" s="16">
        <f>IF(ตัวชี้วัด!BE31="/",1,0)</f>
        <v>0</v>
      </c>
      <c r="DZ31" s="16">
        <f>IF(ตัวชี้วัด!BH31="/",1,0)</f>
        <v>0</v>
      </c>
      <c r="EA31" s="16">
        <f>IF(ตัวชี้วัด!BK31="/",1,0)</f>
        <v>0</v>
      </c>
      <c r="EB31" s="16">
        <f>IF(ตัวชี้วัด!BN31="/",1,0)</f>
        <v>0</v>
      </c>
      <c r="EC31" s="16">
        <f>IF(ตัวชี้วัด!BT31="/",1,0)</f>
        <v>0</v>
      </c>
      <c r="ED31" s="16">
        <f>IF(ตัวชี้วัด!BW31="/",1,0)</f>
        <v>0</v>
      </c>
      <c r="EE31" s="16">
        <f>IF(ตัวชี้วัด!BZ31="/",1,0)</f>
        <v>0</v>
      </c>
      <c r="EF31" s="16">
        <f>IF(ตัวชี้วัด!CC31="/",1,0)</f>
        <v>0</v>
      </c>
      <c r="EG31" s="16">
        <f>IF(ตัวชี้วัด!CF31="/",1,0)</f>
        <v>0</v>
      </c>
      <c r="EH31" s="16">
        <f>IF(ตัวชี้วัด!CJ31="/",1,0)</f>
        <v>0</v>
      </c>
      <c r="EI31" s="16">
        <f>IF(ตัวชี้วัด!CM31="/",1,0)</f>
        <v>0</v>
      </c>
      <c r="EJ31" s="16">
        <f>IF(ตัวชี้วัด!CP31="/",1,0)</f>
        <v>0</v>
      </c>
      <c r="EK31" s="16">
        <f>IF(ตัวชี้วัด!CS31="/",1,0)</f>
        <v>0</v>
      </c>
      <c r="EL31" s="16">
        <f>IF(ตัวชี้วัด!CV31="/",1,0)</f>
        <v>0</v>
      </c>
      <c r="EM31" s="16">
        <f>IF(ตัวชี้วัด!DB31="/",1,0)</f>
        <v>0</v>
      </c>
      <c r="EN31" s="16">
        <f>IF(ตัวชี้วัด!DE31="/",1,0)</f>
        <v>0</v>
      </c>
      <c r="EO31" s="16">
        <f>IF(ตัวชี้วัด!DH31="/",1,0)</f>
        <v>0</v>
      </c>
      <c r="EP31" s="16">
        <f>IF(ตัวชี้วัด!DK31="/",1,0)</f>
        <v>0</v>
      </c>
      <c r="EQ31" s="16">
        <f>IF(ตัวชี้วัด!DN31="/",1,0)</f>
        <v>0</v>
      </c>
      <c r="ER31" s="16">
        <f>IF(ตัวชี้วัด!DR31="/",1,0)</f>
        <v>0</v>
      </c>
      <c r="ES31" s="16">
        <f>IF(ตัวชี้วัด!DU31="/",1,0)</f>
        <v>0</v>
      </c>
      <c r="ET31" s="16">
        <f>IF(ตัวชี้วัด!DX31="/",1,0)</f>
        <v>0</v>
      </c>
      <c r="EU31" s="16">
        <f>IF(ตัวชี้วัด!EA31="/",1,0)</f>
        <v>0</v>
      </c>
      <c r="EV31" s="84">
        <f t="shared" si="3"/>
        <v>0</v>
      </c>
      <c r="EX31" s="16">
        <v>26</v>
      </c>
      <c r="EY31" s="16">
        <f>IF(คุณลักษณะ!B31&gt;1,2,IF(คุณลักษณะ!B31=1,1,0))</f>
        <v>0</v>
      </c>
      <c r="EZ31" s="16">
        <f>IF(คุณลักษณะ!C31&gt;1,2,IF(คุณลักษณะ!C31=1,1,0))</f>
        <v>0</v>
      </c>
      <c r="FA31" s="16">
        <f>IF(คุณลักษณะ!D31&gt;1,2,IF(คุณลักษณะ!D31=1,1,0))</f>
        <v>0</v>
      </c>
      <c r="FB31" s="16">
        <f>IF(คุณลักษณะ!E31&gt;1,2,IF(คุณลักษณะ!E31=1,1,0))</f>
        <v>0</v>
      </c>
      <c r="FC31" s="84">
        <f t="shared" si="4"/>
        <v>0</v>
      </c>
      <c r="FD31" s="16">
        <f>IF(คุณลักษณะ!G31&gt;1,2,IF(คุณลักษณะ!G31=1,1,0))</f>
        <v>0</v>
      </c>
      <c r="FE31" s="16">
        <f>IF(คุณลักษณะ!H31&gt;1,2,IF(คุณลักษณะ!H31=1,1,0))</f>
        <v>0</v>
      </c>
      <c r="FF31" s="84">
        <f t="shared" si="5"/>
        <v>0</v>
      </c>
      <c r="FG31" s="16">
        <f>IF(คุณลักษณะ!O31&gt;1,2,IF(คุณลักษณะ!O31=1,1,0))</f>
        <v>0</v>
      </c>
      <c r="FH31" s="16">
        <f>IF(คุณลักษณะ!P31&gt;1,2,IF(คุณลักษณะ!P31=1,1,0))</f>
        <v>0</v>
      </c>
      <c r="FI31" s="84">
        <f t="shared" si="6"/>
        <v>0</v>
      </c>
      <c r="FJ31" s="16">
        <f>IF(คุณลักษณะ!S31&gt;1,2,IF(คุณลักษณะ!S31=1,1,0))</f>
        <v>0</v>
      </c>
      <c r="FK31" s="16">
        <f>IF(คุณลักษณะ!T31&gt;1,2,IF(คุณลักษณะ!T31=1,1,0))</f>
        <v>0</v>
      </c>
      <c r="FL31" s="84">
        <f t="shared" si="7"/>
        <v>0</v>
      </c>
      <c r="FM31" s="16">
        <f>IF(คุณลักษณะ!V31&gt;1,2,IF(คุณลักษณะ!V31=1,1,0))</f>
        <v>0</v>
      </c>
      <c r="FN31" s="16">
        <f>IF(คุณลักษณะ!W31&gt;1,2,IF(คุณลักษณะ!W31=1,1,0))</f>
        <v>0</v>
      </c>
      <c r="FO31" s="84">
        <f t="shared" si="8"/>
        <v>0</v>
      </c>
      <c r="FP31" s="16">
        <f>IF(คุณลักษณะ!Y31&gt;1,2,IF(คุณลักษณะ!Y31=1,1,0))</f>
        <v>0</v>
      </c>
      <c r="FQ31" s="16">
        <f>IF(คุณลักษณะ!AC31&gt;1,2,IF(คุณลักษณะ!AC31=1,1,0))</f>
        <v>0</v>
      </c>
      <c r="FR31" s="16">
        <f>IF(คุณลักษณะ!AD31&gt;1,2,IF(คุณลักษณะ!AD31=1,1,0))</f>
        <v>0</v>
      </c>
      <c r="FS31" s="84">
        <f t="shared" si="9"/>
        <v>0</v>
      </c>
      <c r="FT31" s="16">
        <f>IF(คุณลักษณะ!AF31&gt;1,2,IF(คุณลักษณะ!AF31=1,1,0))</f>
        <v>0</v>
      </c>
      <c r="FU31" s="16">
        <f>IF(คุณลักษณะ!AG31&gt;1,2,IF(คุณลักษณะ!AG31=1,1,0))</f>
        <v>0</v>
      </c>
      <c r="FV31" s="84">
        <f t="shared" si="10"/>
        <v>0</v>
      </c>
      <c r="FW31" s="51"/>
      <c r="FX31" s="16">
        <f>IF(คุณลักษณะ!F31&gt;1,2,IF(คุณลักษณะ!F31=1,1,0))</f>
        <v>0</v>
      </c>
      <c r="FY31" s="16">
        <f>IF(คุณลักษณะ!I31&gt;1,2,IF(คุณลักษณะ!I31=1,1,0))</f>
        <v>0</v>
      </c>
      <c r="FZ31" s="16">
        <f>IF(คุณลักษณะ!N31&gt;1,2,IF(คุณลักษณะ!N31=1,1,0))</f>
        <v>0</v>
      </c>
      <c r="GA31" s="16">
        <f>IF(คุณลักษณะ!Q31&gt;1,2,IF(คุณลักษณะ!Q31=1,1,0))</f>
        <v>0</v>
      </c>
      <c r="GB31" s="16">
        <f>IF(คุณลักษณะ!U31&gt;1,2,IF(คุณลักษณะ!U31=1,1,0))</f>
        <v>0</v>
      </c>
      <c r="GC31" s="16">
        <f>IF(คุณลักษณะ!X31&gt;1,2,IF(คุณลักษณะ!X31=1,1,0))</f>
        <v>0</v>
      </c>
      <c r="GD31" s="16">
        <f>IF(คุณลักษณะ!AE31&gt;1,2,IF(คุณลักษณะ!AE31=1,1,0))</f>
        <v>0</v>
      </c>
      <c r="GE31" s="16">
        <f>IF(คุณลักษณะ!AH31&gt;1,2,IF(คุณลักษณะ!AH31=1,1,0))</f>
        <v>0</v>
      </c>
      <c r="GF31" s="88">
        <f t="shared" si="13"/>
        <v>0</v>
      </c>
      <c r="GG31" s="86">
        <f>IF(คุณลักษณะ!F31=0,0,IF(คุณลักษณะ!I31=0,0,IF(คุณลักษณะ!N31=0,0,IF(คุณลักษณะ!Q31=0,0,IF(คุณลักษณะ!U31=0,0,IF(คุณลักษณะ!X31=0,0,IF(คุณลักษณะ!AE31=0,0,IF(คุณลักษณะ!AH31=0,0,GF31))))))))</f>
        <v>0</v>
      </c>
      <c r="GI31" s="3">
        <v>26</v>
      </c>
      <c r="GJ31" s="22">
        <f>IF(เวลาเรียน!C31="",0,1)</f>
        <v>0</v>
      </c>
      <c r="GK31" s="456">
        <f>IF(ผลการเรียน!$AK30=$GK$5,1,0)</f>
        <v>0</v>
      </c>
      <c r="GL31" s="456">
        <f>IF(ผลการเรียน!$AK30=$GL$5,1,0)</f>
        <v>0</v>
      </c>
      <c r="GM31" s="456">
        <f>IF(ผลการเรียน!$AK30=$GM$5,1,0)</f>
        <v>0</v>
      </c>
      <c r="GN31" s="456">
        <f>IF(ผลการเรียน!$AK30=$GN$5,1,0)</f>
        <v>0</v>
      </c>
      <c r="GO31" s="456">
        <f>IF(ผลการเรียน!$AK30=$GO$5,1,0)</f>
        <v>0</v>
      </c>
      <c r="GP31" s="456">
        <f>IF(ผลการเรียน!$AK30=$GP$5,1,0)</f>
        <v>0</v>
      </c>
      <c r="GQ31" s="456">
        <f>IF(ผลการเรียน!$AK30=$GQ$5,1,0)</f>
        <v>0</v>
      </c>
      <c r="GR31" s="456">
        <f>IF(ผลการเรียน!$AK30=$GR$5,1,0)</f>
        <v>0</v>
      </c>
      <c r="GS31" s="456">
        <f>IF(ผลการเรียน!$AK30=$GS$5,1,0)</f>
        <v>0</v>
      </c>
      <c r="GT31" s="456">
        <f>IF(ผลการเรียน!$AK30=$GT$5,1,0)</f>
        <v>0</v>
      </c>
      <c r="GU31" s="456">
        <f ca="1">IF(ผลการเรียน!$BA30=ลับ!$GU$5,1,0)</f>
        <v>0</v>
      </c>
      <c r="GV31" s="456">
        <f ca="1">IF(ผลการเรียน!$BA30=ลับ!$GV$5,1,0)</f>
        <v>0</v>
      </c>
      <c r="GW31" s="456">
        <f ca="1">IF(ผลการเรียน!$BA30=ลับ!$GW$5,1,0)</f>
        <v>0</v>
      </c>
      <c r="GX31" s="456">
        <f ca="1">IF(ผลการเรียน!$BA30=ลับ!$GX$5,1,0)</f>
        <v>0</v>
      </c>
      <c r="GY31" s="456">
        <f ca="1">IF(ผลการเรียน!$AR30=ลับ!$GY$5,1,0)</f>
        <v>0</v>
      </c>
      <c r="GZ31" s="456">
        <f ca="1">IF(ผลการเรียน!$AR30=ลับ!$GZ$5,1,0)</f>
        <v>0</v>
      </c>
      <c r="HA31" s="456">
        <f ca="1">IF(ผลการเรียน!$AR30=ลับ!$HA$5,1,0)</f>
        <v>0</v>
      </c>
      <c r="HB31" s="456">
        <f ca="1">IF(ผลการเรียน!$AR30=ลับ!$HB$5,1,0)</f>
        <v>0</v>
      </c>
      <c r="HC31" s="22">
        <f>IF(สรุปคะแนน!$Q31=3,1,0)</f>
        <v>0</v>
      </c>
      <c r="HD31" s="22">
        <f>IF(สรุปคะแนน!$Q31=2,1,0)</f>
        <v>0</v>
      </c>
      <c r="HE31" s="22">
        <f>IF(สรุปคะแนน!$Q31=1,1,0)</f>
        <v>0</v>
      </c>
      <c r="HF31" s="22">
        <f>IF(สรุปคะแนน!$Q31=0,1,0)</f>
        <v>1</v>
      </c>
      <c r="HG31" s="51"/>
      <c r="HH31" s="51"/>
      <c r="HI31" s="51"/>
      <c r="HJ31" s="51"/>
      <c r="HK31" s="51"/>
      <c r="HL31" s="51"/>
      <c r="HM31" s="51"/>
      <c r="HN31" s="51"/>
    </row>
    <row r="32" spans="1:222" ht="21">
      <c r="A32" s="29">
        <v>27</v>
      </c>
      <c r="B32" s="64">
        <f>IF(ลับ!B$3=0,0,IF(เวลาเรียน!G32="/",ลับ!B$3,0))</f>
        <v>0</v>
      </c>
      <c r="C32" s="64">
        <f>IF(ลับ!C$3=0,0,IF(เวลาเรียน!H32="/",ลับ!C$3,0))</f>
        <v>0</v>
      </c>
      <c r="D32" s="64">
        <f>IF(ลับ!D$3=0,0,IF(เวลาเรียน!I32="/",ลับ!D$3,0))</f>
        <v>0</v>
      </c>
      <c r="E32" s="64">
        <f>IF(ลับ!E$3=0,0,IF(เวลาเรียน!J32="/",ลับ!E$3,0))</f>
        <v>0</v>
      </c>
      <c r="F32" s="64">
        <f>IF(ลับ!F$3=0,0,IF(เวลาเรียน!K32="/",ลับ!F$3,0))</f>
        <v>0</v>
      </c>
      <c r="G32" s="64">
        <f>IF(ลับ!G$3=0,0,IF(เวลาเรียน!L32="/",ลับ!G$3,0))</f>
        <v>0</v>
      </c>
      <c r="H32" s="64">
        <f>IF(ลับ!H$3=0,0,IF(เวลาเรียน!M32="/",ลับ!H$3,0))</f>
        <v>0</v>
      </c>
      <c r="I32" s="64">
        <f>IF(ลับ!I$3=0,0,IF(เวลาเรียน!N32="/",ลับ!I$3,0))</f>
        <v>0</v>
      </c>
      <c r="J32" s="64">
        <f>IF(ลับ!J$3=0,0,IF(เวลาเรียน!O32="/",ลับ!J$3,0))</f>
        <v>0</v>
      </c>
      <c r="K32" s="64">
        <f>IF(ลับ!K$3=0,0,IF(เวลาเรียน!P32="/",ลับ!K$3,0))</f>
        <v>0</v>
      </c>
      <c r="L32" s="64">
        <f>IF(ลับ!L$3=0,0,IF(เวลาเรียน!Q32="/",ลับ!L$3,0))</f>
        <v>0</v>
      </c>
      <c r="M32" s="64">
        <f>IF(ลับ!M$3=0,0,IF(เวลาเรียน!R32="/",ลับ!M$3,0))</f>
        <v>0</v>
      </c>
      <c r="N32" s="64">
        <f>IF(ลับ!N$3=0,0,IF(เวลาเรียน!S32="/",ลับ!N$3,0))</f>
        <v>0</v>
      </c>
      <c r="O32" s="64">
        <f>IF(ลับ!O$3=0,0,IF(เวลาเรียน!T32="/",ลับ!O$3,0))</f>
        <v>0</v>
      </c>
      <c r="P32" s="64">
        <f>IF(ลับ!P$3=0,0,IF(เวลาเรียน!U32="/",ลับ!P$3,0))</f>
        <v>0</v>
      </c>
      <c r="Q32" s="64">
        <f>IF(ลับ!Q$3=0,0,IF(เวลาเรียน!V32="/",ลับ!Q$3,0))</f>
        <v>0</v>
      </c>
      <c r="R32" s="64">
        <f>IF(ลับ!R$3=0,0,IF(เวลาเรียน!W32="/",ลับ!R$3,0))</f>
        <v>0</v>
      </c>
      <c r="S32" s="64">
        <f>IF(ลับ!S$3=0,0,IF(เวลาเรียน!X32="/",ลับ!S$3,0))</f>
        <v>0</v>
      </c>
      <c r="T32" s="64">
        <f>IF(ลับ!T$3=0,0,IF(เวลาเรียน!Y32="/",ลับ!T$3,0))</f>
        <v>0</v>
      </c>
      <c r="U32" s="64">
        <f>IF(ลับ!U$3=0,0,IF(เวลาเรียน!Z32="/",ลับ!U$3,0))</f>
        <v>0</v>
      </c>
      <c r="V32" s="64">
        <f>IF(ลับ!V$3=0,0,IF(เวลาเรียน!AA32="/",ลับ!V$3,0))</f>
        <v>0</v>
      </c>
      <c r="W32" s="64">
        <f>IF(ลับ!W$3=0,0,IF(เวลาเรียน!AB32="/",ลับ!W$3,0))</f>
        <v>0</v>
      </c>
      <c r="X32" s="64">
        <f>IF(ลับ!X$3=0,0,IF(เวลาเรียน!AC32="/",ลับ!X$3,0))</f>
        <v>0</v>
      </c>
      <c r="Y32" s="64">
        <f>IF(ลับ!Y$3=0,0,IF(เวลาเรียน!AD32="/",ลับ!Y$3,0))</f>
        <v>0</v>
      </c>
      <c r="Z32" s="773">
        <f>IF(ลับ!Z$3=0,0,IF(เวลาเรียน!AE32="/",ลับ!Z$3,0))</f>
        <v>0</v>
      </c>
      <c r="AA32" s="64">
        <f>IF(ลับ!AA$3=0,0,IF(เวลาเรียน!AH32="/",ลับ!AA$3,0))</f>
        <v>0</v>
      </c>
      <c r="AB32" s="64">
        <f>IF(ลับ!AB$3=0,0,IF(เวลาเรียน!AI32="/",ลับ!AB$3,0))</f>
        <v>0</v>
      </c>
      <c r="AC32" s="64">
        <f>IF(ลับ!AC$3=0,0,IF(เวลาเรียน!AJ32="/",ลับ!AC$3,0))</f>
        <v>0</v>
      </c>
      <c r="AD32" s="64">
        <f>IF(ลับ!AD$3=0,0,IF(เวลาเรียน!AK32="/",ลับ!AD$3,0))</f>
        <v>0</v>
      </c>
      <c r="AE32" s="64">
        <f>IF(ลับ!AE$3=0,0,IF(เวลาเรียน!AL32="/",ลับ!AE$3,0))</f>
        <v>0</v>
      </c>
      <c r="AF32" s="64">
        <f>IF(ลับ!AF$3=0,0,IF(เวลาเรียน!AM32="/",ลับ!AF$3,0))</f>
        <v>0</v>
      </c>
      <c r="AG32" s="64">
        <f>IF(ลับ!AG$3=0,0,IF(เวลาเรียน!AN32="/",ลับ!AG$3,0))</f>
        <v>0</v>
      </c>
      <c r="AH32" s="64">
        <f>IF(ลับ!AH$3=0,0,IF(เวลาเรียน!AO32="/",ลับ!AH$3,0))</f>
        <v>0</v>
      </c>
      <c r="AI32" s="64">
        <f>IF(ลับ!AI$3=0,0,IF(เวลาเรียน!AP32="/",ลับ!AI$3,0))</f>
        <v>0</v>
      </c>
      <c r="AJ32" s="64">
        <f>IF(ลับ!AJ$3=0,0,IF(เวลาเรียน!AQ32="/",ลับ!AJ$3,0))</f>
        <v>0</v>
      </c>
      <c r="AK32" s="64">
        <f>IF(ลับ!AK$3=0,0,IF(เวลาเรียน!AR32="/",ลับ!AK$3,0))</f>
        <v>0</v>
      </c>
      <c r="AL32" s="64">
        <f>IF(ลับ!AL$3=0,0,IF(เวลาเรียน!AS32="/",ลับ!AL$3,0))</f>
        <v>0</v>
      </c>
      <c r="AM32" s="64">
        <f>IF(ลับ!AM$3=0,0,IF(เวลาเรียน!AT32="/",ลับ!AM$3,0))</f>
        <v>0</v>
      </c>
      <c r="AN32" s="64">
        <f>IF(ลับ!AN$3=0,0,IF(เวลาเรียน!AU32="/",ลับ!AN$3,0))</f>
        <v>0</v>
      </c>
      <c r="AO32" s="64">
        <f>IF(ลับ!AO$3=0,0,IF(เวลาเรียน!AV32="/",ลับ!AO$3,0))</f>
        <v>0</v>
      </c>
      <c r="AP32" s="64">
        <f>IF(ลับ!AP$3=0,0,IF(เวลาเรียน!AW32="/",ลับ!AP$3,0))</f>
        <v>0</v>
      </c>
      <c r="AQ32" s="64">
        <f>IF(ลับ!AQ$3=0,0,IF(เวลาเรียน!AX32="/",ลับ!AQ$3,0))</f>
        <v>0</v>
      </c>
      <c r="AR32" s="64">
        <f>IF(ลับ!AR$3=0,0,IF(เวลาเรียน!AY32="/",ลับ!AR$3,0))</f>
        <v>0</v>
      </c>
      <c r="AS32" s="64">
        <f>IF(ลับ!AS$3=0,0,IF(เวลาเรียน!AZ32="/",ลับ!AS$3,0))</f>
        <v>0</v>
      </c>
      <c r="AT32" s="64">
        <f>IF(ลับ!AT$3=0,0,IF(เวลาเรียน!BA32="/",ลับ!AT$3,0))</f>
        <v>0</v>
      </c>
      <c r="AU32" s="64">
        <f>IF(ลับ!AU$3=0,0,IF(เวลาเรียน!BB32="/",ลับ!AU$3,0))</f>
        <v>0</v>
      </c>
      <c r="AV32" s="64">
        <f>IF(ลับ!AV$3=0,0,IF(เวลาเรียน!BC32="/",ลับ!AV$3,0))</f>
        <v>0</v>
      </c>
      <c r="AW32" s="64">
        <f>IF(ลับ!AW$3=0,0,IF(เวลาเรียน!BD32="/",ลับ!AW$3,0))</f>
        <v>0</v>
      </c>
      <c r="AX32" s="64">
        <f>IF(ลับ!AX$3=0,0,IF(เวลาเรียน!BE32="/",ลับ!AX$3,0))</f>
        <v>0</v>
      </c>
      <c r="AY32" s="64">
        <f>IF(ลับ!AY$3=0,0,IF(เวลาเรียน!BF32="/",ลับ!AY$3,0))</f>
        <v>0</v>
      </c>
      <c r="AZ32" s="64">
        <f>IF(ลับ!AZ$3=0,0,IF(เวลาเรียน!BG32="/",ลับ!AZ$3,0))</f>
        <v>0</v>
      </c>
      <c r="BA32" s="64">
        <f>IF(ลับ!BA$3=0,0,IF(เวลาเรียน!BH32="/",ลับ!BA$3,0))</f>
        <v>0</v>
      </c>
      <c r="BB32" s="64">
        <f>IF(ลับ!BB$3=0,0,IF(เวลาเรียน!BI32="/",ลับ!BB$3,0))</f>
        <v>0</v>
      </c>
      <c r="BC32" s="64">
        <f>IF(ลับ!BC$3=0,0,IF(เวลาเรียน!BJ32="/",ลับ!BC$3,0))</f>
        <v>0</v>
      </c>
      <c r="BD32" s="64">
        <f>IF(ลับ!BD$3=0,0,IF(เวลาเรียน!BK32="/",ลับ!BD$3,0))</f>
        <v>0</v>
      </c>
      <c r="BE32" s="64">
        <f>IF(ลับ!BE$3=0,0,IF(เวลาเรียน!BL32="/",ลับ!BE$3,0))</f>
        <v>0</v>
      </c>
      <c r="BF32" s="64">
        <f>IF(ลับ!BF$3=0,0,IF(เวลาเรียน!BM32="/",ลับ!BF$3,0))</f>
        <v>0</v>
      </c>
      <c r="BG32" s="64">
        <f>IF(ลับ!BG$3=0,0,IF(เวลาเรียน!BN32="/",ลับ!BG$3,0))</f>
        <v>0</v>
      </c>
      <c r="BH32" s="64">
        <f>IF(ลับ!BH$3=0,0,IF(เวลาเรียน!BO32="/",ลับ!BH$3,0))</f>
        <v>0</v>
      </c>
      <c r="BI32" s="64">
        <f>IF(ลับ!BI$3=0,0,IF(เวลาเรียน!BP32="/",ลับ!BI$3,0))</f>
        <v>0</v>
      </c>
      <c r="BJ32" s="64">
        <f>IF(ลับ!BJ$3=0,0,IF(เวลาเรียน!BQ32="/",ลับ!BJ$3,0))</f>
        <v>0</v>
      </c>
      <c r="BK32" s="64">
        <f>IF(ลับ!BK$3=0,0,IF(เวลาเรียน!BR32="/",ลับ!BK$3,0))</f>
        <v>0</v>
      </c>
      <c r="BL32" s="64">
        <f>IF(ลับ!BL$3=0,0,IF(เวลาเรียน!BS32="/",ลับ!BL$3,0))</f>
        <v>0</v>
      </c>
      <c r="BM32" s="64">
        <f>IF(ลับ!BM$3=0,0,IF(เวลาเรียน!BT32="/",ลับ!BM$3,0))</f>
        <v>0</v>
      </c>
      <c r="BN32" s="64">
        <f>IF(ลับ!BN$3=0,0,IF(เวลาเรียน!BU32="/",ลับ!BN$3,0))</f>
        <v>0</v>
      </c>
      <c r="BO32" s="64">
        <f>IF(ลับ!BO$3=0,0,IF(เวลาเรียน!BV32="/",ลับ!BO$3,0))</f>
        <v>0</v>
      </c>
      <c r="BP32" s="64">
        <f>IF(ลับ!BP$3=0,0,IF(เวลาเรียน!BW32="/",ลับ!BP$3,0))</f>
        <v>0</v>
      </c>
      <c r="BQ32" s="64">
        <f>IF(ลับ!BQ$3=0,0,IF(เวลาเรียน!BX32="/",ลับ!BQ$3,0))</f>
        <v>0</v>
      </c>
      <c r="BR32" s="64">
        <f>IF(ลับ!BR$3=0,0,IF(เวลาเรียน!BY32="/",ลับ!BR$3,0))</f>
        <v>0</v>
      </c>
      <c r="BS32" s="773">
        <f>IF(ลับ!BS$3=0,0,IF(เวลาเรียน!BZ32="/",ลับ!BS$3,0))</f>
        <v>0</v>
      </c>
      <c r="BT32" s="64">
        <f>IF(ลับ!BT$3=0,0,IF(เวลาเรียน!CB32="/",ลับ!BT$3,0))</f>
        <v>0</v>
      </c>
      <c r="BU32" s="64">
        <f>IF(ลับ!BU$3=0,0,IF(เวลาเรียน!CC32="/",ลับ!BU$3,0))</f>
        <v>0</v>
      </c>
      <c r="BV32" s="64">
        <f>IF(ลับ!BV$3=0,0,IF(เวลาเรียน!CD32="/",ลับ!BV$3,0))</f>
        <v>0</v>
      </c>
      <c r="BW32" s="64">
        <f>IF(ลับ!BW$3=0,0,IF(เวลาเรียน!CE32="/",ลับ!BW$3,0))</f>
        <v>0</v>
      </c>
      <c r="BX32" s="64">
        <f>IF(ลับ!BX$3=0,0,IF(เวลาเรียน!CF32="/",ลับ!BX$3,0))</f>
        <v>0</v>
      </c>
      <c r="BY32" s="64">
        <f>IF(ลับ!BY$3=0,0,IF(เวลาเรียน!CG32="/",ลับ!BY$3,0))</f>
        <v>0</v>
      </c>
      <c r="BZ32" s="64">
        <f>IF(ลับ!BZ$3=0,0,IF(เวลาเรียน!CH32="/",ลับ!BZ$3,0))</f>
        <v>0</v>
      </c>
      <c r="CA32" s="64">
        <f>IF(ลับ!CA$3=0,0,IF(เวลาเรียน!CI32="/",ลับ!CA$3,0))</f>
        <v>0</v>
      </c>
      <c r="CB32" s="64">
        <f>IF(ลับ!CB$3=0,0,IF(เวลาเรียน!CJ32="/",ลับ!CB$3,0))</f>
        <v>0</v>
      </c>
      <c r="CC32" s="64">
        <f>IF(ลับ!CC$3=0,0,IF(เวลาเรียน!CK32="/",ลับ!CC$3,0))</f>
        <v>0</v>
      </c>
      <c r="CD32" s="64">
        <f>IF(ลับ!CD$3=0,0,IF(เวลาเรียน!CL32="/",ลับ!CD$3,0))</f>
        <v>0</v>
      </c>
      <c r="CE32" s="64">
        <f>IF(ลับ!CE$3=0,0,IF(เวลาเรียน!CM32="/",ลับ!CE$3,0))</f>
        <v>0</v>
      </c>
      <c r="CF32" s="64">
        <f>IF(ลับ!CF$3=0,0,IF(เวลาเรียน!CN32="/",ลับ!CF$3,0))</f>
        <v>0</v>
      </c>
      <c r="CG32" s="64">
        <f>IF(ลับ!CG$3=0,0,IF(เวลาเรียน!CO32="/",ลับ!CG$3,0))</f>
        <v>0</v>
      </c>
      <c r="CH32" s="64">
        <f>IF(ลับ!CH$3=0,0,IF(เวลาเรียน!CP32="/",ลับ!CH$3,0))</f>
        <v>0</v>
      </c>
      <c r="CI32" s="64">
        <f>IF(ลับ!CI$3=0,0,IF(เวลาเรียน!CQ32="/",ลับ!CI$3,0))</f>
        <v>0</v>
      </c>
      <c r="CJ32" s="64">
        <f>IF(ลับ!CJ$3=0,0,IF(เวลาเรียน!CR32="/",ลับ!CJ$3,0))</f>
        <v>0</v>
      </c>
      <c r="CK32" s="64">
        <f>IF(ลับ!CK$3=0,0,IF(เวลาเรียน!CS32="/",ลับ!CK$3,0))</f>
        <v>0</v>
      </c>
      <c r="CL32" s="64">
        <f>IF(ลับ!CL$3=0,0,IF(เวลาเรียน!CT32="/",ลับ!CL$3,0))</f>
        <v>0</v>
      </c>
      <c r="CM32" s="64">
        <f>IF(ลับ!CM$3=0,0,IF(เวลาเรียน!CU32="/",ลับ!CM$3,0))</f>
        <v>0</v>
      </c>
      <c r="CN32" s="64">
        <f>IF(ลับ!CN$3=0,0,IF(เวลาเรียน!CV32="/",ลับ!CN$3,0))</f>
        <v>0</v>
      </c>
      <c r="CO32" s="64">
        <f>IF(ลับ!CO$3=0,0,IF(เวลาเรียน!CW32="/",ลับ!CO$3,0))</f>
        <v>0</v>
      </c>
      <c r="CP32" s="64">
        <f>IF(ลับ!CP$3=0,0,IF(เวลาเรียน!CX32="/",ลับ!CP$3,0))</f>
        <v>0</v>
      </c>
      <c r="CQ32" s="64">
        <f>IF(ลับ!CQ$3=0,0,IF(เวลาเรียน!CY32="/",ลับ!CQ$3,0))</f>
        <v>0</v>
      </c>
      <c r="CR32" s="64">
        <f>IF(ลับ!CR$3=0,0,IF(เวลาเรียน!CZ32="/",ลับ!CR$3,0))</f>
        <v>0</v>
      </c>
      <c r="CS32" s="64">
        <f>IF(ลับ!CS$3=0,0,IF(เวลาเรียน!DA32="/",ลับ!CS$3,0))</f>
        <v>0</v>
      </c>
      <c r="CT32" s="64">
        <f>IF(ลับ!CT$3=0,0,IF(เวลาเรียน!DB32="/",ลับ!CT$3,0))</f>
        <v>0</v>
      </c>
      <c r="CU32" s="64">
        <f>IF(ลับ!CU$3=0,0,IF(เวลาเรียน!DC32="/",ลับ!CU$3,0))</f>
        <v>0</v>
      </c>
      <c r="CV32" s="64">
        <f>IF(ลับ!CV$3=0,0,IF(เวลาเรียน!DD32="/",ลับ!CV$3,0))</f>
        <v>0</v>
      </c>
      <c r="CW32" s="65">
        <f>IF(ลับ!CW$3=0,0,IF(เวลาเรียน!DE32="/",ลับ!CW$3,0))</f>
        <v>0</v>
      </c>
      <c r="CX32" s="85">
        <f t="shared" si="11"/>
        <v>0</v>
      </c>
      <c r="CZ32" s="16">
        <v>27</v>
      </c>
      <c r="DA32" s="16">
        <f>IF(ตัวชี้วัด!C32="ร",ตัวชี้วัด!C32,IF(ตัวชี้วัด!F32="ร",ตัวชี้วัด!F32,IF(ตัวชี้วัด!I32="ร",ตัวชี้วัด!I32,IF(ตัวชี้วัด!L32="ร",ตัวชี้วัด!L32,IF(ตัวชี้วัด!O32="ร",ตัวชี้วัด!O32,IF(ตัวชี้วัด!S32="ร",ตัวชี้วัด!S32,IF(ตัวชี้วัด!V32="ร",ตัวชี้วัด!V32,SUM(ตัวชี้วัด!C32,ตัวชี้วัด!F32,ตัวชี้วัด!I32,ตัวชี้วัด!L32,ตัวชี้วัด!O32,ตัวชี้วัด!S32,ตัวชี้วัด!V32))))))))</f>
        <v>0</v>
      </c>
      <c r="DB32" s="16">
        <f>IF(ตัวชี้วัด!Y32="ร",ตัวชี้วัด!Y32,IF(ตัวชี้วัด!AB32="ร",ตัวชี้วัด!AB32,IF(ตัวชี้วัด!AE32="ร",ตัวชี้วัด!AE32,IF(ตัวชี้วัด!AK32="ร",ตัวชี้วัด!AK32,IF(ตัวชี้วัด!AN32="ร",ตัวชี้วัด!AN32,IF(ตัวชี้วัด!AQ32="ร",ตัวชี้วัด!AQ32,IF(ตัวชี้วัด!AT32="ร",ตัวชี้วัด!AT32,SUM(ตัวชี้วัด!Y32,ตัวชี้วัด!AB32,ตัวชี้วัด!AE32,ตัวชี้วัด!AK32,ตัวชี้วัด!AN32,ตัวชี้วัด!AQ32,ตัวชี้วัด!AT32))))))))</f>
        <v>0</v>
      </c>
      <c r="DC32" s="16">
        <f>IF(ตัวชี้วัด!AW32="ร",ตัวชี้วัด!AW32,IF(ตัวชี้วัด!BA32="ร",ตัวชี้วัด!BA32,IF(ตัวชี้วัด!BD32="ร",ตัวชี้วัด!BD32,IF(ตัวชี้วัด!BG32="ร",ตัวชี้วัด!BG32,IF(ตัวชี้วัด!BJ32="ร",ตัวชี้วัด!BJ32,IF(ตัวชี้วัด!BM32="ร",ตัวชี้วัด!BM32,IF(ตัวชี้วัด!BS32="ร",ตัวชี้วัด!BS32,SUM(ตัวชี้วัด!AW32,ตัวชี้วัด!BA32,ตัวชี้วัด!BD32,ตัวชี้วัด!BG32,ตัวชี้วัด!BJ32,ตัวชี้วัด!BM32,ตัวชี้วัด!BS32))))))))</f>
        <v>0</v>
      </c>
      <c r="DD32" s="16">
        <f>IF(ตัวชี้วัด!BV32="ร",ตัวชี้วัด!BV32,IF(ตัวชี้วัด!BY32="ร",ตัวชี้วัด!BY32,IF(ตัวชี้วัด!CB32="ร",ตัวชี้วัด!CB32,IF(ตัวชี้วัด!CE32="ร",ตัวชี้วัด!CE32,IF(ตัวชี้วัด!CI32="ร",ตัวชี้วัด!CI32,IF(ตัวชี้วัด!CL32="ร",ตัวชี้วัด!CL32,IF(ตัวชี้วัด!CO32="ร",ตัวชี้วัด!CO32,SUM(ตัวชี้วัด!BV32,ตัวชี้วัด!BY32,ตัวชี้วัด!CB32,ตัวชี้วัด!CE32,ตัวชี้วัด!CI32,ตัวชี้วัด!CL32,ตัวชี้วัด!CO32))))))))</f>
        <v>0</v>
      </c>
      <c r="DE32" s="16">
        <f>IF(ตัวชี้วัด!CR32="ร",ตัวชี้วัด!CR32,IF(ตัวชี้วัด!CU32="ร",ตัวชี้วัด!CU32,IF(ตัวชี้วัด!DA32="ร",ตัวชี้วัด!DA32,IF(ตัวชี้วัด!DD32="ร",ตัวชี้วัด!DD32,IF(ตัวชี้วัด!DG32="ร",ตัวชี้วัด!DG32,IF(ตัวชี้วัด!DJ32="ร",ตัวชี้วัด!DJ32,IF(ตัวชี้วัด!DM32="ร",ตัวชี้วัด!DM32,SUM(ตัวชี้วัด!CR32,ตัวชี้วัด!CU32,ตัวชี้วัด!DA32,ตัวชี้วัด!DD32,ตัวชี้วัด!DG32,ตัวชี้วัด!DJ32,ตัวชี้วัด!DM32))))))))</f>
        <v>0</v>
      </c>
      <c r="DF32" s="16">
        <f>IF(ตัวชี้วัด!DQ32="ร",ตัวชี้วัด!DQ32,IF(ตัวชี้วัด!DT32="ร",ตัวชี้วัด!DT32,IF(ตัวชี้วัด!DW32="ร",ตัวชี้วัด!DW32,IF(ตัวชี้วัด!DZ32="ร",ตัวชี้วัด!DZ32,SUM(ตัวชี้วัด!DQ32,ตัวชี้วัด!DT32,ตัวชี้วัด!DW32,ตัวชี้วัด!DZ32)))))</f>
        <v>0</v>
      </c>
      <c r="DG32" s="84">
        <f t="shared" si="12"/>
        <v>0</v>
      </c>
      <c r="DH32" s="51"/>
      <c r="DI32" s="16">
        <f>IF(ตัวชี้วัด!D32="/",1,0)</f>
        <v>0</v>
      </c>
      <c r="DJ32" s="16">
        <f>IF(ตัวชี้วัด!G32="/",1,0)</f>
        <v>0</v>
      </c>
      <c r="DK32" s="16">
        <f>IF(ตัวชี้วัด!J32="/",1,0)</f>
        <v>0</v>
      </c>
      <c r="DL32" s="16">
        <f>IF(ตัวชี้วัด!M32="/",1,0)</f>
        <v>0</v>
      </c>
      <c r="DM32" s="16">
        <f>IF(ตัวชี้วัด!P32="/",1,0)</f>
        <v>0</v>
      </c>
      <c r="DN32" s="16">
        <f>IF(ตัวชี้วัด!T32="/",1,0)</f>
        <v>0</v>
      </c>
      <c r="DO32" s="16">
        <f>IF(ตัวชี้วัด!W32="/",1,0)</f>
        <v>0</v>
      </c>
      <c r="DP32" s="16">
        <f>IF(ตัวชี้วัด!Z32="/",1,0)</f>
        <v>0</v>
      </c>
      <c r="DQ32" s="16">
        <f>IF(ตัวชี้วัด!AC32="/",1,0)</f>
        <v>0</v>
      </c>
      <c r="DR32" s="16">
        <f>IF(ตัวชี้วัด!AF32="/",1,0)</f>
        <v>0</v>
      </c>
      <c r="DS32" s="16">
        <f>IF(ตัวชี้วัด!AL32="/",1,0)</f>
        <v>0</v>
      </c>
      <c r="DT32" s="16">
        <f>IF(ตัวชี้วัด!AO32="/",1,0)</f>
        <v>0</v>
      </c>
      <c r="DU32" s="16">
        <f>IF(ตัวชี้วัด!AR32="/",1,0)</f>
        <v>0</v>
      </c>
      <c r="DV32" s="16">
        <f>IF(ตัวชี้วัด!AU32="/",1,0)</f>
        <v>0</v>
      </c>
      <c r="DW32" s="16">
        <f>IF(ตัวชี้วัด!AX32="/",1,0)</f>
        <v>0</v>
      </c>
      <c r="DX32" s="16">
        <f>IF(ตัวชี้วัด!BB32="/",1,0)</f>
        <v>0</v>
      </c>
      <c r="DY32" s="16">
        <f>IF(ตัวชี้วัด!BE32="/",1,0)</f>
        <v>0</v>
      </c>
      <c r="DZ32" s="16">
        <f>IF(ตัวชี้วัด!BH32="/",1,0)</f>
        <v>0</v>
      </c>
      <c r="EA32" s="16">
        <f>IF(ตัวชี้วัด!BK32="/",1,0)</f>
        <v>0</v>
      </c>
      <c r="EB32" s="16">
        <f>IF(ตัวชี้วัด!BN32="/",1,0)</f>
        <v>0</v>
      </c>
      <c r="EC32" s="16">
        <f>IF(ตัวชี้วัด!BT32="/",1,0)</f>
        <v>0</v>
      </c>
      <c r="ED32" s="16">
        <f>IF(ตัวชี้วัด!BW32="/",1,0)</f>
        <v>0</v>
      </c>
      <c r="EE32" s="16">
        <f>IF(ตัวชี้วัด!BZ32="/",1,0)</f>
        <v>0</v>
      </c>
      <c r="EF32" s="16">
        <f>IF(ตัวชี้วัด!CC32="/",1,0)</f>
        <v>0</v>
      </c>
      <c r="EG32" s="16">
        <f>IF(ตัวชี้วัด!CF32="/",1,0)</f>
        <v>0</v>
      </c>
      <c r="EH32" s="16">
        <f>IF(ตัวชี้วัด!CJ32="/",1,0)</f>
        <v>0</v>
      </c>
      <c r="EI32" s="16">
        <f>IF(ตัวชี้วัด!CM32="/",1,0)</f>
        <v>0</v>
      </c>
      <c r="EJ32" s="16">
        <f>IF(ตัวชี้วัด!CP32="/",1,0)</f>
        <v>0</v>
      </c>
      <c r="EK32" s="16">
        <f>IF(ตัวชี้วัด!CS32="/",1,0)</f>
        <v>0</v>
      </c>
      <c r="EL32" s="16">
        <f>IF(ตัวชี้วัด!CV32="/",1,0)</f>
        <v>0</v>
      </c>
      <c r="EM32" s="16">
        <f>IF(ตัวชี้วัด!DB32="/",1,0)</f>
        <v>0</v>
      </c>
      <c r="EN32" s="16">
        <f>IF(ตัวชี้วัด!DE32="/",1,0)</f>
        <v>0</v>
      </c>
      <c r="EO32" s="16">
        <f>IF(ตัวชี้วัด!DH32="/",1,0)</f>
        <v>0</v>
      </c>
      <c r="EP32" s="16">
        <f>IF(ตัวชี้วัด!DK32="/",1,0)</f>
        <v>0</v>
      </c>
      <c r="EQ32" s="16">
        <f>IF(ตัวชี้วัด!DN32="/",1,0)</f>
        <v>0</v>
      </c>
      <c r="ER32" s="16">
        <f>IF(ตัวชี้วัด!DR32="/",1,0)</f>
        <v>0</v>
      </c>
      <c r="ES32" s="16">
        <f>IF(ตัวชี้วัด!DU32="/",1,0)</f>
        <v>0</v>
      </c>
      <c r="ET32" s="16">
        <f>IF(ตัวชี้วัด!DX32="/",1,0)</f>
        <v>0</v>
      </c>
      <c r="EU32" s="16">
        <f>IF(ตัวชี้วัด!EA32="/",1,0)</f>
        <v>0</v>
      </c>
      <c r="EV32" s="84">
        <f t="shared" si="3"/>
        <v>0</v>
      </c>
      <c r="EX32" s="16">
        <v>27</v>
      </c>
      <c r="EY32" s="16">
        <f>IF(คุณลักษณะ!B32&gt;1,2,IF(คุณลักษณะ!B32=1,1,0))</f>
        <v>0</v>
      </c>
      <c r="EZ32" s="16">
        <f>IF(คุณลักษณะ!C32&gt;1,2,IF(คุณลักษณะ!C32=1,1,0))</f>
        <v>0</v>
      </c>
      <c r="FA32" s="16">
        <f>IF(คุณลักษณะ!D32&gt;1,2,IF(คุณลักษณะ!D32=1,1,0))</f>
        <v>0</v>
      </c>
      <c r="FB32" s="16">
        <f>IF(คุณลักษณะ!E32&gt;1,2,IF(คุณลักษณะ!E32=1,1,0))</f>
        <v>0</v>
      </c>
      <c r="FC32" s="84">
        <f t="shared" si="4"/>
        <v>0</v>
      </c>
      <c r="FD32" s="16">
        <f>IF(คุณลักษณะ!G32&gt;1,2,IF(คุณลักษณะ!G32=1,1,0))</f>
        <v>0</v>
      </c>
      <c r="FE32" s="16">
        <f>IF(คุณลักษณะ!H32&gt;1,2,IF(คุณลักษณะ!H32=1,1,0))</f>
        <v>0</v>
      </c>
      <c r="FF32" s="84">
        <f t="shared" si="5"/>
        <v>0</v>
      </c>
      <c r="FG32" s="16">
        <f>IF(คุณลักษณะ!O32&gt;1,2,IF(คุณลักษณะ!O32=1,1,0))</f>
        <v>0</v>
      </c>
      <c r="FH32" s="16">
        <f>IF(คุณลักษณะ!P32&gt;1,2,IF(คุณลักษณะ!P32=1,1,0))</f>
        <v>0</v>
      </c>
      <c r="FI32" s="84">
        <f t="shared" si="6"/>
        <v>0</v>
      </c>
      <c r="FJ32" s="16">
        <f>IF(คุณลักษณะ!S32&gt;1,2,IF(คุณลักษณะ!S32=1,1,0))</f>
        <v>0</v>
      </c>
      <c r="FK32" s="16">
        <f>IF(คุณลักษณะ!T32&gt;1,2,IF(คุณลักษณะ!T32=1,1,0))</f>
        <v>0</v>
      </c>
      <c r="FL32" s="84">
        <f t="shared" si="7"/>
        <v>0</v>
      </c>
      <c r="FM32" s="16">
        <f>IF(คุณลักษณะ!V32&gt;1,2,IF(คุณลักษณะ!V32=1,1,0))</f>
        <v>0</v>
      </c>
      <c r="FN32" s="16">
        <f>IF(คุณลักษณะ!W32&gt;1,2,IF(คุณลักษณะ!W32=1,1,0))</f>
        <v>0</v>
      </c>
      <c r="FO32" s="84">
        <f t="shared" si="8"/>
        <v>0</v>
      </c>
      <c r="FP32" s="16">
        <f>IF(คุณลักษณะ!Y32&gt;1,2,IF(คุณลักษณะ!Y32=1,1,0))</f>
        <v>0</v>
      </c>
      <c r="FQ32" s="16">
        <f>IF(คุณลักษณะ!AC32&gt;1,2,IF(คุณลักษณะ!AC32=1,1,0))</f>
        <v>0</v>
      </c>
      <c r="FR32" s="16">
        <f>IF(คุณลักษณะ!AD32&gt;1,2,IF(คุณลักษณะ!AD32=1,1,0))</f>
        <v>0</v>
      </c>
      <c r="FS32" s="84">
        <f t="shared" si="9"/>
        <v>0</v>
      </c>
      <c r="FT32" s="16">
        <f>IF(คุณลักษณะ!AF32&gt;1,2,IF(คุณลักษณะ!AF32=1,1,0))</f>
        <v>0</v>
      </c>
      <c r="FU32" s="16">
        <f>IF(คุณลักษณะ!AG32&gt;1,2,IF(คุณลักษณะ!AG32=1,1,0))</f>
        <v>0</v>
      </c>
      <c r="FV32" s="84">
        <f t="shared" si="10"/>
        <v>0</v>
      </c>
      <c r="FW32" s="51"/>
      <c r="FX32" s="16">
        <f>IF(คุณลักษณะ!F32&gt;1,2,IF(คุณลักษณะ!F32=1,1,0))</f>
        <v>0</v>
      </c>
      <c r="FY32" s="16">
        <f>IF(คุณลักษณะ!I32&gt;1,2,IF(คุณลักษณะ!I32=1,1,0))</f>
        <v>0</v>
      </c>
      <c r="FZ32" s="16">
        <f>IF(คุณลักษณะ!N32&gt;1,2,IF(คุณลักษณะ!N32=1,1,0))</f>
        <v>0</v>
      </c>
      <c r="GA32" s="16">
        <f>IF(คุณลักษณะ!Q32&gt;1,2,IF(คุณลักษณะ!Q32=1,1,0))</f>
        <v>0</v>
      </c>
      <c r="GB32" s="16">
        <f>IF(คุณลักษณะ!U32&gt;1,2,IF(คุณลักษณะ!U32=1,1,0))</f>
        <v>0</v>
      </c>
      <c r="GC32" s="16">
        <f>IF(คุณลักษณะ!X32&gt;1,2,IF(คุณลักษณะ!X32=1,1,0))</f>
        <v>0</v>
      </c>
      <c r="GD32" s="16">
        <f>IF(คุณลักษณะ!AE32&gt;1,2,IF(คุณลักษณะ!AE32=1,1,0))</f>
        <v>0</v>
      </c>
      <c r="GE32" s="16">
        <f>IF(คุณลักษณะ!AH32&gt;1,2,IF(คุณลักษณะ!AH32=1,1,0))</f>
        <v>0</v>
      </c>
      <c r="GF32" s="88">
        <f t="shared" si="13"/>
        <v>0</v>
      </c>
      <c r="GG32" s="86">
        <f>IF(คุณลักษณะ!F32=0,0,IF(คุณลักษณะ!I32=0,0,IF(คุณลักษณะ!N32=0,0,IF(คุณลักษณะ!Q32=0,0,IF(คุณลักษณะ!U32=0,0,IF(คุณลักษณะ!X32=0,0,IF(คุณลักษณะ!AE32=0,0,IF(คุณลักษณะ!AH32=0,0,GF32))))))))</f>
        <v>0</v>
      </c>
      <c r="GI32" s="3">
        <v>27</v>
      </c>
      <c r="GJ32" s="22">
        <f>IF(เวลาเรียน!C32="",0,1)</f>
        <v>0</v>
      </c>
      <c r="GK32" s="456">
        <f>IF(ผลการเรียน!$AK31=$GK$5,1,0)</f>
        <v>0</v>
      </c>
      <c r="GL32" s="456">
        <f>IF(ผลการเรียน!$AK31=$GL$5,1,0)</f>
        <v>0</v>
      </c>
      <c r="GM32" s="456">
        <f>IF(ผลการเรียน!$AK31=$GM$5,1,0)</f>
        <v>0</v>
      </c>
      <c r="GN32" s="456">
        <f>IF(ผลการเรียน!$AK31=$GN$5,1,0)</f>
        <v>0</v>
      </c>
      <c r="GO32" s="456">
        <f>IF(ผลการเรียน!$AK31=$GO$5,1,0)</f>
        <v>0</v>
      </c>
      <c r="GP32" s="456">
        <f>IF(ผลการเรียน!$AK31=$GP$5,1,0)</f>
        <v>0</v>
      </c>
      <c r="GQ32" s="456">
        <f>IF(ผลการเรียน!$AK31=$GQ$5,1,0)</f>
        <v>0</v>
      </c>
      <c r="GR32" s="456">
        <f>IF(ผลการเรียน!$AK31=$GR$5,1,0)</f>
        <v>0</v>
      </c>
      <c r="GS32" s="456">
        <f>IF(ผลการเรียน!$AK31=$GS$5,1,0)</f>
        <v>0</v>
      </c>
      <c r="GT32" s="456">
        <f>IF(ผลการเรียน!$AK31=$GT$5,1,0)</f>
        <v>0</v>
      </c>
      <c r="GU32" s="456">
        <f ca="1">IF(ผลการเรียน!$BA31=ลับ!$GU$5,1,0)</f>
        <v>0</v>
      </c>
      <c r="GV32" s="456">
        <f ca="1">IF(ผลการเรียน!$BA31=ลับ!$GV$5,1,0)</f>
        <v>0</v>
      </c>
      <c r="GW32" s="456">
        <f ca="1">IF(ผลการเรียน!$BA31=ลับ!$GW$5,1,0)</f>
        <v>0</v>
      </c>
      <c r="GX32" s="456">
        <f ca="1">IF(ผลการเรียน!$BA31=ลับ!$GX$5,1,0)</f>
        <v>0</v>
      </c>
      <c r="GY32" s="456">
        <f ca="1">IF(ผลการเรียน!$AR31=ลับ!$GY$5,1,0)</f>
        <v>0</v>
      </c>
      <c r="GZ32" s="456">
        <f ca="1">IF(ผลการเรียน!$AR31=ลับ!$GZ$5,1,0)</f>
        <v>0</v>
      </c>
      <c r="HA32" s="456">
        <f ca="1">IF(ผลการเรียน!$AR31=ลับ!$HA$5,1,0)</f>
        <v>0</v>
      </c>
      <c r="HB32" s="456">
        <f ca="1">IF(ผลการเรียน!$AR31=ลับ!$HB$5,1,0)</f>
        <v>0</v>
      </c>
      <c r="HC32" s="22">
        <f>IF(สรุปคะแนน!$Q32=3,1,0)</f>
        <v>0</v>
      </c>
      <c r="HD32" s="22">
        <f>IF(สรุปคะแนน!$Q32=2,1,0)</f>
        <v>0</v>
      </c>
      <c r="HE32" s="22">
        <f>IF(สรุปคะแนน!$Q32=1,1,0)</f>
        <v>0</v>
      </c>
      <c r="HF32" s="22">
        <f>IF(สรุปคะแนน!$Q32=0,1,0)</f>
        <v>1</v>
      </c>
      <c r="HG32" s="51"/>
      <c r="HH32" s="51"/>
      <c r="HI32" s="51"/>
      <c r="HJ32" s="51"/>
      <c r="HK32" s="51"/>
      <c r="HL32" s="51"/>
      <c r="HM32" s="51"/>
      <c r="HN32" s="51"/>
    </row>
    <row r="33" spans="1:222" ht="21">
      <c r="A33" s="29">
        <v>28</v>
      </c>
      <c r="B33" s="64">
        <f>IF(ลับ!B$3=0,0,IF(เวลาเรียน!G33="/",ลับ!B$3,0))</f>
        <v>0</v>
      </c>
      <c r="C33" s="64">
        <f>IF(ลับ!C$3=0,0,IF(เวลาเรียน!H33="/",ลับ!C$3,0))</f>
        <v>0</v>
      </c>
      <c r="D33" s="64">
        <f>IF(ลับ!D$3=0,0,IF(เวลาเรียน!I33="/",ลับ!D$3,0))</f>
        <v>0</v>
      </c>
      <c r="E33" s="64">
        <f>IF(ลับ!E$3=0,0,IF(เวลาเรียน!J33="/",ลับ!E$3,0))</f>
        <v>0</v>
      </c>
      <c r="F33" s="64">
        <f>IF(ลับ!F$3=0,0,IF(เวลาเรียน!K33="/",ลับ!F$3,0))</f>
        <v>0</v>
      </c>
      <c r="G33" s="64">
        <f>IF(ลับ!G$3=0,0,IF(เวลาเรียน!L33="/",ลับ!G$3,0))</f>
        <v>0</v>
      </c>
      <c r="H33" s="64">
        <f>IF(ลับ!H$3=0,0,IF(เวลาเรียน!M33="/",ลับ!H$3,0))</f>
        <v>0</v>
      </c>
      <c r="I33" s="64">
        <f>IF(ลับ!I$3=0,0,IF(เวลาเรียน!N33="/",ลับ!I$3,0))</f>
        <v>0</v>
      </c>
      <c r="J33" s="64">
        <f>IF(ลับ!J$3=0,0,IF(เวลาเรียน!O33="/",ลับ!J$3,0))</f>
        <v>0</v>
      </c>
      <c r="K33" s="64">
        <f>IF(ลับ!K$3=0,0,IF(เวลาเรียน!P33="/",ลับ!K$3,0))</f>
        <v>0</v>
      </c>
      <c r="L33" s="64">
        <f>IF(ลับ!L$3=0,0,IF(เวลาเรียน!Q33="/",ลับ!L$3,0))</f>
        <v>0</v>
      </c>
      <c r="M33" s="64">
        <f>IF(ลับ!M$3=0,0,IF(เวลาเรียน!R33="/",ลับ!M$3,0))</f>
        <v>0</v>
      </c>
      <c r="N33" s="64">
        <f>IF(ลับ!N$3=0,0,IF(เวลาเรียน!S33="/",ลับ!N$3,0))</f>
        <v>0</v>
      </c>
      <c r="O33" s="64">
        <f>IF(ลับ!O$3=0,0,IF(เวลาเรียน!T33="/",ลับ!O$3,0))</f>
        <v>0</v>
      </c>
      <c r="P33" s="64">
        <f>IF(ลับ!P$3=0,0,IF(เวลาเรียน!U33="/",ลับ!P$3,0))</f>
        <v>0</v>
      </c>
      <c r="Q33" s="64">
        <f>IF(ลับ!Q$3=0,0,IF(เวลาเรียน!V33="/",ลับ!Q$3,0))</f>
        <v>0</v>
      </c>
      <c r="R33" s="64">
        <f>IF(ลับ!R$3=0,0,IF(เวลาเรียน!W33="/",ลับ!R$3,0))</f>
        <v>0</v>
      </c>
      <c r="S33" s="64">
        <f>IF(ลับ!S$3=0,0,IF(เวลาเรียน!X33="/",ลับ!S$3,0))</f>
        <v>0</v>
      </c>
      <c r="T33" s="64">
        <f>IF(ลับ!T$3=0,0,IF(เวลาเรียน!Y33="/",ลับ!T$3,0))</f>
        <v>0</v>
      </c>
      <c r="U33" s="64">
        <f>IF(ลับ!U$3=0,0,IF(เวลาเรียน!Z33="/",ลับ!U$3,0))</f>
        <v>0</v>
      </c>
      <c r="V33" s="64">
        <f>IF(ลับ!V$3=0,0,IF(เวลาเรียน!AA33="/",ลับ!V$3,0))</f>
        <v>0</v>
      </c>
      <c r="W33" s="64">
        <f>IF(ลับ!W$3=0,0,IF(เวลาเรียน!AB33="/",ลับ!W$3,0))</f>
        <v>0</v>
      </c>
      <c r="X33" s="64">
        <f>IF(ลับ!X$3=0,0,IF(เวลาเรียน!AC33="/",ลับ!X$3,0))</f>
        <v>0</v>
      </c>
      <c r="Y33" s="64">
        <f>IF(ลับ!Y$3=0,0,IF(เวลาเรียน!AD33="/",ลับ!Y$3,0))</f>
        <v>0</v>
      </c>
      <c r="Z33" s="773">
        <f>IF(ลับ!Z$3=0,0,IF(เวลาเรียน!AE33="/",ลับ!Z$3,0))</f>
        <v>0</v>
      </c>
      <c r="AA33" s="64">
        <f>IF(ลับ!AA$3=0,0,IF(เวลาเรียน!AH33="/",ลับ!AA$3,0))</f>
        <v>0</v>
      </c>
      <c r="AB33" s="64">
        <f>IF(ลับ!AB$3=0,0,IF(เวลาเรียน!AI33="/",ลับ!AB$3,0))</f>
        <v>0</v>
      </c>
      <c r="AC33" s="64">
        <f>IF(ลับ!AC$3=0,0,IF(เวลาเรียน!AJ33="/",ลับ!AC$3,0))</f>
        <v>0</v>
      </c>
      <c r="AD33" s="64">
        <f>IF(ลับ!AD$3=0,0,IF(เวลาเรียน!AK33="/",ลับ!AD$3,0))</f>
        <v>0</v>
      </c>
      <c r="AE33" s="64">
        <f>IF(ลับ!AE$3=0,0,IF(เวลาเรียน!AL33="/",ลับ!AE$3,0))</f>
        <v>0</v>
      </c>
      <c r="AF33" s="64">
        <f>IF(ลับ!AF$3=0,0,IF(เวลาเรียน!AM33="/",ลับ!AF$3,0))</f>
        <v>0</v>
      </c>
      <c r="AG33" s="64">
        <f>IF(ลับ!AG$3=0,0,IF(เวลาเรียน!AN33="/",ลับ!AG$3,0))</f>
        <v>0</v>
      </c>
      <c r="AH33" s="64">
        <f>IF(ลับ!AH$3=0,0,IF(เวลาเรียน!AO33="/",ลับ!AH$3,0))</f>
        <v>0</v>
      </c>
      <c r="AI33" s="64">
        <f>IF(ลับ!AI$3=0,0,IF(เวลาเรียน!AP33="/",ลับ!AI$3,0))</f>
        <v>0</v>
      </c>
      <c r="AJ33" s="64">
        <f>IF(ลับ!AJ$3=0,0,IF(เวลาเรียน!AQ33="/",ลับ!AJ$3,0))</f>
        <v>0</v>
      </c>
      <c r="AK33" s="64">
        <f>IF(ลับ!AK$3=0,0,IF(เวลาเรียน!AR33="/",ลับ!AK$3,0))</f>
        <v>0</v>
      </c>
      <c r="AL33" s="64">
        <f>IF(ลับ!AL$3=0,0,IF(เวลาเรียน!AS33="/",ลับ!AL$3,0))</f>
        <v>0</v>
      </c>
      <c r="AM33" s="64">
        <f>IF(ลับ!AM$3=0,0,IF(เวลาเรียน!AT33="/",ลับ!AM$3,0))</f>
        <v>0</v>
      </c>
      <c r="AN33" s="64">
        <f>IF(ลับ!AN$3=0,0,IF(เวลาเรียน!AU33="/",ลับ!AN$3,0))</f>
        <v>0</v>
      </c>
      <c r="AO33" s="64">
        <f>IF(ลับ!AO$3=0,0,IF(เวลาเรียน!AV33="/",ลับ!AO$3,0))</f>
        <v>0</v>
      </c>
      <c r="AP33" s="64">
        <f>IF(ลับ!AP$3=0,0,IF(เวลาเรียน!AW33="/",ลับ!AP$3,0))</f>
        <v>0</v>
      </c>
      <c r="AQ33" s="64">
        <f>IF(ลับ!AQ$3=0,0,IF(เวลาเรียน!AX33="/",ลับ!AQ$3,0))</f>
        <v>0</v>
      </c>
      <c r="AR33" s="64">
        <f>IF(ลับ!AR$3=0,0,IF(เวลาเรียน!AY33="/",ลับ!AR$3,0))</f>
        <v>0</v>
      </c>
      <c r="AS33" s="64">
        <f>IF(ลับ!AS$3=0,0,IF(เวลาเรียน!AZ33="/",ลับ!AS$3,0))</f>
        <v>0</v>
      </c>
      <c r="AT33" s="64">
        <f>IF(ลับ!AT$3=0,0,IF(เวลาเรียน!BA33="/",ลับ!AT$3,0))</f>
        <v>0</v>
      </c>
      <c r="AU33" s="64">
        <f>IF(ลับ!AU$3=0,0,IF(เวลาเรียน!BB33="/",ลับ!AU$3,0))</f>
        <v>0</v>
      </c>
      <c r="AV33" s="64">
        <f>IF(ลับ!AV$3=0,0,IF(เวลาเรียน!BC33="/",ลับ!AV$3,0))</f>
        <v>0</v>
      </c>
      <c r="AW33" s="64">
        <f>IF(ลับ!AW$3=0,0,IF(เวลาเรียน!BD33="/",ลับ!AW$3,0))</f>
        <v>0</v>
      </c>
      <c r="AX33" s="64">
        <f>IF(ลับ!AX$3=0,0,IF(เวลาเรียน!BE33="/",ลับ!AX$3,0))</f>
        <v>0</v>
      </c>
      <c r="AY33" s="64">
        <f>IF(ลับ!AY$3=0,0,IF(เวลาเรียน!BF33="/",ลับ!AY$3,0))</f>
        <v>0</v>
      </c>
      <c r="AZ33" s="64">
        <f>IF(ลับ!AZ$3=0,0,IF(เวลาเรียน!BG33="/",ลับ!AZ$3,0))</f>
        <v>0</v>
      </c>
      <c r="BA33" s="64">
        <f>IF(ลับ!BA$3=0,0,IF(เวลาเรียน!BH33="/",ลับ!BA$3,0))</f>
        <v>0</v>
      </c>
      <c r="BB33" s="64">
        <f>IF(ลับ!BB$3=0,0,IF(เวลาเรียน!BI33="/",ลับ!BB$3,0))</f>
        <v>0</v>
      </c>
      <c r="BC33" s="64">
        <f>IF(ลับ!BC$3=0,0,IF(เวลาเรียน!BJ33="/",ลับ!BC$3,0))</f>
        <v>0</v>
      </c>
      <c r="BD33" s="64">
        <f>IF(ลับ!BD$3=0,0,IF(เวลาเรียน!BK33="/",ลับ!BD$3,0))</f>
        <v>0</v>
      </c>
      <c r="BE33" s="64">
        <f>IF(ลับ!BE$3=0,0,IF(เวลาเรียน!BL33="/",ลับ!BE$3,0))</f>
        <v>0</v>
      </c>
      <c r="BF33" s="64">
        <f>IF(ลับ!BF$3=0,0,IF(เวลาเรียน!BM33="/",ลับ!BF$3,0))</f>
        <v>0</v>
      </c>
      <c r="BG33" s="64">
        <f>IF(ลับ!BG$3=0,0,IF(เวลาเรียน!BN33="/",ลับ!BG$3,0))</f>
        <v>0</v>
      </c>
      <c r="BH33" s="64">
        <f>IF(ลับ!BH$3=0,0,IF(เวลาเรียน!BO33="/",ลับ!BH$3,0))</f>
        <v>0</v>
      </c>
      <c r="BI33" s="64">
        <f>IF(ลับ!BI$3=0,0,IF(เวลาเรียน!BP33="/",ลับ!BI$3,0))</f>
        <v>0</v>
      </c>
      <c r="BJ33" s="64">
        <f>IF(ลับ!BJ$3=0,0,IF(เวลาเรียน!BQ33="/",ลับ!BJ$3,0))</f>
        <v>0</v>
      </c>
      <c r="BK33" s="64">
        <f>IF(ลับ!BK$3=0,0,IF(เวลาเรียน!BR33="/",ลับ!BK$3,0))</f>
        <v>0</v>
      </c>
      <c r="BL33" s="64">
        <f>IF(ลับ!BL$3=0,0,IF(เวลาเรียน!BS33="/",ลับ!BL$3,0))</f>
        <v>0</v>
      </c>
      <c r="BM33" s="64">
        <f>IF(ลับ!BM$3=0,0,IF(เวลาเรียน!BT33="/",ลับ!BM$3,0))</f>
        <v>0</v>
      </c>
      <c r="BN33" s="64">
        <f>IF(ลับ!BN$3=0,0,IF(เวลาเรียน!BU33="/",ลับ!BN$3,0))</f>
        <v>0</v>
      </c>
      <c r="BO33" s="64">
        <f>IF(ลับ!BO$3=0,0,IF(เวลาเรียน!BV33="/",ลับ!BO$3,0))</f>
        <v>0</v>
      </c>
      <c r="BP33" s="64">
        <f>IF(ลับ!BP$3=0,0,IF(เวลาเรียน!BW33="/",ลับ!BP$3,0))</f>
        <v>0</v>
      </c>
      <c r="BQ33" s="64">
        <f>IF(ลับ!BQ$3=0,0,IF(เวลาเรียน!BX33="/",ลับ!BQ$3,0))</f>
        <v>0</v>
      </c>
      <c r="BR33" s="64">
        <f>IF(ลับ!BR$3=0,0,IF(เวลาเรียน!BY33="/",ลับ!BR$3,0))</f>
        <v>0</v>
      </c>
      <c r="BS33" s="773">
        <f>IF(ลับ!BS$3=0,0,IF(เวลาเรียน!BZ33="/",ลับ!BS$3,0))</f>
        <v>0</v>
      </c>
      <c r="BT33" s="64">
        <f>IF(ลับ!BT$3=0,0,IF(เวลาเรียน!CB33="/",ลับ!BT$3,0))</f>
        <v>0</v>
      </c>
      <c r="BU33" s="64">
        <f>IF(ลับ!BU$3=0,0,IF(เวลาเรียน!CC33="/",ลับ!BU$3,0))</f>
        <v>0</v>
      </c>
      <c r="BV33" s="64">
        <f>IF(ลับ!BV$3=0,0,IF(เวลาเรียน!CD33="/",ลับ!BV$3,0))</f>
        <v>0</v>
      </c>
      <c r="BW33" s="64">
        <f>IF(ลับ!BW$3=0,0,IF(เวลาเรียน!CE33="/",ลับ!BW$3,0))</f>
        <v>0</v>
      </c>
      <c r="BX33" s="64">
        <f>IF(ลับ!BX$3=0,0,IF(เวลาเรียน!CF33="/",ลับ!BX$3,0))</f>
        <v>0</v>
      </c>
      <c r="BY33" s="64">
        <f>IF(ลับ!BY$3=0,0,IF(เวลาเรียน!CG33="/",ลับ!BY$3,0))</f>
        <v>0</v>
      </c>
      <c r="BZ33" s="64">
        <f>IF(ลับ!BZ$3=0,0,IF(เวลาเรียน!CH33="/",ลับ!BZ$3,0))</f>
        <v>0</v>
      </c>
      <c r="CA33" s="64">
        <f>IF(ลับ!CA$3=0,0,IF(เวลาเรียน!CI33="/",ลับ!CA$3,0))</f>
        <v>0</v>
      </c>
      <c r="CB33" s="64">
        <f>IF(ลับ!CB$3=0,0,IF(เวลาเรียน!CJ33="/",ลับ!CB$3,0))</f>
        <v>0</v>
      </c>
      <c r="CC33" s="64">
        <f>IF(ลับ!CC$3=0,0,IF(เวลาเรียน!CK33="/",ลับ!CC$3,0))</f>
        <v>0</v>
      </c>
      <c r="CD33" s="64">
        <f>IF(ลับ!CD$3=0,0,IF(เวลาเรียน!CL33="/",ลับ!CD$3,0))</f>
        <v>0</v>
      </c>
      <c r="CE33" s="64">
        <f>IF(ลับ!CE$3=0,0,IF(เวลาเรียน!CM33="/",ลับ!CE$3,0))</f>
        <v>0</v>
      </c>
      <c r="CF33" s="64">
        <f>IF(ลับ!CF$3=0,0,IF(เวลาเรียน!CN33="/",ลับ!CF$3,0))</f>
        <v>0</v>
      </c>
      <c r="CG33" s="64">
        <f>IF(ลับ!CG$3=0,0,IF(เวลาเรียน!CO33="/",ลับ!CG$3,0))</f>
        <v>0</v>
      </c>
      <c r="CH33" s="64">
        <f>IF(ลับ!CH$3=0,0,IF(เวลาเรียน!CP33="/",ลับ!CH$3,0))</f>
        <v>0</v>
      </c>
      <c r="CI33" s="64">
        <f>IF(ลับ!CI$3=0,0,IF(เวลาเรียน!CQ33="/",ลับ!CI$3,0))</f>
        <v>0</v>
      </c>
      <c r="CJ33" s="64">
        <f>IF(ลับ!CJ$3=0,0,IF(เวลาเรียน!CR33="/",ลับ!CJ$3,0))</f>
        <v>0</v>
      </c>
      <c r="CK33" s="64">
        <f>IF(ลับ!CK$3=0,0,IF(เวลาเรียน!CS33="/",ลับ!CK$3,0))</f>
        <v>0</v>
      </c>
      <c r="CL33" s="64">
        <f>IF(ลับ!CL$3=0,0,IF(เวลาเรียน!CT33="/",ลับ!CL$3,0))</f>
        <v>0</v>
      </c>
      <c r="CM33" s="64">
        <f>IF(ลับ!CM$3=0,0,IF(เวลาเรียน!CU33="/",ลับ!CM$3,0))</f>
        <v>0</v>
      </c>
      <c r="CN33" s="64">
        <f>IF(ลับ!CN$3=0,0,IF(เวลาเรียน!CV33="/",ลับ!CN$3,0))</f>
        <v>0</v>
      </c>
      <c r="CO33" s="64">
        <f>IF(ลับ!CO$3=0,0,IF(เวลาเรียน!CW33="/",ลับ!CO$3,0))</f>
        <v>0</v>
      </c>
      <c r="CP33" s="64">
        <f>IF(ลับ!CP$3=0,0,IF(เวลาเรียน!CX33="/",ลับ!CP$3,0))</f>
        <v>0</v>
      </c>
      <c r="CQ33" s="64">
        <f>IF(ลับ!CQ$3=0,0,IF(เวลาเรียน!CY33="/",ลับ!CQ$3,0))</f>
        <v>0</v>
      </c>
      <c r="CR33" s="64">
        <f>IF(ลับ!CR$3=0,0,IF(เวลาเรียน!CZ33="/",ลับ!CR$3,0))</f>
        <v>0</v>
      </c>
      <c r="CS33" s="64">
        <f>IF(ลับ!CS$3=0,0,IF(เวลาเรียน!DA33="/",ลับ!CS$3,0))</f>
        <v>0</v>
      </c>
      <c r="CT33" s="64">
        <f>IF(ลับ!CT$3=0,0,IF(เวลาเรียน!DB33="/",ลับ!CT$3,0))</f>
        <v>0</v>
      </c>
      <c r="CU33" s="64">
        <f>IF(ลับ!CU$3=0,0,IF(เวลาเรียน!DC33="/",ลับ!CU$3,0))</f>
        <v>0</v>
      </c>
      <c r="CV33" s="64">
        <f>IF(ลับ!CV$3=0,0,IF(เวลาเรียน!DD33="/",ลับ!CV$3,0))</f>
        <v>0</v>
      </c>
      <c r="CW33" s="65">
        <f>IF(ลับ!CW$3=0,0,IF(เวลาเรียน!DE33="/",ลับ!CW$3,0))</f>
        <v>0</v>
      </c>
      <c r="CX33" s="85">
        <f t="shared" si="11"/>
        <v>0</v>
      </c>
      <c r="CZ33" s="16">
        <v>28</v>
      </c>
      <c r="DA33" s="16">
        <f>IF(ตัวชี้วัด!C33="ร",ตัวชี้วัด!C33,IF(ตัวชี้วัด!F33="ร",ตัวชี้วัด!F33,IF(ตัวชี้วัด!I33="ร",ตัวชี้วัด!I33,IF(ตัวชี้วัด!L33="ร",ตัวชี้วัด!L33,IF(ตัวชี้วัด!O33="ร",ตัวชี้วัด!O33,IF(ตัวชี้วัด!S33="ร",ตัวชี้วัด!S33,IF(ตัวชี้วัด!V33="ร",ตัวชี้วัด!V33,SUM(ตัวชี้วัด!C33,ตัวชี้วัด!F33,ตัวชี้วัด!I33,ตัวชี้วัด!L33,ตัวชี้วัด!O33,ตัวชี้วัด!S33,ตัวชี้วัด!V33))))))))</f>
        <v>0</v>
      </c>
      <c r="DB33" s="16">
        <f>IF(ตัวชี้วัด!Y33="ร",ตัวชี้วัด!Y33,IF(ตัวชี้วัด!AB33="ร",ตัวชี้วัด!AB33,IF(ตัวชี้วัด!AE33="ร",ตัวชี้วัด!AE33,IF(ตัวชี้วัด!AK33="ร",ตัวชี้วัด!AK33,IF(ตัวชี้วัด!AN33="ร",ตัวชี้วัด!AN33,IF(ตัวชี้วัด!AQ33="ร",ตัวชี้วัด!AQ33,IF(ตัวชี้วัด!AT33="ร",ตัวชี้วัด!AT33,SUM(ตัวชี้วัด!Y33,ตัวชี้วัด!AB33,ตัวชี้วัด!AE33,ตัวชี้วัด!AK33,ตัวชี้วัด!AN33,ตัวชี้วัด!AQ33,ตัวชี้วัด!AT33))))))))</f>
        <v>0</v>
      </c>
      <c r="DC33" s="16">
        <f>IF(ตัวชี้วัด!AW33="ร",ตัวชี้วัด!AW33,IF(ตัวชี้วัด!BA33="ร",ตัวชี้วัด!BA33,IF(ตัวชี้วัด!BD33="ร",ตัวชี้วัด!BD33,IF(ตัวชี้วัด!BG33="ร",ตัวชี้วัด!BG33,IF(ตัวชี้วัด!BJ33="ร",ตัวชี้วัด!BJ33,IF(ตัวชี้วัด!BM33="ร",ตัวชี้วัด!BM33,IF(ตัวชี้วัด!BS33="ร",ตัวชี้วัด!BS33,SUM(ตัวชี้วัด!AW33,ตัวชี้วัด!BA33,ตัวชี้วัด!BD33,ตัวชี้วัด!BG33,ตัวชี้วัด!BJ33,ตัวชี้วัด!BM33,ตัวชี้วัด!BS33))))))))</f>
        <v>0</v>
      </c>
      <c r="DD33" s="16">
        <f>IF(ตัวชี้วัด!BV33="ร",ตัวชี้วัด!BV33,IF(ตัวชี้วัด!BY33="ร",ตัวชี้วัด!BY33,IF(ตัวชี้วัด!CB33="ร",ตัวชี้วัด!CB33,IF(ตัวชี้วัด!CE33="ร",ตัวชี้วัด!CE33,IF(ตัวชี้วัด!CI33="ร",ตัวชี้วัด!CI33,IF(ตัวชี้วัด!CL33="ร",ตัวชี้วัด!CL33,IF(ตัวชี้วัด!CO33="ร",ตัวชี้วัด!CO33,SUM(ตัวชี้วัด!BV33,ตัวชี้วัด!BY33,ตัวชี้วัด!CB33,ตัวชี้วัด!CE33,ตัวชี้วัด!CI33,ตัวชี้วัด!CL33,ตัวชี้วัด!CO33))))))))</f>
        <v>0</v>
      </c>
      <c r="DE33" s="16">
        <f>IF(ตัวชี้วัด!CR33="ร",ตัวชี้วัด!CR33,IF(ตัวชี้วัด!CU33="ร",ตัวชี้วัด!CU33,IF(ตัวชี้วัด!DA33="ร",ตัวชี้วัด!DA33,IF(ตัวชี้วัด!DD33="ร",ตัวชี้วัด!DD33,IF(ตัวชี้วัด!DG33="ร",ตัวชี้วัด!DG33,IF(ตัวชี้วัด!DJ33="ร",ตัวชี้วัด!DJ33,IF(ตัวชี้วัด!DM33="ร",ตัวชี้วัด!DM33,SUM(ตัวชี้วัด!CR33,ตัวชี้วัด!CU33,ตัวชี้วัด!DA33,ตัวชี้วัด!DD33,ตัวชี้วัด!DG33,ตัวชี้วัด!DJ33,ตัวชี้วัด!DM33))))))))</f>
        <v>0</v>
      </c>
      <c r="DF33" s="16">
        <f>IF(ตัวชี้วัด!DQ33="ร",ตัวชี้วัด!DQ33,IF(ตัวชี้วัด!DT33="ร",ตัวชี้วัด!DT33,IF(ตัวชี้วัด!DW33="ร",ตัวชี้วัด!DW33,IF(ตัวชี้วัด!DZ33="ร",ตัวชี้วัด!DZ33,SUM(ตัวชี้วัด!DQ33,ตัวชี้วัด!DT33,ตัวชี้วัด!DW33,ตัวชี้วัด!DZ33)))))</f>
        <v>0</v>
      </c>
      <c r="DG33" s="84">
        <f t="shared" si="12"/>
        <v>0</v>
      </c>
      <c r="DH33" s="51"/>
      <c r="DI33" s="16">
        <f>IF(ตัวชี้วัด!D33="/",1,0)</f>
        <v>0</v>
      </c>
      <c r="DJ33" s="16">
        <f>IF(ตัวชี้วัด!G33="/",1,0)</f>
        <v>0</v>
      </c>
      <c r="DK33" s="16">
        <f>IF(ตัวชี้วัด!J33="/",1,0)</f>
        <v>0</v>
      </c>
      <c r="DL33" s="16">
        <f>IF(ตัวชี้วัด!M33="/",1,0)</f>
        <v>0</v>
      </c>
      <c r="DM33" s="16">
        <f>IF(ตัวชี้วัด!P33="/",1,0)</f>
        <v>0</v>
      </c>
      <c r="DN33" s="16">
        <f>IF(ตัวชี้วัด!T33="/",1,0)</f>
        <v>0</v>
      </c>
      <c r="DO33" s="16">
        <f>IF(ตัวชี้วัด!W33="/",1,0)</f>
        <v>0</v>
      </c>
      <c r="DP33" s="16">
        <f>IF(ตัวชี้วัด!Z33="/",1,0)</f>
        <v>0</v>
      </c>
      <c r="DQ33" s="16">
        <f>IF(ตัวชี้วัด!AC33="/",1,0)</f>
        <v>0</v>
      </c>
      <c r="DR33" s="16">
        <f>IF(ตัวชี้วัด!AF33="/",1,0)</f>
        <v>0</v>
      </c>
      <c r="DS33" s="16">
        <f>IF(ตัวชี้วัด!AL33="/",1,0)</f>
        <v>0</v>
      </c>
      <c r="DT33" s="16">
        <f>IF(ตัวชี้วัด!AO33="/",1,0)</f>
        <v>0</v>
      </c>
      <c r="DU33" s="16">
        <f>IF(ตัวชี้วัด!AR33="/",1,0)</f>
        <v>0</v>
      </c>
      <c r="DV33" s="16">
        <f>IF(ตัวชี้วัด!AU33="/",1,0)</f>
        <v>0</v>
      </c>
      <c r="DW33" s="16">
        <f>IF(ตัวชี้วัด!AX33="/",1,0)</f>
        <v>0</v>
      </c>
      <c r="DX33" s="16">
        <f>IF(ตัวชี้วัด!BB33="/",1,0)</f>
        <v>0</v>
      </c>
      <c r="DY33" s="16">
        <f>IF(ตัวชี้วัด!BE33="/",1,0)</f>
        <v>0</v>
      </c>
      <c r="DZ33" s="16">
        <f>IF(ตัวชี้วัด!BH33="/",1,0)</f>
        <v>0</v>
      </c>
      <c r="EA33" s="16">
        <f>IF(ตัวชี้วัด!BK33="/",1,0)</f>
        <v>0</v>
      </c>
      <c r="EB33" s="16">
        <f>IF(ตัวชี้วัด!BN33="/",1,0)</f>
        <v>0</v>
      </c>
      <c r="EC33" s="16">
        <f>IF(ตัวชี้วัด!BT33="/",1,0)</f>
        <v>0</v>
      </c>
      <c r="ED33" s="16">
        <f>IF(ตัวชี้วัด!BW33="/",1,0)</f>
        <v>0</v>
      </c>
      <c r="EE33" s="16">
        <f>IF(ตัวชี้วัด!BZ33="/",1,0)</f>
        <v>0</v>
      </c>
      <c r="EF33" s="16">
        <f>IF(ตัวชี้วัด!CC33="/",1,0)</f>
        <v>0</v>
      </c>
      <c r="EG33" s="16">
        <f>IF(ตัวชี้วัด!CF33="/",1,0)</f>
        <v>0</v>
      </c>
      <c r="EH33" s="16">
        <f>IF(ตัวชี้วัด!CJ33="/",1,0)</f>
        <v>0</v>
      </c>
      <c r="EI33" s="16">
        <f>IF(ตัวชี้วัด!CM33="/",1,0)</f>
        <v>0</v>
      </c>
      <c r="EJ33" s="16">
        <f>IF(ตัวชี้วัด!CP33="/",1,0)</f>
        <v>0</v>
      </c>
      <c r="EK33" s="16">
        <f>IF(ตัวชี้วัด!CS33="/",1,0)</f>
        <v>0</v>
      </c>
      <c r="EL33" s="16">
        <f>IF(ตัวชี้วัด!CV33="/",1,0)</f>
        <v>0</v>
      </c>
      <c r="EM33" s="16">
        <f>IF(ตัวชี้วัด!DB33="/",1,0)</f>
        <v>0</v>
      </c>
      <c r="EN33" s="16">
        <f>IF(ตัวชี้วัด!DE33="/",1,0)</f>
        <v>0</v>
      </c>
      <c r="EO33" s="16">
        <f>IF(ตัวชี้วัด!DH33="/",1,0)</f>
        <v>0</v>
      </c>
      <c r="EP33" s="16">
        <f>IF(ตัวชี้วัด!DK33="/",1,0)</f>
        <v>0</v>
      </c>
      <c r="EQ33" s="16">
        <f>IF(ตัวชี้วัด!DN33="/",1,0)</f>
        <v>0</v>
      </c>
      <c r="ER33" s="16">
        <f>IF(ตัวชี้วัด!DR33="/",1,0)</f>
        <v>0</v>
      </c>
      <c r="ES33" s="16">
        <f>IF(ตัวชี้วัด!DU33="/",1,0)</f>
        <v>0</v>
      </c>
      <c r="ET33" s="16">
        <f>IF(ตัวชี้วัด!DX33="/",1,0)</f>
        <v>0</v>
      </c>
      <c r="EU33" s="16">
        <f>IF(ตัวชี้วัด!EA33="/",1,0)</f>
        <v>0</v>
      </c>
      <c r="EV33" s="84">
        <f t="shared" si="3"/>
        <v>0</v>
      </c>
      <c r="EX33" s="16">
        <v>28</v>
      </c>
      <c r="EY33" s="16">
        <f>IF(คุณลักษณะ!B33&gt;1,2,IF(คุณลักษณะ!B33=1,1,0))</f>
        <v>0</v>
      </c>
      <c r="EZ33" s="16">
        <f>IF(คุณลักษณะ!C33&gt;1,2,IF(คุณลักษณะ!C33=1,1,0))</f>
        <v>0</v>
      </c>
      <c r="FA33" s="16">
        <f>IF(คุณลักษณะ!D33&gt;1,2,IF(คุณลักษณะ!D33=1,1,0))</f>
        <v>0</v>
      </c>
      <c r="FB33" s="16">
        <f>IF(คุณลักษณะ!E33&gt;1,2,IF(คุณลักษณะ!E33=1,1,0))</f>
        <v>0</v>
      </c>
      <c r="FC33" s="84">
        <f t="shared" si="4"/>
        <v>0</v>
      </c>
      <c r="FD33" s="16">
        <f>IF(คุณลักษณะ!G33&gt;1,2,IF(คุณลักษณะ!G33=1,1,0))</f>
        <v>0</v>
      </c>
      <c r="FE33" s="16">
        <f>IF(คุณลักษณะ!H33&gt;1,2,IF(คุณลักษณะ!H33=1,1,0))</f>
        <v>0</v>
      </c>
      <c r="FF33" s="84">
        <f t="shared" si="5"/>
        <v>0</v>
      </c>
      <c r="FG33" s="16">
        <f>IF(คุณลักษณะ!O33&gt;1,2,IF(คุณลักษณะ!O33=1,1,0))</f>
        <v>0</v>
      </c>
      <c r="FH33" s="16">
        <f>IF(คุณลักษณะ!P33&gt;1,2,IF(คุณลักษณะ!P33=1,1,0))</f>
        <v>0</v>
      </c>
      <c r="FI33" s="84">
        <f t="shared" si="6"/>
        <v>0</v>
      </c>
      <c r="FJ33" s="16">
        <f>IF(คุณลักษณะ!S33&gt;1,2,IF(คุณลักษณะ!S33=1,1,0))</f>
        <v>0</v>
      </c>
      <c r="FK33" s="16">
        <f>IF(คุณลักษณะ!T33&gt;1,2,IF(คุณลักษณะ!T33=1,1,0))</f>
        <v>0</v>
      </c>
      <c r="FL33" s="84">
        <f t="shared" si="7"/>
        <v>0</v>
      </c>
      <c r="FM33" s="16">
        <f>IF(คุณลักษณะ!V33&gt;1,2,IF(คุณลักษณะ!V33=1,1,0))</f>
        <v>0</v>
      </c>
      <c r="FN33" s="16">
        <f>IF(คุณลักษณะ!W33&gt;1,2,IF(คุณลักษณะ!W33=1,1,0))</f>
        <v>0</v>
      </c>
      <c r="FO33" s="84">
        <f t="shared" si="8"/>
        <v>0</v>
      </c>
      <c r="FP33" s="16">
        <f>IF(คุณลักษณะ!Y33&gt;1,2,IF(คุณลักษณะ!Y33=1,1,0))</f>
        <v>0</v>
      </c>
      <c r="FQ33" s="16">
        <f>IF(คุณลักษณะ!AC33&gt;1,2,IF(คุณลักษณะ!AC33=1,1,0))</f>
        <v>0</v>
      </c>
      <c r="FR33" s="16">
        <f>IF(คุณลักษณะ!AD33&gt;1,2,IF(คุณลักษณะ!AD33=1,1,0))</f>
        <v>0</v>
      </c>
      <c r="FS33" s="84">
        <f t="shared" si="9"/>
        <v>0</v>
      </c>
      <c r="FT33" s="16">
        <f>IF(คุณลักษณะ!AF33&gt;1,2,IF(คุณลักษณะ!AF33=1,1,0))</f>
        <v>0</v>
      </c>
      <c r="FU33" s="16">
        <f>IF(คุณลักษณะ!AG33&gt;1,2,IF(คุณลักษณะ!AG33=1,1,0))</f>
        <v>0</v>
      </c>
      <c r="FV33" s="84">
        <f t="shared" si="10"/>
        <v>0</v>
      </c>
      <c r="FW33" s="51"/>
      <c r="FX33" s="16">
        <f>IF(คุณลักษณะ!F33&gt;1,2,IF(คุณลักษณะ!F33=1,1,0))</f>
        <v>0</v>
      </c>
      <c r="FY33" s="16">
        <f>IF(คุณลักษณะ!I33&gt;1,2,IF(คุณลักษณะ!I33=1,1,0))</f>
        <v>0</v>
      </c>
      <c r="FZ33" s="16">
        <f>IF(คุณลักษณะ!N33&gt;1,2,IF(คุณลักษณะ!N33=1,1,0))</f>
        <v>0</v>
      </c>
      <c r="GA33" s="16">
        <f>IF(คุณลักษณะ!Q33&gt;1,2,IF(คุณลักษณะ!Q33=1,1,0))</f>
        <v>0</v>
      </c>
      <c r="GB33" s="16">
        <f>IF(คุณลักษณะ!U33&gt;1,2,IF(คุณลักษณะ!U33=1,1,0))</f>
        <v>0</v>
      </c>
      <c r="GC33" s="16">
        <f>IF(คุณลักษณะ!X33&gt;1,2,IF(คุณลักษณะ!X33=1,1,0))</f>
        <v>0</v>
      </c>
      <c r="GD33" s="16">
        <f>IF(คุณลักษณะ!AE33&gt;1,2,IF(คุณลักษณะ!AE33=1,1,0))</f>
        <v>0</v>
      </c>
      <c r="GE33" s="16">
        <f>IF(คุณลักษณะ!AH33&gt;1,2,IF(คุณลักษณะ!AH33=1,1,0))</f>
        <v>0</v>
      </c>
      <c r="GF33" s="88">
        <f t="shared" si="13"/>
        <v>0</v>
      </c>
      <c r="GG33" s="86">
        <f>IF(คุณลักษณะ!F33=0,0,IF(คุณลักษณะ!I33=0,0,IF(คุณลักษณะ!N33=0,0,IF(คุณลักษณะ!Q33=0,0,IF(คุณลักษณะ!U33=0,0,IF(คุณลักษณะ!X33=0,0,IF(คุณลักษณะ!AE33=0,0,IF(คุณลักษณะ!AH33=0,0,GF33))))))))</f>
        <v>0</v>
      </c>
      <c r="GI33" s="3">
        <v>28</v>
      </c>
      <c r="GJ33" s="22">
        <f>IF(เวลาเรียน!C33="",0,1)</f>
        <v>0</v>
      </c>
      <c r="GK33" s="456">
        <f>IF(ผลการเรียน!$AK32=$GK$5,1,0)</f>
        <v>0</v>
      </c>
      <c r="GL33" s="456">
        <f>IF(ผลการเรียน!$AK32=$GL$5,1,0)</f>
        <v>0</v>
      </c>
      <c r="GM33" s="456">
        <f>IF(ผลการเรียน!$AK32=$GM$5,1,0)</f>
        <v>0</v>
      </c>
      <c r="GN33" s="456">
        <f>IF(ผลการเรียน!$AK32=$GN$5,1,0)</f>
        <v>0</v>
      </c>
      <c r="GO33" s="456">
        <f>IF(ผลการเรียน!$AK32=$GO$5,1,0)</f>
        <v>0</v>
      </c>
      <c r="GP33" s="456">
        <f>IF(ผลการเรียน!$AK32=$GP$5,1,0)</f>
        <v>0</v>
      </c>
      <c r="GQ33" s="456">
        <f>IF(ผลการเรียน!$AK32=$GQ$5,1,0)</f>
        <v>0</v>
      </c>
      <c r="GR33" s="456">
        <f>IF(ผลการเรียน!$AK32=$GR$5,1,0)</f>
        <v>0</v>
      </c>
      <c r="GS33" s="456">
        <f>IF(ผลการเรียน!$AK32=$GS$5,1,0)</f>
        <v>0</v>
      </c>
      <c r="GT33" s="456">
        <f>IF(ผลการเรียน!$AK32=$GT$5,1,0)</f>
        <v>0</v>
      </c>
      <c r="GU33" s="456">
        <f ca="1">IF(ผลการเรียน!$BA32=ลับ!$GU$5,1,0)</f>
        <v>0</v>
      </c>
      <c r="GV33" s="456">
        <f ca="1">IF(ผลการเรียน!$BA32=ลับ!$GV$5,1,0)</f>
        <v>0</v>
      </c>
      <c r="GW33" s="456">
        <f ca="1">IF(ผลการเรียน!$BA32=ลับ!$GW$5,1,0)</f>
        <v>0</v>
      </c>
      <c r="GX33" s="456">
        <f ca="1">IF(ผลการเรียน!$BA32=ลับ!$GX$5,1,0)</f>
        <v>0</v>
      </c>
      <c r="GY33" s="456">
        <f ca="1">IF(ผลการเรียน!$AR32=ลับ!$GY$5,1,0)</f>
        <v>0</v>
      </c>
      <c r="GZ33" s="456">
        <f ca="1">IF(ผลการเรียน!$AR32=ลับ!$GZ$5,1,0)</f>
        <v>0</v>
      </c>
      <c r="HA33" s="456">
        <f ca="1">IF(ผลการเรียน!$AR32=ลับ!$HA$5,1,0)</f>
        <v>0</v>
      </c>
      <c r="HB33" s="456">
        <f ca="1">IF(ผลการเรียน!$AR32=ลับ!$HB$5,1,0)</f>
        <v>0</v>
      </c>
      <c r="HC33" s="22">
        <f>IF(สรุปคะแนน!$Q33=3,1,0)</f>
        <v>0</v>
      </c>
      <c r="HD33" s="22">
        <f>IF(สรุปคะแนน!$Q33=2,1,0)</f>
        <v>0</v>
      </c>
      <c r="HE33" s="22">
        <f>IF(สรุปคะแนน!$Q33=1,1,0)</f>
        <v>0</v>
      </c>
      <c r="HF33" s="22">
        <f>IF(สรุปคะแนน!$Q33=0,1,0)</f>
        <v>1</v>
      </c>
      <c r="HG33" s="51"/>
      <c r="HH33" s="51"/>
      <c r="HI33" s="51"/>
      <c r="HJ33" s="51"/>
      <c r="HK33" s="51"/>
      <c r="HL33" s="51"/>
      <c r="HM33" s="51"/>
      <c r="HN33" s="51"/>
    </row>
    <row r="34" spans="1:222" ht="21">
      <c r="A34" s="29">
        <v>29</v>
      </c>
      <c r="B34" s="64">
        <f>IF(ลับ!B$3=0,0,IF(เวลาเรียน!G34="/",ลับ!B$3,0))</f>
        <v>0</v>
      </c>
      <c r="C34" s="64">
        <f>IF(ลับ!C$3=0,0,IF(เวลาเรียน!H34="/",ลับ!C$3,0))</f>
        <v>0</v>
      </c>
      <c r="D34" s="64">
        <f>IF(ลับ!D$3=0,0,IF(เวลาเรียน!I34="/",ลับ!D$3,0))</f>
        <v>0</v>
      </c>
      <c r="E34" s="64">
        <f>IF(ลับ!E$3=0,0,IF(เวลาเรียน!J34="/",ลับ!E$3,0))</f>
        <v>0</v>
      </c>
      <c r="F34" s="64">
        <f>IF(ลับ!F$3=0,0,IF(เวลาเรียน!K34="/",ลับ!F$3,0))</f>
        <v>0</v>
      </c>
      <c r="G34" s="64">
        <f>IF(ลับ!G$3=0,0,IF(เวลาเรียน!L34="/",ลับ!G$3,0))</f>
        <v>0</v>
      </c>
      <c r="H34" s="64">
        <f>IF(ลับ!H$3=0,0,IF(เวลาเรียน!M34="/",ลับ!H$3,0))</f>
        <v>0</v>
      </c>
      <c r="I34" s="64">
        <f>IF(ลับ!I$3=0,0,IF(เวลาเรียน!N34="/",ลับ!I$3,0))</f>
        <v>0</v>
      </c>
      <c r="J34" s="64">
        <f>IF(ลับ!J$3=0,0,IF(เวลาเรียน!O34="/",ลับ!J$3,0))</f>
        <v>0</v>
      </c>
      <c r="K34" s="64">
        <f>IF(ลับ!K$3=0,0,IF(เวลาเรียน!P34="/",ลับ!K$3,0))</f>
        <v>0</v>
      </c>
      <c r="L34" s="64">
        <f>IF(ลับ!L$3=0,0,IF(เวลาเรียน!Q34="/",ลับ!L$3,0))</f>
        <v>0</v>
      </c>
      <c r="M34" s="64">
        <f>IF(ลับ!M$3=0,0,IF(เวลาเรียน!R34="/",ลับ!M$3,0))</f>
        <v>0</v>
      </c>
      <c r="N34" s="64">
        <f>IF(ลับ!N$3=0,0,IF(เวลาเรียน!S34="/",ลับ!N$3,0))</f>
        <v>0</v>
      </c>
      <c r="O34" s="64">
        <f>IF(ลับ!O$3=0,0,IF(เวลาเรียน!T34="/",ลับ!O$3,0))</f>
        <v>0</v>
      </c>
      <c r="P34" s="64">
        <f>IF(ลับ!P$3=0,0,IF(เวลาเรียน!U34="/",ลับ!P$3,0))</f>
        <v>0</v>
      </c>
      <c r="Q34" s="64">
        <f>IF(ลับ!Q$3=0,0,IF(เวลาเรียน!V34="/",ลับ!Q$3,0))</f>
        <v>0</v>
      </c>
      <c r="R34" s="64">
        <f>IF(ลับ!R$3=0,0,IF(เวลาเรียน!W34="/",ลับ!R$3,0))</f>
        <v>0</v>
      </c>
      <c r="S34" s="64">
        <f>IF(ลับ!S$3=0,0,IF(เวลาเรียน!X34="/",ลับ!S$3,0))</f>
        <v>0</v>
      </c>
      <c r="T34" s="64">
        <f>IF(ลับ!T$3=0,0,IF(เวลาเรียน!Y34="/",ลับ!T$3,0))</f>
        <v>0</v>
      </c>
      <c r="U34" s="64">
        <f>IF(ลับ!U$3=0,0,IF(เวลาเรียน!Z34="/",ลับ!U$3,0))</f>
        <v>0</v>
      </c>
      <c r="V34" s="64">
        <f>IF(ลับ!V$3=0,0,IF(เวลาเรียน!AA34="/",ลับ!V$3,0))</f>
        <v>0</v>
      </c>
      <c r="W34" s="64">
        <f>IF(ลับ!W$3=0,0,IF(เวลาเรียน!AB34="/",ลับ!W$3,0))</f>
        <v>0</v>
      </c>
      <c r="X34" s="64">
        <f>IF(ลับ!X$3=0,0,IF(เวลาเรียน!AC34="/",ลับ!X$3,0))</f>
        <v>0</v>
      </c>
      <c r="Y34" s="64">
        <f>IF(ลับ!Y$3=0,0,IF(เวลาเรียน!AD34="/",ลับ!Y$3,0))</f>
        <v>0</v>
      </c>
      <c r="Z34" s="773">
        <f>IF(ลับ!Z$3=0,0,IF(เวลาเรียน!AE34="/",ลับ!Z$3,0))</f>
        <v>0</v>
      </c>
      <c r="AA34" s="64">
        <f>IF(ลับ!AA$3=0,0,IF(เวลาเรียน!AH34="/",ลับ!AA$3,0))</f>
        <v>0</v>
      </c>
      <c r="AB34" s="64">
        <f>IF(ลับ!AB$3=0,0,IF(เวลาเรียน!AI34="/",ลับ!AB$3,0))</f>
        <v>0</v>
      </c>
      <c r="AC34" s="64">
        <f>IF(ลับ!AC$3=0,0,IF(เวลาเรียน!AJ34="/",ลับ!AC$3,0))</f>
        <v>0</v>
      </c>
      <c r="AD34" s="64">
        <f>IF(ลับ!AD$3=0,0,IF(เวลาเรียน!AK34="/",ลับ!AD$3,0))</f>
        <v>0</v>
      </c>
      <c r="AE34" s="64">
        <f>IF(ลับ!AE$3=0,0,IF(เวลาเรียน!AL34="/",ลับ!AE$3,0))</f>
        <v>0</v>
      </c>
      <c r="AF34" s="64">
        <f>IF(ลับ!AF$3=0,0,IF(เวลาเรียน!AM34="/",ลับ!AF$3,0))</f>
        <v>0</v>
      </c>
      <c r="AG34" s="64">
        <f>IF(ลับ!AG$3=0,0,IF(เวลาเรียน!AN34="/",ลับ!AG$3,0))</f>
        <v>0</v>
      </c>
      <c r="AH34" s="64">
        <f>IF(ลับ!AH$3=0,0,IF(เวลาเรียน!AO34="/",ลับ!AH$3,0))</f>
        <v>0</v>
      </c>
      <c r="AI34" s="64">
        <f>IF(ลับ!AI$3=0,0,IF(เวลาเรียน!AP34="/",ลับ!AI$3,0))</f>
        <v>0</v>
      </c>
      <c r="AJ34" s="64">
        <f>IF(ลับ!AJ$3=0,0,IF(เวลาเรียน!AQ34="/",ลับ!AJ$3,0))</f>
        <v>0</v>
      </c>
      <c r="AK34" s="64">
        <f>IF(ลับ!AK$3=0,0,IF(เวลาเรียน!AR34="/",ลับ!AK$3,0))</f>
        <v>0</v>
      </c>
      <c r="AL34" s="64">
        <f>IF(ลับ!AL$3=0,0,IF(เวลาเรียน!AS34="/",ลับ!AL$3,0))</f>
        <v>0</v>
      </c>
      <c r="AM34" s="64">
        <f>IF(ลับ!AM$3=0,0,IF(เวลาเรียน!AT34="/",ลับ!AM$3,0))</f>
        <v>0</v>
      </c>
      <c r="AN34" s="64">
        <f>IF(ลับ!AN$3=0,0,IF(เวลาเรียน!AU34="/",ลับ!AN$3,0))</f>
        <v>0</v>
      </c>
      <c r="AO34" s="64">
        <f>IF(ลับ!AO$3=0,0,IF(เวลาเรียน!AV34="/",ลับ!AO$3,0))</f>
        <v>0</v>
      </c>
      <c r="AP34" s="64">
        <f>IF(ลับ!AP$3=0,0,IF(เวลาเรียน!AW34="/",ลับ!AP$3,0))</f>
        <v>0</v>
      </c>
      <c r="AQ34" s="64">
        <f>IF(ลับ!AQ$3=0,0,IF(เวลาเรียน!AX34="/",ลับ!AQ$3,0))</f>
        <v>0</v>
      </c>
      <c r="AR34" s="64">
        <f>IF(ลับ!AR$3=0,0,IF(เวลาเรียน!AY34="/",ลับ!AR$3,0))</f>
        <v>0</v>
      </c>
      <c r="AS34" s="64">
        <f>IF(ลับ!AS$3=0,0,IF(เวลาเรียน!AZ34="/",ลับ!AS$3,0))</f>
        <v>0</v>
      </c>
      <c r="AT34" s="64">
        <f>IF(ลับ!AT$3=0,0,IF(เวลาเรียน!BA34="/",ลับ!AT$3,0))</f>
        <v>0</v>
      </c>
      <c r="AU34" s="64">
        <f>IF(ลับ!AU$3=0,0,IF(เวลาเรียน!BB34="/",ลับ!AU$3,0))</f>
        <v>0</v>
      </c>
      <c r="AV34" s="64">
        <f>IF(ลับ!AV$3=0,0,IF(เวลาเรียน!BC34="/",ลับ!AV$3,0))</f>
        <v>0</v>
      </c>
      <c r="AW34" s="64">
        <f>IF(ลับ!AW$3=0,0,IF(เวลาเรียน!BD34="/",ลับ!AW$3,0))</f>
        <v>0</v>
      </c>
      <c r="AX34" s="64">
        <f>IF(ลับ!AX$3=0,0,IF(เวลาเรียน!BE34="/",ลับ!AX$3,0))</f>
        <v>0</v>
      </c>
      <c r="AY34" s="64">
        <f>IF(ลับ!AY$3=0,0,IF(เวลาเรียน!BF34="/",ลับ!AY$3,0))</f>
        <v>0</v>
      </c>
      <c r="AZ34" s="64">
        <f>IF(ลับ!AZ$3=0,0,IF(เวลาเรียน!BG34="/",ลับ!AZ$3,0))</f>
        <v>0</v>
      </c>
      <c r="BA34" s="64">
        <f>IF(ลับ!BA$3=0,0,IF(เวลาเรียน!BH34="/",ลับ!BA$3,0))</f>
        <v>0</v>
      </c>
      <c r="BB34" s="64">
        <f>IF(ลับ!BB$3=0,0,IF(เวลาเรียน!BI34="/",ลับ!BB$3,0))</f>
        <v>0</v>
      </c>
      <c r="BC34" s="64">
        <f>IF(ลับ!BC$3=0,0,IF(เวลาเรียน!BJ34="/",ลับ!BC$3,0))</f>
        <v>0</v>
      </c>
      <c r="BD34" s="64">
        <f>IF(ลับ!BD$3=0,0,IF(เวลาเรียน!BK34="/",ลับ!BD$3,0))</f>
        <v>0</v>
      </c>
      <c r="BE34" s="64">
        <f>IF(ลับ!BE$3=0,0,IF(เวลาเรียน!BL34="/",ลับ!BE$3,0))</f>
        <v>0</v>
      </c>
      <c r="BF34" s="64">
        <f>IF(ลับ!BF$3=0,0,IF(เวลาเรียน!BM34="/",ลับ!BF$3,0))</f>
        <v>0</v>
      </c>
      <c r="BG34" s="64">
        <f>IF(ลับ!BG$3=0,0,IF(เวลาเรียน!BN34="/",ลับ!BG$3,0))</f>
        <v>0</v>
      </c>
      <c r="BH34" s="64">
        <f>IF(ลับ!BH$3=0,0,IF(เวลาเรียน!BO34="/",ลับ!BH$3,0))</f>
        <v>0</v>
      </c>
      <c r="BI34" s="64">
        <f>IF(ลับ!BI$3=0,0,IF(เวลาเรียน!BP34="/",ลับ!BI$3,0))</f>
        <v>0</v>
      </c>
      <c r="BJ34" s="64">
        <f>IF(ลับ!BJ$3=0,0,IF(เวลาเรียน!BQ34="/",ลับ!BJ$3,0))</f>
        <v>0</v>
      </c>
      <c r="BK34" s="64">
        <f>IF(ลับ!BK$3=0,0,IF(เวลาเรียน!BR34="/",ลับ!BK$3,0))</f>
        <v>0</v>
      </c>
      <c r="BL34" s="64">
        <f>IF(ลับ!BL$3=0,0,IF(เวลาเรียน!BS34="/",ลับ!BL$3,0))</f>
        <v>0</v>
      </c>
      <c r="BM34" s="64">
        <f>IF(ลับ!BM$3=0,0,IF(เวลาเรียน!BT34="/",ลับ!BM$3,0))</f>
        <v>0</v>
      </c>
      <c r="BN34" s="64">
        <f>IF(ลับ!BN$3=0,0,IF(เวลาเรียน!BU34="/",ลับ!BN$3,0))</f>
        <v>0</v>
      </c>
      <c r="BO34" s="64">
        <f>IF(ลับ!BO$3=0,0,IF(เวลาเรียน!BV34="/",ลับ!BO$3,0))</f>
        <v>0</v>
      </c>
      <c r="BP34" s="64">
        <f>IF(ลับ!BP$3=0,0,IF(เวลาเรียน!BW34="/",ลับ!BP$3,0))</f>
        <v>0</v>
      </c>
      <c r="BQ34" s="64">
        <f>IF(ลับ!BQ$3=0,0,IF(เวลาเรียน!BX34="/",ลับ!BQ$3,0))</f>
        <v>0</v>
      </c>
      <c r="BR34" s="64">
        <f>IF(ลับ!BR$3=0,0,IF(เวลาเรียน!BY34="/",ลับ!BR$3,0))</f>
        <v>0</v>
      </c>
      <c r="BS34" s="773">
        <f>IF(ลับ!BS$3=0,0,IF(เวลาเรียน!BZ34="/",ลับ!BS$3,0))</f>
        <v>0</v>
      </c>
      <c r="BT34" s="64">
        <f>IF(ลับ!BT$3=0,0,IF(เวลาเรียน!CB34="/",ลับ!BT$3,0))</f>
        <v>0</v>
      </c>
      <c r="BU34" s="64">
        <f>IF(ลับ!BU$3=0,0,IF(เวลาเรียน!CC34="/",ลับ!BU$3,0))</f>
        <v>0</v>
      </c>
      <c r="BV34" s="64">
        <f>IF(ลับ!BV$3=0,0,IF(เวลาเรียน!CD34="/",ลับ!BV$3,0))</f>
        <v>0</v>
      </c>
      <c r="BW34" s="64">
        <f>IF(ลับ!BW$3=0,0,IF(เวลาเรียน!CE34="/",ลับ!BW$3,0))</f>
        <v>0</v>
      </c>
      <c r="BX34" s="64">
        <f>IF(ลับ!BX$3=0,0,IF(เวลาเรียน!CF34="/",ลับ!BX$3,0))</f>
        <v>0</v>
      </c>
      <c r="BY34" s="64">
        <f>IF(ลับ!BY$3=0,0,IF(เวลาเรียน!CG34="/",ลับ!BY$3,0))</f>
        <v>0</v>
      </c>
      <c r="BZ34" s="64">
        <f>IF(ลับ!BZ$3=0,0,IF(เวลาเรียน!CH34="/",ลับ!BZ$3,0))</f>
        <v>0</v>
      </c>
      <c r="CA34" s="64">
        <f>IF(ลับ!CA$3=0,0,IF(เวลาเรียน!CI34="/",ลับ!CA$3,0))</f>
        <v>0</v>
      </c>
      <c r="CB34" s="64">
        <f>IF(ลับ!CB$3=0,0,IF(เวลาเรียน!CJ34="/",ลับ!CB$3,0))</f>
        <v>0</v>
      </c>
      <c r="CC34" s="64">
        <f>IF(ลับ!CC$3=0,0,IF(เวลาเรียน!CK34="/",ลับ!CC$3,0))</f>
        <v>0</v>
      </c>
      <c r="CD34" s="64">
        <f>IF(ลับ!CD$3=0,0,IF(เวลาเรียน!CL34="/",ลับ!CD$3,0))</f>
        <v>0</v>
      </c>
      <c r="CE34" s="64">
        <f>IF(ลับ!CE$3=0,0,IF(เวลาเรียน!CM34="/",ลับ!CE$3,0))</f>
        <v>0</v>
      </c>
      <c r="CF34" s="64">
        <f>IF(ลับ!CF$3=0,0,IF(เวลาเรียน!CN34="/",ลับ!CF$3,0))</f>
        <v>0</v>
      </c>
      <c r="CG34" s="64">
        <f>IF(ลับ!CG$3=0,0,IF(เวลาเรียน!CO34="/",ลับ!CG$3,0))</f>
        <v>0</v>
      </c>
      <c r="CH34" s="64">
        <f>IF(ลับ!CH$3=0,0,IF(เวลาเรียน!CP34="/",ลับ!CH$3,0))</f>
        <v>0</v>
      </c>
      <c r="CI34" s="64">
        <f>IF(ลับ!CI$3=0,0,IF(เวลาเรียน!CQ34="/",ลับ!CI$3,0))</f>
        <v>0</v>
      </c>
      <c r="CJ34" s="64">
        <f>IF(ลับ!CJ$3=0,0,IF(เวลาเรียน!CR34="/",ลับ!CJ$3,0))</f>
        <v>0</v>
      </c>
      <c r="CK34" s="64">
        <f>IF(ลับ!CK$3=0,0,IF(เวลาเรียน!CS34="/",ลับ!CK$3,0))</f>
        <v>0</v>
      </c>
      <c r="CL34" s="64">
        <f>IF(ลับ!CL$3=0,0,IF(เวลาเรียน!CT34="/",ลับ!CL$3,0))</f>
        <v>0</v>
      </c>
      <c r="CM34" s="64">
        <f>IF(ลับ!CM$3=0,0,IF(เวลาเรียน!CU34="/",ลับ!CM$3,0))</f>
        <v>0</v>
      </c>
      <c r="CN34" s="64">
        <f>IF(ลับ!CN$3=0,0,IF(เวลาเรียน!CV34="/",ลับ!CN$3,0))</f>
        <v>0</v>
      </c>
      <c r="CO34" s="64">
        <f>IF(ลับ!CO$3=0,0,IF(เวลาเรียน!CW34="/",ลับ!CO$3,0))</f>
        <v>0</v>
      </c>
      <c r="CP34" s="64">
        <f>IF(ลับ!CP$3=0,0,IF(เวลาเรียน!CX34="/",ลับ!CP$3,0))</f>
        <v>0</v>
      </c>
      <c r="CQ34" s="64">
        <f>IF(ลับ!CQ$3=0,0,IF(เวลาเรียน!CY34="/",ลับ!CQ$3,0))</f>
        <v>0</v>
      </c>
      <c r="CR34" s="64">
        <f>IF(ลับ!CR$3=0,0,IF(เวลาเรียน!CZ34="/",ลับ!CR$3,0))</f>
        <v>0</v>
      </c>
      <c r="CS34" s="64">
        <f>IF(ลับ!CS$3=0,0,IF(เวลาเรียน!DA34="/",ลับ!CS$3,0))</f>
        <v>0</v>
      </c>
      <c r="CT34" s="64">
        <f>IF(ลับ!CT$3=0,0,IF(เวลาเรียน!DB34="/",ลับ!CT$3,0))</f>
        <v>0</v>
      </c>
      <c r="CU34" s="64">
        <f>IF(ลับ!CU$3=0,0,IF(เวลาเรียน!DC34="/",ลับ!CU$3,0))</f>
        <v>0</v>
      </c>
      <c r="CV34" s="64">
        <f>IF(ลับ!CV$3=0,0,IF(เวลาเรียน!DD34="/",ลับ!CV$3,0))</f>
        <v>0</v>
      </c>
      <c r="CW34" s="65">
        <f>IF(ลับ!CW$3=0,0,IF(เวลาเรียน!DE34="/",ลับ!CW$3,0))</f>
        <v>0</v>
      </c>
      <c r="CX34" s="85">
        <f t="shared" si="11"/>
        <v>0</v>
      </c>
      <c r="CZ34" s="16">
        <v>29</v>
      </c>
      <c r="DA34" s="16">
        <f>IF(ตัวชี้วัด!C34="ร",ตัวชี้วัด!C34,IF(ตัวชี้วัด!F34="ร",ตัวชี้วัด!F34,IF(ตัวชี้วัด!I34="ร",ตัวชี้วัด!I34,IF(ตัวชี้วัด!L34="ร",ตัวชี้วัด!L34,IF(ตัวชี้วัด!O34="ร",ตัวชี้วัด!O34,IF(ตัวชี้วัด!S34="ร",ตัวชี้วัด!S34,IF(ตัวชี้วัด!V34="ร",ตัวชี้วัด!V34,SUM(ตัวชี้วัด!C34,ตัวชี้วัด!F34,ตัวชี้วัด!I34,ตัวชี้วัด!L34,ตัวชี้วัด!O34,ตัวชี้วัด!S34,ตัวชี้วัด!V34))))))))</f>
        <v>0</v>
      </c>
      <c r="DB34" s="16">
        <f>IF(ตัวชี้วัด!Y34="ร",ตัวชี้วัด!Y34,IF(ตัวชี้วัด!AB34="ร",ตัวชี้วัด!AB34,IF(ตัวชี้วัด!AE34="ร",ตัวชี้วัด!AE34,IF(ตัวชี้วัด!AK34="ร",ตัวชี้วัด!AK34,IF(ตัวชี้วัด!AN34="ร",ตัวชี้วัด!AN34,IF(ตัวชี้วัด!AQ34="ร",ตัวชี้วัด!AQ34,IF(ตัวชี้วัด!AT34="ร",ตัวชี้วัด!AT34,SUM(ตัวชี้วัด!Y34,ตัวชี้วัด!AB34,ตัวชี้วัด!AE34,ตัวชี้วัด!AK34,ตัวชี้วัด!AN34,ตัวชี้วัด!AQ34,ตัวชี้วัด!AT34))))))))</f>
        <v>0</v>
      </c>
      <c r="DC34" s="16">
        <f>IF(ตัวชี้วัด!AW34="ร",ตัวชี้วัด!AW34,IF(ตัวชี้วัด!BA34="ร",ตัวชี้วัด!BA34,IF(ตัวชี้วัด!BD34="ร",ตัวชี้วัด!BD34,IF(ตัวชี้วัด!BG34="ร",ตัวชี้วัด!BG34,IF(ตัวชี้วัด!BJ34="ร",ตัวชี้วัด!BJ34,IF(ตัวชี้วัด!BM34="ร",ตัวชี้วัด!BM34,IF(ตัวชี้วัด!BS34="ร",ตัวชี้วัด!BS34,SUM(ตัวชี้วัด!AW34,ตัวชี้วัด!BA34,ตัวชี้วัด!BD34,ตัวชี้วัด!BG34,ตัวชี้วัด!BJ34,ตัวชี้วัด!BM34,ตัวชี้วัด!BS34))))))))</f>
        <v>0</v>
      </c>
      <c r="DD34" s="16">
        <f>IF(ตัวชี้วัด!BV34="ร",ตัวชี้วัด!BV34,IF(ตัวชี้วัด!BY34="ร",ตัวชี้วัด!BY34,IF(ตัวชี้วัด!CB34="ร",ตัวชี้วัด!CB34,IF(ตัวชี้วัด!CE34="ร",ตัวชี้วัด!CE34,IF(ตัวชี้วัด!CI34="ร",ตัวชี้วัด!CI34,IF(ตัวชี้วัด!CL34="ร",ตัวชี้วัด!CL34,IF(ตัวชี้วัด!CO34="ร",ตัวชี้วัด!CO34,SUM(ตัวชี้วัด!BV34,ตัวชี้วัด!BY34,ตัวชี้วัด!CB34,ตัวชี้วัด!CE34,ตัวชี้วัด!CI34,ตัวชี้วัด!CL34,ตัวชี้วัด!CO34))))))))</f>
        <v>0</v>
      </c>
      <c r="DE34" s="16">
        <f>IF(ตัวชี้วัด!CR34="ร",ตัวชี้วัด!CR34,IF(ตัวชี้วัด!CU34="ร",ตัวชี้วัด!CU34,IF(ตัวชี้วัด!DA34="ร",ตัวชี้วัด!DA34,IF(ตัวชี้วัด!DD34="ร",ตัวชี้วัด!DD34,IF(ตัวชี้วัด!DG34="ร",ตัวชี้วัด!DG34,IF(ตัวชี้วัด!DJ34="ร",ตัวชี้วัด!DJ34,IF(ตัวชี้วัด!DM34="ร",ตัวชี้วัด!DM34,SUM(ตัวชี้วัด!CR34,ตัวชี้วัด!CU34,ตัวชี้วัด!DA34,ตัวชี้วัด!DD34,ตัวชี้วัด!DG34,ตัวชี้วัด!DJ34,ตัวชี้วัด!DM34))))))))</f>
        <v>0</v>
      </c>
      <c r="DF34" s="16">
        <f>IF(ตัวชี้วัด!DQ34="ร",ตัวชี้วัด!DQ34,IF(ตัวชี้วัด!DT34="ร",ตัวชี้วัด!DT34,IF(ตัวชี้วัด!DW34="ร",ตัวชี้วัด!DW34,IF(ตัวชี้วัด!DZ34="ร",ตัวชี้วัด!DZ34,SUM(ตัวชี้วัด!DQ34,ตัวชี้วัด!DT34,ตัวชี้วัด!DW34,ตัวชี้วัด!DZ34)))))</f>
        <v>0</v>
      </c>
      <c r="DG34" s="84">
        <f t="shared" si="12"/>
        <v>0</v>
      </c>
      <c r="DH34" s="51"/>
      <c r="DI34" s="16">
        <f>IF(ตัวชี้วัด!D34="/",1,0)</f>
        <v>0</v>
      </c>
      <c r="DJ34" s="16">
        <f>IF(ตัวชี้วัด!G34="/",1,0)</f>
        <v>0</v>
      </c>
      <c r="DK34" s="16">
        <f>IF(ตัวชี้วัด!J34="/",1,0)</f>
        <v>0</v>
      </c>
      <c r="DL34" s="16">
        <f>IF(ตัวชี้วัด!M34="/",1,0)</f>
        <v>0</v>
      </c>
      <c r="DM34" s="16">
        <f>IF(ตัวชี้วัด!P34="/",1,0)</f>
        <v>0</v>
      </c>
      <c r="DN34" s="16">
        <f>IF(ตัวชี้วัด!T34="/",1,0)</f>
        <v>0</v>
      </c>
      <c r="DO34" s="16">
        <f>IF(ตัวชี้วัด!W34="/",1,0)</f>
        <v>0</v>
      </c>
      <c r="DP34" s="16">
        <f>IF(ตัวชี้วัด!Z34="/",1,0)</f>
        <v>0</v>
      </c>
      <c r="DQ34" s="16">
        <f>IF(ตัวชี้วัด!AC34="/",1,0)</f>
        <v>0</v>
      </c>
      <c r="DR34" s="16">
        <f>IF(ตัวชี้วัด!AF34="/",1,0)</f>
        <v>0</v>
      </c>
      <c r="DS34" s="16">
        <f>IF(ตัวชี้วัด!AL34="/",1,0)</f>
        <v>0</v>
      </c>
      <c r="DT34" s="16">
        <f>IF(ตัวชี้วัด!AO34="/",1,0)</f>
        <v>0</v>
      </c>
      <c r="DU34" s="16">
        <f>IF(ตัวชี้วัด!AR34="/",1,0)</f>
        <v>0</v>
      </c>
      <c r="DV34" s="16">
        <f>IF(ตัวชี้วัด!AU34="/",1,0)</f>
        <v>0</v>
      </c>
      <c r="DW34" s="16">
        <f>IF(ตัวชี้วัด!AX34="/",1,0)</f>
        <v>0</v>
      </c>
      <c r="DX34" s="16">
        <f>IF(ตัวชี้วัด!BB34="/",1,0)</f>
        <v>0</v>
      </c>
      <c r="DY34" s="16">
        <f>IF(ตัวชี้วัด!BE34="/",1,0)</f>
        <v>0</v>
      </c>
      <c r="DZ34" s="16">
        <f>IF(ตัวชี้วัด!BH34="/",1,0)</f>
        <v>0</v>
      </c>
      <c r="EA34" s="16">
        <f>IF(ตัวชี้วัด!BK34="/",1,0)</f>
        <v>0</v>
      </c>
      <c r="EB34" s="16">
        <f>IF(ตัวชี้วัด!BN34="/",1,0)</f>
        <v>0</v>
      </c>
      <c r="EC34" s="16">
        <f>IF(ตัวชี้วัด!BT34="/",1,0)</f>
        <v>0</v>
      </c>
      <c r="ED34" s="16">
        <f>IF(ตัวชี้วัด!BW34="/",1,0)</f>
        <v>0</v>
      </c>
      <c r="EE34" s="16">
        <f>IF(ตัวชี้วัด!BZ34="/",1,0)</f>
        <v>0</v>
      </c>
      <c r="EF34" s="16">
        <f>IF(ตัวชี้วัด!CC34="/",1,0)</f>
        <v>0</v>
      </c>
      <c r="EG34" s="16">
        <f>IF(ตัวชี้วัด!CF34="/",1,0)</f>
        <v>0</v>
      </c>
      <c r="EH34" s="16">
        <f>IF(ตัวชี้วัด!CJ34="/",1,0)</f>
        <v>0</v>
      </c>
      <c r="EI34" s="16">
        <f>IF(ตัวชี้วัด!CM34="/",1,0)</f>
        <v>0</v>
      </c>
      <c r="EJ34" s="16">
        <f>IF(ตัวชี้วัด!CP34="/",1,0)</f>
        <v>0</v>
      </c>
      <c r="EK34" s="16">
        <f>IF(ตัวชี้วัด!CS34="/",1,0)</f>
        <v>0</v>
      </c>
      <c r="EL34" s="16">
        <f>IF(ตัวชี้วัด!CV34="/",1,0)</f>
        <v>0</v>
      </c>
      <c r="EM34" s="16">
        <f>IF(ตัวชี้วัด!DB34="/",1,0)</f>
        <v>0</v>
      </c>
      <c r="EN34" s="16">
        <f>IF(ตัวชี้วัด!DE34="/",1,0)</f>
        <v>0</v>
      </c>
      <c r="EO34" s="16">
        <f>IF(ตัวชี้วัด!DH34="/",1,0)</f>
        <v>0</v>
      </c>
      <c r="EP34" s="16">
        <f>IF(ตัวชี้วัด!DK34="/",1,0)</f>
        <v>0</v>
      </c>
      <c r="EQ34" s="16">
        <f>IF(ตัวชี้วัด!DN34="/",1,0)</f>
        <v>0</v>
      </c>
      <c r="ER34" s="16">
        <f>IF(ตัวชี้วัด!DR34="/",1,0)</f>
        <v>0</v>
      </c>
      <c r="ES34" s="16">
        <f>IF(ตัวชี้วัด!DU34="/",1,0)</f>
        <v>0</v>
      </c>
      <c r="ET34" s="16">
        <f>IF(ตัวชี้วัด!DX34="/",1,0)</f>
        <v>0</v>
      </c>
      <c r="EU34" s="16">
        <f>IF(ตัวชี้วัด!EA34="/",1,0)</f>
        <v>0</v>
      </c>
      <c r="EV34" s="84">
        <f t="shared" si="3"/>
        <v>0</v>
      </c>
      <c r="EX34" s="16">
        <v>29</v>
      </c>
      <c r="EY34" s="16">
        <f>IF(คุณลักษณะ!B34&gt;1,2,IF(คุณลักษณะ!B34=1,1,0))</f>
        <v>0</v>
      </c>
      <c r="EZ34" s="16">
        <f>IF(คุณลักษณะ!C34&gt;1,2,IF(คุณลักษณะ!C34=1,1,0))</f>
        <v>0</v>
      </c>
      <c r="FA34" s="16">
        <f>IF(คุณลักษณะ!D34&gt;1,2,IF(คุณลักษณะ!D34=1,1,0))</f>
        <v>0</v>
      </c>
      <c r="FB34" s="16">
        <f>IF(คุณลักษณะ!E34&gt;1,2,IF(คุณลักษณะ!E34=1,1,0))</f>
        <v>0</v>
      </c>
      <c r="FC34" s="84">
        <f t="shared" si="4"/>
        <v>0</v>
      </c>
      <c r="FD34" s="16">
        <f>IF(คุณลักษณะ!G34&gt;1,2,IF(คุณลักษณะ!G34=1,1,0))</f>
        <v>0</v>
      </c>
      <c r="FE34" s="16">
        <f>IF(คุณลักษณะ!H34&gt;1,2,IF(คุณลักษณะ!H34=1,1,0))</f>
        <v>0</v>
      </c>
      <c r="FF34" s="84">
        <f t="shared" si="5"/>
        <v>0</v>
      </c>
      <c r="FG34" s="16">
        <f>IF(คุณลักษณะ!O34&gt;1,2,IF(คุณลักษณะ!O34=1,1,0))</f>
        <v>0</v>
      </c>
      <c r="FH34" s="16">
        <f>IF(คุณลักษณะ!P34&gt;1,2,IF(คุณลักษณะ!P34=1,1,0))</f>
        <v>0</v>
      </c>
      <c r="FI34" s="84">
        <f t="shared" si="6"/>
        <v>0</v>
      </c>
      <c r="FJ34" s="16">
        <f>IF(คุณลักษณะ!S34&gt;1,2,IF(คุณลักษณะ!S34=1,1,0))</f>
        <v>0</v>
      </c>
      <c r="FK34" s="16">
        <f>IF(คุณลักษณะ!T34&gt;1,2,IF(คุณลักษณะ!T34=1,1,0))</f>
        <v>0</v>
      </c>
      <c r="FL34" s="84">
        <f t="shared" si="7"/>
        <v>0</v>
      </c>
      <c r="FM34" s="16">
        <f>IF(คุณลักษณะ!V34&gt;1,2,IF(คุณลักษณะ!V34=1,1,0))</f>
        <v>0</v>
      </c>
      <c r="FN34" s="16">
        <f>IF(คุณลักษณะ!W34&gt;1,2,IF(คุณลักษณะ!W34=1,1,0))</f>
        <v>0</v>
      </c>
      <c r="FO34" s="84">
        <f t="shared" si="8"/>
        <v>0</v>
      </c>
      <c r="FP34" s="16">
        <f>IF(คุณลักษณะ!Y34&gt;1,2,IF(คุณลักษณะ!Y34=1,1,0))</f>
        <v>0</v>
      </c>
      <c r="FQ34" s="16">
        <f>IF(คุณลักษณะ!AC34&gt;1,2,IF(คุณลักษณะ!AC34=1,1,0))</f>
        <v>0</v>
      </c>
      <c r="FR34" s="16">
        <f>IF(คุณลักษณะ!AD34&gt;1,2,IF(คุณลักษณะ!AD34=1,1,0))</f>
        <v>0</v>
      </c>
      <c r="FS34" s="84">
        <f t="shared" si="9"/>
        <v>0</v>
      </c>
      <c r="FT34" s="16">
        <f>IF(คุณลักษณะ!AF34&gt;1,2,IF(คุณลักษณะ!AF34=1,1,0))</f>
        <v>0</v>
      </c>
      <c r="FU34" s="16">
        <f>IF(คุณลักษณะ!AG34&gt;1,2,IF(คุณลักษณะ!AG34=1,1,0))</f>
        <v>0</v>
      </c>
      <c r="FV34" s="84">
        <f t="shared" si="10"/>
        <v>0</v>
      </c>
      <c r="FW34" s="51"/>
      <c r="FX34" s="16">
        <f>IF(คุณลักษณะ!F34&gt;1,2,IF(คุณลักษณะ!F34=1,1,0))</f>
        <v>0</v>
      </c>
      <c r="FY34" s="16">
        <f>IF(คุณลักษณะ!I34&gt;1,2,IF(คุณลักษณะ!I34=1,1,0))</f>
        <v>0</v>
      </c>
      <c r="FZ34" s="16">
        <f>IF(คุณลักษณะ!N34&gt;1,2,IF(คุณลักษณะ!N34=1,1,0))</f>
        <v>0</v>
      </c>
      <c r="GA34" s="16">
        <f>IF(คุณลักษณะ!Q34&gt;1,2,IF(คุณลักษณะ!Q34=1,1,0))</f>
        <v>0</v>
      </c>
      <c r="GB34" s="16">
        <f>IF(คุณลักษณะ!U34&gt;1,2,IF(คุณลักษณะ!U34=1,1,0))</f>
        <v>0</v>
      </c>
      <c r="GC34" s="16">
        <f>IF(คุณลักษณะ!X34&gt;1,2,IF(คุณลักษณะ!X34=1,1,0))</f>
        <v>0</v>
      </c>
      <c r="GD34" s="16">
        <f>IF(คุณลักษณะ!AE34&gt;1,2,IF(คุณลักษณะ!AE34=1,1,0))</f>
        <v>0</v>
      </c>
      <c r="GE34" s="16">
        <f>IF(คุณลักษณะ!AH34&gt;1,2,IF(คุณลักษณะ!AH34=1,1,0))</f>
        <v>0</v>
      </c>
      <c r="GF34" s="88">
        <f t="shared" si="13"/>
        <v>0</v>
      </c>
      <c r="GG34" s="86">
        <f>IF(คุณลักษณะ!F34=0,0,IF(คุณลักษณะ!I34=0,0,IF(คุณลักษณะ!N34=0,0,IF(คุณลักษณะ!Q34=0,0,IF(คุณลักษณะ!U34=0,0,IF(คุณลักษณะ!X34=0,0,IF(คุณลักษณะ!AE34=0,0,IF(คุณลักษณะ!AH34=0,0,GF34))))))))</f>
        <v>0</v>
      </c>
      <c r="GI34" s="3">
        <v>29</v>
      </c>
      <c r="GJ34" s="22">
        <f>IF(เวลาเรียน!C34="",0,1)</f>
        <v>0</v>
      </c>
      <c r="GK34" s="456">
        <f>IF(ผลการเรียน!$AK33=$GK$5,1,0)</f>
        <v>0</v>
      </c>
      <c r="GL34" s="456">
        <f>IF(ผลการเรียน!$AK33=$GL$5,1,0)</f>
        <v>0</v>
      </c>
      <c r="GM34" s="456">
        <f>IF(ผลการเรียน!$AK33=$GM$5,1,0)</f>
        <v>0</v>
      </c>
      <c r="GN34" s="456">
        <f>IF(ผลการเรียน!$AK33=$GN$5,1,0)</f>
        <v>0</v>
      </c>
      <c r="GO34" s="456">
        <f>IF(ผลการเรียน!$AK33=$GO$5,1,0)</f>
        <v>0</v>
      </c>
      <c r="GP34" s="456">
        <f>IF(ผลการเรียน!$AK33=$GP$5,1,0)</f>
        <v>0</v>
      </c>
      <c r="GQ34" s="456">
        <f>IF(ผลการเรียน!$AK33=$GQ$5,1,0)</f>
        <v>0</v>
      </c>
      <c r="GR34" s="456">
        <f>IF(ผลการเรียน!$AK33=$GR$5,1,0)</f>
        <v>0</v>
      </c>
      <c r="GS34" s="456">
        <f>IF(ผลการเรียน!$AK33=$GS$5,1,0)</f>
        <v>0</v>
      </c>
      <c r="GT34" s="456">
        <f>IF(ผลการเรียน!$AK33=$GT$5,1,0)</f>
        <v>0</v>
      </c>
      <c r="GU34" s="456">
        <f ca="1">IF(ผลการเรียน!$BA33=ลับ!$GU$5,1,0)</f>
        <v>0</v>
      </c>
      <c r="GV34" s="456">
        <f ca="1">IF(ผลการเรียน!$BA33=ลับ!$GV$5,1,0)</f>
        <v>0</v>
      </c>
      <c r="GW34" s="456">
        <f ca="1">IF(ผลการเรียน!$BA33=ลับ!$GW$5,1,0)</f>
        <v>0</v>
      </c>
      <c r="GX34" s="456">
        <f ca="1">IF(ผลการเรียน!$BA33=ลับ!$GX$5,1,0)</f>
        <v>0</v>
      </c>
      <c r="GY34" s="456">
        <f ca="1">IF(ผลการเรียน!$AR33=ลับ!$GY$5,1,0)</f>
        <v>0</v>
      </c>
      <c r="GZ34" s="456">
        <f ca="1">IF(ผลการเรียน!$AR33=ลับ!$GZ$5,1,0)</f>
        <v>0</v>
      </c>
      <c r="HA34" s="456">
        <f ca="1">IF(ผลการเรียน!$AR33=ลับ!$HA$5,1,0)</f>
        <v>0</v>
      </c>
      <c r="HB34" s="456">
        <f ca="1">IF(ผลการเรียน!$AR33=ลับ!$HB$5,1,0)</f>
        <v>0</v>
      </c>
      <c r="HC34" s="22">
        <f>IF(สรุปคะแนน!$Q34=3,1,0)</f>
        <v>0</v>
      </c>
      <c r="HD34" s="22">
        <f>IF(สรุปคะแนน!$Q34=2,1,0)</f>
        <v>0</v>
      </c>
      <c r="HE34" s="22">
        <f>IF(สรุปคะแนน!$Q34=1,1,0)</f>
        <v>0</v>
      </c>
      <c r="HF34" s="22">
        <f>IF(สรุปคะแนน!$Q34=0,1,0)</f>
        <v>1</v>
      </c>
      <c r="HG34" s="51"/>
      <c r="HH34" s="51"/>
      <c r="HI34" s="51"/>
      <c r="HJ34" s="51"/>
      <c r="HK34" s="51"/>
      <c r="HL34" s="51"/>
      <c r="HM34" s="51"/>
      <c r="HN34" s="51"/>
    </row>
    <row r="35" spans="1:222" ht="21">
      <c r="A35" s="29">
        <v>30</v>
      </c>
      <c r="B35" s="64">
        <f>IF(ลับ!B$3=0,0,IF(เวลาเรียน!G35="/",ลับ!B$3,0))</f>
        <v>0</v>
      </c>
      <c r="C35" s="64">
        <f>IF(ลับ!C$3=0,0,IF(เวลาเรียน!H35="/",ลับ!C$3,0))</f>
        <v>0</v>
      </c>
      <c r="D35" s="64">
        <f>IF(ลับ!D$3=0,0,IF(เวลาเรียน!I35="/",ลับ!D$3,0))</f>
        <v>0</v>
      </c>
      <c r="E35" s="64">
        <f>IF(ลับ!E$3=0,0,IF(เวลาเรียน!J35="/",ลับ!E$3,0))</f>
        <v>0</v>
      </c>
      <c r="F35" s="64">
        <f>IF(ลับ!F$3=0,0,IF(เวลาเรียน!K35="/",ลับ!F$3,0))</f>
        <v>0</v>
      </c>
      <c r="G35" s="64">
        <f>IF(ลับ!G$3=0,0,IF(เวลาเรียน!L35="/",ลับ!G$3,0))</f>
        <v>0</v>
      </c>
      <c r="H35" s="64">
        <f>IF(ลับ!H$3=0,0,IF(เวลาเรียน!M35="/",ลับ!H$3,0))</f>
        <v>0</v>
      </c>
      <c r="I35" s="64">
        <f>IF(ลับ!I$3=0,0,IF(เวลาเรียน!N35="/",ลับ!I$3,0))</f>
        <v>0</v>
      </c>
      <c r="J35" s="64">
        <f>IF(ลับ!J$3=0,0,IF(เวลาเรียน!O35="/",ลับ!J$3,0))</f>
        <v>0</v>
      </c>
      <c r="K35" s="64">
        <f>IF(ลับ!K$3=0,0,IF(เวลาเรียน!P35="/",ลับ!K$3,0))</f>
        <v>0</v>
      </c>
      <c r="L35" s="64">
        <f>IF(ลับ!L$3=0,0,IF(เวลาเรียน!Q35="/",ลับ!L$3,0))</f>
        <v>0</v>
      </c>
      <c r="M35" s="64">
        <f>IF(ลับ!M$3=0,0,IF(เวลาเรียน!R35="/",ลับ!M$3,0))</f>
        <v>0</v>
      </c>
      <c r="N35" s="64">
        <f>IF(ลับ!N$3=0,0,IF(เวลาเรียน!S35="/",ลับ!N$3,0))</f>
        <v>0</v>
      </c>
      <c r="O35" s="64">
        <f>IF(ลับ!O$3=0,0,IF(เวลาเรียน!T35="/",ลับ!O$3,0))</f>
        <v>0</v>
      </c>
      <c r="P35" s="64">
        <f>IF(ลับ!P$3=0,0,IF(เวลาเรียน!U35="/",ลับ!P$3,0))</f>
        <v>0</v>
      </c>
      <c r="Q35" s="64">
        <f>IF(ลับ!Q$3=0,0,IF(เวลาเรียน!V35="/",ลับ!Q$3,0))</f>
        <v>0</v>
      </c>
      <c r="R35" s="64">
        <f>IF(ลับ!R$3=0,0,IF(เวลาเรียน!W35="/",ลับ!R$3,0))</f>
        <v>0</v>
      </c>
      <c r="S35" s="64">
        <f>IF(ลับ!S$3=0,0,IF(เวลาเรียน!X35="/",ลับ!S$3,0))</f>
        <v>0</v>
      </c>
      <c r="T35" s="64">
        <f>IF(ลับ!T$3=0,0,IF(เวลาเรียน!Y35="/",ลับ!T$3,0))</f>
        <v>0</v>
      </c>
      <c r="U35" s="64">
        <f>IF(ลับ!U$3=0,0,IF(เวลาเรียน!Z35="/",ลับ!U$3,0))</f>
        <v>0</v>
      </c>
      <c r="V35" s="64">
        <f>IF(ลับ!V$3=0,0,IF(เวลาเรียน!AA35="/",ลับ!V$3,0))</f>
        <v>0</v>
      </c>
      <c r="W35" s="64">
        <f>IF(ลับ!W$3=0,0,IF(เวลาเรียน!AB35="/",ลับ!W$3,0))</f>
        <v>0</v>
      </c>
      <c r="X35" s="64">
        <f>IF(ลับ!X$3=0,0,IF(เวลาเรียน!AC35="/",ลับ!X$3,0))</f>
        <v>0</v>
      </c>
      <c r="Y35" s="64">
        <f>IF(ลับ!Y$3=0,0,IF(เวลาเรียน!AD35="/",ลับ!Y$3,0))</f>
        <v>0</v>
      </c>
      <c r="Z35" s="773">
        <f>IF(ลับ!Z$3=0,0,IF(เวลาเรียน!AE35="/",ลับ!Z$3,0))</f>
        <v>0</v>
      </c>
      <c r="AA35" s="64">
        <f>IF(ลับ!AA$3=0,0,IF(เวลาเรียน!AH35="/",ลับ!AA$3,0))</f>
        <v>0</v>
      </c>
      <c r="AB35" s="64">
        <f>IF(ลับ!AB$3=0,0,IF(เวลาเรียน!AI35="/",ลับ!AB$3,0))</f>
        <v>0</v>
      </c>
      <c r="AC35" s="64">
        <f>IF(ลับ!AC$3=0,0,IF(เวลาเรียน!AJ35="/",ลับ!AC$3,0))</f>
        <v>0</v>
      </c>
      <c r="AD35" s="64">
        <f>IF(ลับ!AD$3=0,0,IF(เวลาเรียน!AK35="/",ลับ!AD$3,0))</f>
        <v>0</v>
      </c>
      <c r="AE35" s="64">
        <f>IF(ลับ!AE$3=0,0,IF(เวลาเรียน!AL35="/",ลับ!AE$3,0))</f>
        <v>0</v>
      </c>
      <c r="AF35" s="64">
        <f>IF(ลับ!AF$3=0,0,IF(เวลาเรียน!AM35="/",ลับ!AF$3,0))</f>
        <v>0</v>
      </c>
      <c r="AG35" s="64">
        <f>IF(ลับ!AG$3=0,0,IF(เวลาเรียน!AN35="/",ลับ!AG$3,0))</f>
        <v>0</v>
      </c>
      <c r="AH35" s="64">
        <f>IF(ลับ!AH$3=0,0,IF(เวลาเรียน!AO35="/",ลับ!AH$3,0))</f>
        <v>0</v>
      </c>
      <c r="AI35" s="64">
        <f>IF(ลับ!AI$3=0,0,IF(เวลาเรียน!AP35="/",ลับ!AI$3,0))</f>
        <v>0</v>
      </c>
      <c r="AJ35" s="64">
        <f>IF(ลับ!AJ$3=0,0,IF(เวลาเรียน!AQ35="/",ลับ!AJ$3,0))</f>
        <v>0</v>
      </c>
      <c r="AK35" s="64">
        <f>IF(ลับ!AK$3=0,0,IF(เวลาเรียน!AR35="/",ลับ!AK$3,0))</f>
        <v>0</v>
      </c>
      <c r="AL35" s="64">
        <f>IF(ลับ!AL$3=0,0,IF(เวลาเรียน!AS35="/",ลับ!AL$3,0))</f>
        <v>0</v>
      </c>
      <c r="AM35" s="64">
        <f>IF(ลับ!AM$3=0,0,IF(เวลาเรียน!AT35="/",ลับ!AM$3,0))</f>
        <v>0</v>
      </c>
      <c r="AN35" s="64">
        <f>IF(ลับ!AN$3=0,0,IF(เวลาเรียน!AU35="/",ลับ!AN$3,0))</f>
        <v>0</v>
      </c>
      <c r="AO35" s="64">
        <f>IF(ลับ!AO$3=0,0,IF(เวลาเรียน!AV35="/",ลับ!AO$3,0))</f>
        <v>0</v>
      </c>
      <c r="AP35" s="64">
        <f>IF(ลับ!AP$3=0,0,IF(เวลาเรียน!AW35="/",ลับ!AP$3,0))</f>
        <v>0</v>
      </c>
      <c r="AQ35" s="64">
        <f>IF(ลับ!AQ$3=0,0,IF(เวลาเรียน!AX35="/",ลับ!AQ$3,0))</f>
        <v>0</v>
      </c>
      <c r="AR35" s="64">
        <f>IF(ลับ!AR$3=0,0,IF(เวลาเรียน!AY35="/",ลับ!AR$3,0))</f>
        <v>0</v>
      </c>
      <c r="AS35" s="64">
        <f>IF(ลับ!AS$3=0,0,IF(เวลาเรียน!AZ35="/",ลับ!AS$3,0))</f>
        <v>0</v>
      </c>
      <c r="AT35" s="64">
        <f>IF(ลับ!AT$3=0,0,IF(เวลาเรียน!BA35="/",ลับ!AT$3,0))</f>
        <v>0</v>
      </c>
      <c r="AU35" s="64">
        <f>IF(ลับ!AU$3=0,0,IF(เวลาเรียน!BB35="/",ลับ!AU$3,0))</f>
        <v>0</v>
      </c>
      <c r="AV35" s="64">
        <f>IF(ลับ!AV$3=0,0,IF(เวลาเรียน!BC35="/",ลับ!AV$3,0))</f>
        <v>0</v>
      </c>
      <c r="AW35" s="64">
        <f>IF(ลับ!AW$3=0,0,IF(เวลาเรียน!BD35="/",ลับ!AW$3,0))</f>
        <v>0</v>
      </c>
      <c r="AX35" s="64">
        <f>IF(ลับ!AX$3=0,0,IF(เวลาเรียน!BE35="/",ลับ!AX$3,0))</f>
        <v>0</v>
      </c>
      <c r="AY35" s="64">
        <f>IF(ลับ!AY$3=0,0,IF(เวลาเรียน!BF35="/",ลับ!AY$3,0))</f>
        <v>0</v>
      </c>
      <c r="AZ35" s="64">
        <f>IF(ลับ!AZ$3=0,0,IF(เวลาเรียน!BG35="/",ลับ!AZ$3,0))</f>
        <v>0</v>
      </c>
      <c r="BA35" s="64">
        <f>IF(ลับ!BA$3=0,0,IF(เวลาเรียน!BH35="/",ลับ!BA$3,0))</f>
        <v>0</v>
      </c>
      <c r="BB35" s="64">
        <f>IF(ลับ!BB$3=0,0,IF(เวลาเรียน!BI35="/",ลับ!BB$3,0))</f>
        <v>0</v>
      </c>
      <c r="BC35" s="64">
        <f>IF(ลับ!BC$3=0,0,IF(เวลาเรียน!BJ35="/",ลับ!BC$3,0))</f>
        <v>0</v>
      </c>
      <c r="BD35" s="64">
        <f>IF(ลับ!BD$3=0,0,IF(เวลาเรียน!BK35="/",ลับ!BD$3,0))</f>
        <v>0</v>
      </c>
      <c r="BE35" s="64">
        <f>IF(ลับ!BE$3=0,0,IF(เวลาเรียน!BL35="/",ลับ!BE$3,0))</f>
        <v>0</v>
      </c>
      <c r="BF35" s="64">
        <f>IF(ลับ!BF$3=0,0,IF(เวลาเรียน!BM35="/",ลับ!BF$3,0))</f>
        <v>0</v>
      </c>
      <c r="BG35" s="64">
        <f>IF(ลับ!BG$3=0,0,IF(เวลาเรียน!BN35="/",ลับ!BG$3,0))</f>
        <v>0</v>
      </c>
      <c r="BH35" s="64">
        <f>IF(ลับ!BH$3=0,0,IF(เวลาเรียน!BO35="/",ลับ!BH$3,0))</f>
        <v>0</v>
      </c>
      <c r="BI35" s="64">
        <f>IF(ลับ!BI$3=0,0,IF(เวลาเรียน!BP35="/",ลับ!BI$3,0))</f>
        <v>0</v>
      </c>
      <c r="BJ35" s="64">
        <f>IF(ลับ!BJ$3=0,0,IF(เวลาเรียน!BQ35="/",ลับ!BJ$3,0))</f>
        <v>0</v>
      </c>
      <c r="BK35" s="64">
        <f>IF(ลับ!BK$3=0,0,IF(เวลาเรียน!BR35="/",ลับ!BK$3,0))</f>
        <v>0</v>
      </c>
      <c r="BL35" s="64">
        <f>IF(ลับ!BL$3=0,0,IF(เวลาเรียน!BS35="/",ลับ!BL$3,0))</f>
        <v>0</v>
      </c>
      <c r="BM35" s="64">
        <f>IF(ลับ!BM$3=0,0,IF(เวลาเรียน!BT35="/",ลับ!BM$3,0))</f>
        <v>0</v>
      </c>
      <c r="BN35" s="64">
        <f>IF(ลับ!BN$3=0,0,IF(เวลาเรียน!BU35="/",ลับ!BN$3,0))</f>
        <v>0</v>
      </c>
      <c r="BO35" s="64">
        <f>IF(ลับ!BO$3=0,0,IF(เวลาเรียน!BV35="/",ลับ!BO$3,0))</f>
        <v>0</v>
      </c>
      <c r="BP35" s="64">
        <f>IF(ลับ!BP$3=0,0,IF(เวลาเรียน!BW35="/",ลับ!BP$3,0))</f>
        <v>0</v>
      </c>
      <c r="BQ35" s="64">
        <f>IF(ลับ!BQ$3=0,0,IF(เวลาเรียน!BX35="/",ลับ!BQ$3,0))</f>
        <v>0</v>
      </c>
      <c r="BR35" s="64">
        <f>IF(ลับ!BR$3=0,0,IF(เวลาเรียน!BY35="/",ลับ!BR$3,0))</f>
        <v>0</v>
      </c>
      <c r="BS35" s="773">
        <f>IF(ลับ!BS$3=0,0,IF(เวลาเรียน!BZ35="/",ลับ!BS$3,0))</f>
        <v>0</v>
      </c>
      <c r="BT35" s="64">
        <f>IF(ลับ!BT$3=0,0,IF(เวลาเรียน!CB35="/",ลับ!BT$3,0))</f>
        <v>0</v>
      </c>
      <c r="BU35" s="64">
        <f>IF(ลับ!BU$3=0,0,IF(เวลาเรียน!CC35="/",ลับ!BU$3,0))</f>
        <v>0</v>
      </c>
      <c r="BV35" s="64">
        <f>IF(ลับ!BV$3=0,0,IF(เวลาเรียน!CD35="/",ลับ!BV$3,0))</f>
        <v>0</v>
      </c>
      <c r="BW35" s="64">
        <f>IF(ลับ!BW$3=0,0,IF(เวลาเรียน!CE35="/",ลับ!BW$3,0))</f>
        <v>0</v>
      </c>
      <c r="BX35" s="64">
        <f>IF(ลับ!BX$3=0,0,IF(เวลาเรียน!CF35="/",ลับ!BX$3,0))</f>
        <v>0</v>
      </c>
      <c r="BY35" s="64">
        <f>IF(ลับ!BY$3=0,0,IF(เวลาเรียน!CG35="/",ลับ!BY$3,0))</f>
        <v>0</v>
      </c>
      <c r="BZ35" s="64">
        <f>IF(ลับ!BZ$3=0,0,IF(เวลาเรียน!CH35="/",ลับ!BZ$3,0))</f>
        <v>0</v>
      </c>
      <c r="CA35" s="64">
        <f>IF(ลับ!CA$3=0,0,IF(เวลาเรียน!CI35="/",ลับ!CA$3,0))</f>
        <v>0</v>
      </c>
      <c r="CB35" s="64">
        <f>IF(ลับ!CB$3=0,0,IF(เวลาเรียน!CJ35="/",ลับ!CB$3,0))</f>
        <v>0</v>
      </c>
      <c r="CC35" s="64">
        <f>IF(ลับ!CC$3=0,0,IF(เวลาเรียน!CK35="/",ลับ!CC$3,0))</f>
        <v>0</v>
      </c>
      <c r="CD35" s="64">
        <f>IF(ลับ!CD$3=0,0,IF(เวลาเรียน!CL35="/",ลับ!CD$3,0))</f>
        <v>0</v>
      </c>
      <c r="CE35" s="64">
        <f>IF(ลับ!CE$3=0,0,IF(เวลาเรียน!CM35="/",ลับ!CE$3,0))</f>
        <v>0</v>
      </c>
      <c r="CF35" s="64">
        <f>IF(ลับ!CF$3=0,0,IF(เวลาเรียน!CN35="/",ลับ!CF$3,0))</f>
        <v>0</v>
      </c>
      <c r="CG35" s="64">
        <f>IF(ลับ!CG$3=0,0,IF(เวลาเรียน!CO35="/",ลับ!CG$3,0))</f>
        <v>0</v>
      </c>
      <c r="CH35" s="64">
        <f>IF(ลับ!CH$3=0,0,IF(เวลาเรียน!CP35="/",ลับ!CH$3,0))</f>
        <v>0</v>
      </c>
      <c r="CI35" s="64">
        <f>IF(ลับ!CI$3=0,0,IF(เวลาเรียน!CQ35="/",ลับ!CI$3,0))</f>
        <v>0</v>
      </c>
      <c r="CJ35" s="64">
        <f>IF(ลับ!CJ$3=0,0,IF(เวลาเรียน!CR35="/",ลับ!CJ$3,0))</f>
        <v>0</v>
      </c>
      <c r="CK35" s="64">
        <f>IF(ลับ!CK$3=0,0,IF(เวลาเรียน!CS35="/",ลับ!CK$3,0))</f>
        <v>0</v>
      </c>
      <c r="CL35" s="64">
        <f>IF(ลับ!CL$3=0,0,IF(เวลาเรียน!CT35="/",ลับ!CL$3,0))</f>
        <v>0</v>
      </c>
      <c r="CM35" s="64">
        <f>IF(ลับ!CM$3=0,0,IF(เวลาเรียน!CU35="/",ลับ!CM$3,0))</f>
        <v>0</v>
      </c>
      <c r="CN35" s="64">
        <f>IF(ลับ!CN$3=0,0,IF(เวลาเรียน!CV35="/",ลับ!CN$3,0))</f>
        <v>0</v>
      </c>
      <c r="CO35" s="64">
        <f>IF(ลับ!CO$3=0,0,IF(เวลาเรียน!CW35="/",ลับ!CO$3,0))</f>
        <v>0</v>
      </c>
      <c r="CP35" s="64">
        <f>IF(ลับ!CP$3=0,0,IF(เวลาเรียน!CX35="/",ลับ!CP$3,0))</f>
        <v>0</v>
      </c>
      <c r="CQ35" s="64">
        <f>IF(ลับ!CQ$3=0,0,IF(เวลาเรียน!CY35="/",ลับ!CQ$3,0))</f>
        <v>0</v>
      </c>
      <c r="CR35" s="64">
        <f>IF(ลับ!CR$3=0,0,IF(เวลาเรียน!CZ35="/",ลับ!CR$3,0))</f>
        <v>0</v>
      </c>
      <c r="CS35" s="64">
        <f>IF(ลับ!CS$3=0,0,IF(เวลาเรียน!DA35="/",ลับ!CS$3,0))</f>
        <v>0</v>
      </c>
      <c r="CT35" s="64">
        <f>IF(ลับ!CT$3=0,0,IF(เวลาเรียน!DB35="/",ลับ!CT$3,0))</f>
        <v>0</v>
      </c>
      <c r="CU35" s="64">
        <f>IF(ลับ!CU$3=0,0,IF(เวลาเรียน!DC35="/",ลับ!CU$3,0))</f>
        <v>0</v>
      </c>
      <c r="CV35" s="64">
        <f>IF(ลับ!CV$3=0,0,IF(เวลาเรียน!DD35="/",ลับ!CV$3,0))</f>
        <v>0</v>
      </c>
      <c r="CW35" s="65">
        <f>IF(ลับ!CW$3=0,0,IF(เวลาเรียน!DE35="/",ลับ!CW$3,0))</f>
        <v>0</v>
      </c>
      <c r="CX35" s="85">
        <f t="shared" si="11"/>
        <v>0</v>
      </c>
      <c r="CZ35" s="16">
        <v>30</v>
      </c>
      <c r="DA35" s="16">
        <f>IF(ตัวชี้วัด!C35="ร",ตัวชี้วัด!C35,IF(ตัวชี้วัด!F35="ร",ตัวชี้วัด!F35,IF(ตัวชี้วัด!I35="ร",ตัวชี้วัด!I35,IF(ตัวชี้วัด!L35="ร",ตัวชี้วัด!L35,IF(ตัวชี้วัด!O35="ร",ตัวชี้วัด!O35,IF(ตัวชี้วัด!S35="ร",ตัวชี้วัด!S35,IF(ตัวชี้วัด!V35="ร",ตัวชี้วัด!V35,SUM(ตัวชี้วัด!C35,ตัวชี้วัด!F35,ตัวชี้วัด!I35,ตัวชี้วัด!L35,ตัวชี้วัด!O35,ตัวชี้วัด!S35,ตัวชี้วัด!V35))))))))</f>
        <v>0</v>
      </c>
      <c r="DB35" s="16">
        <f>IF(ตัวชี้วัด!Y35="ร",ตัวชี้วัด!Y35,IF(ตัวชี้วัด!AB35="ร",ตัวชี้วัด!AB35,IF(ตัวชี้วัด!AE35="ร",ตัวชี้วัด!AE35,IF(ตัวชี้วัด!AK35="ร",ตัวชี้วัด!AK35,IF(ตัวชี้วัด!AN35="ร",ตัวชี้วัด!AN35,IF(ตัวชี้วัด!AQ35="ร",ตัวชี้วัด!AQ35,IF(ตัวชี้วัด!AT35="ร",ตัวชี้วัด!AT35,SUM(ตัวชี้วัด!Y35,ตัวชี้วัด!AB35,ตัวชี้วัด!AE35,ตัวชี้วัด!AK35,ตัวชี้วัด!AN35,ตัวชี้วัด!AQ35,ตัวชี้วัด!AT35))))))))</f>
        <v>0</v>
      </c>
      <c r="DC35" s="16">
        <f>IF(ตัวชี้วัด!AW35="ร",ตัวชี้วัด!AW35,IF(ตัวชี้วัด!BA35="ร",ตัวชี้วัด!BA35,IF(ตัวชี้วัด!BD35="ร",ตัวชี้วัด!BD35,IF(ตัวชี้วัด!BG35="ร",ตัวชี้วัด!BG35,IF(ตัวชี้วัด!BJ35="ร",ตัวชี้วัด!BJ35,IF(ตัวชี้วัด!BM35="ร",ตัวชี้วัด!BM35,IF(ตัวชี้วัด!BS35="ร",ตัวชี้วัด!BS35,SUM(ตัวชี้วัด!AW35,ตัวชี้วัด!BA35,ตัวชี้วัด!BD35,ตัวชี้วัด!BG35,ตัวชี้วัด!BJ35,ตัวชี้วัด!BM35,ตัวชี้วัด!BS35))))))))</f>
        <v>0</v>
      </c>
      <c r="DD35" s="16">
        <f>IF(ตัวชี้วัด!BV35="ร",ตัวชี้วัด!BV35,IF(ตัวชี้วัด!BY35="ร",ตัวชี้วัด!BY35,IF(ตัวชี้วัด!CB35="ร",ตัวชี้วัด!CB35,IF(ตัวชี้วัด!CE35="ร",ตัวชี้วัด!CE35,IF(ตัวชี้วัด!CI35="ร",ตัวชี้วัด!CI35,IF(ตัวชี้วัด!CL35="ร",ตัวชี้วัด!CL35,IF(ตัวชี้วัด!CO35="ร",ตัวชี้วัด!CO35,SUM(ตัวชี้วัด!BV35,ตัวชี้วัด!BY35,ตัวชี้วัด!CB35,ตัวชี้วัด!CE35,ตัวชี้วัด!CI35,ตัวชี้วัด!CL35,ตัวชี้วัด!CO35))))))))</f>
        <v>0</v>
      </c>
      <c r="DE35" s="16">
        <f>IF(ตัวชี้วัด!CR35="ร",ตัวชี้วัด!CR35,IF(ตัวชี้วัด!CU35="ร",ตัวชี้วัด!CU35,IF(ตัวชี้วัด!DA35="ร",ตัวชี้วัด!DA35,IF(ตัวชี้วัด!DD35="ร",ตัวชี้วัด!DD35,IF(ตัวชี้วัด!DG35="ร",ตัวชี้วัด!DG35,IF(ตัวชี้วัด!DJ35="ร",ตัวชี้วัด!DJ35,IF(ตัวชี้วัด!DM35="ร",ตัวชี้วัด!DM35,SUM(ตัวชี้วัด!CR35,ตัวชี้วัด!CU35,ตัวชี้วัด!DA35,ตัวชี้วัด!DD35,ตัวชี้วัด!DG35,ตัวชี้วัด!DJ35,ตัวชี้วัด!DM35))))))))</f>
        <v>0</v>
      </c>
      <c r="DF35" s="16">
        <f>IF(ตัวชี้วัด!DQ35="ร",ตัวชี้วัด!DQ35,IF(ตัวชี้วัด!DT35="ร",ตัวชี้วัด!DT35,IF(ตัวชี้วัด!DW35="ร",ตัวชี้วัด!DW35,IF(ตัวชี้วัด!DZ35="ร",ตัวชี้วัด!DZ35,SUM(ตัวชี้วัด!DQ35,ตัวชี้วัด!DT35,ตัวชี้วัด!DW35,ตัวชี้วัด!DZ35)))))</f>
        <v>0</v>
      </c>
      <c r="DG35" s="84">
        <f t="shared" si="12"/>
        <v>0</v>
      </c>
      <c r="DH35" s="51"/>
      <c r="DI35" s="16">
        <f>IF(ตัวชี้วัด!D35="/",1,0)</f>
        <v>0</v>
      </c>
      <c r="DJ35" s="16">
        <f>IF(ตัวชี้วัด!G35="/",1,0)</f>
        <v>0</v>
      </c>
      <c r="DK35" s="16">
        <f>IF(ตัวชี้วัด!J35="/",1,0)</f>
        <v>0</v>
      </c>
      <c r="DL35" s="16">
        <f>IF(ตัวชี้วัด!M35="/",1,0)</f>
        <v>0</v>
      </c>
      <c r="DM35" s="16">
        <f>IF(ตัวชี้วัด!P35="/",1,0)</f>
        <v>0</v>
      </c>
      <c r="DN35" s="16">
        <f>IF(ตัวชี้วัด!T35="/",1,0)</f>
        <v>0</v>
      </c>
      <c r="DO35" s="16">
        <f>IF(ตัวชี้วัด!W35="/",1,0)</f>
        <v>0</v>
      </c>
      <c r="DP35" s="16">
        <f>IF(ตัวชี้วัด!Z35="/",1,0)</f>
        <v>0</v>
      </c>
      <c r="DQ35" s="16">
        <f>IF(ตัวชี้วัด!AC35="/",1,0)</f>
        <v>0</v>
      </c>
      <c r="DR35" s="16">
        <f>IF(ตัวชี้วัด!AF35="/",1,0)</f>
        <v>0</v>
      </c>
      <c r="DS35" s="16">
        <f>IF(ตัวชี้วัด!AL35="/",1,0)</f>
        <v>0</v>
      </c>
      <c r="DT35" s="16">
        <f>IF(ตัวชี้วัด!AO35="/",1,0)</f>
        <v>0</v>
      </c>
      <c r="DU35" s="16">
        <f>IF(ตัวชี้วัด!AR35="/",1,0)</f>
        <v>0</v>
      </c>
      <c r="DV35" s="16">
        <f>IF(ตัวชี้วัด!AU35="/",1,0)</f>
        <v>0</v>
      </c>
      <c r="DW35" s="16">
        <f>IF(ตัวชี้วัด!AX35="/",1,0)</f>
        <v>0</v>
      </c>
      <c r="DX35" s="16">
        <f>IF(ตัวชี้วัด!BB35="/",1,0)</f>
        <v>0</v>
      </c>
      <c r="DY35" s="16">
        <f>IF(ตัวชี้วัด!BE35="/",1,0)</f>
        <v>0</v>
      </c>
      <c r="DZ35" s="16">
        <f>IF(ตัวชี้วัด!BH35="/",1,0)</f>
        <v>0</v>
      </c>
      <c r="EA35" s="16">
        <f>IF(ตัวชี้วัด!BK35="/",1,0)</f>
        <v>0</v>
      </c>
      <c r="EB35" s="16">
        <f>IF(ตัวชี้วัด!BN35="/",1,0)</f>
        <v>0</v>
      </c>
      <c r="EC35" s="16">
        <f>IF(ตัวชี้วัด!BT35="/",1,0)</f>
        <v>0</v>
      </c>
      <c r="ED35" s="16">
        <f>IF(ตัวชี้วัด!BW35="/",1,0)</f>
        <v>0</v>
      </c>
      <c r="EE35" s="16">
        <f>IF(ตัวชี้วัด!BZ35="/",1,0)</f>
        <v>0</v>
      </c>
      <c r="EF35" s="16">
        <f>IF(ตัวชี้วัด!CC35="/",1,0)</f>
        <v>0</v>
      </c>
      <c r="EG35" s="16">
        <f>IF(ตัวชี้วัด!CF35="/",1,0)</f>
        <v>0</v>
      </c>
      <c r="EH35" s="16">
        <f>IF(ตัวชี้วัด!CJ35="/",1,0)</f>
        <v>0</v>
      </c>
      <c r="EI35" s="16">
        <f>IF(ตัวชี้วัด!CM35="/",1,0)</f>
        <v>0</v>
      </c>
      <c r="EJ35" s="16">
        <f>IF(ตัวชี้วัด!CP35="/",1,0)</f>
        <v>0</v>
      </c>
      <c r="EK35" s="16">
        <f>IF(ตัวชี้วัด!CS35="/",1,0)</f>
        <v>0</v>
      </c>
      <c r="EL35" s="16">
        <f>IF(ตัวชี้วัด!CV35="/",1,0)</f>
        <v>0</v>
      </c>
      <c r="EM35" s="16">
        <f>IF(ตัวชี้วัด!DB35="/",1,0)</f>
        <v>0</v>
      </c>
      <c r="EN35" s="16">
        <f>IF(ตัวชี้วัด!DE35="/",1,0)</f>
        <v>0</v>
      </c>
      <c r="EO35" s="16">
        <f>IF(ตัวชี้วัด!DH35="/",1,0)</f>
        <v>0</v>
      </c>
      <c r="EP35" s="16">
        <f>IF(ตัวชี้วัด!DK35="/",1,0)</f>
        <v>0</v>
      </c>
      <c r="EQ35" s="16">
        <f>IF(ตัวชี้วัด!DN35="/",1,0)</f>
        <v>0</v>
      </c>
      <c r="ER35" s="16">
        <f>IF(ตัวชี้วัด!DR35="/",1,0)</f>
        <v>0</v>
      </c>
      <c r="ES35" s="16">
        <f>IF(ตัวชี้วัด!DU35="/",1,0)</f>
        <v>0</v>
      </c>
      <c r="ET35" s="16">
        <f>IF(ตัวชี้วัด!DX35="/",1,0)</f>
        <v>0</v>
      </c>
      <c r="EU35" s="16">
        <f>IF(ตัวชี้วัด!EA35="/",1,0)</f>
        <v>0</v>
      </c>
      <c r="EV35" s="84">
        <f t="shared" si="3"/>
        <v>0</v>
      </c>
      <c r="EX35" s="16">
        <v>30</v>
      </c>
      <c r="EY35" s="16">
        <f>IF(คุณลักษณะ!B35&gt;1,2,IF(คุณลักษณะ!B35=1,1,0))</f>
        <v>0</v>
      </c>
      <c r="EZ35" s="16">
        <f>IF(คุณลักษณะ!C35&gt;1,2,IF(คุณลักษณะ!C35=1,1,0))</f>
        <v>0</v>
      </c>
      <c r="FA35" s="16">
        <f>IF(คุณลักษณะ!D35&gt;1,2,IF(คุณลักษณะ!D35=1,1,0))</f>
        <v>0</v>
      </c>
      <c r="FB35" s="16">
        <f>IF(คุณลักษณะ!E35&gt;1,2,IF(คุณลักษณะ!E35=1,1,0))</f>
        <v>0</v>
      </c>
      <c r="FC35" s="84">
        <f t="shared" si="4"/>
        <v>0</v>
      </c>
      <c r="FD35" s="16">
        <f>IF(คุณลักษณะ!G35&gt;1,2,IF(คุณลักษณะ!G35=1,1,0))</f>
        <v>0</v>
      </c>
      <c r="FE35" s="16">
        <f>IF(คุณลักษณะ!H35&gt;1,2,IF(คุณลักษณะ!H35=1,1,0))</f>
        <v>0</v>
      </c>
      <c r="FF35" s="84">
        <f t="shared" si="5"/>
        <v>0</v>
      </c>
      <c r="FG35" s="16">
        <f>IF(คุณลักษณะ!O35&gt;1,2,IF(คุณลักษณะ!O35=1,1,0))</f>
        <v>0</v>
      </c>
      <c r="FH35" s="16">
        <f>IF(คุณลักษณะ!P35&gt;1,2,IF(คุณลักษณะ!P35=1,1,0))</f>
        <v>0</v>
      </c>
      <c r="FI35" s="84">
        <f t="shared" si="6"/>
        <v>0</v>
      </c>
      <c r="FJ35" s="16">
        <f>IF(คุณลักษณะ!S35&gt;1,2,IF(คุณลักษณะ!S35=1,1,0))</f>
        <v>0</v>
      </c>
      <c r="FK35" s="16">
        <f>IF(คุณลักษณะ!T35&gt;1,2,IF(คุณลักษณะ!T35=1,1,0))</f>
        <v>0</v>
      </c>
      <c r="FL35" s="84">
        <f t="shared" si="7"/>
        <v>0</v>
      </c>
      <c r="FM35" s="16">
        <f>IF(คุณลักษณะ!V35&gt;1,2,IF(คุณลักษณะ!V35=1,1,0))</f>
        <v>0</v>
      </c>
      <c r="FN35" s="16">
        <f>IF(คุณลักษณะ!W35&gt;1,2,IF(คุณลักษณะ!W35=1,1,0))</f>
        <v>0</v>
      </c>
      <c r="FO35" s="84">
        <f t="shared" si="8"/>
        <v>0</v>
      </c>
      <c r="FP35" s="16">
        <f>IF(คุณลักษณะ!Y35&gt;1,2,IF(คุณลักษณะ!Y35=1,1,0))</f>
        <v>0</v>
      </c>
      <c r="FQ35" s="16">
        <f>IF(คุณลักษณะ!AC35&gt;1,2,IF(คุณลักษณะ!AC35=1,1,0))</f>
        <v>0</v>
      </c>
      <c r="FR35" s="16">
        <f>IF(คุณลักษณะ!AD35&gt;1,2,IF(คุณลักษณะ!AD35=1,1,0))</f>
        <v>0</v>
      </c>
      <c r="FS35" s="84">
        <f t="shared" si="9"/>
        <v>0</v>
      </c>
      <c r="FT35" s="16">
        <f>IF(คุณลักษณะ!AF35&gt;1,2,IF(คุณลักษณะ!AF35=1,1,0))</f>
        <v>0</v>
      </c>
      <c r="FU35" s="16">
        <f>IF(คุณลักษณะ!AG35&gt;1,2,IF(คุณลักษณะ!AG35=1,1,0))</f>
        <v>0</v>
      </c>
      <c r="FV35" s="84">
        <f t="shared" si="10"/>
        <v>0</v>
      </c>
      <c r="FW35" s="51"/>
      <c r="FX35" s="16">
        <f>IF(คุณลักษณะ!F35&gt;1,2,IF(คุณลักษณะ!F35=1,1,0))</f>
        <v>0</v>
      </c>
      <c r="FY35" s="16">
        <f>IF(คุณลักษณะ!I35&gt;1,2,IF(คุณลักษณะ!I35=1,1,0))</f>
        <v>0</v>
      </c>
      <c r="FZ35" s="16">
        <f>IF(คุณลักษณะ!N35&gt;1,2,IF(คุณลักษณะ!N35=1,1,0))</f>
        <v>0</v>
      </c>
      <c r="GA35" s="16">
        <f>IF(คุณลักษณะ!Q35&gt;1,2,IF(คุณลักษณะ!Q35=1,1,0))</f>
        <v>0</v>
      </c>
      <c r="GB35" s="16">
        <f>IF(คุณลักษณะ!U35&gt;1,2,IF(คุณลักษณะ!U35=1,1,0))</f>
        <v>0</v>
      </c>
      <c r="GC35" s="16">
        <f>IF(คุณลักษณะ!X35&gt;1,2,IF(คุณลักษณะ!X35=1,1,0))</f>
        <v>0</v>
      </c>
      <c r="GD35" s="16">
        <f>IF(คุณลักษณะ!AE35&gt;1,2,IF(คุณลักษณะ!AE35=1,1,0))</f>
        <v>0</v>
      </c>
      <c r="GE35" s="16">
        <f>IF(คุณลักษณะ!AH35&gt;1,2,IF(คุณลักษณะ!AH35=1,1,0))</f>
        <v>0</v>
      </c>
      <c r="GF35" s="88">
        <f t="shared" si="13"/>
        <v>0</v>
      </c>
      <c r="GG35" s="86">
        <f>IF(คุณลักษณะ!F35=0,0,IF(คุณลักษณะ!I35=0,0,IF(คุณลักษณะ!N35=0,0,IF(คุณลักษณะ!Q35=0,0,IF(คุณลักษณะ!U35=0,0,IF(คุณลักษณะ!X35=0,0,IF(คุณลักษณะ!AE35=0,0,IF(คุณลักษณะ!AH35=0,0,GF35))))))))</f>
        <v>0</v>
      </c>
      <c r="GI35" s="3">
        <v>30</v>
      </c>
      <c r="GJ35" s="22">
        <f>IF(เวลาเรียน!C35="",0,1)</f>
        <v>0</v>
      </c>
      <c r="GK35" s="456">
        <f>IF(ผลการเรียน!$AK34=$GK$5,1,0)</f>
        <v>0</v>
      </c>
      <c r="GL35" s="456">
        <f>IF(ผลการเรียน!$AK34=$GL$5,1,0)</f>
        <v>0</v>
      </c>
      <c r="GM35" s="456">
        <f>IF(ผลการเรียน!$AK34=$GM$5,1,0)</f>
        <v>0</v>
      </c>
      <c r="GN35" s="456">
        <f>IF(ผลการเรียน!$AK34=$GN$5,1,0)</f>
        <v>0</v>
      </c>
      <c r="GO35" s="456">
        <f>IF(ผลการเรียน!$AK34=$GO$5,1,0)</f>
        <v>0</v>
      </c>
      <c r="GP35" s="456">
        <f>IF(ผลการเรียน!$AK34=$GP$5,1,0)</f>
        <v>0</v>
      </c>
      <c r="GQ35" s="456">
        <f>IF(ผลการเรียน!$AK34=$GQ$5,1,0)</f>
        <v>0</v>
      </c>
      <c r="GR35" s="456">
        <f>IF(ผลการเรียน!$AK34=$GR$5,1,0)</f>
        <v>0</v>
      </c>
      <c r="GS35" s="456">
        <f>IF(ผลการเรียน!$AK34=$GS$5,1,0)</f>
        <v>0</v>
      </c>
      <c r="GT35" s="456">
        <f>IF(ผลการเรียน!$AK34=$GT$5,1,0)</f>
        <v>0</v>
      </c>
      <c r="GU35" s="456">
        <f ca="1">IF(ผลการเรียน!$BA34=ลับ!$GU$5,1,0)</f>
        <v>0</v>
      </c>
      <c r="GV35" s="456">
        <f ca="1">IF(ผลการเรียน!$BA34=ลับ!$GV$5,1,0)</f>
        <v>0</v>
      </c>
      <c r="GW35" s="456">
        <f ca="1">IF(ผลการเรียน!$BA34=ลับ!$GW$5,1,0)</f>
        <v>0</v>
      </c>
      <c r="GX35" s="456">
        <f ca="1">IF(ผลการเรียน!$BA34=ลับ!$GX$5,1,0)</f>
        <v>0</v>
      </c>
      <c r="GY35" s="456">
        <f ca="1">IF(ผลการเรียน!$AR34=ลับ!$GY$5,1,0)</f>
        <v>0</v>
      </c>
      <c r="GZ35" s="456">
        <f ca="1">IF(ผลการเรียน!$AR34=ลับ!$GZ$5,1,0)</f>
        <v>0</v>
      </c>
      <c r="HA35" s="456">
        <f ca="1">IF(ผลการเรียน!$AR34=ลับ!$HA$5,1,0)</f>
        <v>0</v>
      </c>
      <c r="HB35" s="456">
        <f ca="1">IF(ผลการเรียน!$AR34=ลับ!$HB$5,1,0)</f>
        <v>0</v>
      </c>
      <c r="HC35" s="22">
        <f>IF(สรุปคะแนน!$Q35=3,1,0)</f>
        <v>0</v>
      </c>
      <c r="HD35" s="22">
        <f>IF(สรุปคะแนน!$Q35=2,1,0)</f>
        <v>0</v>
      </c>
      <c r="HE35" s="22">
        <f>IF(สรุปคะแนน!$Q35=1,1,0)</f>
        <v>0</v>
      </c>
      <c r="HF35" s="22">
        <f>IF(สรุปคะแนน!$Q35=0,1,0)</f>
        <v>1</v>
      </c>
      <c r="HG35" s="51"/>
      <c r="HH35" s="51"/>
      <c r="HI35" s="51"/>
      <c r="HJ35" s="51"/>
      <c r="HK35" s="51"/>
      <c r="HL35" s="51"/>
      <c r="HM35" s="51"/>
      <c r="HN35" s="51"/>
    </row>
    <row r="36" spans="1:222" ht="21">
      <c r="A36" s="29">
        <v>31</v>
      </c>
      <c r="B36" s="64">
        <f>IF(ลับ!B$3=0,0,IF(เวลาเรียน!G36="/",ลับ!B$3,0))</f>
        <v>0</v>
      </c>
      <c r="C36" s="64">
        <f>IF(ลับ!C$3=0,0,IF(เวลาเรียน!H36="/",ลับ!C$3,0))</f>
        <v>0</v>
      </c>
      <c r="D36" s="64">
        <f>IF(ลับ!D$3=0,0,IF(เวลาเรียน!I36="/",ลับ!D$3,0))</f>
        <v>0</v>
      </c>
      <c r="E36" s="64">
        <f>IF(ลับ!E$3=0,0,IF(เวลาเรียน!J36="/",ลับ!E$3,0))</f>
        <v>0</v>
      </c>
      <c r="F36" s="64">
        <f>IF(ลับ!F$3=0,0,IF(เวลาเรียน!K36="/",ลับ!F$3,0))</f>
        <v>0</v>
      </c>
      <c r="G36" s="64">
        <f>IF(ลับ!G$3=0,0,IF(เวลาเรียน!L36="/",ลับ!G$3,0))</f>
        <v>0</v>
      </c>
      <c r="H36" s="64">
        <f>IF(ลับ!H$3=0,0,IF(เวลาเรียน!M36="/",ลับ!H$3,0))</f>
        <v>0</v>
      </c>
      <c r="I36" s="64">
        <f>IF(ลับ!I$3=0,0,IF(เวลาเรียน!N36="/",ลับ!I$3,0))</f>
        <v>0</v>
      </c>
      <c r="J36" s="64">
        <f>IF(ลับ!J$3=0,0,IF(เวลาเรียน!O36="/",ลับ!J$3,0))</f>
        <v>0</v>
      </c>
      <c r="K36" s="64">
        <f>IF(ลับ!K$3=0,0,IF(เวลาเรียน!P36="/",ลับ!K$3,0))</f>
        <v>0</v>
      </c>
      <c r="L36" s="64">
        <f>IF(ลับ!L$3=0,0,IF(เวลาเรียน!Q36="/",ลับ!L$3,0))</f>
        <v>0</v>
      </c>
      <c r="M36" s="64">
        <f>IF(ลับ!M$3=0,0,IF(เวลาเรียน!R36="/",ลับ!M$3,0))</f>
        <v>0</v>
      </c>
      <c r="N36" s="64">
        <f>IF(ลับ!N$3=0,0,IF(เวลาเรียน!S36="/",ลับ!N$3,0))</f>
        <v>0</v>
      </c>
      <c r="O36" s="64">
        <f>IF(ลับ!O$3=0,0,IF(เวลาเรียน!T36="/",ลับ!O$3,0))</f>
        <v>0</v>
      </c>
      <c r="P36" s="64">
        <f>IF(ลับ!P$3=0,0,IF(เวลาเรียน!U36="/",ลับ!P$3,0))</f>
        <v>0</v>
      </c>
      <c r="Q36" s="64">
        <f>IF(ลับ!Q$3=0,0,IF(เวลาเรียน!V36="/",ลับ!Q$3,0))</f>
        <v>0</v>
      </c>
      <c r="R36" s="64">
        <f>IF(ลับ!R$3=0,0,IF(เวลาเรียน!W36="/",ลับ!R$3,0))</f>
        <v>0</v>
      </c>
      <c r="S36" s="64">
        <f>IF(ลับ!S$3=0,0,IF(เวลาเรียน!X36="/",ลับ!S$3,0))</f>
        <v>0</v>
      </c>
      <c r="T36" s="64">
        <f>IF(ลับ!T$3=0,0,IF(เวลาเรียน!Y36="/",ลับ!T$3,0))</f>
        <v>0</v>
      </c>
      <c r="U36" s="64">
        <f>IF(ลับ!U$3=0,0,IF(เวลาเรียน!Z36="/",ลับ!U$3,0))</f>
        <v>0</v>
      </c>
      <c r="V36" s="64">
        <f>IF(ลับ!V$3=0,0,IF(เวลาเรียน!AA36="/",ลับ!V$3,0))</f>
        <v>0</v>
      </c>
      <c r="W36" s="64">
        <f>IF(ลับ!W$3=0,0,IF(เวลาเรียน!AB36="/",ลับ!W$3,0))</f>
        <v>0</v>
      </c>
      <c r="X36" s="64">
        <f>IF(ลับ!X$3=0,0,IF(เวลาเรียน!AC36="/",ลับ!X$3,0))</f>
        <v>0</v>
      </c>
      <c r="Y36" s="64">
        <f>IF(ลับ!Y$3=0,0,IF(เวลาเรียน!AD36="/",ลับ!Y$3,0))</f>
        <v>0</v>
      </c>
      <c r="Z36" s="773">
        <f>IF(ลับ!Z$3=0,0,IF(เวลาเรียน!AE36="/",ลับ!Z$3,0))</f>
        <v>0</v>
      </c>
      <c r="AA36" s="64">
        <f>IF(ลับ!AA$3=0,0,IF(เวลาเรียน!AH36="/",ลับ!AA$3,0))</f>
        <v>0</v>
      </c>
      <c r="AB36" s="64">
        <f>IF(ลับ!AB$3=0,0,IF(เวลาเรียน!AI36="/",ลับ!AB$3,0))</f>
        <v>0</v>
      </c>
      <c r="AC36" s="64">
        <f>IF(ลับ!AC$3=0,0,IF(เวลาเรียน!AJ36="/",ลับ!AC$3,0))</f>
        <v>0</v>
      </c>
      <c r="AD36" s="64">
        <f>IF(ลับ!AD$3=0,0,IF(เวลาเรียน!AK36="/",ลับ!AD$3,0))</f>
        <v>0</v>
      </c>
      <c r="AE36" s="64">
        <f>IF(ลับ!AE$3=0,0,IF(เวลาเรียน!AL36="/",ลับ!AE$3,0))</f>
        <v>0</v>
      </c>
      <c r="AF36" s="64">
        <f>IF(ลับ!AF$3=0,0,IF(เวลาเรียน!AM36="/",ลับ!AF$3,0))</f>
        <v>0</v>
      </c>
      <c r="AG36" s="64">
        <f>IF(ลับ!AG$3=0,0,IF(เวลาเรียน!AN36="/",ลับ!AG$3,0))</f>
        <v>0</v>
      </c>
      <c r="AH36" s="64">
        <f>IF(ลับ!AH$3=0,0,IF(เวลาเรียน!AO36="/",ลับ!AH$3,0))</f>
        <v>0</v>
      </c>
      <c r="AI36" s="64">
        <f>IF(ลับ!AI$3=0,0,IF(เวลาเรียน!AP36="/",ลับ!AI$3,0))</f>
        <v>0</v>
      </c>
      <c r="AJ36" s="64">
        <f>IF(ลับ!AJ$3=0,0,IF(เวลาเรียน!AQ36="/",ลับ!AJ$3,0))</f>
        <v>0</v>
      </c>
      <c r="AK36" s="64">
        <f>IF(ลับ!AK$3=0,0,IF(เวลาเรียน!AR36="/",ลับ!AK$3,0))</f>
        <v>0</v>
      </c>
      <c r="AL36" s="64">
        <f>IF(ลับ!AL$3=0,0,IF(เวลาเรียน!AS36="/",ลับ!AL$3,0))</f>
        <v>0</v>
      </c>
      <c r="AM36" s="64">
        <f>IF(ลับ!AM$3=0,0,IF(เวลาเรียน!AT36="/",ลับ!AM$3,0))</f>
        <v>0</v>
      </c>
      <c r="AN36" s="64">
        <f>IF(ลับ!AN$3=0,0,IF(เวลาเรียน!AU36="/",ลับ!AN$3,0))</f>
        <v>0</v>
      </c>
      <c r="AO36" s="64">
        <f>IF(ลับ!AO$3=0,0,IF(เวลาเรียน!AV36="/",ลับ!AO$3,0))</f>
        <v>0</v>
      </c>
      <c r="AP36" s="64">
        <f>IF(ลับ!AP$3=0,0,IF(เวลาเรียน!AW36="/",ลับ!AP$3,0))</f>
        <v>0</v>
      </c>
      <c r="AQ36" s="64">
        <f>IF(ลับ!AQ$3=0,0,IF(เวลาเรียน!AX36="/",ลับ!AQ$3,0))</f>
        <v>0</v>
      </c>
      <c r="AR36" s="64">
        <f>IF(ลับ!AR$3=0,0,IF(เวลาเรียน!AY36="/",ลับ!AR$3,0))</f>
        <v>0</v>
      </c>
      <c r="AS36" s="64">
        <f>IF(ลับ!AS$3=0,0,IF(เวลาเรียน!AZ36="/",ลับ!AS$3,0))</f>
        <v>0</v>
      </c>
      <c r="AT36" s="64">
        <f>IF(ลับ!AT$3=0,0,IF(เวลาเรียน!BA36="/",ลับ!AT$3,0))</f>
        <v>0</v>
      </c>
      <c r="AU36" s="64">
        <f>IF(ลับ!AU$3=0,0,IF(เวลาเรียน!BB36="/",ลับ!AU$3,0))</f>
        <v>0</v>
      </c>
      <c r="AV36" s="64">
        <f>IF(ลับ!AV$3=0,0,IF(เวลาเรียน!BC36="/",ลับ!AV$3,0))</f>
        <v>0</v>
      </c>
      <c r="AW36" s="64">
        <f>IF(ลับ!AW$3=0,0,IF(เวลาเรียน!BD36="/",ลับ!AW$3,0))</f>
        <v>0</v>
      </c>
      <c r="AX36" s="64">
        <f>IF(ลับ!AX$3=0,0,IF(เวลาเรียน!BE36="/",ลับ!AX$3,0))</f>
        <v>0</v>
      </c>
      <c r="AY36" s="64">
        <f>IF(ลับ!AY$3=0,0,IF(เวลาเรียน!BF36="/",ลับ!AY$3,0))</f>
        <v>0</v>
      </c>
      <c r="AZ36" s="64">
        <f>IF(ลับ!AZ$3=0,0,IF(เวลาเรียน!BG36="/",ลับ!AZ$3,0))</f>
        <v>0</v>
      </c>
      <c r="BA36" s="64">
        <f>IF(ลับ!BA$3=0,0,IF(เวลาเรียน!BH36="/",ลับ!BA$3,0))</f>
        <v>0</v>
      </c>
      <c r="BB36" s="64">
        <f>IF(ลับ!BB$3=0,0,IF(เวลาเรียน!BI36="/",ลับ!BB$3,0))</f>
        <v>0</v>
      </c>
      <c r="BC36" s="64">
        <f>IF(ลับ!BC$3=0,0,IF(เวลาเรียน!BJ36="/",ลับ!BC$3,0))</f>
        <v>0</v>
      </c>
      <c r="BD36" s="64">
        <f>IF(ลับ!BD$3=0,0,IF(เวลาเรียน!BK36="/",ลับ!BD$3,0))</f>
        <v>0</v>
      </c>
      <c r="BE36" s="64">
        <f>IF(ลับ!BE$3=0,0,IF(เวลาเรียน!BL36="/",ลับ!BE$3,0))</f>
        <v>0</v>
      </c>
      <c r="BF36" s="64">
        <f>IF(ลับ!BF$3=0,0,IF(เวลาเรียน!BM36="/",ลับ!BF$3,0))</f>
        <v>0</v>
      </c>
      <c r="BG36" s="64">
        <f>IF(ลับ!BG$3=0,0,IF(เวลาเรียน!BN36="/",ลับ!BG$3,0))</f>
        <v>0</v>
      </c>
      <c r="BH36" s="64">
        <f>IF(ลับ!BH$3=0,0,IF(เวลาเรียน!BO36="/",ลับ!BH$3,0))</f>
        <v>0</v>
      </c>
      <c r="BI36" s="64">
        <f>IF(ลับ!BI$3=0,0,IF(เวลาเรียน!BP36="/",ลับ!BI$3,0))</f>
        <v>0</v>
      </c>
      <c r="BJ36" s="64">
        <f>IF(ลับ!BJ$3=0,0,IF(เวลาเรียน!BQ36="/",ลับ!BJ$3,0))</f>
        <v>0</v>
      </c>
      <c r="BK36" s="64">
        <f>IF(ลับ!BK$3=0,0,IF(เวลาเรียน!BR36="/",ลับ!BK$3,0))</f>
        <v>0</v>
      </c>
      <c r="BL36" s="64">
        <f>IF(ลับ!BL$3=0,0,IF(เวลาเรียน!BS36="/",ลับ!BL$3,0))</f>
        <v>0</v>
      </c>
      <c r="BM36" s="64">
        <f>IF(ลับ!BM$3=0,0,IF(เวลาเรียน!BT36="/",ลับ!BM$3,0))</f>
        <v>0</v>
      </c>
      <c r="BN36" s="64">
        <f>IF(ลับ!BN$3=0,0,IF(เวลาเรียน!BU36="/",ลับ!BN$3,0))</f>
        <v>0</v>
      </c>
      <c r="BO36" s="64">
        <f>IF(ลับ!BO$3=0,0,IF(เวลาเรียน!BV36="/",ลับ!BO$3,0))</f>
        <v>0</v>
      </c>
      <c r="BP36" s="64">
        <f>IF(ลับ!BP$3=0,0,IF(เวลาเรียน!BW36="/",ลับ!BP$3,0))</f>
        <v>0</v>
      </c>
      <c r="BQ36" s="64">
        <f>IF(ลับ!BQ$3=0,0,IF(เวลาเรียน!BX36="/",ลับ!BQ$3,0))</f>
        <v>0</v>
      </c>
      <c r="BR36" s="64">
        <f>IF(ลับ!BR$3=0,0,IF(เวลาเรียน!BY36="/",ลับ!BR$3,0))</f>
        <v>0</v>
      </c>
      <c r="BS36" s="773">
        <f>IF(ลับ!BS$3=0,0,IF(เวลาเรียน!BZ36="/",ลับ!BS$3,0))</f>
        <v>0</v>
      </c>
      <c r="BT36" s="64">
        <f>IF(ลับ!BT$3=0,0,IF(เวลาเรียน!CB36="/",ลับ!BT$3,0))</f>
        <v>0</v>
      </c>
      <c r="BU36" s="64">
        <f>IF(ลับ!BU$3=0,0,IF(เวลาเรียน!CC36="/",ลับ!BU$3,0))</f>
        <v>0</v>
      </c>
      <c r="BV36" s="64">
        <f>IF(ลับ!BV$3=0,0,IF(เวลาเรียน!CD36="/",ลับ!BV$3,0))</f>
        <v>0</v>
      </c>
      <c r="BW36" s="64">
        <f>IF(ลับ!BW$3=0,0,IF(เวลาเรียน!CE36="/",ลับ!BW$3,0))</f>
        <v>0</v>
      </c>
      <c r="BX36" s="64">
        <f>IF(ลับ!BX$3=0,0,IF(เวลาเรียน!CF36="/",ลับ!BX$3,0))</f>
        <v>0</v>
      </c>
      <c r="BY36" s="64">
        <f>IF(ลับ!BY$3=0,0,IF(เวลาเรียน!CG36="/",ลับ!BY$3,0))</f>
        <v>0</v>
      </c>
      <c r="BZ36" s="64">
        <f>IF(ลับ!BZ$3=0,0,IF(เวลาเรียน!CH36="/",ลับ!BZ$3,0))</f>
        <v>0</v>
      </c>
      <c r="CA36" s="64">
        <f>IF(ลับ!CA$3=0,0,IF(เวลาเรียน!CI36="/",ลับ!CA$3,0))</f>
        <v>0</v>
      </c>
      <c r="CB36" s="64">
        <f>IF(ลับ!CB$3=0,0,IF(เวลาเรียน!CJ36="/",ลับ!CB$3,0))</f>
        <v>0</v>
      </c>
      <c r="CC36" s="64">
        <f>IF(ลับ!CC$3=0,0,IF(เวลาเรียน!CK36="/",ลับ!CC$3,0))</f>
        <v>0</v>
      </c>
      <c r="CD36" s="64">
        <f>IF(ลับ!CD$3=0,0,IF(เวลาเรียน!CL36="/",ลับ!CD$3,0))</f>
        <v>0</v>
      </c>
      <c r="CE36" s="64">
        <f>IF(ลับ!CE$3=0,0,IF(เวลาเรียน!CM36="/",ลับ!CE$3,0))</f>
        <v>0</v>
      </c>
      <c r="CF36" s="64">
        <f>IF(ลับ!CF$3=0,0,IF(เวลาเรียน!CN36="/",ลับ!CF$3,0))</f>
        <v>0</v>
      </c>
      <c r="CG36" s="64">
        <f>IF(ลับ!CG$3=0,0,IF(เวลาเรียน!CO36="/",ลับ!CG$3,0))</f>
        <v>0</v>
      </c>
      <c r="CH36" s="64">
        <f>IF(ลับ!CH$3=0,0,IF(เวลาเรียน!CP36="/",ลับ!CH$3,0))</f>
        <v>0</v>
      </c>
      <c r="CI36" s="64">
        <f>IF(ลับ!CI$3=0,0,IF(เวลาเรียน!CQ36="/",ลับ!CI$3,0))</f>
        <v>0</v>
      </c>
      <c r="CJ36" s="64">
        <f>IF(ลับ!CJ$3=0,0,IF(เวลาเรียน!CR36="/",ลับ!CJ$3,0))</f>
        <v>0</v>
      </c>
      <c r="CK36" s="64">
        <f>IF(ลับ!CK$3=0,0,IF(เวลาเรียน!CS36="/",ลับ!CK$3,0))</f>
        <v>0</v>
      </c>
      <c r="CL36" s="64">
        <f>IF(ลับ!CL$3=0,0,IF(เวลาเรียน!CT36="/",ลับ!CL$3,0))</f>
        <v>0</v>
      </c>
      <c r="CM36" s="64">
        <f>IF(ลับ!CM$3=0,0,IF(เวลาเรียน!CU36="/",ลับ!CM$3,0))</f>
        <v>0</v>
      </c>
      <c r="CN36" s="64">
        <f>IF(ลับ!CN$3=0,0,IF(เวลาเรียน!CV36="/",ลับ!CN$3,0))</f>
        <v>0</v>
      </c>
      <c r="CO36" s="64">
        <f>IF(ลับ!CO$3=0,0,IF(เวลาเรียน!CW36="/",ลับ!CO$3,0))</f>
        <v>0</v>
      </c>
      <c r="CP36" s="64">
        <f>IF(ลับ!CP$3=0,0,IF(เวลาเรียน!CX36="/",ลับ!CP$3,0))</f>
        <v>0</v>
      </c>
      <c r="CQ36" s="64">
        <f>IF(ลับ!CQ$3=0,0,IF(เวลาเรียน!CY36="/",ลับ!CQ$3,0))</f>
        <v>0</v>
      </c>
      <c r="CR36" s="64">
        <f>IF(ลับ!CR$3=0,0,IF(เวลาเรียน!CZ36="/",ลับ!CR$3,0))</f>
        <v>0</v>
      </c>
      <c r="CS36" s="64">
        <f>IF(ลับ!CS$3=0,0,IF(เวลาเรียน!DA36="/",ลับ!CS$3,0))</f>
        <v>0</v>
      </c>
      <c r="CT36" s="64">
        <f>IF(ลับ!CT$3=0,0,IF(เวลาเรียน!DB36="/",ลับ!CT$3,0))</f>
        <v>0</v>
      </c>
      <c r="CU36" s="64">
        <f>IF(ลับ!CU$3=0,0,IF(เวลาเรียน!DC36="/",ลับ!CU$3,0))</f>
        <v>0</v>
      </c>
      <c r="CV36" s="64">
        <f>IF(ลับ!CV$3=0,0,IF(เวลาเรียน!DD36="/",ลับ!CV$3,0))</f>
        <v>0</v>
      </c>
      <c r="CW36" s="65">
        <f>IF(ลับ!CW$3=0,0,IF(เวลาเรียน!DE36="/",ลับ!CW$3,0))</f>
        <v>0</v>
      </c>
      <c r="CX36" s="85">
        <f t="shared" si="11"/>
        <v>0</v>
      </c>
      <c r="CZ36" s="16">
        <v>31</v>
      </c>
      <c r="DA36" s="16">
        <f>IF(ตัวชี้วัด!C36="ร",ตัวชี้วัด!C36,IF(ตัวชี้วัด!F36="ร",ตัวชี้วัด!F36,IF(ตัวชี้วัด!I36="ร",ตัวชี้วัด!I36,IF(ตัวชี้วัด!L36="ร",ตัวชี้วัด!L36,IF(ตัวชี้วัด!O36="ร",ตัวชี้วัด!O36,IF(ตัวชี้วัด!S36="ร",ตัวชี้วัด!S36,IF(ตัวชี้วัด!V36="ร",ตัวชี้วัด!V36,SUM(ตัวชี้วัด!C36,ตัวชี้วัด!F36,ตัวชี้วัด!I36,ตัวชี้วัด!L36,ตัวชี้วัด!O36,ตัวชี้วัด!S36,ตัวชี้วัด!V36))))))))</f>
        <v>0</v>
      </c>
      <c r="DB36" s="16">
        <f>IF(ตัวชี้วัด!Y36="ร",ตัวชี้วัด!Y36,IF(ตัวชี้วัด!AB36="ร",ตัวชี้วัด!AB36,IF(ตัวชี้วัด!AE36="ร",ตัวชี้วัด!AE36,IF(ตัวชี้วัด!AK36="ร",ตัวชี้วัด!AK36,IF(ตัวชี้วัด!AN36="ร",ตัวชี้วัด!AN36,IF(ตัวชี้วัด!AQ36="ร",ตัวชี้วัด!AQ36,IF(ตัวชี้วัด!AT36="ร",ตัวชี้วัด!AT36,SUM(ตัวชี้วัด!Y36,ตัวชี้วัด!AB36,ตัวชี้วัด!AE36,ตัวชี้วัด!AK36,ตัวชี้วัด!AN36,ตัวชี้วัด!AQ36,ตัวชี้วัด!AT36))))))))</f>
        <v>0</v>
      </c>
      <c r="DC36" s="16">
        <f>IF(ตัวชี้วัด!AW36="ร",ตัวชี้วัด!AW36,IF(ตัวชี้วัด!BA36="ร",ตัวชี้วัด!BA36,IF(ตัวชี้วัด!BD36="ร",ตัวชี้วัด!BD36,IF(ตัวชี้วัด!BG36="ร",ตัวชี้วัด!BG36,IF(ตัวชี้วัด!BJ36="ร",ตัวชี้วัด!BJ36,IF(ตัวชี้วัด!BM36="ร",ตัวชี้วัด!BM36,IF(ตัวชี้วัด!BS36="ร",ตัวชี้วัด!BS36,SUM(ตัวชี้วัด!AW36,ตัวชี้วัด!BA36,ตัวชี้วัด!BD36,ตัวชี้วัด!BG36,ตัวชี้วัด!BJ36,ตัวชี้วัด!BM36,ตัวชี้วัด!BS36))))))))</f>
        <v>0</v>
      </c>
      <c r="DD36" s="16">
        <f>IF(ตัวชี้วัด!BV36="ร",ตัวชี้วัด!BV36,IF(ตัวชี้วัด!BY36="ร",ตัวชี้วัด!BY36,IF(ตัวชี้วัด!CB36="ร",ตัวชี้วัด!CB36,IF(ตัวชี้วัด!CE36="ร",ตัวชี้วัด!CE36,IF(ตัวชี้วัด!CI36="ร",ตัวชี้วัด!CI36,IF(ตัวชี้วัด!CL36="ร",ตัวชี้วัด!CL36,IF(ตัวชี้วัด!CO36="ร",ตัวชี้วัด!CO36,SUM(ตัวชี้วัด!BV36,ตัวชี้วัด!BY36,ตัวชี้วัด!CB36,ตัวชี้วัด!CE36,ตัวชี้วัด!CI36,ตัวชี้วัด!CL36,ตัวชี้วัด!CO36))))))))</f>
        <v>0</v>
      </c>
      <c r="DE36" s="16">
        <f>IF(ตัวชี้วัด!CR36="ร",ตัวชี้วัด!CR36,IF(ตัวชี้วัด!CU36="ร",ตัวชี้วัด!CU36,IF(ตัวชี้วัด!DA36="ร",ตัวชี้วัด!DA36,IF(ตัวชี้วัด!DD36="ร",ตัวชี้วัด!DD36,IF(ตัวชี้วัด!DG36="ร",ตัวชี้วัด!DG36,IF(ตัวชี้วัด!DJ36="ร",ตัวชี้วัด!DJ36,IF(ตัวชี้วัด!DM36="ร",ตัวชี้วัด!DM36,SUM(ตัวชี้วัด!CR36,ตัวชี้วัด!CU36,ตัวชี้วัด!DA36,ตัวชี้วัด!DD36,ตัวชี้วัด!DG36,ตัวชี้วัด!DJ36,ตัวชี้วัด!DM36))))))))</f>
        <v>0</v>
      </c>
      <c r="DF36" s="16">
        <f>IF(ตัวชี้วัด!DQ36="ร",ตัวชี้วัด!DQ36,IF(ตัวชี้วัด!DT36="ร",ตัวชี้วัด!DT36,IF(ตัวชี้วัด!DW36="ร",ตัวชี้วัด!DW36,IF(ตัวชี้วัด!DZ36="ร",ตัวชี้วัด!DZ36,SUM(ตัวชี้วัด!DQ36,ตัวชี้วัด!DT36,ตัวชี้วัด!DW36,ตัวชี้วัด!DZ36)))))</f>
        <v>0</v>
      </c>
      <c r="DG36" s="84">
        <f t="shared" si="12"/>
        <v>0</v>
      </c>
      <c r="DH36" s="51"/>
      <c r="DI36" s="16">
        <f>IF(ตัวชี้วัด!D36="/",1,0)</f>
        <v>0</v>
      </c>
      <c r="DJ36" s="16">
        <f>IF(ตัวชี้วัด!G36="/",1,0)</f>
        <v>0</v>
      </c>
      <c r="DK36" s="16">
        <f>IF(ตัวชี้วัด!J36="/",1,0)</f>
        <v>0</v>
      </c>
      <c r="DL36" s="16">
        <f>IF(ตัวชี้วัด!M36="/",1,0)</f>
        <v>0</v>
      </c>
      <c r="DM36" s="16">
        <f>IF(ตัวชี้วัด!P36="/",1,0)</f>
        <v>0</v>
      </c>
      <c r="DN36" s="16">
        <f>IF(ตัวชี้วัด!T36="/",1,0)</f>
        <v>0</v>
      </c>
      <c r="DO36" s="16">
        <f>IF(ตัวชี้วัด!W36="/",1,0)</f>
        <v>0</v>
      </c>
      <c r="DP36" s="16">
        <f>IF(ตัวชี้วัด!Z36="/",1,0)</f>
        <v>0</v>
      </c>
      <c r="DQ36" s="16">
        <f>IF(ตัวชี้วัด!AC36="/",1,0)</f>
        <v>0</v>
      </c>
      <c r="DR36" s="16">
        <f>IF(ตัวชี้วัด!AF36="/",1,0)</f>
        <v>0</v>
      </c>
      <c r="DS36" s="16">
        <f>IF(ตัวชี้วัด!AL36="/",1,0)</f>
        <v>0</v>
      </c>
      <c r="DT36" s="16">
        <f>IF(ตัวชี้วัด!AO36="/",1,0)</f>
        <v>0</v>
      </c>
      <c r="DU36" s="16">
        <f>IF(ตัวชี้วัด!AR36="/",1,0)</f>
        <v>0</v>
      </c>
      <c r="DV36" s="16">
        <f>IF(ตัวชี้วัด!AU36="/",1,0)</f>
        <v>0</v>
      </c>
      <c r="DW36" s="16">
        <f>IF(ตัวชี้วัด!AX36="/",1,0)</f>
        <v>0</v>
      </c>
      <c r="DX36" s="16">
        <f>IF(ตัวชี้วัด!BB36="/",1,0)</f>
        <v>0</v>
      </c>
      <c r="DY36" s="16">
        <f>IF(ตัวชี้วัด!BE36="/",1,0)</f>
        <v>0</v>
      </c>
      <c r="DZ36" s="16">
        <f>IF(ตัวชี้วัด!BH36="/",1,0)</f>
        <v>0</v>
      </c>
      <c r="EA36" s="16">
        <f>IF(ตัวชี้วัด!BK36="/",1,0)</f>
        <v>0</v>
      </c>
      <c r="EB36" s="16">
        <f>IF(ตัวชี้วัด!BN36="/",1,0)</f>
        <v>0</v>
      </c>
      <c r="EC36" s="16">
        <f>IF(ตัวชี้วัด!BT36="/",1,0)</f>
        <v>0</v>
      </c>
      <c r="ED36" s="16">
        <f>IF(ตัวชี้วัด!BW36="/",1,0)</f>
        <v>0</v>
      </c>
      <c r="EE36" s="16">
        <f>IF(ตัวชี้วัด!BZ36="/",1,0)</f>
        <v>0</v>
      </c>
      <c r="EF36" s="16">
        <f>IF(ตัวชี้วัด!CC36="/",1,0)</f>
        <v>0</v>
      </c>
      <c r="EG36" s="16">
        <f>IF(ตัวชี้วัด!CF36="/",1,0)</f>
        <v>0</v>
      </c>
      <c r="EH36" s="16">
        <f>IF(ตัวชี้วัด!CJ36="/",1,0)</f>
        <v>0</v>
      </c>
      <c r="EI36" s="16">
        <f>IF(ตัวชี้วัด!CM36="/",1,0)</f>
        <v>0</v>
      </c>
      <c r="EJ36" s="16">
        <f>IF(ตัวชี้วัด!CP36="/",1,0)</f>
        <v>0</v>
      </c>
      <c r="EK36" s="16">
        <f>IF(ตัวชี้วัด!CS36="/",1,0)</f>
        <v>0</v>
      </c>
      <c r="EL36" s="16">
        <f>IF(ตัวชี้วัด!CV36="/",1,0)</f>
        <v>0</v>
      </c>
      <c r="EM36" s="16">
        <f>IF(ตัวชี้วัด!DB36="/",1,0)</f>
        <v>0</v>
      </c>
      <c r="EN36" s="16">
        <f>IF(ตัวชี้วัด!DE36="/",1,0)</f>
        <v>0</v>
      </c>
      <c r="EO36" s="16">
        <f>IF(ตัวชี้วัด!DH36="/",1,0)</f>
        <v>0</v>
      </c>
      <c r="EP36" s="16">
        <f>IF(ตัวชี้วัด!DK36="/",1,0)</f>
        <v>0</v>
      </c>
      <c r="EQ36" s="16">
        <f>IF(ตัวชี้วัด!DN36="/",1,0)</f>
        <v>0</v>
      </c>
      <c r="ER36" s="16">
        <f>IF(ตัวชี้วัด!DR36="/",1,0)</f>
        <v>0</v>
      </c>
      <c r="ES36" s="16">
        <f>IF(ตัวชี้วัด!DU36="/",1,0)</f>
        <v>0</v>
      </c>
      <c r="ET36" s="16">
        <f>IF(ตัวชี้วัด!DX36="/",1,0)</f>
        <v>0</v>
      </c>
      <c r="EU36" s="16">
        <f>IF(ตัวชี้วัด!EA36="/",1,0)</f>
        <v>0</v>
      </c>
      <c r="EV36" s="84">
        <f t="shared" si="3"/>
        <v>0</v>
      </c>
      <c r="EX36" s="16">
        <v>31</v>
      </c>
      <c r="EY36" s="16">
        <f>IF(คุณลักษณะ!B36&gt;1,2,IF(คุณลักษณะ!B36=1,1,0))</f>
        <v>0</v>
      </c>
      <c r="EZ36" s="16">
        <f>IF(คุณลักษณะ!C36&gt;1,2,IF(คุณลักษณะ!C36=1,1,0))</f>
        <v>0</v>
      </c>
      <c r="FA36" s="16">
        <f>IF(คุณลักษณะ!D36&gt;1,2,IF(คุณลักษณะ!D36=1,1,0))</f>
        <v>0</v>
      </c>
      <c r="FB36" s="16">
        <f>IF(คุณลักษณะ!E36&gt;1,2,IF(คุณลักษณะ!E36=1,1,0))</f>
        <v>0</v>
      </c>
      <c r="FC36" s="84">
        <f t="shared" si="4"/>
        <v>0</v>
      </c>
      <c r="FD36" s="16">
        <f>IF(คุณลักษณะ!G36&gt;1,2,IF(คุณลักษณะ!G36=1,1,0))</f>
        <v>0</v>
      </c>
      <c r="FE36" s="16">
        <f>IF(คุณลักษณะ!H36&gt;1,2,IF(คุณลักษณะ!H36=1,1,0))</f>
        <v>0</v>
      </c>
      <c r="FF36" s="84">
        <f t="shared" si="5"/>
        <v>0</v>
      </c>
      <c r="FG36" s="16">
        <f>IF(คุณลักษณะ!O36&gt;1,2,IF(คุณลักษณะ!O36=1,1,0))</f>
        <v>0</v>
      </c>
      <c r="FH36" s="16">
        <f>IF(คุณลักษณะ!P36&gt;1,2,IF(คุณลักษณะ!P36=1,1,0))</f>
        <v>0</v>
      </c>
      <c r="FI36" s="84">
        <f t="shared" si="6"/>
        <v>0</v>
      </c>
      <c r="FJ36" s="16">
        <f>IF(คุณลักษณะ!S36&gt;1,2,IF(คุณลักษณะ!S36=1,1,0))</f>
        <v>0</v>
      </c>
      <c r="FK36" s="16">
        <f>IF(คุณลักษณะ!T36&gt;1,2,IF(คุณลักษณะ!T36=1,1,0))</f>
        <v>0</v>
      </c>
      <c r="FL36" s="84">
        <f t="shared" si="7"/>
        <v>0</v>
      </c>
      <c r="FM36" s="16">
        <f>IF(คุณลักษณะ!V36&gt;1,2,IF(คุณลักษณะ!V36=1,1,0))</f>
        <v>0</v>
      </c>
      <c r="FN36" s="16">
        <f>IF(คุณลักษณะ!W36&gt;1,2,IF(คุณลักษณะ!W36=1,1,0))</f>
        <v>0</v>
      </c>
      <c r="FO36" s="84">
        <f t="shared" si="8"/>
        <v>0</v>
      </c>
      <c r="FP36" s="16">
        <f>IF(คุณลักษณะ!Y36&gt;1,2,IF(คุณลักษณะ!Y36=1,1,0))</f>
        <v>0</v>
      </c>
      <c r="FQ36" s="16">
        <f>IF(คุณลักษณะ!AC36&gt;1,2,IF(คุณลักษณะ!AC36=1,1,0))</f>
        <v>0</v>
      </c>
      <c r="FR36" s="16">
        <f>IF(คุณลักษณะ!AD36&gt;1,2,IF(คุณลักษณะ!AD36=1,1,0))</f>
        <v>0</v>
      </c>
      <c r="FS36" s="84">
        <f t="shared" si="9"/>
        <v>0</v>
      </c>
      <c r="FT36" s="16">
        <f>IF(คุณลักษณะ!AF36&gt;1,2,IF(คุณลักษณะ!AF36=1,1,0))</f>
        <v>0</v>
      </c>
      <c r="FU36" s="16">
        <f>IF(คุณลักษณะ!AG36&gt;1,2,IF(คุณลักษณะ!AG36=1,1,0))</f>
        <v>0</v>
      </c>
      <c r="FV36" s="84">
        <f t="shared" si="10"/>
        <v>0</v>
      </c>
      <c r="FW36" s="51"/>
      <c r="FX36" s="16">
        <f>IF(คุณลักษณะ!F36&gt;1,2,IF(คุณลักษณะ!F36=1,1,0))</f>
        <v>0</v>
      </c>
      <c r="FY36" s="16">
        <f>IF(คุณลักษณะ!I36&gt;1,2,IF(คุณลักษณะ!I36=1,1,0))</f>
        <v>0</v>
      </c>
      <c r="FZ36" s="16">
        <f>IF(คุณลักษณะ!N36&gt;1,2,IF(คุณลักษณะ!N36=1,1,0))</f>
        <v>0</v>
      </c>
      <c r="GA36" s="16">
        <f>IF(คุณลักษณะ!Q36&gt;1,2,IF(คุณลักษณะ!Q36=1,1,0))</f>
        <v>0</v>
      </c>
      <c r="GB36" s="16">
        <f>IF(คุณลักษณะ!U36&gt;1,2,IF(คุณลักษณะ!U36=1,1,0))</f>
        <v>0</v>
      </c>
      <c r="GC36" s="16">
        <f>IF(คุณลักษณะ!X36&gt;1,2,IF(คุณลักษณะ!X36=1,1,0))</f>
        <v>0</v>
      </c>
      <c r="GD36" s="16">
        <f>IF(คุณลักษณะ!AE36&gt;1,2,IF(คุณลักษณะ!AE36=1,1,0))</f>
        <v>0</v>
      </c>
      <c r="GE36" s="16">
        <f>IF(คุณลักษณะ!AH36&gt;1,2,IF(คุณลักษณะ!AH36=1,1,0))</f>
        <v>0</v>
      </c>
      <c r="GF36" s="88">
        <f t="shared" si="13"/>
        <v>0</v>
      </c>
      <c r="GG36" s="86">
        <f>IF(คุณลักษณะ!F36=0,0,IF(คุณลักษณะ!I36=0,0,IF(คุณลักษณะ!N36=0,0,IF(คุณลักษณะ!Q36=0,0,IF(คุณลักษณะ!U36=0,0,IF(คุณลักษณะ!X36=0,0,IF(คุณลักษณะ!AE36=0,0,IF(คุณลักษณะ!AH36=0,0,GF36))))))))</f>
        <v>0</v>
      </c>
      <c r="GI36" s="3">
        <v>31</v>
      </c>
      <c r="GJ36" s="22">
        <f>IF(เวลาเรียน!C36="",0,1)</f>
        <v>0</v>
      </c>
      <c r="GK36" s="456">
        <f>IF(ผลการเรียน!$AK35=$GK$5,1,0)</f>
        <v>0</v>
      </c>
      <c r="GL36" s="456">
        <f>IF(ผลการเรียน!$AK35=$GL$5,1,0)</f>
        <v>0</v>
      </c>
      <c r="GM36" s="456">
        <f>IF(ผลการเรียน!$AK35=$GM$5,1,0)</f>
        <v>0</v>
      </c>
      <c r="GN36" s="456">
        <f>IF(ผลการเรียน!$AK35=$GN$5,1,0)</f>
        <v>0</v>
      </c>
      <c r="GO36" s="456">
        <f>IF(ผลการเรียน!$AK35=$GO$5,1,0)</f>
        <v>0</v>
      </c>
      <c r="GP36" s="456">
        <f>IF(ผลการเรียน!$AK35=$GP$5,1,0)</f>
        <v>0</v>
      </c>
      <c r="GQ36" s="456">
        <f>IF(ผลการเรียน!$AK35=$GQ$5,1,0)</f>
        <v>0</v>
      </c>
      <c r="GR36" s="456">
        <f>IF(ผลการเรียน!$AK35=$GR$5,1,0)</f>
        <v>0</v>
      </c>
      <c r="GS36" s="456">
        <f>IF(ผลการเรียน!$AK35=$GS$5,1,0)</f>
        <v>0</v>
      </c>
      <c r="GT36" s="456">
        <f>IF(ผลการเรียน!$AK35=$GT$5,1,0)</f>
        <v>0</v>
      </c>
      <c r="GU36" s="456">
        <f ca="1">IF(ผลการเรียน!$BA35=ลับ!$GU$5,1,0)</f>
        <v>0</v>
      </c>
      <c r="GV36" s="456">
        <f ca="1">IF(ผลการเรียน!$BA35=ลับ!$GV$5,1,0)</f>
        <v>0</v>
      </c>
      <c r="GW36" s="456">
        <f ca="1">IF(ผลการเรียน!$BA35=ลับ!$GW$5,1,0)</f>
        <v>0</v>
      </c>
      <c r="GX36" s="456">
        <f ca="1">IF(ผลการเรียน!$BA35=ลับ!$GX$5,1,0)</f>
        <v>0</v>
      </c>
      <c r="GY36" s="456">
        <f ca="1">IF(ผลการเรียน!$AR35=ลับ!$GY$5,1,0)</f>
        <v>0</v>
      </c>
      <c r="GZ36" s="456">
        <f ca="1">IF(ผลการเรียน!$AR35=ลับ!$GZ$5,1,0)</f>
        <v>0</v>
      </c>
      <c r="HA36" s="456">
        <f ca="1">IF(ผลการเรียน!$AR35=ลับ!$HA$5,1,0)</f>
        <v>0</v>
      </c>
      <c r="HB36" s="456">
        <f ca="1">IF(ผลการเรียน!$AR35=ลับ!$HB$5,1,0)</f>
        <v>0</v>
      </c>
      <c r="HC36" s="22">
        <f>IF(สรุปคะแนน!$Q36=3,1,0)</f>
        <v>0</v>
      </c>
      <c r="HD36" s="22">
        <f>IF(สรุปคะแนน!$Q36=2,1,0)</f>
        <v>0</v>
      </c>
      <c r="HE36" s="22">
        <f>IF(สรุปคะแนน!$Q36=1,1,0)</f>
        <v>0</v>
      </c>
      <c r="HF36" s="22">
        <f>IF(สรุปคะแนน!$Q36=0,1,0)</f>
        <v>1</v>
      </c>
      <c r="HG36" s="51"/>
      <c r="HH36" s="51"/>
      <c r="HI36" s="51"/>
      <c r="HJ36" s="51"/>
      <c r="HK36" s="51"/>
      <c r="HL36" s="51"/>
      <c r="HM36" s="51"/>
      <c r="HN36" s="51"/>
    </row>
    <row r="37" spans="1:222" ht="21">
      <c r="A37" s="29">
        <v>32</v>
      </c>
      <c r="B37" s="64">
        <f>IF(ลับ!B$3=0,0,IF(เวลาเรียน!G37="/",ลับ!B$3,0))</f>
        <v>0</v>
      </c>
      <c r="C37" s="64">
        <f>IF(ลับ!C$3=0,0,IF(เวลาเรียน!H37="/",ลับ!C$3,0))</f>
        <v>0</v>
      </c>
      <c r="D37" s="64">
        <f>IF(ลับ!D$3=0,0,IF(เวลาเรียน!I37="/",ลับ!D$3,0))</f>
        <v>0</v>
      </c>
      <c r="E37" s="64">
        <f>IF(ลับ!E$3=0,0,IF(เวลาเรียน!J37="/",ลับ!E$3,0))</f>
        <v>0</v>
      </c>
      <c r="F37" s="64">
        <f>IF(ลับ!F$3=0,0,IF(เวลาเรียน!K37="/",ลับ!F$3,0))</f>
        <v>0</v>
      </c>
      <c r="G37" s="64">
        <f>IF(ลับ!G$3=0,0,IF(เวลาเรียน!L37="/",ลับ!G$3,0))</f>
        <v>0</v>
      </c>
      <c r="H37" s="64">
        <f>IF(ลับ!H$3=0,0,IF(เวลาเรียน!M37="/",ลับ!H$3,0))</f>
        <v>0</v>
      </c>
      <c r="I37" s="64">
        <f>IF(ลับ!I$3=0,0,IF(เวลาเรียน!N37="/",ลับ!I$3,0))</f>
        <v>0</v>
      </c>
      <c r="J37" s="64">
        <f>IF(ลับ!J$3=0,0,IF(เวลาเรียน!O37="/",ลับ!J$3,0))</f>
        <v>0</v>
      </c>
      <c r="K37" s="64">
        <f>IF(ลับ!K$3=0,0,IF(เวลาเรียน!P37="/",ลับ!K$3,0))</f>
        <v>0</v>
      </c>
      <c r="L37" s="64">
        <f>IF(ลับ!L$3=0,0,IF(เวลาเรียน!Q37="/",ลับ!L$3,0))</f>
        <v>0</v>
      </c>
      <c r="M37" s="64">
        <f>IF(ลับ!M$3=0,0,IF(เวลาเรียน!R37="/",ลับ!M$3,0))</f>
        <v>0</v>
      </c>
      <c r="N37" s="64">
        <f>IF(ลับ!N$3=0,0,IF(เวลาเรียน!S37="/",ลับ!N$3,0))</f>
        <v>0</v>
      </c>
      <c r="O37" s="64">
        <f>IF(ลับ!O$3=0,0,IF(เวลาเรียน!T37="/",ลับ!O$3,0))</f>
        <v>0</v>
      </c>
      <c r="P37" s="64">
        <f>IF(ลับ!P$3=0,0,IF(เวลาเรียน!U37="/",ลับ!P$3,0))</f>
        <v>0</v>
      </c>
      <c r="Q37" s="64">
        <f>IF(ลับ!Q$3=0,0,IF(เวลาเรียน!V37="/",ลับ!Q$3,0))</f>
        <v>0</v>
      </c>
      <c r="R37" s="64">
        <f>IF(ลับ!R$3=0,0,IF(เวลาเรียน!W37="/",ลับ!R$3,0))</f>
        <v>0</v>
      </c>
      <c r="S37" s="64">
        <f>IF(ลับ!S$3=0,0,IF(เวลาเรียน!X37="/",ลับ!S$3,0))</f>
        <v>0</v>
      </c>
      <c r="T37" s="64">
        <f>IF(ลับ!T$3=0,0,IF(เวลาเรียน!Y37="/",ลับ!T$3,0))</f>
        <v>0</v>
      </c>
      <c r="U37" s="64">
        <f>IF(ลับ!U$3=0,0,IF(เวลาเรียน!Z37="/",ลับ!U$3,0))</f>
        <v>0</v>
      </c>
      <c r="V37" s="64">
        <f>IF(ลับ!V$3=0,0,IF(เวลาเรียน!AA37="/",ลับ!V$3,0))</f>
        <v>0</v>
      </c>
      <c r="W37" s="64">
        <f>IF(ลับ!W$3=0,0,IF(เวลาเรียน!AB37="/",ลับ!W$3,0))</f>
        <v>0</v>
      </c>
      <c r="X37" s="64">
        <f>IF(ลับ!X$3=0,0,IF(เวลาเรียน!AC37="/",ลับ!X$3,0))</f>
        <v>0</v>
      </c>
      <c r="Y37" s="64">
        <f>IF(ลับ!Y$3=0,0,IF(เวลาเรียน!AD37="/",ลับ!Y$3,0))</f>
        <v>0</v>
      </c>
      <c r="Z37" s="773">
        <f>IF(ลับ!Z$3=0,0,IF(เวลาเรียน!AE37="/",ลับ!Z$3,0))</f>
        <v>0</v>
      </c>
      <c r="AA37" s="64">
        <f>IF(ลับ!AA$3=0,0,IF(เวลาเรียน!AH37="/",ลับ!AA$3,0))</f>
        <v>0</v>
      </c>
      <c r="AB37" s="64">
        <f>IF(ลับ!AB$3=0,0,IF(เวลาเรียน!AI37="/",ลับ!AB$3,0))</f>
        <v>0</v>
      </c>
      <c r="AC37" s="64">
        <f>IF(ลับ!AC$3=0,0,IF(เวลาเรียน!AJ37="/",ลับ!AC$3,0))</f>
        <v>0</v>
      </c>
      <c r="AD37" s="64">
        <f>IF(ลับ!AD$3=0,0,IF(เวลาเรียน!AK37="/",ลับ!AD$3,0))</f>
        <v>0</v>
      </c>
      <c r="AE37" s="64">
        <f>IF(ลับ!AE$3=0,0,IF(เวลาเรียน!AL37="/",ลับ!AE$3,0))</f>
        <v>0</v>
      </c>
      <c r="AF37" s="64">
        <f>IF(ลับ!AF$3=0,0,IF(เวลาเรียน!AM37="/",ลับ!AF$3,0))</f>
        <v>0</v>
      </c>
      <c r="AG37" s="64">
        <f>IF(ลับ!AG$3=0,0,IF(เวลาเรียน!AN37="/",ลับ!AG$3,0))</f>
        <v>0</v>
      </c>
      <c r="AH37" s="64">
        <f>IF(ลับ!AH$3=0,0,IF(เวลาเรียน!AO37="/",ลับ!AH$3,0))</f>
        <v>0</v>
      </c>
      <c r="AI37" s="64">
        <f>IF(ลับ!AI$3=0,0,IF(เวลาเรียน!AP37="/",ลับ!AI$3,0))</f>
        <v>0</v>
      </c>
      <c r="AJ37" s="64">
        <f>IF(ลับ!AJ$3=0,0,IF(เวลาเรียน!AQ37="/",ลับ!AJ$3,0))</f>
        <v>0</v>
      </c>
      <c r="AK37" s="64">
        <f>IF(ลับ!AK$3=0,0,IF(เวลาเรียน!AR37="/",ลับ!AK$3,0))</f>
        <v>0</v>
      </c>
      <c r="AL37" s="64">
        <f>IF(ลับ!AL$3=0,0,IF(เวลาเรียน!AS37="/",ลับ!AL$3,0))</f>
        <v>0</v>
      </c>
      <c r="AM37" s="64">
        <f>IF(ลับ!AM$3=0,0,IF(เวลาเรียน!AT37="/",ลับ!AM$3,0))</f>
        <v>0</v>
      </c>
      <c r="AN37" s="64">
        <f>IF(ลับ!AN$3=0,0,IF(เวลาเรียน!AU37="/",ลับ!AN$3,0))</f>
        <v>0</v>
      </c>
      <c r="AO37" s="64">
        <f>IF(ลับ!AO$3=0,0,IF(เวลาเรียน!AV37="/",ลับ!AO$3,0))</f>
        <v>0</v>
      </c>
      <c r="AP37" s="64">
        <f>IF(ลับ!AP$3=0,0,IF(เวลาเรียน!AW37="/",ลับ!AP$3,0))</f>
        <v>0</v>
      </c>
      <c r="AQ37" s="64">
        <f>IF(ลับ!AQ$3=0,0,IF(เวลาเรียน!AX37="/",ลับ!AQ$3,0))</f>
        <v>0</v>
      </c>
      <c r="AR37" s="64">
        <f>IF(ลับ!AR$3=0,0,IF(เวลาเรียน!AY37="/",ลับ!AR$3,0))</f>
        <v>0</v>
      </c>
      <c r="AS37" s="64">
        <f>IF(ลับ!AS$3=0,0,IF(เวลาเรียน!AZ37="/",ลับ!AS$3,0))</f>
        <v>0</v>
      </c>
      <c r="AT37" s="64">
        <f>IF(ลับ!AT$3=0,0,IF(เวลาเรียน!BA37="/",ลับ!AT$3,0))</f>
        <v>0</v>
      </c>
      <c r="AU37" s="64">
        <f>IF(ลับ!AU$3=0,0,IF(เวลาเรียน!BB37="/",ลับ!AU$3,0))</f>
        <v>0</v>
      </c>
      <c r="AV37" s="64">
        <f>IF(ลับ!AV$3=0,0,IF(เวลาเรียน!BC37="/",ลับ!AV$3,0))</f>
        <v>0</v>
      </c>
      <c r="AW37" s="64">
        <f>IF(ลับ!AW$3=0,0,IF(เวลาเรียน!BD37="/",ลับ!AW$3,0))</f>
        <v>0</v>
      </c>
      <c r="AX37" s="64">
        <f>IF(ลับ!AX$3=0,0,IF(เวลาเรียน!BE37="/",ลับ!AX$3,0))</f>
        <v>0</v>
      </c>
      <c r="AY37" s="64">
        <f>IF(ลับ!AY$3=0,0,IF(เวลาเรียน!BF37="/",ลับ!AY$3,0))</f>
        <v>0</v>
      </c>
      <c r="AZ37" s="64">
        <f>IF(ลับ!AZ$3=0,0,IF(เวลาเรียน!BG37="/",ลับ!AZ$3,0))</f>
        <v>0</v>
      </c>
      <c r="BA37" s="64">
        <f>IF(ลับ!BA$3=0,0,IF(เวลาเรียน!BH37="/",ลับ!BA$3,0))</f>
        <v>0</v>
      </c>
      <c r="BB37" s="64">
        <f>IF(ลับ!BB$3=0,0,IF(เวลาเรียน!BI37="/",ลับ!BB$3,0))</f>
        <v>0</v>
      </c>
      <c r="BC37" s="64">
        <f>IF(ลับ!BC$3=0,0,IF(เวลาเรียน!BJ37="/",ลับ!BC$3,0))</f>
        <v>0</v>
      </c>
      <c r="BD37" s="64">
        <f>IF(ลับ!BD$3=0,0,IF(เวลาเรียน!BK37="/",ลับ!BD$3,0))</f>
        <v>0</v>
      </c>
      <c r="BE37" s="64">
        <f>IF(ลับ!BE$3=0,0,IF(เวลาเรียน!BL37="/",ลับ!BE$3,0))</f>
        <v>0</v>
      </c>
      <c r="BF37" s="64">
        <f>IF(ลับ!BF$3=0,0,IF(เวลาเรียน!BM37="/",ลับ!BF$3,0))</f>
        <v>0</v>
      </c>
      <c r="BG37" s="64">
        <f>IF(ลับ!BG$3=0,0,IF(เวลาเรียน!BN37="/",ลับ!BG$3,0))</f>
        <v>0</v>
      </c>
      <c r="BH37" s="64">
        <f>IF(ลับ!BH$3=0,0,IF(เวลาเรียน!BO37="/",ลับ!BH$3,0))</f>
        <v>0</v>
      </c>
      <c r="BI37" s="64">
        <f>IF(ลับ!BI$3=0,0,IF(เวลาเรียน!BP37="/",ลับ!BI$3,0))</f>
        <v>0</v>
      </c>
      <c r="BJ37" s="64">
        <f>IF(ลับ!BJ$3=0,0,IF(เวลาเรียน!BQ37="/",ลับ!BJ$3,0))</f>
        <v>0</v>
      </c>
      <c r="BK37" s="64">
        <f>IF(ลับ!BK$3=0,0,IF(เวลาเรียน!BR37="/",ลับ!BK$3,0))</f>
        <v>0</v>
      </c>
      <c r="BL37" s="64">
        <f>IF(ลับ!BL$3=0,0,IF(เวลาเรียน!BS37="/",ลับ!BL$3,0))</f>
        <v>0</v>
      </c>
      <c r="BM37" s="64">
        <f>IF(ลับ!BM$3=0,0,IF(เวลาเรียน!BT37="/",ลับ!BM$3,0))</f>
        <v>0</v>
      </c>
      <c r="BN37" s="64">
        <f>IF(ลับ!BN$3=0,0,IF(เวลาเรียน!BU37="/",ลับ!BN$3,0))</f>
        <v>0</v>
      </c>
      <c r="BO37" s="64">
        <f>IF(ลับ!BO$3=0,0,IF(เวลาเรียน!BV37="/",ลับ!BO$3,0))</f>
        <v>0</v>
      </c>
      <c r="BP37" s="64">
        <f>IF(ลับ!BP$3=0,0,IF(เวลาเรียน!BW37="/",ลับ!BP$3,0))</f>
        <v>0</v>
      </c>
      <c r="BQ37" s="64">
        <f>IF(ลับ!BQ$3=0,0,IF(เวลาเรียน!BX37="/",ลับ!BQ$3,0))</f>
        <v>0</v>
      </c>
      <c r="BR37" s="64">
        <f>IF(ลับ!BR$3=0,0,IF(เวลาเรียน!BY37="/",ลับ!BR$3,0))</f>
        <v>0</v>
      </c>
      <c r="BS37" s="773">
        <f>IF(ลับ!BS$3=0,0,IF(เวลาเรียน!BZ37="/",ลับ!BS$3,0))</f>
        <v>0</v>
      </c>
      <c r="BT37" s="64">
        <f>IF(ลับ!BT$3=0,0,IF(เวลาเรียน!CB37="/",ลับ!BT$3,0))</f>
        <v>0</v>
      </c>
      <c r="BU37" s="64">
        <f>IF(ลับ!BU$3=0,0,IF(เวลาเรียน!CC37="/",ลับ!BU$3,0))</f>
        <v>0</v>
      </c>
      <c r="BV37" s="64">
        <f>IF(ลับ!BV$3=0,0,IF(เวลาเรียน!CD37="/",ลับ!BV$3,0))</f>
        <v>0</v>
      </c>
      <c r="BW37" s="64">
        <f>IF(ลับ!BW$3=0,0,IF(เวลาเรียน!CE37="/",ลับ!BW$3,0))</f>
        <v>0</v>
      </c>
      <c r="BX37" s="64">
        <f>IF(ลับ!BX$3=0,0,IF(เวลาเรียน!CF37="/",ลับ!BX$3,0))</f>
        <v>0</v>
      </c>
      <c r="BY37" s="64">
        <f>IF(ลับ!BY$3=0,0,IF(เวลาเรียน!CG37="/",ลับ!BY$3,0))</f>
        <v>0</v>
      </c>
      <c r="BZ37" s="64">
        <f>IF(ลับ!BZ$3=0,0,IF(เวลาเรียน!CH37="/",ลับ!BZ$3,0))</f>
        <v>0</v>
      </c>
      <c r="CA37" s="64">
        <f>IF(ลับ!CA$3=0,0,IF(เวลาเรียน!CI37="/",ลับ!CA$3,0))</f>
        <v>0</v>
      </c>
      <c r="CB37" s="64">
        <f>IF(ลับ!CB$3=0,0,IF(เวลาเรียน!CJ37="/",ลับ!CB$3,0))</f>
        <v>0</v>
      </c>
      <c r="CC37" s="64">
        <f>IF(ลับ!CC$3=0,0,IF(เวลาเรียน!CK37="/",ลับ!CC$3,0))</f>
        <v>0</v>
      </c>
      <c r="CD37" s="64">
        <f>IF(ลับ!CD$3=0,0,IF(เวลาเรียน!CL37="/",ลับ!CD$3,0))</f>
        <v>0</v>
      </c>
      <c r="CE37" s="64">
        <f>IF(ลับ!CE$3=0,0,IF(เวลาเรียน!CM37="/",ลับ!CE$3,0))</f>
        <v>0</v>
      </c>
      <c r="CF37" s="64">
        <f>IF(ลับ!CF$3=0,0,IF(เวลาเรียน!CN37="/",ลับ!CF$3,0))</f>
        <v>0</v>
      </c>
      <c r="CG37" s="64">
        <f>IF(ลับ!CG$3=0,0,IF(เวลาเรียน!CO37="/",ลับ!CG$3,0))</f>
        <v>0</v>
      </c>
      <c r="CH37" s="64">
        <f>IF(ลับ!CH$3=0,0,IF(เวลาเรียน!CP37="/",ลับ!CH$3,0))</f>
        <v>0</v>
      </c>
      <c r="CI37" s="64">
        <f>IF(ลับ!CI$3=0,0,IF(เวลาเรียน!CQ37="/",ลับ!CI$3,0))</f>
        <v>0</v>
      </c>
      <c r="CJ37" s="64">
        <f>IF(ลับ!CJ$3=0,0,IF(เวลาเรียน!CR37="/",ลับ!CJ$3,0))</f>
        <v>0</v>
      </c>
      <c r="CK37" s="64">
        <f>IF(ลับ!CK$3=0,0,IF(เวลาเรียน!CS37="/",ลับ!CK$3,0))</f>
        <v>0</v>
      </c>
      <c r="CL37" s="64">
        <f>IF(ลับ!CL$3=0,0,IF(เวลาเรียน!CT37="/",ลับ!CL$3,0))</f>
        <v>0</v>
      </c>
      <c r="CM37" s="64">
        <f>IF(ลับ!CM$3=0,0,IF(เวลาเรียน!CU37="/",ลับ!CM$3,0))</f>
        <v>0</v>
      </c>
      <c r="CN37" s="64">
        <f>IF(ลับ!CN$3=0,0,IF(เวลาเรียน!CV37="/",ลับ!CN$3,0))</f>
        <v>0</v>
      </c>
      <c r="CO37" s="64">
        <f>IF(ลับ!CO$3=0,0,IF(เวลาเรียน!CW37="/",ลับ!CO$3,0))</f>
        <v>0</v>
      </c>
      <c r="CP37" s="64">
        <f>IF(ลับ!CP$3=0,0,IF(เวลาเรียน!CX37="/",ลับ!CP$3,0))</f>
        <v>0</v>
      </c>
      <c r="CQ37" s="64">
        <f>IF(ลับ!CQ$3=0,0,IF(เวลาเรียน!CY37="/",ลับ!CQ$3,0))</f>
        <v>0</v>
      </c>
      <c r="CR37" s="64">
        <f>IF(ลับ!CR$3=0,0,IF(เวลาเรียน!CZ37="/",ลับ!CR$3,0))</f>
        <v>0</v>
      </c>
      <c r="CS37" s="64">
        <f>IF(ลับ!CS$3=0,0,IF(เวลาเรียน!DA37="/",ลับ!CS$3,0))</f>
        <v>0</v>
      </c>
      <c r="CT37" s="64">
        <f>IF(ลับ!CT$3=0,0,IF(เวลาเรียน!DB37="/",ลับ!CT$3,0))</f>
        <v>0</v>
      </c>
      <c r="CU37" s="64">
        <f>IF(ลับ!CU$3=0,0,IF(เวลาเรียน!DC37="/",ลับ!CU$3,0))</f>
        <v>0</v>
      </c>
      <c r="CV37" s="64">
        <f>IF(ลับ!CV$3=0,0,IF(เวลาเรียน!DD37="/",ลับ!CV$3,0))</f>
        <v>0</v>
      </c>
      <c r="CW37" s="65">
        <f>IF(ลับ!CW$3=0,0,IF(เวลาเรียน!DE37="/",ลับ!CW$3,0))</f>
        <v>0</v>
      </c>
      <c r="CX37" s="85">
        <f t="shared" si="11"/>
        <v>0</v>
      </c>
      <c r="CZ37" s="16">
        <v>32</v>
      </c>
      <c r="DA37" s="16">
        <f>IF(ตัวชี้วัด!C37="ร",ตัวชี้วัด!C37,IF(ตัวชี้วัด!F37="ร",ตัวชี้วัด!F37,IF(ตัวชี้วัด!I37="ร",ตัวชี้วัด!I37,IF(ตัวชี้วัด!L37="ร",ตัวชี้วัด!L37,IF(ตัวชี้วัด!O37="ร",ตัวชี้วัด!O37,IF(ตัวชี้วัด!S37="ร",ตัวชี้วัด!S37,IF(ตัวชี้วัด!V37="ร",ตัวชี้วัด!V37,SUM(ตัวชี้วัด!C37,ตัวชี้วัด!F37,ตัวชี้วัด!I37,ตัวชี้วัด!L37,ตัวชี้วัด!O37,ตัวชี้วัด!S37,ตัวชี้วัด!V37))))))))</f>
        <v>0</v>
      </c>
      <c r="DB37" s="16">
        <f>IF(ตัวชี้วัด!Y37="ร",ตัวชี้วัด!Y37,IF(ตัวชี้วัด!AB37="ร",ตัวชี้วัด!AB37,IF(ตัวชี้วัด!AE37="ร",ตัวชี้วัด!AE37,IF(ตัวชี้วัด!AK37="ร",ตัวชี้วัด!AK37,IF(ตัวชี้วัด!AN37="ร",ตัวชี้วัด!AN37,IF(ตัวชี้วัด!AQ37="ร",ตัวชี้วัด!AQ37,IF(ตัวชี้วัด!AT37="ร",ตัวชี้วัด!AT37,SUM(ตัวชี้วัด!Y37,ตัวชี้วัด!AB37,ตัวชี้วัด!AE37,ตัวชี้วัด!AK37,ตัวชี้วัด!AN37,ตัวชี้วัด!AQ37,ตัวชี้วัด!AT37))))))))</f>
        <v>0</v>
      </c>
      <c r="DC37" s="16">
        <f>IF(ตัวชี้วัด!AW37="ร",ตัวชี้วัด!AW37,IF(ตัวชี้วัด!BA37="ร",ตัวชี้วัด!BA37,IF(ตัวชี้วัด!BD37="ร",ตัวชี้วัด!BD37,IF(ตัวชี้วัด!BG37="ร",ตัวชี้วัด!BG37,IF(ตัวชี้วัด!BJ37="ร",ตัวชี้วัด!BJ37,IF(ตัวชี้วัด!BM37="ร",ตัวชี้วัด!BM37,IF(ตัวชี้วัด!BS37="ร",ตัวชี้วัด!BS37,SUM(ตัวชี้วัด!AW37,ตัวชี้วัด!BA37,ตัวชี้วัด!BD37,ตัวชี้วัด!BG37,ตัวชี้วัด!BJ37,ตัวชี้วัด!BM37,ตัวชี้วัด!BS37))))))))</f>
        <v>0</v>
      </c>
      <c r="DD37" s="16">
        <f>IF(ตัวชี้วัด!BV37="ร",ตัวชี้วัด!BV37,IF(ตัวชี้วัด!BY37="ร",ตัวชี้วัด!BY37,IF(ตัวชี้วัด!CB37="ร",ตัวชี้วัด!CB37,IF(ตัวชี้วัด!CE37="ร",ตัวชี้วัด!CE37,IF(ตัวชี้วัด!CI37="ร",ตัวชี้วัด!CI37,IF(ตัวชี้วัด!CL37="ร",ตัวชี้วัด!CL37,IF(ตัวชี้วัด!CO37="ร",ตัวชี้วัด!CO37,SUM(ตัวชี้วัด!BV37,ตัวชี้วัด!BY37,ตัวชี้วัด!CB37,ตัวชี้วัด!CE37,ตัวชี้วัด!CI37,ตัวชี้วัด!CL37,ตัวชี้วัด!CO37))))))))</f>
        <v>0</v>
      </c>
      <c r="DE37" s="16">
        <f>IF(ตัวชี้วัด!CR37="ร",ตัวชี้วัด!CR37,IF(ตัวชี้วัด!CU37="ร",ตัวชี้วัด!CU37,IF(ตัวชี้วัด!DA37="ร",ตัวชี้วัด!DA37,IF(ตัวชี้วัด!DD37="ร",ตัวชี้วัด!DD37,IF(ตัวชี้วัด!DG37="ร",ตัวชี้วัด!DG37,IF(ตัวชี้วัด!DJ37="ร",ตัวชี้วัด!DJ37,IF(ตัวชี้วัด!DM37="ร",ตัวชี้วัด!DM37,SUM(ตัวชี้วัด!CR37,ตัวชี้วัด!CU37,ตัวชี้วัด!DA37,ตัวชี้วัด!DD37,ตัวชี้วัด!DG37,ตัวชี้วัด!DJ37,ตัวชี้วัด!DM37))))))))</f>
        <v>0</v>
      </c>
      <c r="DF37" s="16">
        <f>IF(ตัวชี้วัด!DQ37="ร",ตัวชี้วัด!DQ37,IF(ตัวชี้วัด!DT37="ร",ตัวชี้วัด!DT37,IF(ตัวชี้วัด!DW37="ร",ตัวชี้วัด!DW37,IF(ตัวชี้วัด!DZ37="ร",ตัวชี้วัด!DZ37,SUM(ตัวชี้วัด!DQ37,ตัวชี้วัด!DT37,ตัวชี้วัด!DW37,ตัวชี้วัด!DZ37)))))</f>
        <v>0</v>
      </c>
      <c r="DG37" s="84">
        <f t="shared" si="12"/>
        <v>0</v>
      </c>
      <c r="DH37" s="51"/>
      <c r="DI37" s="16">
        <f>IF(ตัวชี้วัด!D37="/",1,0)</f>
        <v>0</v>
      </c>
      <c r="DJ37" s="16">
        <f>IF(ตัวชี้วัด!G37="/",1,0)</f>
        <v>0</v>
      </c>
      <c r="DK37" s="16">
        <f>IF(ตัวชี้วัด!J37="/",1,0)</f>
        <v>0</v>
      </c>
      <c r="DL37" s="16">
        <f>IF(ตัวชี้วัด!M37="/",1,0)</f>
        <v>0</v>
      </c>
      <c r="DM37" s="16">
        <f>IF(ตัวชี้วัด!P37="/",1,0)</f>
        <v>0</v>
      </c>
      <c r="DN37" s="16">
        <f>IF(ตัวชี้วัด!T37="/",1,0)</f>
        <v>0</v>
      </c>
      <c r="DO37" s="16">
        <f>IF(ตัวชี้วัด!W37="/",1,0)</f>
        <v>0</v>
      </c>
      <c r="DP37" s="16">
        <f>IF(ตัวชี้วัด!Z37="/",1,0)</f>
        <v>0</v>
      </c>
      <c r="DQ37" s="16">
        <f>IF(ตัวชี้วัด!AC37="/",1,0)</f>
        <v>0</v>
      </c>
      <c r="DR37" s="16">
        <f>IF(ตัวชี้วัด!AF37="/",1,0)</f>
        <v>0</v>
      </c>
      <c r="DS37" s="16">
        <f>IF(ตัวชี้วัด!AL37="/",1,0)</f>
        <v>0</v>
      </c>
      <c r="DT37" s="16">
        <f>IF(ตัวชี้วัด!AO37="/",1,0)</f>
        <v>0</v>
      </c>
      <c r="DU37" s="16">
        <f>IF(ตัวชี้วัด!AR37="/",1,0)</f>
        <v>0</v>
      </c>
      <c r="DV37" s="16">
        <f>IF(ตัวชี้วัด!AU37="/",1,0)</f>
        <v>0</v>
      </c>
      <c r="DW37" s="16">
        <f>IF(ตัวชี้วัด!AX37="/",1,0)</f>
        <v>0</v>
      </c>
      <c r="DX37" s="16">
        <f>IF(ตัวชี้วัด!BB37="/",1,0)</f>
        <v>0</v>
      </c>
      <c r="DY37" s="16">
        <f>IF(ตัวชี้วัด!BE37="/",1,0)</f>
        <v>0</v>
      </c>
      <c r="DZ37" s="16">
        <f>IF(ตัวชี้วัด!BH37="/",1,0)</f>
        <v>0</v>
      </c>
      <c r="EA37" s="16">
        <f>IF(ตัวชี้วัด!BK37="/",1,0)</f>
        <v>0</v>
      </c>
      <c r="EB37" s="16">
        <f>IF(ตัวชี้วัด!BN37="/",1,0)</f>
        <v>0</v>
      </c>
      <c r="EC37" s="16">
        <f>IF(ตัวชี้วัด!BT37="/",1,0)</f>
        <v>0</v>
      </c>
      <c r="ED37" s="16">
        <f>IF(ตัวชี้วัด!BW37="/",1,0)</f>
        <v>0</v>
      </c>
      <c r="EE37" s="16">
        <f>IF(ตัวชี้วัด!BZ37="/",1,0)</f>
        <v>0</v>
      </c>
      <c r="EF37" s="16">
        <f>IF(ตัวชี้วัด!CC37="/",1,0)</f>
        <v>0</v>
      </c>
      <c r="EG37" s="16">
        <f>IF(ตัวชี้วัด!CF37="/",1,0)</f>
        <v>0</v>
      </c>
      <c r="EH37" s="16">
        <f>IF(ตัวชี้วัด!CJ37="/",1,0)</f>
        <v>0</v>
      </c>
      <c r="EI37" s="16">
        <f>IF(ตัวชี้วัด!CM37="/",1,0)</f>
        <v>0</v>
      </c>
      <c r="EJ37" s="16">
        <f>IF(ตัวชี้วัด!CP37="/",1,0)</f>
        <v>0</v>
      </c>
      <c r="EK37" s="16">
        <f>IF(ตัวชี้วัด!CS37="/",1,0)</f>
        <v>0</v>
      </c>
      <c r="EL37" s="16">
        <f>IF(ตัวชี้วัด!CV37="/",1,0)</f>
        <v>0</v>
      </c>
      <c r="EM37" s="16">
        <f>IF(ตัวชี้วัด!DB37="/",1,0)</f>
        <v>0</v>
      </c>
      <c r="EN37" s="16">
        <f>IF(ตัวชี้วัด!DE37="/",1,0)</f>
        <v>0</v>
      </c>
      <c r="EO37" s="16">
        <f>IF(ตัวชี้วัด!DH37="/",1,0)</f>
        <v>0</v>
      </c>
      <c r="EP37" s="16">
        <f>IF(ตัวชี้วัด!DK37="/",1,0)</f>
        <v>0</v>
      </c>
      <c r="EQ37" s="16">
        <f>IF(ตัวชี้วัด!DN37="/",1,0)</f>
        <v>0</v>
      </c>
      <c r="ER37" s="16">
        <f>IF(ตัวชี้วัด!DR37="/",1,0)</f>
        <v>0</v>
      </c>
      <c r="ES37" s="16">
        <f>IF(ตัวชี้วัด!DU37="/",1,0)</f>
        <v>0</v>
      </c>
      <c r="ET37" s="16">
        <f>IF(ตัวชี้วัด!DX37="/",1,0)</f>
        <v>0</v>
      </c>
      <c r="EU37" s="16">
        <f>IF(ตัวชี้วัด!EA37="/",1,0)</f>
        <v>0</v>
      </c>
      <c r="EV37" s="84">
        <f t="shared" si="3"/>
        <v>0</v>
      </c>
      <c r="EX37" s="16">
        <v>32</v>
      </c>
      <c r="EY37" s="16">
        <f>IF(คุณลักษณะ!B37&gt;1,2,IF(คุณลักษณะ!B37=1,1,0))</f>
        <v>0</v>
      </c>
      <c r="EZ37" s="16">
        <f>IF(คุณลักษณะ!C37&gt;1,2,IF(คุณลักษณะ!C37=1,1,0))</f>
        <v>0</v>
      </c>
      <c r="FA37" s="16">
        <f>IF(คุณลักษณะ!D37&gt;1,2,IF(คุณลักษณะ!D37=1,1,0))</f>
        <v>0</v>
      </c>
      <c r="FB37" s="16">
        <f>IF(คุณลักษณะ!E37&gt;1,2,IF(คุณลักษณะ!E37=1,1,0))</f>
        <v>0</v>
      </c>
      <c r="FC37" s="84">
        <f t="shared" si="4"/>
        <v>0</v>
      </c>
      <c r="FD37" s="16">
        <f>IF(คุณลักษณะ!G37&gt;1,2,IF(คุณลักษณะ!G37=1,1,0))</f>
        <v>0</v>
      </c>
      <c r="FE37" s="16">
        <f>IF(คุณลักษณะ!H37&gt;1,2,IF(คุณลักษณะ!H37=1,1,0))</f>
        <v>0</v>
      </c>
      <c r="FF37" s="84">
        <f t="shared" si="5"/>
        <v>0</v>
      </c>
      <c r="FG37" s="16">
        <f>IF(คุณลักษณะ!O37&gt;1,2,IF(คุณลักษณะ!O37=1,1,0))</f>
        <v>0</v>
      </c>
      <c r="FH37" s="16">
        <f>IF(คุณลักษณะ!P37&gt;1,2,IF(คุณลักษณะ!P37=1,1,0))</f>
        <v>0</v>
      </c>
      <c r="FI37" s="84">
        <f t="shared" si="6"/>
        <v>0</v>
      </c>
      <c r="FJ37" s="16">
        <f>IF(คุณลักษณะ!S37&gt;1,2,IF(คุณลักษณะ!S37=1,1,0))</f>
        <v>0</v>
      </c>
      <c r="FK37" s="16">
        <f>IF(คุณลักษณะ!T37&gt;1,2,IF(คุณลักษณะ!T37=1,1,0))</f>
        <v>0</v>
      </c>
      <c r="FL37" s="84">
        <f t="shared" si="7"/>
        <v>0</v>
      </c>
      <c r="FM37" s="16">
        <f>IF(คุณลักษณะ!V37&gt;1,2,IF(คุณลักษณะ!V37=1,1,0))</f>
        <v>0</v>
      </c>
      <c r="FN37" s="16">
        <f>IF(คุณลักษณะ!W37&gt;1,2,IF(คุณลักษณะ!W37=1,1,0))</f>
        <v>0</v>
      </c>
      <c r="FO37" s="84">
        <f t="shared" si="8"/>
        <v>0</v>
      </c>
      <c r="FP37" s="16">
        <f>IF(คุณลักษณะ!Y37&gt;1,2,IF(คุณลักษณะ!Y37=1,1,0))</f>
        <v>0</v>
      </c>
      <c r="FQ37" s="16">
        <f>IF(คุณลักษณะ!AC37&gt;1,2,IF(คุณลักษณะ!AC37=1,1,0))</f>
        <v>0</v>
      </c>
      <c r="FR37" s="16">
        <f>IF(คุณลักษณะ!AD37&gt;1,2,IF(คุณลักษณะ!AD37=1,1,0))</f>
        <v>0</v>
      </c>
      <c r="FS37" s="84">
        <f t="shared" si="9"/>
        <v>0</v>
      </c>
      <c r="FT37" s="16">
        <f>IF(คุณลักษณะ!AF37&gt;1,2,IF(คุณลักษณะ!AF37=1,1,0))</f>
        <v>0</v>
      </c>
      <c r="FU37" s="16">
        <f>IF(คุณลักษณะ!AG37&gt;1,2,IF(คุณลักษณะ!AG37=1,1,0))</f>
        <v>0</v>
      </c>
      <c r="FV37" s="84">
        <f t="shared" si="10"/>
        <v>0</v>
      </c>
      <c r="FW37" s="51"/>
      <c r="FX37" s="16">
        <f>IF(คุณลักษณะ!F37&gt;1,2,IF(คุณลักษณะ!F37=1,1,0))</f>
        <v>0</v>
      </c>
      <c r="FY37" s="16">
        <f>IF(คุณลักษณะ!I37&gt;1,2,IF(คุณลักษณะ!I37=1,1,0))</f>
        <v>0</v>
      </c>
      <c r="FZ37" s="16">
        <f>IF(คุณลักษณะ!N37&gt;1,2,IF(คุณลักษณะ!N37=1,1,0))</f>
        <v>0</v>
      </c>
      <c r="GA37" s="16">
        <f>IF(คุณลักษณะ!Q37&gt;1,2,IF(คุณลักษณะ!Q37=1,1,0))</f>
        <v>0</v>
      </c>
      <c r="GB37" s="16">
        <f>IF(คุณลักษณะ!U37&gt;1,2,IF(คุณลักษณะ!U37=1,1,0))</f>
        <v>0</v>
      </c>
      <c r="GC37" s="16">
        <f>IF(คุณลักษณะ!X37&gt;1,2,IF(คุณลักษณะ!X37=1,1,0))</f>
        <v>0</v>
      </c>
      <c r="GD37" s="16">
        <f>IF(คุณลักษณะ!AE37&gt;1,2,IF(คุณลักษณะ!AE37=1,1,0))</f>
        <v>0</v>
      </c>
      <c r="GE37" s="16">
        <f>IF(คุณลักษณะ!AH37&gt;1,2,IF(คุณลักษณะ!AH37=1,1,0))</f>
        <v>0</v>
      </c>
      <c r="GF37" s="88">
        <f t="shared" si="13"/>
        <v>0</v>
      </c>
      <c r="GG37" s="86">
        <f>IF(คุณลักษณะ!F37=0,0,IF(คุณลักษณะ!I37=0,0,IF(คุณลักษณะ!N37=0,0,IF(คุณลักษณะ!Q37=0,0,IF(คุณลักษณะ!U37=0,0,IF(คุณลักษณะ!X37=0,0,IF(คุณลักษณะ!AE37=0,0,IF(คุณลักษณะ!AH37=0,0,GF37))))))))</f>
        <v>0</v>
      </c>
      <c r="GI37" s="3">
        <v>32</v>
      </c>
      <c r="GJ37" s="22">
        <f>IF(เวลาเรียน!C37="",0,1)</f>
        <v>0</v>
      </c>
      <c r="GK37" s="456">
        <f>IF(ผลการเรียน!$AK36=$GK$5,1,0)</f>
        <v>0</v>
      </c>
      <c r="GL37" s="456">
        <f>IF(ผลการเรียน!$AK36=$GL$5,1,0)</f>
        <v>0</v>
      </c>
      <c r="GM37" s="456">
        <f>IF(ผลการเรียน!$AK36=$GM$5,1,0)</f>
        <v>0</v>
      </c>
      <c r="GN37" s="456">
        <f>IF(ผลการเรียน!$AK36=$GN$5,1,0)</f>
        <v>0</v>
      </c>
      <c r="GO37" s="456">
        <f>IF(ผลการเรียน!$AK36=$GO$5,1,0)</f>
        <v>0</v>
      </c>
      <c r="GP37" s="456">
        <f>IF(ผลการเรียน!$AK36=$GP$5,1,0)</f>
        <v>0</v>
      </c>
      <c r="GQ37" s="456">
        <f>IF(ผลการเรียน!$AK36=$GQ$5,1,0)</f>
        <v>0</v>
      </c>
      <c r="GR37" s="456">
        <f>IF(ผลการเรียน!$AK36=$GR$5,1,0)</f>
        <v>0</v>
      </c>
      <c r="GS37" s="456">
        <f>IF(ผลการเรียน!$AK36=$GS$5,1,0)</f>
        <v>0</v>
      </c>
      <c r="GT37" s="456">
        <f>IF(ผลการเรียน!$AK36=$GT$5,1,0)</f>
        <v>0</v>
      </c>
      <c r="GU37" s="456">
        <f ca="1">IF(ผลการเรียน!$BA36=ลับ!$GU$5,1,0)</f>
        <v>0</v>
      </c>
      <c r="GV37" s="456">
        <f ca="1">IF(ผลการเรียน!$BA36=ลับ!$GV$5,1,0)</f>
        <v>0</v>
      </c>
      <c r="GW37" s="456">
        <f ca="1">IF(ผลการเรียน!$BA36=ลับ!$GW$5,1,0)</f>
        <v>0</v>
      </c>
      <c r="GX37" s="456">
        <f ca="1">IF(ผลการเรียน!$BA36=ลับ!$GX$5,1,0)</f>
        <v>0</v>
      </c>
      <c r="GY37" s="456">
        <f ca="1">IF(ผลการเรียน!$AR36=ลับ!$GY$5,1,0)</f>
        <v>0</v>
      </c>
      <c r="GZ37" s="456">
        <f ca="1">IF(ผลการเรียน!$AR36=ลับ!$GZ$5,1,0)</f>
        <v>0</v>
      </c>
      <c r="HA37" s="456">
        <f ca="1">IF(ผลการเรียน!$AR36=ลับ!$HA$5,1,0)</f>
        <v>0</v>
      </c>
      <c r="HB37" s="456">
        <f ca="1">IF(ผลการเรียน!$AR36=ลับ!$HB$5,1,0)</f>
        <v>0</v>
      </c>
      <c r="HC37" s="22">
        <f>IF(สรุปคะแนน!$Q37=3,1,0)</f>
        <v>0</v>
      </c>
      <c r="HD37" s="22">
        <f>IF(สรุปคะแนน!$Q37=2,1,0)</f>
        <v>0</v>
      </c>
      <c r="HE37" s="22">
        <f>IF(สรุปคะแนน!$Q37=1,1,0)</f>
        <v>0</v>
      </c>
      <c r="HF37" s="22">
        <f>IF(สรุปคะแนน!$Q37=0,1,0)</f>
        <v>1</v>
      </c>
      <c r="HG37" s="51"/>
      <c r="HH37" s="51"/>
      <c r="HI37" s="51"/>
      <c r="HJ37" s="51"/>
      <c r="HK37" s="51"/>
      <c r="HL37" s="51"/>
      <c r="HM37" s="51"/>
      <c r="HN37" s="51"/>
    </row>
    <row r="38" spans="1:222" ht="21">
      <c r="A38" s="29">
        <v>33</v>
      </c>
      <c r="B38" s="64">
        <f>IF(ลับ!B$3=0,0,IF(เวลาเรียน!G38="/",ลับ!B$3,0))</f>
        <v>0</v>
      </c>
      <c r="C38" s="64">
        <f>IF(ลับ!C$3=0,0,IF(เวลาเรียน!H38="/",ลับ!C$3,0))</f>
        <v>0</v>
      </c>
      <c r="D38" s="64">
        <f>IF(ลับ!D$3=0,0,IF(เวลาเรียน!I38="/",ลับ!D$3,0))</f>
        <v>0</v>
      </c>
      <c r="E38" s="64">
        <f>IF(ลับ!E$3=0,0,IF(เวลาเรียน!J38="/",ลับ!E$3,0))</f>
        <v>0</v>
      </c>
      <c r="F38" s="64">
        <f>IF(ลับ!F$3=0,0,IF(เวลาเรียน!K38="/",ลับ!F$3,0))</f>
        <v>0</v>
      </c>
      <c r="G38" s="64">
        <f>IF(ลับ!G$3=0,0,IF(เวลาเรียน!L38="/",ลับ!G$3,0))</f>
        <v>0</v>
      </c>
      <c r="H38" s="64">
        <f>IF(ลับ!H$3=0,0,IF(เวลาเรียน!M38="/",ลับ!H$3,0))</f>
        <v>0</v>
      </c>
      <c r="I38" s="64">
        <f>IF(ลับ!I$3=0,0,IF(เวลาเรียน!N38="/",ลับ!I$3,0))</f>
        <v>0</v>
      </c>
      <c r="J38" s="64">
        <f>IF(ลับ!J$3=0,0,IF(เวลาเรียน!O38="/",ลับ!J$3,0))</f>
        <v>0</v>
      </c>
      <c r="K38" s="64">
        <f>IF(ลับ!K$3=0,0,IF(เวลาเรียน!P38="/",ลับ!K$3,0))</f>
        <v>0</v>
      </c>
      <c r="L38" s="64">
        <f>IF(ลับ!L$3=0,0,IF(เวลาเรียน!Q38="/",ลับ!L$3,0))</f>
        <v>0</v>
      </c>
      <c r="M38" s="64">
        <f>IF(ลับ!M$3=0,0,IF(เวลาเรียน!R38="/",ลับ!M$3,0))</f>
        <v>0</v>
      </c>
      <c r="N38" s="64">
        <f>IF(ลับ!N$3=0,0,IF(เวลาเรียน!S38="/",ลับ!N$3,0))</f>
        <v>0</v>
      </c>
      <c r="O38" s="64">
        <f>IF(ลับ!O$3=0,0,IF(เวลาเรียน!T38="/",ลับ!O$3,0))</f>
        <v>0</v>
      </c>
      <c r="P38" s="64">
        <f>IF(ลับ!P$3=0,0,IF(เวลาเรียน!U38="/",ลับ!P$3,0))</f>
        <v>0</v>
      </c>
      <c r="Q38" s="64">
        <f>IF(ลับ!Q$3=0,0,IF(เวลาเรียน!V38="/",ลับ!Q$3,0))</f>
        <v>0</v>
      </c>
      <c r="R38" s="64">
        <f>IF(ลับ!R$3=0,0,IF(เวลาเรียน!W38="/",ลับ!R$3,0))</f>
        <v>0</v>
      </c>
      <c r="S38" s="64">
        <f>IF(ลับ!S$3=0,0,IF(เวลาเรียน!X38="/",ลับ!S$3,0))</f>
        <v>0</v>
      </c>
      <c r="T38" s="64">
        <f>IF(ลับ!T$3=0,0,IF(เวลาเรียน!Y38="/",ลับ!T$3,0))</f>
        <v>0</v>
      </c>
      <c r="U38" s="64">
        <f>IF(ลับ!U$3=0,0,IF(เวลาเรียน!Z38="/",ลับ!U$3,0))</f>
        <v>0</v>
      </c>
      <c r="V38" s="64">
        <f>IF(ลับ!V$3=0,0,IF(เวลาเรียน!AA38="/",ลับ!V$3,0))</f>
        <v>0</v>
      </c>
      <c r="W38" s="64">
        <f>IF(ลับ!W$3=0,0,IF(เวลาเรียน!AB38="/",ลับ!W$3,0))</f>
        <v>0</v>
      </c>
      <c r="X38" s="64">
        <f>IF(ลับ!X$3=0,0,IF(เวลาเรียน!AC38="/",ลับ!X$3,0))</f>
        <v>0</v>
      </c>
      <c r="Y38" s="64">
        <f>IF(ลับ!Y$3=0,0,IF(เวลาเรียน!AD38="/",ลับ!Y$3,0))</f>
        <v>0</v>
      </c>
      <c r="Z38" s="773">
        <f>IF(ลับ!Z$3=0,0,IF(เวลาเรียน!AE38="/",ลับ!Z$3,0))</f>
        <v>0</v>
      </c>
      <c r="AA38" s="64">
        <f>IF(ลับ!AA$3=0,0,IF(เวลาเรียน!AH38="/",ลับ!AA$3,0))</f>
        <v>0</v>
      </c>
      <c r="AB38" s="64">
        <f>IF(ลับ!AB$3=0,0,IF(เวลาเรียน!AI38="/",ลับ!AB$3,0))</f>
        <v>0</v>
      </c>
      <c r="AC38" s="64">
        <f>IF(ลับ!AC$3=0,0,IF(เวลาเรียน!AJ38="/",ลับ!AC$3,0))</f>
        <v>0</v>
      </c>
      <c r="AD38" s="64">
        <f>IF(ลับ!AD$3=0,0,IF(เวลาเรียน!AK38="/",ลับ!AD$3,0))</f>
        <v>0</v>
      </c>
      <c r="AE38" s="64">
        <f>IF(ลับ!AE$3=0,0,IF(เวลาเรียน!AL38="/",ลับ!AE$3,0))</f>
        <v>0</v>
      </c>
      <c r="AF38" s="64">
        <f>IF(ลับ!AF$3=0,0,IF(เวลาเรียน!AM38="/",ลับ!AF$3,0))</f>
        <v>0</v>
      </c>
      <c r="AG38" s="64">
        <f>IF(ลับ!AG$3=0,0,IF(เวลาเรียน!AN38="/",ลับ!AG$3,0))</f>
        <v>0</v>
      </c>
      <c r="AH38" s="64">
        <f>IF(ลับ!AH$3=0,0,IF(เวลาเรียน!AO38="/",ลับ!AH$3,0))</f>
        <v>0</v>
      </c>
      <c r="AI38" s="64">
        <f>IF(ลับ!AI$3=0,0,IF(เวลาเรียน!AP38="/",ลับ!AI$3,0))</f>
        <v>0</v>
      </c>
      <c r="AJ38" s="64">
        <f>IF(ลับ!AJ$3=0,0,IF(เวลาเรียน!AQ38="/",ลับ!AJ$3,0))</f>
        <v>0</v>
      </c>
      <c r="AK38" s="64">
        <f>IF(ลับ!AK$3=0,0,IF(เวลาเรียน!AR38="/",ลับ!AK$3,0))</f>
        <v>0</v>
      </c>
      <c r="AL38" s="64">
        <f>IF(ลับ!AL$3=0,0,IF(เวลาเรียน!AS38="/",ลับ!AL$3,0))</f>
        <v>0</v>
      </c>
      <c r="AM38" s="64">
        <f>IF(ลับ!AM$3=0,0,IF(เวลาเรียน!AT38="/",ลับ!AM$3,0))</f>
        <v>0</v>
      </c>
      <c r="AN38" s="64">
        <f>IF(ลับ!AN$3=0,0,IF(เวลาเรียน!AU38="/",ลับ!AN$3,0))</f>
        <v>0</v>
      </c>
      <c r="AO38" s="64">
        <f>IF(ลับ!AO$3=0,0,IF(เวลาเรียน!AV38="/",ลับ!AO$3,0))</f>
        <v>0</v>
      </c>
      <c r="AP38" s="64">
        <f>IF(ลับ!AP$3=0,0,IF(เวลาเรียน!AW38="/",ลับ!AP$3,0))</f>
        <v>0</v>
      </c>
      <c r="AQ38" s="64">
        <f>IF(ลับ!AQ$3=0,0,IF(เวลาเรียน!AX38="/",ลับ!AQ$3,0))</f>
        <v>0</v>
      </c>
      <c r="AR38" s="64">
        <f>IF(ลับ!AR$3=0,0,IF(เวลาเรียน!AY38="/",ลับ!AR$3,0))</f>
        <v>0</v>
      </c>
      <c r="AS38" s="64">
        <f>IF(ลับ!AS$3=0,0,IF(เวลาเรียน!AZ38="/",ลับ!AS$3,0))</f>
        <v>0</v>
      </c>
      <c r="AT38" s="64">
        <f>IF(ลับ!AT$3=0,0,IF(เวลาเรียน!BA38="/",ลับ!AT$3,0))</f>
        <v>0</v>
      </c>
      <c r="AU38" s="64">
        <f>IF(ลับ!AU$3=0,0,IF(เวลาเรียน!BB38="/",ลับ!AU$3,0))</f>
        <v>0</v>
      </c>
      <c r="AV38" s="64">
        <f>IF(ลับ!AV$3=0,0,IF(เวลาเรียน!BC38="/",ลับ!AV$3,0))</f>
        <v>0</v>
      </c>
      <c r="AW38" s="64">
        <f>IF(ลับ!AW$3=0,0,IF(เวลาเรียน!BD38="/",ลับ!AW$3,0))</f>
        <v>0</v>
      </c>
      <c r="AX38" s="64">
        <f>IF(ลับ!AX$3=0,0,IF(เวลาเรียน!BE38="/",ลับ!AX$3,0))</f>
        <v>0</v>
      </c>
      <c r="AY38" s="64">
        <f>IF(ลับ!AY$3=0,0,IF(เวลาเรียน!BF38="/",ลับ!AY$3,0))</f>
        <v>0</v>
      </c>
      <c r="AZ38" s="64">
        <f>IF(ลับ!AZ$3=0,0,IF(เวลาเรียน!BG38="/",ลับ!AZ$3,0))</f>
        <v>0</v>
      </c>
      <c r="BA38" s="64">
        <f>IF(ลับ!BA$3=0,0,IF(เวลาเรียน!BH38="/",ลับ!BA$3,0))</f>
        <v>0</v>
      </c>
      <c r="BB38" s="64">
        <f>IF(ลับ!BB$3=0,0,IF(เวลาเรียน!BI38="/",ลับ!BB$3,0))</f>
        <v>0</v>
      </c>
      <c r="BC38" s="64">
        <f>IF(ลับ!BC$3=0,0,IF(เวลาเรียน!BJ38="/",ลับ!BC$3,0))</f>
        <v>0</v>
      </c>
      <c r="BD38" s="64">
        <f>IF(ลับ!BD$3=0,0,IF(เวลาเรียน!BK38="/",ลับ!BD$3,0))</f>
        <v>0</v>
      </c>
      <c r="BE38" s="64">
        <f>IF(ลับ!BE$3=0,0,IF(เวลาเรียน!BL38="/",ลับ!BE$3,0))</f>
        <v>0</v>
      </c>
      <c r="BF38" s="64">
        <f>IF(ลับ!BF$3=0,0,IF(เวลาเรียน!BM38="/",ลับ!BF$3,0))</f>
        <v>0</v>
      </c>
      <c r="BG38" s="64">
        <f>IF(ลับ!BG$3=0,0,IF(เวลาเรียน!BN38="/",ลับ!BG$3,0))</f>
        <v>0</v>
      </c>
      <c r="BH38" s="64">
        <f>IF(ลับ!BH$3=0,0,IF(เวลาเรียน!BO38="/",ลับ!BH$3,0))</f>
        <v>0</v>
      </c>
      <c r="BI38" s="64">
        <f>IF(ลับ!BI$3=0,0,IF(เวลาเรียน!BP38="/",ลับ!BI$3,0))</f>
        <v>0</v>
      </c>
      <c r="BJ38" s="64">
        <f>IF(ลับ!BJ$3=0,0,IF(เวลาเรียน!BQ38="/",ลับ!BJ$3,0))</f>
        <v>0</v>
      </c>
      <c r="BK38" s="64">
        <f>IF(ลับ!BK$3=0,0,IF(เวลาเรียน!BR38="/",ลับ!BK$3,0))</f>
        <v>0</v>
      </c>
      <c r="BL38" s="64">
        <f>IF(ลับ!BL$3=0,0,IF(เวลาเรียน!BS38="/",ลับ!BL$3,0))</f>
        <v>0</v>
      </c>
      <c r="BM38" s="64">
        <f>IF(ลับ!BM$3=0,0,IF(เวลาเรียน!BT38="/",ลับ!BM$3,0))</f>
        <v>0</v>
      </c>
      <c r="BN38" s="64">
        <f>IF(ลับ!BN$3=0,0,IF(เวลาเรียน!BU38="/",ลับ!BN$3,0))</f>
        <v>0</v>
      </c>
      <c r="BO38" s="64">
        <f>IF(ลับ!BO$3=0,0,IF(เวลาเรียน!BV38="/",ลับ!BO$3,0))</f>
        <v>0</v>
      </c>
      <c r="BP38" s="64">
        <f>IF(ลับ!BP$3=0,0,IF(เวลาเรียน!BW38="/",ลับ!BP$3,0))</f>
        <v>0</v>
      </c>
      <c r="BQ38" s="64">
        <f>IF(ลับ!BQ$3=0,0,IF(เวลาเรียน!BX38="/",ลับ!BQ$3,0))</f>
        <v>0</v>
      </c>
      <c r="BR38" s="64">
        <f>IF(ลับ!BR$3=0,0,IF(เวลาเรียน!BY38="/",ลับ!BR$3,0))</f>
        <v>0</v>
      </c>
      <c r="BS38" s="773">
        <f>IF(ลับ!BS$3=0,0,IF(เวลาเรียน!BZ38="/",ลับ!BS$3,0))</f>
        <v>0</v>
      </c>
      <c r="BT38" s="64">
        <f>IF(ลับ!BT$3=0,0,IF(เวลาเรียน!CB38="/",ลับ!BT$3,0))</f>
        <v>0</v>
      </c>
      <c r="BU38" s="64">
        <f>IF(ลับ!BU$3=0,0,IF(เวลาเรียน!CC38="/",ลับ!BU$3,0))</f>
        <v>0</v>
      </c>
      <c r="BV38" s="64">
        <f>IF(ลับ!BV$3=0,0,IF(เวลาเรียน!CD38="/",ลับ!BV$3,0))</f>
        <v>0</v>
      </c>
      <c r="BW38" s="64">
        <f>IF(ลับ!BW$3=0,0,IF(เวลาเรียน!CE38="/",ลับ!BW$3,0))</f>
        <v>0</v>
      </c>
      <c r="BX38" s="64">
        <f>IF(ลับ!BX$3=0,0,IF(เวลาเรียน!CF38="/",ลับ!BX$3,0))</f>
        <v>0</v>
      </c>
      <c r="BY38" s="64">
        <f>IF(ลับ!BY$3=0,0,IF(เวลาเรียน!CG38="/",ลับ!BY$3,0))</f>
        <v>0</v>
      </c>
      <c r="BZ38" s="64">
        <f>IF(ลับ!BZ$3=0,0,IF(เวลาเรียน!CH38="/",ลับ!BZ$3,0))</f>
        <v>0</v>
      </c>
      <c r="CA38" s="64">
        <f>IF(ลับ!CA$3=0,0,IF(เวลาเรียน!CI38="/",ลับ!CA$3,0))</f>
        <v>0</v>
      </c>
      <c r="CB38" s="64">
        <f>IF(ลับ!CB$3=0,0,IF(เวลาเรียน!CJ38="/",ลับ!CB$3,0))</f>
        <v>0</v>
      </c>
      <c r="CC38" s="64">
        <f>IF(ลับ!CC$3=0,0,IF(เวลาเรียน!CK38="/",ลับ!CC$3,0))</f>
        <v>0</v>
      </c>
      <c r="CD38" s="64">
        <f>IF(ลับ!CD$3=0,0,IF(เวลาเรียน!CL38="/",ลับ!CD$3,0))</f>
        <v>0</v>
      </c>
      <c r="CE38" s="64">
        <f>IF(ลับ!CE$3=0,0,IF(เวลาเรียน!CM38="/",ลับ!CE$3,0))</f>
        <v>0</v>
      </c>
      <c r="CF38" s="64">
        <f>IF(ลับ!CF$3=0,0,IF(เวลาเรียน!CN38="/",ลับ!CF$3,0))</f>
        <v>0</v>
      </c>
      <c r="CG38" s="64">
        <f>IF(ลับ!CG$3=0,0,IF(เวลาเรียน!CO38="/",ลับ!CG$3,0))</f>
        <v>0</v>
      </c>
      <c r="CH38" s="64">
        <f>IF(ลับ!CH$3=0,0,IF(เวลาเรียน!CP38="/",ลับ!CH$3,0))</f>
        <v>0</v>
      </c>
      <c r="CI38" s="64">
        <f>IF(ลับ!CI$3=0,0,IF(เวลาเรียน!CQ38="/",ลับ!CI$3,0))</f>
        <v>0</v>
      </c>
      <c r="CJ38" s="64">
        <f>IF(ลับ!CJ$3=0,0,IF(เวลาเรียน!CR38="/",ลับ!CJ$3,0))</f>
        <v>0</v>
      </c>
      <c r="CK38" s="64">
        <f>IF(ลับ!CK$3=0,0,IF(เวลาเรียน!CS38="/",ลับ!CK$3,0))</f>
        <v>0</v>
      </c>
      <c r="CL38" s="64">
        <f>IF(ลับ!CL$3=0,0,IF(เวลาเรียน!CT38="/",ลับ!CL$3,0))</f>
        <v>0</v>
      </c>
      <c r="CM38" s="64">
        <f>IF(ลับ!CM$3=0,0,IF(เวลาเรียน!CU38="/",ลับ!CM$3,0))</f>
        <v>0</v>
      </c>
      <c r="CN38" s="64">
        <f>IF(ลับ!CN$3=0,0,IF(เวลาเรียน!CV38="/",ลับ!CN$3,0))</f>
        <v>0</v>
      </c>
      <c r="CO38" s="64">
        <f>IF(ลับ!CO$3=0,0,IF(เวลาเรียน!CW38="/",ลับ!CO$3,0))</f>
        <v>0</v>
      </c>
      <c r="CP38" s="64">
        <f>IF(ลับ!CP$3=0,0,IF(เวลาเรียน!CX38="/",ลับ!CP$3,0))</f>
        <v>0</v>
      </c>
      <c r="CQ38" s="64">
        <f>IF(ลับ!CQ$3=0,0,IF(เวลาเรียน!CY38="/",ลับ!CQ$3,0))</f>
        <v>0</v>
      </c>
      <c r="CR38" s="64">
        <f>IF(ลับ!CR$3=0,0,IF(เวลาเรียน!CZ38="/",ลับ!CR$3,0))</f>
        <v>0</v>
      </c>
      <c r="CS38" s="64">
        <f>IF(ลับ!CS$3=0,0,IF(เวลาเรียน!DA38="/",ลับ!CS$3,0))</f>
        <v>0</v>
      </c>
      <c r="CT38" s="64">
        <f>IF(ลับ!CT$3=0,0,IF(เวลาเรียน!DB38="/",ลับ!CT$3,0))</f>
        <v>0</v>
      </c>
      <c r="CU38" s="64">
        <f>IF(ลับ!CU$3=0,0,IF(เวลาเรียน!DC38="/",ลับ!CU$3,0))</f>
        <v>0</v>
      </c>
      <c r="CV38" s="64">
        <f>IF(ลับ!CV$3=0,0,IF(เวลาเรียน!DD38="/",ลับ!CV$3,0))</f>
        <v>0</v>
      </c>
      <c r="CW38" s="65">
        <f>IF(ลับ!CW$3=0,0,IF(เวลาเรียน!DE38="/",ลับ!CW$3,0))</f>
        <v>0</v>
      </c>
      <c r="CX38" s="85">
        <f t="shared" si="11"/>
        <v>0</v>
      </c>
      <c r="CZ38" s="16">
        <v>33</v>
      </c>
      <c r="DA38" s="16">
        <f>IF(ตัวชี้วัด!C38="ร",ตัวชี้วัด!C38,IF(ตัวชี้วัด!F38="ร",ตัวชี้วัด!F38,IF(ตัวชี้วัด!I38="ร",ตัวชี้วัด!I38,IF(ตัวชี้วัด!L38="ร",ตัวชี้วัด!L38,IF(ตัวชี้วัด!O38="ร",ตัวชี้วัด!O38,IF(ตัวชี้วัด!S38="ร",ตัวชี้วัด!S38,IF(ตัวชี้วัด!V38="ร",ตัวชี้วัด!V38,SUM(ตัวชี้วัด!C38,ตัวชี้วัด!F38,ตัวชี้วัด!I38,ตัวชี้วัด!L38,ตัวชี้วัด!O38,ตัวชี้วัด!S38,ตัวชี้วัด!V38))))))))</f>
        <v>0</v>
      </c>
      <c r="DB38" s="16">
        <f>IF(ตัวชี้วัด!Y38="ร",ตัวชี้วัด!Y38,IF(ตัวชี้วัด!AB38="ร",ตัวชี้วัด!AB38,IF(ตัวชี้วัด!AE38="ร",ตัวชี้วัด!AE38,IF(ตัวชี้วัด!AK38="ร",ตัวชี้วัด!AK38,IF(ตัวชี้วัด!AN38="ร",ตัวชี้วัด!AN38,IF(ตัวชี้วัด!AQ38="ร",ตัวชี้วัด!AQ38,IF(ตัวชี้วัด!AT38="ร",ตัวชี้วัด!AT38,SUM(ตัวชี้วัด!Y38,ตัวชี้วัด!AB38,ตัวชี้วัด!AE38,ตัวชี้วัด!AK38,ตัวชี้วัด!AN38,ตัวชี้วัด!AQ38,ตัวชี้วัด!AT38))))))))</f>
        <v>0</v>
      </c>
      <c r="DC38" s="16">
        <f>IF(ตัวชี้วัด!AW38="ร",ตัวชี้วัด!AW38,IF(ตัวชี้วัด!BA38="ร",ตัวชี้วัด!BA38,IF(ตัวชี้วัด!BD38="ร",ตัวชี้วัด!BD38,IF(ตัวชี้วัด!BG38="ร",ตัวชี้วัด!BG38,IF(ตัวชี้วัด!BJ38="ร",ตัวชี้วัด!BJ38,IF(ตัวชี้วัด!BM38="ร",ตัวชี้วัด!BM38,IF(ตัวชี้วัด!BS38="ร",ตัวชี้วัด!BS38,SUM(ตัวชี้วัด!AW38,ตัวชี้วัด!BA38,ตัวชี้วัด!BD38,ตัวชี้วัด!BG38,ตัวชี้วัด!BJ38,ตัวชี้วัด!BM38,ตัวชี้วัด!BS38))))))))</f>
        <v>0</v>
      </c>
      <c r="DD38" s="16">
        <f>IF(ตัวชี้วัด!BV38="ร",ตัวชี้วัด!BV38,IF(ตัวชี้วัด!BY38="ร",ตัวชี้วัด!BY38,IF(ตัวชี้วัด!CB38="ร",ตัวชี้วัด!CB38,IF(ตัวชี้วัด!CE38="ร",ตัวชี้วัด!CE38,IF(ตัวชี้วัด!CI38="ร",ตัวชี้วัด!CI38,IF(ตัวชี้วัด!CL38="ร",ตัวชี้วัด!CL38,IF(ตัวชี้วัด!CO38="ร",ตัวชี้วัด!CO38,SUM(ตัวชี้วัด!BV38,ตัวชี้วัด!BY38,ตัวชี้วัด!CB38,ตัวชี้วัด!CE38,ตัวชี้วัด!CI38,ตัวชี้วัด!CL38,ตัวชี้วัด!CO38))))))))</f>
        <v>0</v>
      </c>
      <c r="DE38" s="16">
        <f>IF(ตัวชี้วัด!CR38="ร",ตัวชี้วัด!CR38,IF(ตัวชี้วัด!CU38="ร",ตัวชี้วัด!CU38,IF(ตัวชี้วัด!DA38="ร",ตัวชี้วัด!DA38,IF(ตัวชี้วัด!DD38="ร",ตัวชี้วัด!DD38,IF(ตัวชี้วัด!DG38="ร",ตัวชี้วัด!DG38,IF(ตัวชี้วัด!DJ38="ร",ตัวชี้วัด!DJ38,IF(ตัวชี้วัด!DM38="ร",ตัวชี้วัด!DM38,SUM(ตัวชี้วัด!CR38,ตัวชี้วัด!CU38,ตัวชี้วัด!DA38,ตัวชี้วัด!DD38,ตัวชี้วัด!DG38,ตัวชี้วัด!DJ38,ตัวชี้วัด!DM38))))))))</f>
        <v>0</v>
      </c>
      <c r="DF38" s="16">
        <f>IF(ตัวชี้วัด!DQ38="ร",ตัวชี้วัด!DQ38,IF(ตัวชี้วัด!DT38="ร",ตัวชี้วัด!DT38,IF(ตัวชี้วัด!DW38="ร",ตัวชี้วัด!DW38,IF(ตัวชี้วัด!DZ38="ร",ตัวชี้วัด!DZ38,SUM(ตัวชี้วัด!DQ38,ตัวชี้วัด!DT38,ตัวชี้วัด!DW38,ตัวชี้วัด!DZ38)))))</f>
        <v>0</v>
      </c>
      <c r="DG38" s="84">
        <f t="shared" si="12"/>
        <v>0</v>
      </c>
      <c r="DH38" s="51"/>
      <c r="DI38" s="16">
        <f>IF(ตัวชี้วัด!D38="/",1,0)</f>
        <v>0</v>
      </c>
      <c r="DJ38" s="16">
        <f>IF(ตัวชี้วัด!G38="/",1,0)</f>
        <v>0</v>
      </c>
      <c r="DK38" s="16">
        <f>IF(ตัวชี้วัด!J38="/",1,0)</f>
        <v>0</v>
      </c>
      <c r="DL38" s="16">
        <f>IF(ตัวชี้วัด!M38="/",1,0)</f>
        <v>0</v>
      </c>
      <c r="DM38" s="16">
        <f>IF(ตัวชี้วัด!P38="/",1,0)</f>
        <v>0</v>
      </c>
      <c r="DN38" s="16">
        <f>IF(ตัวชี้วัด!T38="/",1,0)</f>
        <v>0</v>
      </c>
      <c r="DO38" s="16">
        <f>IF(ตัวชี้วัด!W38="/",1,0)</f>
        <v>0</v>
      </c>
      <c r="DP38" s="16">
        <f>IF(ตัวชี้วัด!Z38="/",1,0)</f>
        <v>0</v>
      </c>
      <c r="DQ38" s="16">
        <f>IF(ตัวชี้วัด!AC38="/",1,0)</f>
        <v>0</v>
      </c>
      <c r="DR38" s="16">
        <f>IF(ตัวชี้วัด!AF38="/",1,0)</f>
        <v>0</v>
      </c>
      <c r="DS38" s="16">
        <f>IF(ตัวชี้วัด!AL38="/",1,0)</f>
        <v>0</v>
      </c>
      <c r="DT38" s="16">
        <f>IF(ตัวชี้วัด!AO38="/",1,0)</f>
        <v>0</v>
      </c>
      <c r="DU38" s="16">
        <f>IF(ตัวชี้วัด!AR38="/",1,0)</f>
        <v>0</v>
      </c>
      <c r="DV38" s="16">
        <f>IF(ตัวชี้วัด!AU38="/",1,0)</f>
        <v>0</v>
      </c>
      <c r="DW38" s="16">
        <f>IF(ตัวชี้วัด!AX38="/",1,0)</f>
        <v>0</v>
      </c>
      <c r="DX38" s="16">
        <f>IF(ตัวชี้วัด!BB38="/",1,0)</f>
        <v>0</v>
      </c>
      <c r="DY38" s="16">
        <f>IF(ตัวชี้วัด!BE38="/",1,0)</f>
        <v>0</v>
      </c>
      <c r="DZ38" s="16">
        <f>IF(ตัวชี้วัด!BH38="/",1,0)</f>
        <v>0</v>
      </c>
      <c r="EA38" s="16">
        <f>IF(ตัวชี้วัด!BK38="/",1,0)</f>
        <v>0</v>
      </c>
      <c r="EB38" s="16">
        <f>IF(ตัวชี้วัด!BN38="/",1,0)</f>
        <v>0</v>
      </c>
      <c r="EC38" s="16">
        <f>IF(ตัวชี้วัด!BT38="/",1,0)</f>
        <v>0</v>
      </c>
      <c r="ED38" s="16">
        <f>IF(ตัวชี้วัด!BW38="/",1,0)</f>
        <v>0</v>
      </c>
      <c r="EE38" s="16">
        <f>IF(ตัวชี้วัด!BZ38="/",1,0)</f>
        <v>0</v>
      </c>
      <c r="EF38" s="16">
        <f>IF(ตัวชี้วัด!CC38="/",1,0)</f>
        <v>0</v>
      </c>
      <c r="EG38" s="16">
        <f>IF(ตัวชี้วัด!CF38="/",1,0)</f>
        <v>0</v>
      </c>
      <c r="EH38" s="16">
        <f>IF(ตัวชี้วัด!CJ38="/",1,0)</f>
        <v>0</v>
      </c>
      <c r="EI38" s="16">
        <f>IF(ตัวชี้วัด!CM38="/",1,0)</f>
        <v>0</v>
      </c>
      <c r="EJ38" s="16">
        <f>IF(ตัวชี้วัด!CP38="/",1,0)</f>
        <v>0</v>
      </c>
      <c r="EK38" s="16">
        <f>IF(ตัวชี้วัด!CS38="/",1,0)</f>
        <v>0</v>
      </c>
      <c r="EL38" s="16">
        <f>IF(ตัวชี้วัด!CV38="/",1,0)</f>
        <v>0</v>
      </c>
      <c r="EM38" s="16">
        <f>IF(ตัวชี้วัด!DB38="/",1,0)</f>
        <v>0</v>
      </c>
      <c r="EN38" s="16">
        <f>IF(ตัวชี้วัด!DE38="/",1,0)</f>
        <v>0</v>
      </c>
      <c r="EO38" s="16">
        <f>IF(ตัวชี้วัด!DH38="/",1,0)</f>
        <v>0</v>
      </c>
      <c r="EP38" s="16">
        <f>IF(ตัวชี้วัด!DK38="/",1,0)</f>
        <v>0</v>
      </c>
      <c r="EQ38" s="16">
        <f>IF(ตัวชี้วัด!DN38="/",1,0)</f>
        <v>0</v>
      </c>
      <c r="ER38" s="16">
        <f>IF(ตัวชี้วัด!DR38="/",1,0)</f>
        <v>0</v>
      </c>
      <c r="ES38" s="16">
        <f>IF(ตัวชี้วัด!DU38="/",1,0)</f>
        <v>0</v>
      </c>
      <c r="ET38" s="16">
        <f>IF(ตัวชี้วัด!DX38="/",1,0)</f>
        <v>0</v>
      </c>
      <c r="EU38" s="16">
        <f>IF(ตัวชี้วัด!EA38="/",1,0)</f>
        <v>0</v>
      </c>
      <c r="EV38" s="84">
        <f t="shared" ref="EV38:EV55" si="14">SUM(DI38:EU38)</f>
        <v>0</v>
      </c>
      <c r="EX38" s="16">
        <v>33</v>
      </c>
      <c r="EY38" s="16">
        <f>IF(คุณลักษณะ!B38&gt;1,2,IF(คุณลักษณะ!B38=1,1,0))</f>
        <v>0</v>
      </c>
      <c r="EZ38" s="16">
        <f>IF(คุณลักษณะ!C38&gt;1,2,IF(คุณลักษณะ!C38=1,1,0))</f>
        <v>0</v>
      </c>
      <c r="FA38" s="16">
        <f>IF(คุณลักษณะ!D38&gt;1,2,IF(คุณลักษณะ!D38=1,1,0))</f>
        <v>0</v>
      </c>
      <c r="FB38" s="16">
        <f>IF(คุณลักษณะ!E38&gt;1,2,IF(คุณลักษณะ!E38=1,1,0))</f>
        <v>0</v>
      </c>
      <c r="FC38" s="84">
        <f t="shared" ref="FC38:FC55" si="15">SUM(EY38:FB38)</f>
        <v>0</v>
      </c>
      <c r="FD38" s="16">
        <f>IF(คุณลักษณะ!G38&gt;1,2,IF(คุณลักษณะ!G38=1,1,0))</f>
        <v>0</v>
      </c>
      <c r="FE38" s="16">
        <f>IF(คุณลักษณะ!H38&gt;1,2,IF(คุณลักษณะ!H38=1,1,0))</f>
        <v>0</v>
      </c>
      <c r="FF38" s="84">
        <f t="shared" ref="FF38:FF55" si="16">SUM(FD38:FE38)</f>
        <v>0</v>
      </c>
      <c r="FG38" s="16">
        <f>IF(คุณลักษณะ!O38&gt;1,2,IF(คุณลักษณะ!O38=1,1,0))</f>
        <v>0</v>
      </c>
      <c r="FH38" s="16">
        <f>IF(คุณลักษณะ!P38&gt;1,2,IF(คุณลักษณะ!P38=1,1,0))</f>
        <v>0</v>
      </c>
      <c r="FI38" s="84">
        <f t="shared" ref="FI38:FI55" si="17">SUM(FG38:FH38)</f>
        <v>0</v>
      </c>
      <c r="FJ38" s="16">
        <f>IF(คุณลักษณะ!S38&gt;1,2,IF(คุณลักษณะ!S38=1,1,0))</f>
        <v>0</v>
      </c>
      <c r="FK38" s="16">
        <f>IF(คุณลักษณะ!T38&gt;1,2,IF(คุณลักษณะ!T38=1,1,0))</f>
        <v>0</v>
      </c>
      <c r="FL38" s="84">
        <f t="shared" ref="FL38:FL55" si="18">SUM(FJ38:FK38)</f>
        <v>0</v>
      </c>
      <c r="FM38" s="16">
        <f>IF(คุณลักษณะ!V38&gt;1,2,IF(คุณลักษณะ!V38=1,1,0))</f>
        <v>0</v>
      </c>
      <c r="FN38" s="16">
        <f>IF(คุณลักษณะ!W38&gt;1,2,IF(คุณลักษณะ!W38=1,1,0))</f>
        <v>0</v>
      </c>
      <c r="FO38" s="84">
        <f t="shared" ref="FO38:FO55" si="19">SUM(FM38:FN38)</f>
        <v>0</v>
      </c>
      <c r="FP38" s="16">
        <f>IF(คุณลักษณะ!Y38&gt;1,2,IF(คุณลักษณะ!Y38=1,1,0))</f>
        <v>0</v>
      </c>
      <c r="FQ38" s="16">
        <f>IF(คุณลักษณะ!AC38&gt;1,2,IF(คุณลักษณะ!AC38=1,1,0))</f>
        <v>0</v>
      </c>
      <c r="FR38" s="16">
        <f>IF(คุณลักษณะ!AD38&gt;1,2,IF(คุณลักษณะ!AD38=1,1,0))</f>
        <v>0</v>
      </c>
      <c r="FS38" s="84">
        <f t="shared" ref="FS38:FS55" si="20">SUM(FP38:FR38)</f>
        <v>0</v>
      </c>
      <c r="FT38" s="16">
        <f>IF(คุณลักษณะ!AF38&gt;1,2,IF(คุณลักษณะ!AF38=1,1,0))</f>
        <v>0</v>
      </c>
      <c r="FU38" s="16">
        <f>IF(คุณลักษณะ!AG38&gt;1,2,IF(คุณลักษณะ!AG38=1,1,0))</f>
        <v>0</v>
      </c>
      <c r="FV38" s="84">
        <f t="shared" ref="FV38:FV55" si="21">SUM(FT38:FU38)</f>
        <v>0</v>
      </c>
      <c r="FW38" s="51"/>
      <c r="FX38" s="16">
        <f>IF(คุณลักษณะ!F38&gt;1,2,IF(คุณลักษณะ!F38=1,1,0))</f>
        <v>0</v>
      </c>
      <c r="FY38" s="16">
        <f>IF(คุณลักษณะ!I38&gt;1,2,IF(คุณลักษณะ!I38=1,1,0))</f>
        <v>0</v>
      </c>
      <c r="FZ38" s="16">
        <f>IF(คุณลักษณะ!N38&gt;1,2,IF(คุณลักษณะ!N38=1,1,0))</f>
        <v>0</v>
      </c>
      <c r="GA38" s="16">
        <f>IF(คุณลักษณะ!Q38&gt;1,2,IF(คุณลักษณะ!Q38=1,1,0))</f>
        <v>0</v>
      </c>
      <c r="GB38" s="16">
        <f>IF(คุณลักษณะ!U38&gt;1,2,IF(คุณลักษณะ!U38=1,1,0))</f>
        <v>0</v>
      </c>
      <c r="GC38" s="16">
        <f>IF(คุณลักษณะ!X38&gt;1,2,IF(คุณลักษณะ!X38=1,1,0))</f>
        <v>0</v>
      </c>
      <c r="GD38" s="16">
        <f>IF(คุณลักษณะ!AE38&gt;1,2,IF(คุณลักษณะ!AE38=1,1,0))</f>
        <v>0</v>
      </c>
      <c r="GE38" s="16">
        <f>IF(คุณลักษณะ!AH38&gt;1,2,IF(คุณลักษณะ!AH38=1,1,0))</f>
        <v>0</v>
      </c>
      <c r="GF38" s="88">
        <f t="shared" ref="GF38:GF55" si="22">SUM(FX38:GE38)</f>
        <v>0</v>
      </c>
      <c r="GG38" s="86">
        <f>IF(คุณลักษณะ!F38=0,0,IF(คุณลักษณะ!I38=0,0,IF(คุณลักษณะ!N38=0,0,IF(คุณลักษณะ!Q38=0,0,IF(คุณลักษณะ!U38=0,0,IF(คุณลักษณะ!X38=0,0,IF(คุณลักษณะ!AE38=0,0,IF(คุณลักษณะ!AH38=0,0,GF38))))))))</f>
        <v>0</v>
      </c>
      <c r="GI38" s="3">
        <v>33</v>
      </c>
      <c r="GJ38" s="22">
        <f>IF(เวลาเรียน!C38="",0,1)</f>
        <v>0</v>
      </c>
      <c r="GK38" s="456">
        <f>IF(ผลการเรียน!$AK37=$GK$5,1,0)</f>
        <v>0</v>
      </c>
      <c r="GL38" s="456">
        <f>IF(ผลการเรียน!$AK37=$GL$5,1,0)</f>
        <v>0</v>
      </c>
      <c r="GM38" s="456">
        <f>IF(ผลการเรียน!$AK37=$GM$5,1,0)</f>
        <v>0</v>
      </c>
      <c r="GN38" s="456">
        <f>IF(ผลการเรียน!$AK37=$GN$5,1,0)</f>
        <v>0</v>
      </c>
      <c r="GO38" s="456">
        <f>IF(ผลการเรียน!$AK37=$GO$5,1,0)</f>
        <v>0</v>
      </c>
      <c r="GP38" s="456">
        <f>IF(ผลการเรียน!$AK37=$GP$5,1,0)</f>
        <v>0</v>
      </c>
      <c r="GQ38" s="456">
        <f>IF(ผลการเรียน!$AK37=$GQ$5,1,0)</f>
        <v>0</v>
      </c>
      <c r="GR38" s="456">
        <f>IF(ผลการเรียน!$AK37=$GR$5,1,0)</f>
        <v>0</v>
      </c>
      <c r="GS38" s="456">
        <f>IF(ผลการเรียน!$AK37=$GS$5,1,0)</f>
        <v>0</v>
      </c>
      <c r="GT38" s="456">
        <f>IF(ผลการเรียน!$AK37=$GT$5,1,0)</f>
        <v>0</v>
      </c>
      <c r="GU38" s="456">
        <f ca="1">IF(ผลการเรียน!$BA37=ลับ!$GU$5,1,0)</f>
        <v>0</v>
      </c>
      <c r="GV38" s="456">
        <f ca="1">IF(ผลการเรียน!$BA37=ลับ!$GV$5,1,0)</f>
        <v>0</v>
      </c>
      <c r="GW38" s="456">
        <f ca="1">IF(ผลการเรียน!$BA37=ลับ!$GW$5,1,0)</f>
        <v>0</v>
      </c>
      <c r="GX38" s="456">
        <f ca="1">IF(ผลการเรียน!$BA37=ลับ!$GX$5,1,0)</f>
        <v>0</v>
      </c>
      <c r="GY38" s="456">
        <f ca="1">IF(ผลการเรียน!$AR37=ลับ!$GY$5,1,0)</f>
        <v>0</v>
      </c>
      <c r="GZ38" s="456">
        <f ca="1">IF(ผลการเรียน!$AR37=ลับ!$GZ$5,1,0)</f>
        <v>0</v>
      </c>
      <c r="HA38" s="456">
        <f ca="1">IF(ผลการเรียน!$AR37=ลับ!$HA$5,1,0)</f>
        <v>0</v>
      </c>
      <c r="HB38" s="456">
        <f ca="1">IF(ผลการเรียน!$AR37=ลับ!$HB$5,1,0)</f>
        <v>0</v>
      </c>
      <c r="HC38" s="22">
        <f>IF(สรุปคะแนน!$Q38=3,1,0)</f>
        <v>0</v>
      </c>
      <c r="HD38" s="22">
        <f>IF(สรุปคะแนน!$Q38=2,1,0)</f>
        <v>0</v>
      </c>
      <c r="HE38" s="22">
        <f>IF(สรุปคะแนน!$Q38=1,1,0)</f>
        <v>0</v>
      </c>
      <c r="HF38" s="22">
        <f>IF(สรุปคะแนน!$Q38=0,1,0)</f>
        <v>1</v>
      </c>
      <c r="HG38" s="51"/>
      <c r="HH38" s="51"/>
      <c r="HI38" s="51"/>
      <c r="HJ38" s="51"/>
      <c r="HK38" s="51"/>
      <c r="HL38" s="51"/>
      <c r="HM38" s="51"/>
      <c r="HN38" s="51"/>
    </row>
    <row r="39" spans="1:222" ht="21">
      <c r="A39" s="29">
        <v>34</v>
      </c>
      <c r="B39" s="64">
        <f>IF(ลับ!B$3=0,0,IF(เวลาเรียน!G39="/",ลับ!B$3,0))</f>
        <v>0</v>
      </c>
      <c r="C39" s="64">
        <f>IF(ลับ!C$3=0,0,IF(เวลาเรียน!H39="/",ลับ!C$3,0))</f>
        <v>0</v>
      </c>
      <c r="D39" s="64">
        <f>IF(ลับ!D$3=0,0,IF(เวลาเรียน!I39="/",ลับ!D$3,0))</f>
        <v>0</v>
      </c>
      <c r="E39" s="64">
        <f>IF(ลับ!E$3=0,0,IF(เวลาเรียน!J39="/",ลับ!E$3,0))</f>
        <v>0</v>
      </c>
      <c r="F39" s="64">
        <f>IF(ลับ!F$3=0,0,IF(เวลาเรียน!K39="/",ลับ!F$3,0))</f>
        <v>0</v>
      </c>
      <c r="G39" s="64">
        <f>IF(ลับ!G$3=0,0,IF(เวลาเรียน!L39="/",ลับ!G$3,0))</f>
        <v>0</v>
      </c>
      <c r="H39" s="64">
        <f>IF(ลับ!H$3=0,0,IF(เวลาเรียน!M39="/",ลับ!H$3,0))</f>
        <v>0</v>
      </c>
      <c r="I39" s="64">
        <f>IF(ลับ!I$3=0,0,IF(เวลาเรียน!N39="/",ลับ!I$3,0))</f>
        <v>0</v>
      </c>
      <c r="J39" s="64">
        <f>IF(ลับ!J$3=0,0,IF(เวลาเรียน!O39="/",ลับ!J$3,0))</f>
        <v>0</v>
      </c>
      <c r="K39" s="64">
        <f>IF(ลับ!K$3=0,0,IF(เวลาเรียน!P39="/",ลับ!K$3,0))</f>
        <v>0</v>
      </c>
      <c r="L39" s="64">
        <f>IF(ลับ!L$3=0,0,IF(เวลาเรียน!Q39="/",ลับ!L$3,0))</f>
        <v>0</v>
      </c>
      <c r="M39" s="64">
        <f>IF(ลับ!M$3=0,0,IF(เวลาเรียน!R39="/",ลับ!M$3,0))</f>
        <v>0</v>
      </c>
      <c r="N39" s="64">
        <f>IF(ลับ!N$3=0,0,IF(เวลาเรียน!S39="/",ลับ!N$3,0))</f>
        <v>0</v>
      </c>
      <c r="O39" s="64">
        <f>IF(ลับ!O$3=0,0,IF(เวลาเรียน!T39="/",ลับ!O$3,0))</f>
        <v>0</v>
      </c>
      <c r="P39" s="64">
        <f>IF(ลับ!P$3=0,0,IF(เวลาเรียน!U39="/",ลับ!P$3,0))</f>
        <v>0</v>
      </c>
      <c r="Q39" s="64">
        <f>IF(ลับ!Q$3=0,0,IF(เวลาเรียน!V39="/",ลับ!Q$3,0))</f>
        <v>0</v>
      </c>
      <c r="R39" s="64">
        <f>IF(ลับ!R$3=0,0,IF(เวลาเรียน!W39="/",ลับ!R$3,0))</f>
        <v>0</v>
      </c>
      <c r="S39" s="64">
        <f>IF(ลับ!S$3=0,0,IF(เวลาเรียน!X39="/",ลับ!S$3,0))</f>
        <v>0</v>
      </c>
      <c r="T39" s="64">
        <f>IF(ลับ!T$3=0,0,IF(เวลาเรียน!Y39="/",ลับ!T$3,0))</f>
        <v>0</v>
      </c>
      <c r="U39" s="64">
        <f>IF(ลับ!U$3=0,0,IF(เวลาเรียน!Z39="/",ลับ!U$3,0))</f>
        <v>0</v>
      </c>
      <c r="V39" s="64">
        <f>IF(ลับ!V$3=0,0,IF(เวลาเรียน!AA39="/",ลับ!V$3,0))</f>
        <v>0</v>
      </c>
      <c r="W39" s="64">
        <f>IF(ลับ!W$3=0,0,IF(เวลาเรียน!AB39="/",ลับ!W$3,0))</f>
        <v>0</v>
      </c>
      <c r="X39" s="64">
        <f>IF(ลับ!X$3=0,0,IF(เวลาเรียน!AC39="/",ลับ!X$3,0))</f>
        <v>0</v>
      </c>
      <c r="Y39" s="64">
        <f>IF(ลับ!Y$3=0,0,IF(เวลาเรียน!AD39="/",ลับ!Y$3,0))</f>
        <v>0</v>
      </c>
      <c r="Z39" s="773">
        <f>IF(ลับ!Z$3=0,0,IF(เวลาเรียน!AE39="/",ลับ!Z$3,0))</f>
        <v>0</v>
      </c>
      <c r="AA39" s="64">
        <f>IF(ลับ!AA$3=0,0,IF(เวลาเรียน!AH39="/",ลับ!AA$3,0))</f>
        <v>0</v>
      </c>
      <c r="AB39" s="64">
        <f>IF(ลับ!AB$3=0,0,IF(เวลาเรียน!AI39="/",ลับ!AB$3,0))</f>
        <v>0</v>
      </c>
      <c r="AC39" s="64">
        <f>IF(ลับ!AC$3=0,0,IF(เวลาเรียน!AJ39="/",ลับ!AC$3,0))</f>
        <v>0</v>
      </c>
      <c r="AD39" s="64">
        <f>IF(ลับ!AD$3=0,0,IF(เวลาเรียน!AK39="/",ลับ!AD$3,0))</f>
        <v>0</v>
      </c>
      <c r="AE39" s="64">
        <f>IF(ลับ!AE$3=0,0,IF(เวลาเรียน!AL39="/",ลับ!AE$3,0))</f>
        <v>0</v>
      </c>
      <c r="AF39" s="64">
        <f>IF(ลับ!AF$3=0,0,IF(เวลาเรียน!AM39="/",ลับ!AF$3,0))</f>
        <v>0</v>
      </c>
      <c r="AG39" s="64">
        <f>IF(ลับ!AG$3=0,0,IF(เวลาเรียน!AN39="/",ลับ!AG$3,0))</f>
        <v>0</v>
      </c>
      <c r="AH39" s="64">
        <f>IF(ลับ!AH$3=0,0,IF(เวลาเรียน!AO39="/",ลับ!AH$3,0))</f>
        <v>0</v>
      </c>
      <c r="AI39" s="64">
        <f>IF(ลับ!AI$3=0,0,IF(เวลาเรียน!AP39="/",ลับ!AI$3,0))</f>
        <v>0</v>
      </c>
      <c r="AJ39" s="64">
        <f>IF(ลับ!AJ$3=0,0,IF(เวลาเรียน!AQ39="/",ลับ!AJ$3,0))</f>
        <v>0</v>
      </c>
      <c r="AK39" s="64">
        <f>IF(ลับ!AK$3=0,0,IF(เวลาเรียน!AR39="/",ลับ!AK$3,0))</f>
        <v>0</v>
      </c>
      <c r="AL39" s="64">
        <f>IF(ลับ!AL$3=0,0,IF(เวลาเรียน!AS39="/",ลับ!AL$3,0))</f>
        <v>0</v>
      </c>
      <c r="AM39" s="64">
        <f>IF(ลับ!AM$3=0,0,IF(เวลาเรียน!AT39="/",ลับ!AM$3,0))</f>
        <v>0</v>
      </c>
      <c r="AN39" s="64">
        <f>IF(ลับ!AN$3=0,0,IF(เวลาเรียน!AU39="/",ลับ!AN$3,0))</f>
        <v>0</v>
      </c>
      <c r="AO39" s="64">
        <f>IF(ลับ!AO$3=0,0,IF(เวลาเรียน!AV39="/",ลับ!AO$3,0))</f>
        <v>0</v>
      </c>
      <c r="AP39" s="64">
        <f>IF(ลับ!AP$3=0,0,IF(เวลาเรียน!AW39="/",ลับ!AP$3,0))</f>
        <v>0</v>
      </c>
      <c r="AQ39" s="64">
        <f>IF(ลับ!AQ$3=0,0,IF(เวลาเรียน!AX39="/",ลับ!AQ$3,0))</f>
        <v>0</v>
      </c>
      <c r="AR39" s="64">
        <f>IF(ลับ!AR$3=0,0,IF(เวลาเรียน!AY39="/",ลับ!AR$3,0))</f>
        <v>0</v>
      </c>
      <c r="AS39" s="64">
        <f>IF(ลับ!AS$3=0,0,IF(เวลาเรียน!AZ39="/",ลับ!AS$3,0))</f>
        <v>0</v>
      </c>
      <c r="AT39" s="64">
        <f>IF(ลับ!AT$3=0,0,IF(เวลาเรียน!BA39="/",ลับ!AT$3,0))</f>
        <v>0</v>
      </c>
      <c r="AU39" s="64">
        <f>IF(ลับ!AU$3=0,0,IF(เวลาเรียน!BB39="/",ลับ!AU$3,0))</f>
        <v>0</v>
      </c>
      <c r="AV39" s="64">
        <f>IF(ลับ!AV$3=0,0,IF(เวลาเรียน!BC39="/",ลับ!AV$3,0))</f>
        <v>0</v>
      </c>
      <c r="AW39" s="64">
        <f>IF(ลับ!AW$3=0,0,IF(เวลาเรียน!BD39="/",ลับ!AW$3,0))</f>
        <v>0</v>
      </c>
      <c r="AX39" s="64">
        <f>IF(ลับ!AX$3=0,0,IF(เวลาเรียน!BE39="/",ลับ!AX$3,0))</f>
        <v>0</v>
      </c>
      <c r="AY39" s="64">
        <f>IF(ลับ!AY$3=0,0,IF(เวลาเรียน!BF39="/",ลับ!AY$3,0))</f>
        <v>0</v>
      </c>
      <c r="AZ39" s="64">
        <f>IF(ลับ!AZ$3=0,0,IF(เวลาเรียน!BG39="/",ลับ!AZ$3,0))</f>
        <v>0</v>
      </c>
      <c r="BA39" s="64">
        <f>IF(ลับ!BA$3=0,0,IF(เวลาเรียน!BH39="/",ลับ!BA$3,0))</f>
        <v>0</v>
      </c>
      <c r="BB39" s="64">
        <f>IF(ลับ!BB$3=0,0,IF(เวลาเรียน!BI39="/",ลับ!BB$3,0))</f>
        <v>0</v>
      </c>
      <c r="BC39" s="64">
        <f>IF(ลับ!BC$3=0,0,IF(เวลาเรียน!BJ39="/",ลับ!BC$3,0))</f>
        <v>0</v>
      </c>
      <c r="BD39" s="64">
        <f>IF(ลับ!BD$3=0,0,IF(เวลาเรียน!BK39="/",ลับ!BD$3,0))</f>
        <v>0</v>
      </c>
      <c r="BE39" s="64">
        <f>IF(ลับ!BE$3=0,0,IF(เวลาเรียน!BL39="/",ลับ!BE$3,0))</f>
        <v>0</v>
      </c>
      <c r="BF39" s="64">
        <f>IF(ลับ!BF$3=0,0,IF(เวลาเรียน!BM39="/",ลับ!BF$3,0))</f>
        <v>0</v>
      </c>
      <c r="BG39" s="64">
        <f>IF(ลับ!BG$3=0,0,IF(เวลาเรียน!BN39="/",ลับ!BG$3,0))</f>
        <v>0</v>
      </c>
      <c r="BH39" s="64">
        <f>IF(ลับ!BH$3=0,0,IF(เวลาเรียน!BO39="/",ลับ!BH$3,0))</f>
        <v>0</v>
      </c>
      <c r="BI39" s="64">
        <f>IF(ลับ!BI$3=0,0,IF(เวลาเรียน!BP39="/",ลับ!BI$3,0))</f>
        <v>0</v>
      </c>
      <c r="BJ39" s="64">
        <f>IF(ลับ!BJ$3=0,0,IF(เวลาเรียน!BQ39="/",ลับ!BJ$3,0))</f>
        <v>0</v>
      </c>
      <c r="BK39" s="64">
        <f>IF(ลับ!BK$3=0,0,IF(เวลาเรียน!BR39="/",ลับ!BK$3,0))</f>
        <v>0</v>
      </c>
      <c r="BL39" s="64">
        <f>IF(ลับ!BL$3=0,0,IF(เวลาเรียน!BS39="/",ลับ!BL$3,0))</f>
        <v>0</v>
      </c>
      <c r="BM39" s="64">
        <f>IF(ลับ!BM$3=0,0,IF(เวลาเรียน!BT39="/",ลับ!BM$3,0))</f>
        <v>0</v>
      </c>
      <c r="BN39" s="64">
        <f>IF(ลับ!BN$3=0,0,IF(เวลาเรียน!BU39="/",ลับ!BN$3,0))</f>
        <v>0</v>
      </c>
      <c r="BO39" s="64">
        <f>IF(ลับ!BO$3=0,0,IF(เวลาเรียน!BV39="/",ลับ!BO$3,0))</f>
        <v>0</v>
      </c>
      <c r="BP39" s="64">
        <f>IF(ลับ!BP$3=0,0,IF(เวลาเรียน!BW39="/",ลับ!BP$3,0))</f>
        <v>0</v>
      </c>
      <c r="BQ39" s="64">
        <f>IF(ลับ!BQ$3=0,0,IF(เวลาเรียน!BX39="/",ลับ!BQ$3,0))</f>
        <v>0</v>
      </c>
      <c r="BR39" s="64">
        <f>IF(ลับ!BR$3=0,0,IF(เวลาเรียน!BY39="/",ลับ!BR$3,0))</f>
        <v>0</v>
      </c>
      <c r="BS39" s="773">
        <f>IF(ลับ!BS$3=0,0,IF(เวลาเรียน!BZ39="/",ลับ!BS$3,0))</f>
        <v>0</v>
      </c>
      <c r="BT39" s="64">
        <f>IF(ลับ!BT$3=0,0,IF(เวลาเรียน!CB39="/",ลับ!BT$3,0))</f>
        <v>0</v>
      </c>
      <c r="BU39" s="64">
        <f>IF(ลับ!BU$3=0,0,IF(เวลาเรียน!CC39="/",ลับ!BU$3,0))</f>
        <v>0</v>
      </c>
      <c r="BV39" s="64">
        <f>IF(ลับ!BV$3=0,0,IF(เวลาเรียน!CD39="/",ลับ!BV$3,0))</f>
        <v>0</v>
      </c>
      <c r="BW39" s="64">
        <f>IF(ลับ!BW$3=0,0,IF(เวลาเรียน!CE39="/",ลับ!BW$3,0))</f>
        <v>0</v>
      </c>
      <c r="BX39" s="64">
        <f>IF(ลับ!BX$3=0,0,IF(เวลาเรียน!CF39="/",ลับ!BX$3,0))</f>
        <v>0</v>
      </c>
      <c r="BY39" s="64">
        <f>IF(ลับ!BY$3=0,0,IF(เวลาเรียน!CG39="/",ลับ!BY$3,0))</f>
        <v>0</v>
      </c>
      <c r="BZ39" s="64">
        <f>IF(ลับ!BZ$3=0,0,IF(เวลาเรียน!CH39="/",ลับ!BZ$3,0))</f>
        <v>0</v>
      </c>
      <c r="CA39" s="64">
        <f>IF(ลับ!CA$3=0,0,IF(เวลาเรียน!CI39="/",ลับ!CA$3,0))</f>
        <v>0</v>
      </c>
      <c r="CB39" s="64">
        <f>IF(ลับ!CB$3=0,0,IF(เวลาเรียน!CJ39="/",ลับ!CB$3,0))</f>
        <v>0</v>
      </c>
      <c r="CC39" s="64">
        <f>IF(ลับ!CC$3=0,0,IF(เวลาเรียน!CK39="/",ลับ!CC$3,0))</f>
        <v>0</v>
      </c>
      <c r="CD39" s="64">
        <f>IF(ลับ!CD$3=0,0,IF(เวลาเรียน!CL39="/",ลับ!CD$3,0))</f>
        <v>0</v>
      </c>
      <c r="CE39" s="64">
        <f>IF(ลับ!CE$3=0,0,IF(เวลาเรียน!CM39="/",ลับ!CE$3,0))</f>
        <v>0</v>
      </c>
      <c r="CF39" s="64">
        <f>IF(ลับ!CF$3=0,0,IF(เวลาเรียน!CN39="/",ลับ!CF$3,0))</f>
        <v>0</v>
      </c>
      <c r="CG39" s="64">
        <f>IF(ลับ!CG$3=0,0,IF(เวลาเรียน!CO39="/",ลับ!CG$3,0))</f>
        <v>0</v>
      </c>
      <c r="CH39" s="64">
        <f>IF(ลับ!CH$3=0,0,IF(เวลาเรียน!CP39="/",ลับ!CH$3,0))</f>
        <v>0</v>
      </c>
      <c r="CI39" s="64">
        <f>IF(ลับ!CI$3=0,0,IF(เวลาเรียน!CQ39="/",ลับ!CI$3,0))</f>
        <v>0</v>
      </c>
      <c r="CJ39" s="64">
        <f>IF(ลับ!CJ$3=0,0,IF(เวลาเรียน!CR39="/",ลับ!CJ$3,0))</f>
        <v>0</v>
      </c>
      <c r="CK39" s="64">
        <f>IF(ลับ!CK$3=0,0,IF(เวลาเรียน!CS39="/",ลับ!CK$3,0))</f>
        <v>0</v>
      </c>
      <c r="CL39" s="64">
        <f>IF(ลับ!CL$3=0,0,IF(เวลาเรียน!CT39="/",ลับ!CL$3,0))</f>
        <v>0</v>
      </c>
      <c r="CM39" s="64">
        <f>IF(ลับ!CM$3=0,0,IF(เวลาเรียน!CU39="/",ลับ!CM$3,0))</f>
        <v>0</v>
      </c>
      <c r="CN39" s="64">
        <f>IF(ลับ!CN$3=0,0,IF(เวลาเรียน!CV39="/",ลับ!CN$3,0))</f>
        <v>0</v>
      </c>
      <c r="CO39" s="64">
        <f>IF(ลับ!CO$3=0,0,IF(เวลาเรียน!CW39="/",ลับ!CO$3,0))</f>
        <v>0</v>
      </c>
      <c r="CP39" s="64">
        <f>IF(ลับ!CP$3=0,0,IF(เวลาเรียน!CX39="/",ลับ!CP$3,0))</f>
        <v>0</v>
      </c>
      <c r="CQ39" s="64">
        <f>IF(ลับ!CQ$3=0,0,IF(เวลาเรียน!CY39="/",ลับ!CQ$3,0))</f>
        <v>0</v>
      </c>
      <c r="CR39" s="64">
        <f>IF(ลับ!CR$3=0,0,IF(เวลาเรียน!CZ39="/",ลับ!CR$3,0))</f>
        <v>0</v>
      </c>
      <c r="CS39" s="64">
        <f>IF(ลับ!CS$3=0,0,IF(เวลาเรียน!DA39="/",ลับ!CS$3,0))</f>
        <v>0</v>
      </c>
      <c r="CT39" s="64">
        <f>IF(ลับ!CT$3=0,0,IF(เวลาเรียน!DB39="/",ลับ!CT$3,0))</f>
        <v>0</v>
      </c>
      <c r="CU39" s="64">
        <f>IF(ลับ!CU$3=0,0,IF(เวลาเรียน!DC39="/",ลับ!CU$3,0))</f>
        <v>0</v>
      </c>
      <c r="CV39" s="64">
        <f>IF(ลับ!CV$3=0,0,IF(เวลาเรียน!DD39="/",ลับ!CV$3,0))</f>
        <v>0</v>
      </c>
      <c r="CW39" s="65">
        <f>IF(ลับ!CW$3=0,0,IF(เวลาเรียน!DE39="/",ลับ!CW$3,0))</f>
        <v>0</v>
      </c>
      <c r="CX39" s="85">
        <f t="shared" si="11"/>
        <v>0</v>
      </c>
      <c r="CZ39" s="16">
        <v>34</v>
      </c>
      <c r="DA39" s="16">
        <f>IF(ตัวชี้วัด!C39="ร",ตัวชี้วัด!C39,IF(ตัวชี้วัด!F39="ร",ตัวชี้วัด!F39,IF(ตัวชี้วัด!I39="ร",ตัวชี้วัด!I39,IF(ตัวชี้วัด!L39="ร",ตัวชี้วัด!L39,IF(ตัวชี้วัด!O39="ร",ตัวชี้วัด!O39,IF(ตัวชี้วัด!S39="ร",ตัวชี้วัด!S39,IF(ตัวชี้วัด!V39="ร",ตัวชี้วัด!V39,SUM(ตัวชี้วัด!C39,ตัวชี้วัด!F39,ตัวชี้วัด!I39,ตัวชี้วัด!L39,ตัวชี้วัด!O39,ตัวชี้วัด!S39,ตัวชี้วัด!V39))))))))</f>
        <v>0</v>
      </c>
      <c r="DB39" s="16">
        <f>IF(ตัวชี้วัด!Y39="ร",ตัวชี้วัด!Y39,IF(ตัวชี้วัด!AB39="ร",ตัวชี้วัด!AB39,IF(ตัวชี้วัด!AE39="ร",ตัวชี้วัด!AE39,IF(ตัวชี้วัด!AK39="ร",ตัวชี้วัด!AK39,IF(ตัวชี้วัด!AN39="ร",ตัวชี้วัด!AN39,IF(ตัวชี้วัด!AQ39="ร",ตัวชี้วัด!AQ39,IF(ตัวชี้วัด!AT39="ร",ตัวชี้วัด!AT39,SUM(ตัวชี้วัด!Y39,ตัวชี้วัด!AB39,ตัวชี้วัด!AE39,ตัวชี้วัด!AK39,ตัวชี้วัด!AN39,ตัวชี้วัด!AQ39,ตัวชี้วัด!AT39))))))))</f>
        <v>0</v>
      </c>
      <c r="DC39" s="16">
        <f>IF(ตัวชี้วัด!AW39="ร",ตัวชี้วัด!AW39,IF(ตัวชี้วัด!BA39="ร",ตัวชี้วัด!BA39,IF(ตัวชี้วัด!BD39="ร",ตัวชี้วัด!BD39,IF(ตัวชี้วัด!BG39="ร",ตัวชี้วัด!BG39,IF(ตัวชี้วัด!BJ39="ร",ตัวชี้วัด!BJ39,IF(ตัวชี้วัด!BM39="ร",ตัวชี้วัด!BM39,IF(ตัวชี้วัด!BS39="ร",ตัวชี้วัด!BS39,SUM(ตัวชี้วัด!AW39,ตัวชี้วัด!BA39,ตัวชี้วัด!BD39,ตัวชี้วัด!BG39,ตัวชี้วัด!BJ39,ตัวชี้วัด!BM39,ตัวชี้วัด!BS39))))))))</f>
        <v>0</v>
      </c>
      <c r="DD39" s="16">
        <f>IF(ตัวชี้วัด!BV39="ร",ตัวชี้วัด!BV39,IF(ตัวชี้วัด!BY39="ร",ตัวชี้วัด!BY39,IF(ตัวชี้วัด!CB39="ร",ตัวชี้วัด!CB39,IF(ตัวชี้วัด!CE39="ร",ตัวชี้วัด!CE39,IF(ตัวชี้วัด!CI39="ร",ตัวชี้วัด!CI39,IF(ตัวชี้วัด!CL39="ร",ตัวชี้วัด!CL39,IF(ตัวชี้วัด!CO39="ร",ตัวชี้วัด!CO39,SUM(ตัวชี้วัด!BV39,ตัวชี้วัด!BY39,ตัวชี้วัด!CB39,ตัวชี้วัด!CE39,ตัวชี้วัด!CI39,ตัวชี้วัด!CL39,ตัวชี้วัด!CO39))))))))</f>
        <v>0</v>
      </c>
      <c r="DE39" s="16">
        <f>IF(ตัวชี้วัด!CR39="ร",ตัวชี้วัด!CR39,IF(ตัวชี้วัด!CU39="ร",ตัวชี้วัด!CU39,IF(ตัวชี้วัด!DA39="ร",ตัวชี้วัด!DA39,IF(ตัวชี้วัด!DD39="ร",ตัวชี้วัด!DD39,IF(ตัวชี้วัด!DG39="ร",ตัวชี้วัด!DG39,IF(ตัวชี้วัด!DJ39="ร",ตัวชี้วัด!DJ39,IF(ตัวชี้วัด!DM39="ร",ตัวชี้วัด!DM39,SUM(ตัวชี้วัด!CR39,ตัวชี้วัด!CU39,ตัวชี้วัด!DA39,ตัวชี้วัด!DD39,ตัวชี้วัด!DG39,ตัวชี้วัด!DJ39,ตัวชี้วัด!DM39))))))))</f>
        <v>0</v>
      </c>
      <c r="DF39" s="16">
        <f>IF(ตัวชี้วัด!DQ39="ร",ตัวชี้วัด!DQ39,IF(ตัวชี้วัด!DT39="ร",ตัวชี้วัด!DT39,IF(ตัวชี้วัด!DW39="ร",ตัวชี้วัด!DW39,IF(ตัวชี้วัด!DZ39="ร",ตัวชี้วัด!DZ39,SUM(ตัวชี้วัด!DQ39,ตัวชี้วัด!DT39,ตัวชี้วัด!DW39,ตัวชี้วัด!DZ39)))))</f>
        <v>0</v>
      </c>
      <c r="DG39" s="84">
        <f t="shared" si="12"/>
        <v>0</v>
      </c>
      <c r="DH39" s="51"/>
      <c r="DI39" s="16">
        <f>IF(ตัวชี้วัด!D39="/",1,0)</f>
        <v>0</v>
      </c>
      <c r="DJ39" s="16">
        <f>IF(ตัวชี้วัด!G39="/",1,0)</f>
        <v>0</v>
      </c>
      <c r="DK39" s="16">
        <f>IF(ตัวชี้วัด!J39="/",1,0)</f>
        <v>0</v>
      </c>
      <c r="DL39" s="16">
        <f>IF(ตัวชี้วัด!M39="/",1,0)</f>
        <v>0</v>
      </c>
      <c r="DM39" s="16">
        <f>IF(ตัวชี้วัด!P39="/",1,0)</f>
        <v>0</v>
      </c>
      <c r="DN39" s="16">
        <f>IF(ตัวชี้วัด!T39="/",1,0)</f>
        <v>0</v>
      </c>
      <c r="DO39" s="16">
        <f>IF(ตัวชี้วัด!W39="/",1,0)</f>
        <v>0</v>
      </c>
      <c r="DP39" s="16">
        <f>IF(ตัวชี้วัด!Z39="/",1,0)</f>
        <v>0</v>
      </c>
      <c r="DQ39" s="16">
        <f>IF(ตัวชี้วัด!AC39="/",1,0)</f>
        <v>0</v>
      </c>
      <c r="DR39" s="16">
        <f>IF(ตัวชี้วัด!AF39="/",1,0)</f>
        <v>0</v>
      </c>
      <c r="DS39" s="16">
        <f>IF(ตัวชี้วัด!AL39="/",1,0)</f>
        <v>0</v>
      </c>
      <c r="DT39" s="16">
        <f>IF(ตัวชี้วัด!AO39="/",1,0)</f>
        <v>0</v>
      </c>
      <c r="DU39" s="16">
        <f>IF(ตัวชี้วัด!AR39="/",1,0)</f>
        <v>0</v>
      </c>
      <c r="DV39" s="16">
        <f>IF(ตัวชี้วัด!AU39="/",1,0)</f>
        <v>0</v>
      </c>
      <c r="DW39" s="16">
        <f>IF(ตัวชี้วัด!AX39="/",1,0)</f>
        <v>0</v>
      </c>
      <c r="DX39" s="16">
        <f>IF(ตัวชี้วัด!BB39="/",1,0)</f>
        <v>0</v>
      </c>
      <c r="DY39" s="16">
        <f>IF(ตัวชี้วัด!BE39="/",1,0)</f>
        <v>0</v>
      </c>
      <c r="DZ39" s="16">
        <f>IF(ตัวชี้วัด!BH39="/",1,0)</f>
        <v>0</v>
      </c>
      <c r="EA39" s="16">
        <f>IF(ตัวชี้วัด!BK39="/",1,0)</f>
        <v>0</v>
      </c>
      <c r="EB39" s="16">
        <f>IF(ตัวชี้วัด!BN39="/",1,0)</f>
        <v>0</v>
      </c>
      <c r="EC39" s="16">
        <f>IF(ตัวชี้วัด!BT39="/",1,0)</f>
        <v>0</v>
      </c>
      <c r="ED39" s="16">
        <f>IF(ตัวชี้วัด!BW39="/",1,0)</f>
        <v>0</v>
      </c>
      <c r="EE39" s="16">
        <f>IF(ตัวชี้วัด!BZ39="/",1,0)</f>
        <v>0</v>
      </c>
      <c r="EF39" s="16">
        <f>IF(ตัวชี้วัด!CC39="/",1,0)</f>
        <v>0</v>
      </c>
      <c r="EG39" s="16">
        <f>IF(ตัวชี้วัด!CF39="/",1,0)</f>
        <v>0</v>
      </c>
      <c r="EH39" s="16">
        <f>IF(ตัวชี้วัด!CJ39="/",1,0)</f>
        <v>0</v>
      </c>
      <c r="EI39" s="16">
        <f>IF(ตัวชี้วัด!CM39="/",1,0)</f>
        <v>0</v>
      </c>
      <c r="EJ39" s="16">
        <f>IF(ตัวชี้วัด!CP39="/",1,0)</f>
        <v>0</v>
      </c>
      <c r="EK39" s="16">
        <f>IF(ตัวชี้วัด!CS39="/",1,0)</f>
        <v>0</v>
      </c>
      <c r="EL39" s="16">
        <f>IF(ตัวชี้วัด!CV39="/",1,0)</f>
        <v>0</v>
      </c>
      <c r="EM39" s="16">
        <f>IF(ตัวชี้วัด!DB39="/",1,0)</f>
        <v>0</v>
      </c>
      <c r="EN39" s="16">
        <f>IF(ตัวชี้วัด!DE39="/",1,0)</f>
        <v>0</v>
      </c>
      <c r="EO39" s="16">
        <f>IF(ตัวชี้วัด!DH39="/",1,0)</f>
        <v>0</v>
      </c>
      <c r="EP39" s="16">
        <f>IF(ตัวชี้วัด!DK39="/",1,0)</f>
        <v>0</v>
      </c>
      <c r="EQ39" s="16">
        <f>IF(ตัวชี้วัด!DN39="/",1,0)</f>
        <v>0</v>
      </c>
      <c r="ER39" s="16">
        <f>IF(ตัวชี้วัด!DR39="/",1,0)</f>
        <v>0</v>
      </c>
      <c r="ES39" s="16">
        <f>IF(ตัวชี้วัด!DU39="/",1,0)</f>
        <v>0</v>
      </c>
      <c r="ET39" s="16">
        <f>IF(ตัวชี้วัด!DX39="/",1,0)</f>
        <v>0</v>
      </c>
      <c r="EU39" s="16">
        <f>IF(ตัวชี้วัด!EA39="/",1,0)</f>
        <v>0</v>
      </c>
      <c r="EV39" s="84">
        <f t="shared" si="14"/>
        <v>0</v>
      </c>
      <c r="EX39" s="16">
        <v>34</v>
      </c>
      <c r="EY39" s="16">
        <f>IF(คุณลักษณะ!B39&gt;1,2,IF(คุณลักษณะ!B39=1,1,0))</f>
        <v>0</v>
      </c>
      <c r="EZ39" s="16">
        <f>IF(คุณลักษณะ!C39&gt;1,2,IF(คุณลักษณะ!C39=1,1,0))</f>
        <v>0</v>
      </c>
      <c r="FA39" s="16">
        <f>IF(คุณลักษณะ!D39&gt;1,2,IF(คุณลักษณะ!D39=1,1,0))</f>
        <v>0</v>
      </c>
      <c r="FB39" s="16">
        <f>IF(คุณลักษณะ!E39&gt;1,2,IF(คุณลักษณะ!E39=1,1,0))</f>
        <v>0</v>
      </c>
      <c r="FC39" s="84">
        <f t="shared" si="15"/>
        <v>0</v>
      </c>
      <c r="FD39" s="16">
        <f>IF(คุณลักษณะ!G39&gt;1,2,IF(คุณลักษณะ!G39=1,1,0))</f>
        <v>0</v>
      </c>
      <c r="FE39" s="16">
        <f>IF(คุณลักษณะ!H39&gt;1,2,IF(คุณลักษณะ!H39=1,1,0))</f>
        <v>0</v>
      </c>
      <c r="FF39" s="84">
        <f t="shared" si="16"/>
        <v>0</v>
      </c>
      <c r="FG39" s="16">
        <f>IF(คุณลักษณะ!O39&gt;1,2,IF(คุณลักษณะ!O39=1,1,0))</f>
        <v>0</v>
      </c>
      <c r="FH39" s="16">
        <f>IF(คุณลักษณะ!P39&gt;1,2,IF(คุณลักษณะ!P39=1,1,0))</f>
        <v>0</v>
      </c>
      <c r="FI39" s="84">
        <f t="shared" si="17"/>
        <v>0</v>
      </c>
      <c r="FJ39" s="16">
        <f>IF(คุณลักษณะ!S39&gt;1,2,IF(คุณลักษณะ!S39=1,1,0))</f>
        <v>0</v>
      </c>
      <c r="FK39" s="16">
        <f>IF(คุณลักษณะ!T39&gt;1,2,IF(คุณลักษณะ!T39=1,1,0))</f>
        <v>0</v>
      </c>
      <c r="FL39" s="84">
        <f t="shared" si="18"/>
        <v>0</v>
      </c>
      <c r="FM39" s="16">
        <f>IF(คุณลักษณะ!V39&gt;1,2,IF(คุณลักษณะ!V39=1,1,0))</f>
        <v>0</v>
      </c>
      <c r="FN39" s="16">
        <f>IF(คุณลักษณะ!W39&gt;1,2,IF(คุณลักษณะ!W39=1,1,0))</f>
        <v>0</v>
      </c>
      <c r="FO39" s="84">
        <f t="shared" si="19"/>
        <v>0</v>
      </c>
      <c r="FP39" s="16">
        <f>IF(คุณลักษณะ!Y39&gt;1,2,IF(คุณลักษณะ!Y39=1,1,0))</f>
        <v>0</v>
      </c>
      <c r="FQ39" s="16">
        <f>IF(คุณลักษณะ!AC39&gt;1,2,IF(คุณลักษณะ!AC39=1,1,0))</f>
        <v>0</v>
      </c>
      <c r="FR39" s="16">
        <f>IF(คุณลักษณะ!AD39&gt;1,2,IF(คุณลักษณะ!AD39=1,1,0))</f>
        <v>0</v>
      </c>
      <c r="FS39" s="84">
        <f t="shared" si="20"/>
        <v>0</v>
      </c>
      <c r="FT39" s="16">
        <f>IF(คุณลักษณะ!AF39&gt;1,2,IF(คุณลักษณะ!AF39=1,1,0))</f>
        <v>0</v>
      </c>
      <c r="FU39" s="16">
        <f>IF(คุณลักษณะ!AG39&gt;1,2,IF(คุณลักษณะ!AG39=1,1,0))</f>
        <v>0</v>
      </c>
      <c r="FV39" s="84">
        <f t="shared" si="21"/>
        <v>0</v>
      </c>
      <c r="FW39" s="51"/>
      <c r="FX39" s="16">
        <f>IF(คุณลักษณะ!F39&gt;1,2,IF(คุณลักษณะ!F39=1,1,0))</f>
        <v>0</v>
      </c>
      <c r="FY39" s="16">
        <f>IF(คุณลักษณะ!I39&gt;1,2,IF(คุณลักษณะ!I39=1,1,0))</f>
        <v>0</v>
      </c>
      <c r="FZ39" s="16">
        <f>IF(คุณลักษณะ!N39&gt;1,2,IF(คุณลักษณะ!N39=1,1,0))</f>
        <v>0</v>
      </c>
      <c r="GA39" s="16">
        <f>IF(คุณลักษณะ!Q39&gt;1,2,IF(คุณลักษณะ!Q39=1,1,0))</f>
        <v>0</v>
      </c>
      <c r="GB39" s="16">
        <f>IF(คุณลักษณะ!U39&gt;1,2,IF(คุณลักษณะ!U39=1,1,0))</f>
        <v>0</v>
      </c>
      <c r="GC39" s="16">
        <f>IF(คุณลักษณะ!X39&gt;1,2,IF(คุณลักษณะ!X39=1,1,0))</f>
        <v>0</v>
      </c>
      <c r="GD39" s="16">
        <f>IF(คุณลักษณะ!AE39&gt;1,2,IF(คุณลักษณะ!AE39=1,1,0))</f>
        <v>0</v>
      </c>
      <c r="GE39" s="16">
        <f>IF(คุณลักษณะ!AH39&gt;1,2,IF(คุณลักษณะ!AH39=1,1,0))</f>
        <v>0</v>
      </c>
      <c r="GF39" s="88">
        <f t="shared" si="22"/>
        <v>0</v>
      </c>
      <c r="GG39" s="86">
        <f>IF(คุณลักษณะ!F39=0,0,IF(คุณลักษณะ!I39=0,0,IF(คุณลักษณะ!N39=0,0,IF(คุณลักษณะ!Q39=0,0,IF(คุณลักษณะ!U39=0,0,IF(คุณลักษณะ!X39=0,0,IF(คุณลักษณะ!AE39=0,0,IF(คุณลักษณะ!AH39=0,0,GF39))))))))</f>
        <v>0</v>
      </c>
      <c r="GI39" s="3">
        <v>34</v>
      </c>
      <c r="GJ39" s="22">
        <f>IF(เวลาเรียน!C39="",0,1)</f>
        <v>0</v>
      </c>
      <c r="GK39" s="456">
        <f>IF(ผลการเรียน!$AK38=$GK$5,1,0)</f>
        <v>0</v>
      </c>
      <c r="GL39" s="456">
        <f>IF(ผลการเรียน!$AK38=$GL$5,1,0)</f>
        <v>0</v>
      </c>
      <c r="GM39" s="456">
        <f>IF(ผลการเรียน!$AK38=$GM$5,1,0)</f>
        <v>0</v>
      </c>
      <c r="GN39" s="456">
        <f>IF(ผลการเรียน!$AK38=$GN$5,1,0)</f>
        <v>0</v>
      </c>
      <c r="GO39" s="456">
        <f>IF(ผลการเรียน!$AK38=$GO$5,1,0)</f>
        <v>0</v>
      </c>
      <c r="GP39" s="456">
        <f>IF(ผลการเรียน!$AK38=$GP$5,1,0)</f>
        <v>0</v>
      </c>
      <c r="GQ39" s="456">
        <f>IF(ผลการเรียน!$AK38=$GQ$5,1,0)</f>
        <v>0</v>
      </c>
      <c r="GR39" s="456">
        <f>IF(ผลการเรียน!$AK38=$GR$5,1,0)</f>
        <v>0</v>
      </c>
      <c r="GS39" s="456">
        <f>IF(ผลการเรียน!$AK38=$GS$5,1,0)</f>
        <v>0</v>
      </c>
      <c r="GT39" s="456">
        <f>IF(ผลการเรียน!$AK38=$GT$5,1,0)</f>
        <v>0</v>
      </c>
      <c r="GU39" s="456">
        <f ca="1">IF(ผลการเรียน!$BA38=ลับ!$GU$5,1,0)</f>
        <v>0</v>
      </c>
      <c r="GV39" s="456">
        <f ca="1">IF(ผลการเรียน!$BA38=ลับ!$GV$5,1,0)</f>
        <v>0</v>
      </c>
      <c r="GW39" s="456">
        <f ca="1">IF(ผลการเรียน!$BA38=ลับ!$GW$5,1,0)</f>
        <v>0</v>
      </c>
      <c r="GX39" s="456">
        <f ca="1">IF(ผลการเรียน!$BA38=ลับ!$GX$5,1,0)</f>
        <v>0</v>
      </c>
      <c r="GY39" s="456">
        <f ca="1">IF(ผลการเรียน!$AR38=ลับ!$GY$5,1,0)</f>
        <v>0</v>
      </c>
      <c r="GZ39" s="456">
        <f ca="1">IF(ผลการเรียน!$AR38=ลับ!$GZ$5,1,0)</f>
        <v>0</v>
      </c>
      <c r="HA39" s="456">
        <f ca="1">IF(ผลการเรียน!$AR38=ลับ!$HA$5,1,0)</f>
        <v>0</v>
      </c>
      <c r="HB39" s="456">
        <f ca="1">IF(ผลการเรียน!$AR38=ลับ!$HB$5,1,0)</f>
        <v>0</v>
      </c>
      <c r="HC39" s="22">
        <f>IF(สรุปคะแนน!$Q39=3,1,0)</f>
        <v>0</v>
      </c>
      <c r="HD39" s="22">
        <f>IF(สรุปคะแนน!$Q39=2,1,0)</f>
        <v>0</v>
      </c>
      <c r="HE39" s="22">
        <f>IF(สรุปคะแนน!$Q39=1,1,0)</f>
        <v>0</v>
      </c>
      <c r="HF39" s="22">
        <f>IF(สรุปคะแนน!$Q39=0,1,0)</f>
        <v>1</v>
      </c>
      <c r="HG39" s="51"/>
      <c r="HH39" s="51"/>
      <c r="HI39" s="51"/>
      <c r="HJ39" s="51"/>
      <c r="HK39" s="51"/>
      <c r="HL39" s="51"/>
      <c r="HM39" s="51"/>
      <c r="HN39" s="51"/>
    </row>
    <row r="40" spans="1:222" ht="21">
      <c r="A40" s="29">
        <v>35</v>
      </c>
      <c r="B40" s="64">
        <f>IF(ลับ!B$3=0,0,IF(เวลาเรียน!G40="/",ลับ!B$3,0))</f>
        <v>0</v>
      </c>
      <c r="C40" s="64">
        <f>IF(ลับ!C$3=0,0,IF(เวลาเรียน!H40="/",ลับ!C$3,0))</f>
        <v>0</v>
      </c>
      <c r="D40" s="64">
        <f>IF(ลับ!D$3=0,0,IF(เวลาเรียน!I40="/",ลับ!D$3,0))</f>
        <v>0</v>
      </c>
      <c r="E40" s="64">
        <f>IF(ลับ!E$3=0,0,IF(เวลาเรียน!J40="/",ลับ!E$3,0))</f>
        <v>0</v>
      </c>
      <c r="F40" s="64">
        <f>IF(ลับ!F$3=0,0,IF(เวลาเรียน!K40="/",ลับ!F$3,0))</f>
        <v>0</v>
      </c>
      <c r="G40" s="64">
        <f>IF(ลับ!G$3=0,0,IF(เวลาเรียน!L40="/",ลับ!G$3,0))</f>
        <v>0</v>
      </c>
      <c r="H40" s="64">
        <f>IF(ลับ!H$3=0,0,IF(เวลาเรียน!M40="/",ลับ!H$3,0))</f>
        <v>0</v>
      </c>
      <c r="I40" s="64">
        <f>IF(ลับ!I$3=0,0,IF(เวลาเรียน!N40="/",ลับ!I$3,0))</f>
        <v>0</v>
      </c>
      <c r="J40" s="64">
        <f>IF(ลับ!J$3=0,0,IF(เวลาเรียน!O40="/",ลับ!J$3,0))</f>
        <v>0</v>
      </c>
      <c r="K40" s="64">
        <f>IF(ลับ!K$3=0,0,IF(เวลาเรียน!P40="/",ลับ!K$3,0))</f>
        <v>0</v>
      </c>
      <c r="L40" s="64">
        <f>IF(ลับ!L$3=0,0,IF(เวลาเรียน!Q40="/",ลับ!L$3,0))</f>
        <v>0</v>
      </c>
      <c r="M40" s="64">
        <f>IF(ลับ!M$3=0,0,IF(เวลาเรียน!R40="/",ลับ!M$3,0))</f>
        <v>0</v>
      </c>
      <c r="N40" s="64">
        <f>IF(ลับ!N$3=0,0,IF(เวลาเรียน!S40="/",ลับ!N$3,0))</f>
        <v>0</v>
      </c>
      <c r="O40" s="64">
        <f>IF(ลับ!O$3=0,0,IF(เวลาเรียน!T40="/",ลับ!O$3,0))</f>
        <v>0</v>
      </c>
      <c r="P40" s="64">
        <f>IF(ลับ!P$3=0,0,IF(เวลาเรียน!U40="/",ลับ!P$3,0))</f>
        <v>0</v>
      </c>
      <c r="Q40" s="64">
        <f>IF(ลับ!Q$3=0,0,IF(เวลาเรียน!V40="/",ลับ!Q$3,0))</f>
        <v>0</v>
      </c>
      <c r="R40" s="64">
        <f>IF(ลับ!R$3=0,0,IF(เวลาเรียน!W40="/",ลับ!R$3,0))</f>
        <v>0</v>
      </c>
      <c r="S40" s="64">
        <f>IF(ลับ!S$3=0,0,IF(เวลาเรียน!X40="/",ลับ!S$3,0))</f>
        <v>0</v>
      </c>
      <c r="T40" s="64">
        <f>IF(ลับ!T$3=0,0,IF(เวลาเรียน!Y40="/",ลับ!T$3,0))</f>
        <v>0</v>
      </c>
      <c r="U40" s="64">
        <f>IF(ลับ!U$3=0,0,IF(เวลาเรียน!Z40="/",ลับ!U$3,0))</f>
        <v>0</v>
      </c>
      <c r="V40" s="64">
        <f>IF(ลับ!V$3=0,0,IF(เวลาเรียน!AA40="/",ลับ!V$3,0))</f>
        <v>0</v>
      </c>
      <c r="W40" s="64">
        <f>IF(ลับ!W$3=0,0,IF(เวลาเรียน!AB40="/",ลับ!W$3,0))</f>
        <v>0</v>
      </c>
      <c r="X40" s="64">
        <f>IF(ลับ!X$3=0,0,IF(เวลาเรียน!AC40="/",ลับ!X$3,0))</f>
        <v>0</v>
      </c>
      <c r="Y40" s="64">
        <f>IF(ลับ!Y$3=0,0,IF(เวลาเรียน!AD40="/",ลับ!Y$3,0))</f>
        <v>0</v>
      </c>
      <c r="Z40" s="773">
        <f>IF(ลับ!Z$3=0,0,IF(เวลาเรียน!AE40="/",ลับ!Z$3,0))</f>
        <v>0</v>
      </c>
      <c r="AA40" s="64">
        <f>IF(ลับ!AA$3=0,0,IF(เวลาเรียน!AH40="/",ลับ!AA$3,0))</f>
        <v>0</v>
      </c>
      <c r="AB40" s="64">
        <f>IF(ลับ!AB$3=0,0,IF(เวลาเรียน!AI40="/",ลับ!AB$3,0))</f>
        <v>0</v>
      </c>
      <c r="AC40" s="64">
        <f>IF(ลับ!AC$3=0,0,IF(เวลาเรียน!AJ40="/",ลับ!AC$3,0))</f>
        <v>0</v>
      </c>
      <c r="AD40" s="64">
        <f>IF(ลับ!AD$3=0,0,IF(เวลาเรียน!AK40="/",ลับ!AD$3,0))</f>
        <v>0</v>
      </c>
      <c r="AE40" s="64">
        <f>IF(ลับ!AE$3=0,0,IF(เวลาเรียน!AL40="/",ลับ!AE$3,0))</f>
        <v>0</v>
      </c>
      <c r="AF40" s="64">
        <f>IF(ลับ!AF$3=0,0,IF(เวลาเรียน!AM40="/",ลับ!AF$3,0))</f>
        <v>0</v>
      </c>
      <c r="AG40" s="64">
        <f>IF(ลับ!AG$3=0,0,IF(เวลาเรียน!AN40="/",ลับ!AG$3,0))</f>
        <v>0</v>
      </c>
      <c r="AH40" s="64">
        <f>IF(ลับ!AH$3=0,0,IF(เวลาเรียน!AO40="/",ลับ!AH$3,0))</f>
        <v>0</v>
      </c>
      <c r="AI40" s="64">
        <f>IF(ลับ!AI$3=0,0,IF(เวลาเรียน!AP40="/",ลับ!AI$3,0))</f>
        <v>0</v>
      </c>
      <c r="AJ40" s="64">
        <f>IF(ลับ!AJ$3=0,0,IF(เวลาเรียน!AQ40="/",ลับ!AJ$3,0))</f>
        <v>0</v>
      </c>
      <c r="AK40" s="64">
        <f>IF(ลับ!AK$3=0,0,IF(เวลาเรียน!AR40="/",ลับ!AK$3,0))</f>
        <v>0</v>
      </c>
      <c r="AL40" s="64">
        <f>IF(ลับ!AL$3=0,0,IF(เวลาเรียน!AS40="/",ลับ!AL$3,0))</f>
        <v>0</v>
      </c>
      <c r="AM40" s="64">
        <f>IF(ลับ!AM$3=0,0,IF(เวลาเรียน!AT40="/",ลับ!AM$3,0))</f>
        <v>0</v>
      </c>
      <c r="AN40" s="64">
        <f>IF(ลับ!AN$3=0,0,IF(เวลาเรียน!AU40="/",ลับ!AN$3,0))</f>
        <v>0</v>
      </c>
      <c r="AO40" s="64">
        <f>IF(ลับ!AO$3=0,0,IF(เวลาเรียน!AV40="/",ลับ!AO$3,0))</f>
        <v>0</v>
      </c>
      <c r="AP40" s="64">
        <f>IF(ลับ!AP$3=0,0,IF(เวลาเรียน!AW40="/",ลับ!AP$3,0))</f>
        <v>0</v>
      </c>
      <c r="AQ40" s="64">
        <f>IF(ลับ!AQ$3=0,0,IF(เวลาเรียน!AX40="/",ลับ!AQ$3,0))</f>
        <v>0</v>
      </c>
      <c r="AR40" s="64">
        <f>IF(ลับ!AR$3=0,0,IF(เวลาเรียน!AY40="/",ลับ!AR$3,0))</f>
        <v>0</v>
      </c>
      <c r="AS40" s="64">
        <f>IF(ลับ!AS$3=0,0,IF(เวลาเรียน!AZ40="/",ลับ!AS$3,0))</f>
        <v>0</v>
      </c>
      <c r="AT40" s="64">
        <f>IF(ลับ!AT$3=0,0,IF(เวลาเรียน!BA40="/",ลับ!AT$3,0))</f>
        <v>0</v>
      </c>
      <c r="AU40" s="64">
        <f>IF(ลับ!AU$3=0,0,IF(เวลาเรียน!BB40="/",ลับ!AU$3,0))</f>
        <v>0</v>
      </c>
      <c r="AV40" s="64">
        <f>IF(ลับ!AV$3=0,0,IF(เวลาเรียน!BC40="/",ลับ!AV$3,0))</f>
        <v>0</v>
      </c>
      <c r="AW40" s="64">
        <f>IF(ลับ!AW$3=0,0,IF(เวลาเรียน!BD40="/",ลับ!AW$3,0))</f>
        <v>0</v>
      </c>
      <c r="AX40" s="64">
        <f>IF(ลับ!AX$3=0,0,IF(เวลาเรียน!BE40="/",ลับ!AX$3,0))</f>
        <v>0</v>
      </c>
      <c r="AY40" s="64">
        <f>IF(ลับ!AY$3=0,0,IF(เวลาเรียน!BF40="/",ลับ!AY$3,0))</f>
        <v>0</v>
      </c>
      <c r="AZ40" s="64">
        <f>IF(ลับ!AZ$3=0,0,IF(เวลาเรียน!BG40="/",ลับ!AZ$3,0))</f>
        <v>0</v>
      </c>
      <c r="BA40" s="64">
        <f>IF(ลับ!BA$3=0,0,IF(เวลาเรียน!BH40="/",ลับ!BA$3,0))</f>
        <v>0</v>
      </c>
      <c r="BB40" s="64">
        <f>IF(ลับ!BB$3=0,0,IF(เวลาเรียน!BI40="/",ลับ!BB$3,0))</f>
        <v>0</v>
      </c>
      <c r="BC40" s="64">
        <f>IF(ลับ!BC$3=0,0,IF(เวลาเรียน!BJ40="/",ลับ!BC$3,0))</f>
        <v>0</v>
      </c>
      <c r="BD40" s="64">
        <f>IF(ลับ!BD$3=0,0,IF(เวลาเรียน!BK40="/",ลับ!BD$3,0))</f>
        <v>0</v>
      </c>
      <c r="BE40" s="64">
        <f>IF(ลับ!BE$3=0,0,IF(เวลาเรียน!BL40="/",ลับ!BE$3,0))</f>
        <v>0</v>
      </c>
      <c r="BF40" s="64">
        <f>IF(ลับ!BF$3=0,0,IF(เวลาเรียน!BM40="/",ลับ!BF$3,0))</f>
        <v>0</v>
      </c>
      <c r="BG40" s="64">
        <f>IF(ลับ!BG$3=0,0,IF(เวลาเรียน!BN40="/",ลับ!BG$3,0))</f>
        <v>0</v>
      </c>
      <c r="BH40" s="64">
        <f>IF(ลับ!BH$3=0,0,IF(เวลาเรียน!BO40="/",ลับ!BH$3,0))</f>
        <v>0</v>
      </c>
      <c r="BI40" s="64">
        <f>IF(ลับ!BI$3=0,0,IF(เวลาเรียน!BP40="/",ลับ!BI$3,0))</f>
        <v>0</v>
      </c>
      <c r="BJ40" s="64">
        <f>IF(ลับ!BJ$3=0,0,IF(เวลาเรียน!BQ40="/",ลับ!BJ$3,0))</f>
        <v>0</v>
      </c>
      <c r="BK40" s="64">
        <f>IF(ลับ!BK$3=0,0,IF(เวลาเรียน!BR40="/",ลับ!BK$3,0))</f>
        <v>0</v>
      </c>
      <c r="BL40" s="64">
        <f>IF(ลับ!BL$3=0,0,IF(เวลาเรียน!BS40="/",ลับ!BL$3,0))</f>
        <v>0</v>
      </c>
      <c r="BM40" s="64">
        <f>IF(ลับ!BM$3=0,0,IF(เวลาเรียน!BT40="/",ลับ!BM$3,0))</f>
        <v>0</v>
      </c>
      <c r="BN40" s="64">
        <f>IF(ลับ!BN$3=0,0,IF(เวลาเรียน!BU40="/",ลับ!BN$3,0))</f>
        <v>0</v>
      </c>
      <c r="BO40" s="64">
        <f>IF(ลับ!BO$3=0,0,IF(เวลาเรียน!BV40="/",ลับ!BO$3,0))</f>
        <v>0</v>
      </c>
      <c r="BP40" s="64">
        <f>IF(ลับ!BP$3=0,0,IF(เวลาเรียน!BW40="/",ลับ!BP$3,0))</f>
        <v>0</v>
      </c>
      <c r="BQ40" s="64">
        <f>IF(ลับ!BQ$3=0,0,IF(เวลาเรียน!BX40="/",ลับ!BQ$3,0))</f>
        <v>0</v>
      </c>
      <c r="BR40" s="64">
        <f>IF(ลับ!BR$3=0,0,IF(เวลาเรียน!BY40="/",ลับ!BR$3,0))</f>
        <v>0</v>
      </c>
      <c r="BS40" s="773">
        <f>IF(ลับ!BS$3=0,0,IF(เวลาเรียน!BZ40="/",ลับ!BS$3,0))</f>
        <v>0</v>
      </c>
      <c r="BT40" s="64">
        <f>IF(ลับ!BT$3=0,0,IF(เวลาเรียน!CB40="/",ลับ!BT$3,0))</f>
        <v>0</v>
      </c>
      <c r="BU40" s="64">
        <f>IF(ลับ!BU$3=0,0,IF(เวลาเรียน!CC40="/",ลับ!BU$3,0))</f>
        <v>0</v>
      </c>
      <c r="BV40" s="64">
        <f>IF(ลับ!BV$3=0,0,IF(เวลาเรียน!CD40="/",ลับ!BV$3,0))</f>
        <v>0</v>
      </c>
      <c r="BW40" s="64">
        <f>IF(ลับ!BW$3=0,0,IF(เวลาเรียน!CE40="/",ลับ!BW$3,0))</f>
        <v>0</v>
      </c>
      <c r="BX40" s="64">
        <f>IF(ลับ!BX$3=0,0,IF(เวลาเรียน!CF40="/",ลับ!BX$3,0))</f>
        <v>0</v>
      </c>
      <c r="BY40" s="64">
        <f>IF(ลับ!BY$3=0,0,IF(เวลาเรียน!CG40="/",ลับ!BY$3,0))</f>
        <v>0</v>
      </c>
      <c r="BZ40" s="64">
        <f>IF(ลับ!BZ$3=0,0,IF(เวลาเรียน!CH40="/",ลับ!BZ$3,0))</f>
        <v>0</v>
      </c>
      <c r="CA40" s="64">
        <f>IF(ลับ!CA$3=0,0,IF(เวลาเรียน!CI40="/",ลับ!CA$3,0))</f>
        <v>0</v>
      </c>
      <c r="CB40" s="64">
        <f>IF(ลับ!CB$3=0,0,IF(เวลาเรียน!CJ40="/",ลับ!CB$3,0))</f>
        <v>0</v>
      </c>
      <c r="CC40" s="64">
        <f>IF(ลับ!CC$3=0,0,IF(เวลาเรียน!CK40="/",ลับ!CC$3,0))</f>
        <v>0</v>
      </c>
      <c r="CD40" s="64">
        <f>IF(ลับ!CD$3=0,0,IF(เวลาเรียน!CL40="/",ลับ!CD$3,0))</f>
        <v>0</v>
      </c>
      <c r="CE40" s="64">
        <f>IF(ลับ!CE$3=0,0,IF(เวลาเรียน!CM40="/",ลับ!CE$3,0))</f>
        <v>0</v>
      </c>
      <c r="CF40" s="64">
        <f>IF(ลับ!CF$3=0,0,IF(เวลาเรียน!CN40="/",ลับ!CF$3,0))</f>
        <v>0</v>
      </c>
      <c r="CG40" s="64">
        <f>IF(ลับ!CG$3=0,0,IF(เวลาเรียน!CO40="/",ลับ!CG$3,0))</f>
        <v>0</v>
      </c>
      <c r="CH40" s="64">
        <f>IF(ลับ!CH$3=0,0,IF(เวลาเรียน!CP40="/",ลับ!CH$3,0))</f>
        <v>0</v>
      </c>
      <c r="CI40" s="64">
        <f>IF(ลับ!CI$3=0,0,IF(เวลาเรียน!CQ40="/",ลับ!CI$3,0))</f>
        <v>0</v>
      </c>
      <c r="CJ40" s="64">
        <f>IF(ลับ!CJ$3=0,0,IF(เวลาเรียน!CR40="/",ลับ!CJ$3,0))</f>
        <v>0</v>
      </c>
      <c r="CK40" s="64">
        <f>IF(ลับ!CK$3=0,0,IF(เวลาเรียน!CS40="/",ลับ!CK$3,0))</f>
        <v>0</v>
      </c>
      <c r="CL40" s="64">
        <f>IF(ลับ!CL$3=0,0,IF(เวลาเรียน!CT40="/",ลับ!CL$3,0))</f>
        <v>0</v>
      </c>
      <c r="CM40" s="64">
        <f>IF(ลับ!CM$3=0,0,IF(เวลาเรียน!CU40="/",ลับ!CM$3,0))</f>
        <v>0</v>
      </c>
      <c r="CN40" s="64">
        <f>IF(ลับ!CN$3=0,0,IF(เวลาเรียน!CV40="/",ลับ!CN$3,0))</f>
        <v>0</v>
      </c>
      <c r="CO40" s="64">
        <f>IF(ลับ!CO$3=0,0,IF(เวลาเรียน!CW40="/",ลับ!CO$3,0))</f>
        <v>0</v>
      </c>
      <c r="CP40" s="64">
        <f>IF(ลับ!CP$3=0,0,IF(เวลาเรียน!CX40="/",ลับ!CP$3,0))</f>
        <v>0</v>
      </c>
      <c r="CQ40" s="64">
        <f>IF(ลับ!CQ$3=0,0,IF(เวลาเรียน!CY40="/",ลับ!CQ$3,0))</f>
        <v>0</v>
      </c>
      <c r="CR40" s="64">
        <f>IF(ลับ!CR$3=0,0,IF(เวลาเรียน!CZ40="/",ลับ!CR$3,0))</f>
        <v>0</v>
      </c>
      <c r="CS40" s="64">
        <f>IF(ลับ!CS$3=0,0,IF(เวลาเรียน!DA40="/",ลับ!CS$3,0))</f>
        <v>0</v>
      </c>
      <c r="CT40" s="64">
        <f>IF(ลับ!CT$3=0,0,IF(เวลาเรียน!DB40="/",ลับ!CT$3,0))</f>
        <v>0</v>
      </c>
      <c r="CU40" s="64">
        <f>IF(ลับ!CU$3=0,0,IF(เวลาเรียน!DC40="/",ลับ!CU$3,0))</f>
        <v>0</v>
      </c>
      <c r="CV40" s="64">
        <f>IF(ลับ!CV$3=0,0,IF(เวลาเรียน!DD40="/",ลับ!CV$3,0))</f>
        <v>0</v>
      </c>
      <c r="CW40" s="65">
        <f>IF(ลับ!CW$3=0,0,IF(เวลาเรียน!DE40="/",ลับ!CW$3,0))</f>
        <v>0</v>
      </c>
      <c r="CX40" s="85">
        <f t="shared" si="11"/>
        <v>0</v>
      </c>
      <c r="CZ40" s="16">
        <v>35</v>
      </c>
      <c r="DA40" s="16">
        <f>IF(ตัวชี้วัด!C40="ร",ตัวชี้วัด!C40,IF(ตัวชี้วัด!F40="ร",ตัวชี้วัด!F40,IF(ตัวชี้วัด!I40="ร",ตัวชี้วัด!I40,IF(ตัวชี้วัด!L40="ร",ตัวชี้วัด!L40,IF(ตัวชี้วัด!O40="ร",ตัวชี้วัด!O40,IF(ตัวชี้วัด!S40="ร",ตัวชี้วัด!S40,IF(ตัวชี้วัด!V40="ร",ตัวชี้วัด!V40,SUM(ตัวชี้วัด!C40,ตัวชี้วัด!F40,ตัวชี้วัด!I40,ตัวชี้วัด!L40,ตัวชี้วัด!O40,ตัวชี้วัด!S40,ตัวชี้วัด!V40))))))))</f>
        <v>0</v>
      </c>
      <c r="DB40" s="16">
        <f>IF(ตัวชี้วัด!Y40="ร",ตัวชี้วัด!Y40,IF(ตัวชี้วัด!AB40="ร",ตัวชี้วัด!AB40,IF(ตัวชี้วัด!AE40="ร",ตัวชี้วัด!AE40,IF(ตัวชี้วัด!AK40="ร",ตัวชี้วัด!AK40,IF(ตัวชี้วัด!AN40="ร",ตัวชี้วัด!AN40,IF(ตัวชี้วัด!AQ40="ร",ตัวชี้วัด!AQ40,IF(ตัวชี้วัด!AT40="ร",ตัวชี้วัด!AT40,SUM(ตัวชี้วัด!Y40,ตัวชี้วัด!AB40,ตัวชี้วัด!AE40,ตัวชี้วัด!AK40,ตัวชี้วัด!AN40,ตัวชี้วัด!AQ40,ตัวชี้วัด!AT40))))))))</f>
        <v>0</v>
      </c>
      <c r="DC40" s="16">
        <f>IF(ตัวชี้วัด!AW40="ร",ตัวชี้วัด!AW40,IF(ตัวชี้วัด!BA40="ร",ตัวชี้วัด!BA40,IF(ตัวชี้วัด!BD40="ร",ตัวชี้วัด!BD40,IF(ตัวชี้วัด!BG40="ร",ตัวชี้วัด!BG40,IF(ตัวชี้วัด!BJ40="ร",ตัวชี้วัด!BJ40,IF(ตัวชี้วัด!BM40="ร",ตัวชี้วัด!BM40,IF(ตัวชี้วัด!BS40="ร",ตัวชี้วัด!BS40,SUM(ตัวชี้วัด!AW40,ตัวชี้วัด!BA40,ตัวชี้วัด!BD40,ตัวชี้วัด!BG40,ตัวชี้วัด!BJ40,ตัวชี้วัด!BM40,ตัวชี้วัด!BS40))))))))</f>
        <v>0</v>
      </c>
      <c r="DD40" s="16">
        <f>IF(ตัวชี้วัด!BV40="ร",ตัวชี้วัด!BV40,IF(ตัวชี้วัด!BY40="ร",ตัวชี้วัด!BY40,IF(ตัวชี้วัด!CB40="ร",ตัวชี้วัด!CB40,IF(ตัวชี้วัด!CE40="ร",ตัวชี้วัด!CE40,IF(ตัวชี้วัด!CI40="ร",ตัวชี้วัด!CI40,IF(ตัวชี้วัด!CL40="ร",ตัวชี้วัด!CL40,IF(ตัวชี้วัด!CO40="ร",ตัวชี้วัด!CO40,SUM(ตัวชี้วัด!BV40,ตัวชี้วัด!BY40,ตัวชี้วัด!CB40,ตัวชี้วัด!CE40,ตัวชี้วัด!CI40,ตัวชี้วัด!CL40,ตัวชี้วัด!CO40))))))))</f>
        <v>0</v>
      </c>
      <c r="DE40" s="16">
        <f>IF(ตัวชี้วัด!CR40="ร",ตัวชี้วัด!CR40,IF(ตัวชี้วัด!CU40="ร",ตัวชี้วัด!CU40,IF(ตัวชี้วัด!DA40="ร",ตัวชี้วัด!DA40,IF(ตัวชี้วัด!DD40="ร",ตัวชี้วัด!DD40,IF(ตัวชี้วัด!DG40="ร",ตัวชี้วัด!DG40,IF(ตัวชี้วัด!DJ40="ร",ตัวชี้วัด!DJ40,IF(ตัวชี้วัด!DM40="ร",ตัวชี้วัด!DM40,SUM(ตัวชี้วัด!CR40,ตัวชี้วัด!CU40,ตัวชี้วัด!DA40,ตัวชี้วัด!DD40,ตัวชี้วัด!DG40,ตัวชี้วัด!DJ40,ตัวชี้วัด!DM40))))))))</f>
        <v>0</v>
      </c>
      <c r="DF40" s="16">
        <f>IF(ตัวชี้วัด!DQ40="ร",ตัวชี้วัด!DQ40,IF(ตัวชี้วัด!DT40="ร",ตัวชี้วัด!DT40,IF(ตัวชี้วัด!DW40="ร",ตัวชี้วัด!DW40,IF(ตัวชี้วัด!DZ40="ร",ตัวชี้วัด!DZ40,SUM(ตัวชี้วัด!DQ40,ตัวชี้วัด!DT40,ตัวชี้วัด!DW40,ตัวชี้วัด!DZ40)))))</f>
        <v>0</v>
      </c>
      <c r="DG40" s="84">
        <f t="shared" si="12"/>
        <v>0</v>
      </c>
      <c r="DH40" s="51"/>
      <c r="DI40" s="16">
        <f>IF(ตัวชี้วัด!D40="/",1,0)</f>
        <v>0</v>
      </c>
      <c r="DJ40" s="16">
        <f>IF(ตัวชี้วัด!G40="/",1,0)</f>
        <v>0</v>
      </c>
      <c r="DK40" s="16">
        <f>IF(ตัวชี้วัด!J40="/",1,0)</f>
        <v>0</v>
      </c>
      <c r="DL40" s="16">
        <f>IF(ตัวชี้วัด!M40="/",1,0)</f>
        <v>0</v>
      </c>
      <c r="DM40" s="16">
        <f>IF(ตัวชี้วัด!P40="/",1,0)</f>
        <v>0</v>
      </c>
      <c r="DN40" s="16">
        <f>IF(ตัวชี้วัด!T40="/",1,0)</f>
        <v>0</v>
      </c>
      <c r="DO40" s="16">
        <f>IF(ตัวชี้วัด!W40="/",1,0)</f>
        <v>0</v>
      </c>
      <c r="DP40" s="16">
        <f>IF(ตัวชี้วัด!Z40="/",1,0)</f>
        <v>0</v>
      </c>
      <c r="DQ40" s="16">
        <f>IF(ตัวชี้วัด!AC40="/",1,0)</f>
        <v>0</v>
      </c>
      <c r="DR40" s="16">
        <f>IF(ตัวชี้วัด!AF40="/",1,0)</f>
        <v>0</v>
      </c>
      <c r="DS40" s="16">
        <f>IF(ตัวชี้วัด!AL40="/",1,0)</f>
        <v>0</v>
      </c>
      <c r="DT40" s="16">
        <f>IF(ตัวชี้วัด!AO40="/",1,0)</f>
        <v>0</v>
      </c>
      <c r="DU40" s="16">
        <f>IF(ตัวชี้วัด!AR40="/",1,0)</f>
        <v>0</v>
      </c>
      <c r="DV40" s="16">
        <f>IF(ตัวชี้วัด!AU40="/",1,0)</f>
        <v>0</v>
      </c>
      <c r="DW40" s="16">
        <f>IF(ตัวชี้วัด!AX40="/",1,0)</f>
        <v>0</v>
      </c>
      <c r="DX40" s="16">
        <f>IF(ตัวชี้วัด!BB40="/",1,0)</f>
        <v>0</v>
      </c>
      <c r="DY40" s="16">
        <f>IF(ตัวชี้วัด!BE40="/",1,0)</f>
        <v>0</v>
      </c>
      <c r="DZ40" s="16">
        <f>IF(ตัวชี้วัด!BH40="/",1,0)</f>
        <v>0</v>
      </c>
      <c r="EA40" s="16">
        <f>IF(ตัวชี้วัด!BK40="/",1,0)</f>
        <v>0</v>
      </c>
      <c r="EB40" s="16">
        <f>IF(ตัวชี้วัด!BN40="/",1,0)</f>
        <v>0</v>
      </c>
      <c r="EC40" s="16">
        <f>IF(ตัวชี้วัด!BT40="/",1,0)</f>
        <v>0</v>
      </c>
      <c r="ED40" s="16">
        <f>IF(ตัวชี้วัด!BW40="/",1,0)</f>
        <v>0</v>
      </c>
      <c r="EE40" s="16">
        <f>IF(ตัวชี้วัด!BZ40="/",1,0)</f>
        <v>0</v>
      </c>
      <c r="EF40" s="16">
        <f>IF(ตัวชี้วัด!CC40="/",1,0)</f>
        <v>0</v>
      </c>
      <c r="EG40" s="16">
        <f>IF(ตัวชี้วัด!CF40="/",1,0)</f>
        <v>0</v>
      </c>
      <c r="EH40" s="16">
        <f>IF(ตัวชี้วัด!CJ40="/",1,0)</f>
        <v>0</v>
      </c>
      <c r="EI40" s="16">
        <f>IF(ตัวชี้วัด!CM40="/",1,0)</f>
        <v>0</v>
      </c>
      <c r="EJ40" s="16">
        <f>IF(ตัวชี้วัด!CP40="/",1,0)</f>
        <v>0</v>
      </c>
      <c r="EK40" s="16">
        <f>IF(ตัวชี้วัด!CS40="/",1,0)</f>
        <v>0</v>
      </c>
      <c r="EL40" s="16">
        <f>IF(ตัวชี้วัด!CV40="/",1,0)</f>
        <v>0</v>
      </c>
      <c r="EM40" s="16">
        <f>IF(ตัวชี้วัด!DB40="/",1,0)</f>
        <v>0</v>
      </c>
      <c r="EN40" s="16">
        <f>IF(ตัวชี้วัด!DE40="/",1,0)</f>
        <v>0</v>
      </c>
      <c r="EO40" s="16">
        <f>IF(ตัวชี้วัด!DH40="/",1,0)</f>
        <v>0</v>
      </c>
      <c r="EP40" s="16">
        <f>IF(ตัวชี้วัด!DK40="/",1,0)</f>
        <v>0</v>
      </c>
      <c r="EQ40" s="16">
        <f>IF(ตัวชี้วัด!DN40="/",1,0)</f>
        <v>0</v>
      </c>
      <c r="ER40" s="16">
        <f>IF(ตัวชี้วัด!DR40="/",1,0)</f>
        <v>0</v>
      </c>
      <c r="ES40" s="16">
        <f>IF(ตัวชี้วัด!DU40="/",1,0)</f>
        <v>0</v>
      </c>
      <c r="ET40" s="16">
        <f>IF(ตัวชี้วัด!DX40="/",1,0)</f>
        <v>0</v>
      </c>
      <c r="EU40" s="16">
        <f>IF(ตัวชี้วัด!EA40="/",1,0)</f>
        <v>0</v>
      </c>
      <c r="EV40" s="84">
        <f t="shared" si="14"/>
        <v>0</v>
      </c>
      <c r="EX40" s="16">
        <v>35</v>
      </c>
      <c r="EY40" s="16">
        <f>IF(คุณลักษณะ!B40&gt;1,2,IF(คุณลักษณะ!B40=1,1,0))</f>
        <v>0</v>
      </c>
      <c r="EZ40" s="16">
        <f>IF(คุณลักษณะ!C40&gt;1,2,IF(คุณลักษณะ!C40=1,1,0))</f>
        <v>0</v>
      </c>
      <c r="FA40" s="16">
        <f>IF(คุณลักษณะ!D40&gt;1,2,IF(คุณลักษณะ!D40=1,1,0))</f>
        <v>0</v>
      </c>
      <c r="FB40" s="16">
        <f>IF(คุณลักษณะ!E40&gt;1,2,IF(คุณลักษณะ!E40=1,1,0))</f>
        <v>0</v>
      </c>
      <c r="FC40" s="84">
        <f t="shared" si="15"/>
        <v>0</v>
      </c>
      <c r="FD40" s="16">
        <f>IF(คุณลักษณะ!G40&gt;1,2,IF(คุณลักษณะ!G40=1,1,0))</f>
        <v>0</v>
      </c>
      <c r="FE40" s="16">
        <f>IF(คุณลักษณะ!H40&gt;1,2,IF(คุณลักษณะ!H40=1,1,0))</f>
        <v>0</v>
      </c>
      <c r="FF40" s="84">
        <f t="shared" si="16"/>
        <v>0</v>
      </c>
      <c r="FG40" s="16">
        <f>IF(คุณลักษณะ!O40&gt;1,2,IF(คุณลักษณะ!O40=1,1,0))</f>
        <v>0</v>
      </c>
      <c r="FH40" s="16">
        <f>IF(คุณลักษณะ!P40&gt;1,2,IF(คุณลักษณะ!P40=1,1,0))</f>
        <v>0</v>
      </c>
      <c r="FI40" s="84">
        <f t="shared" si="17"/>
        <v>0</v>
      </c>
      <c r="FJ40" s="16">
        <f>IF(คุณลักษณะ!S40&gt;1,2,IF(คุณลักษณะ!S40=1,1,0))</f>
        <v>0</v>
      </c>
      <c r="FK40" s="16">
        <f>IF(คุณลักษณะ!T40&gt;1,2,IF(คุณลักษณะ!T40=1,1,0))</f>
        <v>0</v>
      </c>
      <c r="FL40" s="84">
        <f t="shared" si="18"/>
        <v>0</v>
      </c>
      <c r="FM40" s="16">
        <f>IF(คุณลักษณะ!V40&gt;1,2,IF(คุณลักษณะ!V40=1,1,0))</f>
        <v>0</v>
      </c>
      <c r="FN40" s="16">
        <f>IF(คุณลักษณะ!W40&gt;1,2,IF(คุณลักษณะ!W40=1,1,0))</f>
        <v>0</v>
      </c>
      <c r="FO40" s="84">
        <f t="shared" si="19"/>
        <v>0</v>
      </c>
      <c r="FP40" s="16">
        <f>IF(คุณลักษณะ!Y40&gt;1,2,IF(คุณลักษณะ!Y40=1,1,0))</f>
        <v>0</v>
      </c>
      <c r="FQ40" s="16">
        <f>IF(คุณลักษณะ!AC40&gt;1,2,IF(คุณลักษณะ!AC40=1,1,0))</f>
        <v>0</v>
      </c>
      <c r="FR40" s="16">
        <f>IF(คุณลักษณะ!AD40&gt;1,2,IF(คุณลักษณะ!AD40=1,1,0))</f>
        <v>0</v>
      </c>
      <c r="FS40" s="84">
        <f t="shared" si="20"/>
        <v>0</v>
      </c>
      <c r="FT40" s="16">
        <f>IF(คุณลักษณะ!AF40&gt;1,2,IF(คุณลักษณะ!AF40=1,1,0))</f>
        <v>0</v>
      </c>
      <c r="FU40" s="16">
        <f>IF(คุณลักษณะ!AG40&gt;1,2,IF(คุณลักษณะ!AG40=1,1,0))</f>
        <v>0</v>
      </c>
      <c r="FV40" s="84">
        <f t="shared" si="21"/>
        <v>0</v>
      </c>
      <c r="FW40" s="51"/>
      <c r="FX40" s="16">
        <f>IF(คุณลักษณะ!F40&gt;1,2,IF(คุณลักษณะ!F40=1,1,0))</f>
        <v>0</v>
      </c>
      <c r="FY40" s="16">
        <f>IF(คุณลักษณะ!I40&gt;1,2,IF(คุณลักษณะ!I40=1,1,0))</f>
        <v>0</v>
      </c>
      <c r="FZ40" s="16">
        <f>IF(คุณลักษณะ!N40&gt;1,2,IF(คุณลักษณะ!N40=1,1,0))</f>
        <v>0</v>
      </c>
      <c r="GA40" s="16">
        <f>IF(คุณลักษณะ!Q40&gt;1,2,IF(คุณลักษณะ!Q40=1,1,0))</f>
        <v>0</v>
      </c>
      <c r="GB40" s="16">
        <f>IF(คุณลักษณะ!U40&gt;1,2,IF(คุณลักษณะ!U40=1,1,0))</f>
        <v>0</v>
      </c>
      <c r="GC40" s="16">
        <f>IF(คุณลักษณะ!X40&gt;1,2,IF(คุณลักษณะ!X40=1,1,0))</f>
        <v>0</v>
      </c>
      <c r="GD40" s="16">
        <f>IF(คุณลักษณะ!AE40&gt;1,2,IF(คุณลักษณะ!AE40=1,1,0))</f>
        <v>0</v>
      </c>
      <c r="GE40" s="16">
        <f>IF(คุณลักษณะ!AH40&gt;1,2,IF(คุณลักษณะ!AH40=1,1,0))</f>
        <v>0</v>
      </c>
      <c r="GF40" s="88">
        <f t="shared" si="22"/>
        <v>0</v>
      </c>
      <c r="GG40" s="86">
        <f>IF(คุณลักษณะ!F40=0,0,IF(คุณลักษณะ!I40=0,0,IF(คุณลักษณะ!N40=0,0,IF(คุณลักษณะ!Q40=0,0,IF(คุณลักษณะ!U40=0,0,IF(คุณลักษณะ!X40=0,0,IF(คุณลักษณะ!AE40=0,0,IF(คุณลักษณะ!AH40=0,0,GF40))))))))</f>
        <v>0</v>
      </c>
      <c r="GI40" s="3">
        <v>35</v>
      </c>
      <c r="GJ40" s="22">
        <f>IF(เวลาเรียน!C40="",0,1)</f>
        <v>0</v>
      </c>
      <c r="GK40" s="456">
        <f>IF(ผลการเรียน!$AK39=$GK$5,1,0)</f>
        <v>0</v>
      </c>
      <c r="GL40" s="456">
        <f>IF(ผลการเรียน!$AK39=$GL$5,1,0)</f>
        <v>0</v>
      </c>
      <c r="GM40" s="456">
        <f>IF(ผลการเรียน!$AK39=$GM$5,1,0)</f>
        <v>0</v>
      </c>
      <c r="GN40" s="456">
        <f>IF(ผลการเรียน!$AK39=$GN$5,1,0)</f>
        <v>0</v>
      </c>
      <c r="GO40" s="456">
        <f>IF(ผลการเรียน!$AK39=$GO$5,1,0)</f>
        <v>0</v>
      </c>
      <c r="GP40" s="456">
        <f>IF(ผลการเรียน!$AK39=$GP$5,1,0)</f>
        <v>0</v>
      </c>
      <c r="GQ40" s="456">
        <f>IF(ผลการเรียน!$AK39=$GQ$5,1,0)</f>
        <v>0</v>
      </c>
      <c r="GR40" s="456">
        <f>IF(ผลการเรียน!$AK39=$GR$5,1,0)</f>
        <v>0</v>
      </c>
      <c r="GS40" s="456">
        <f>IF(ผลการเรียน!$AK39=$GS$5,1,0)</f>
        <v>0</v>
      </c>
      <c r="GT40" s="456">
        <f>IF(ผลการเรียน!$AK39=$GT$5,1,0)</f>
        <v>0</v>
      </c>
      <c r="GU40" s="456">
        <f ca="1">IF(ผลการเรียน!$BA39=ลับ!$GU$5,1,0)</f>
        <v>0</v>
      </c>
      <c r="GV40" s="456">
        <f ca="1">IF(ผลการเรียน!$BA39=ลับ!$GV$5,1,0)</f>
        <v>0</v>
      </c>
      <c r="GW40" s="456">
        <f ca="1">IF(ผลการเรียน!$BA39=ลับ!$GW$5,1,0)</f>
        <v>0</v>
      </c>
      <c r="GX40" s="456">
        <f ca="1">IF(ผลการเรียน!$BA39=ลับ!$GX$5,1,0)</f>
        <v>0</v>
      </c>
      <c r="GY40" s="456">
        <f ca="1">IF(ผลการเรียน!$AR39=ลับ!$GY$5,1,0)</f>
        <v>0</v>
      </c>
      <c r="GZ40" s="456">
        <f ca="1">IF(ผลการเรียน!$AR39=ลับ!$GZ$5,1,0)</f>
        <v>0</v>
      </c>
      <c r="HA40" s="456">
        <f ca="1">IF(ผลการเรียน!$AR39=ลับ!$HA$5,1,0)</f>
        <v>0</v>
      </c>
      <c r="HB40" s="456">
        <f ca="1">IF(ผลการเรียน!$AR39=ลับ!$HB$5,1,0)</f>
        <v>0</v>
      </c>
      <c r="HC40" s="22">
        <f>IF(สรุปคะแนน!$Q40=3,1,0)</f>
        <v>0</v>
      </c>
      <c r="HD40" s="22">
        <f>IF(สรุปคะแนน!$Q40=2,1,0)</f>
        <v>0</v>
      </c>
      <c r="HE40" s="22">
        <f>IF(สรุปคะแนน!$Q40=1,1,0)</f>
        <v>0</v>
      </c>
      <c r="HF40" s="22">
        <f>IF(สรุปคะแนน!$Q40=0,1,0)</f>
        <v>1</v>
      </c>
      <c r="HG40" s="51"/>
      <c r="HH40" s="51"/>
      <c r="HI40" s="51"/>
      <c r="HJ40" s="51"/>
      <c r="HK40" s="51"/>
      <c r="HL40" s="51"/>
      <c r="HM40" s="51"/>
      <c r="HN40" s="51"/>
    </row>
    <row r="41" spans="1:222" ht="21">
      <c r="A41" s="29">
        <v>36</v>
      </c>
      <c r="B41" s="64">
        <f>IF(ลับ!B$3=0,0,IF(เวลาเรียน!G41="/",ลับ!B$3,0))</f>
        <v>0</v>
      </c>
      <c r="C41" s="64">
        <f>IF(ลับ!C$3=0,0,IF(เวลาเรียน!H41="/",ลับ!C$3,0))</f>
        <v>0</v>
      </c>
      <c r="D41" s="64">
        <f>IF(ลับ!D$3=0,0,IF(เวลาเรียน!I41="/",ลับ!D$3,0))</f>
        <v>0</v>
      </c>
      <c r="E41" s="64">
        <f>IF(ลับ!E$3=0,0,IF(เวลาเรียน!J41="/",ลับ!E$3,0))</f>
        <v>0</v>
      </c>
      <c r="F41" s="64">
        <f>IF(ลับ!F$3=0,0,IF(เวลาเรียน!K41="/",ลับ!F$3,0))</f>
        <v>0</v>
      </c>
      <c r="G41" s="64">
        <f>IF(ลับ!G$3=0,0,IF(เวลาเรียน!L41="/",ลับ!G$3,0))</f>
        <v>0</v>
      </c>
      <c r="H41" s="64">
        <f>IF(ลับ!H$3=0,0,IF(เวลาเรียน!M41="/",ลับ!H$3,0))</f>
        <v>0</v>
      </c>
      <c r="I41" s="64">
        <f>IF(ลับ!I$3=0,0,IF(เวลาเรียน!N41="/",ลับ!I$3,0))</f>
        <v>0</v>
      </c>
      <c r="J41" s="64">
        <f>IF(ลับ!J$3=0,0,IF(เวลาเรียน!O41="/",ลับ!J$3,0))</f>
        <v>0</v>
      </c>
      <c r="K41" s="64">
        <f>IF(ลับ!K$3=0,0,IF(เวลาเรียน!P41="/",ลับ!K$3,0))</f>
        <v>0</v>
      </c>
      <c r="L41" s="64">
        <f>IF(ลับ!L$3=0,0,IF(เวลาเรียน!Q41="/",ลับ!L$3,0))</f>
        <v>0</v>
      </c>
      <c r="M41" s="64">
        <f>IF(ลับ!M$3=0,0,IF(เวลาเรียน!R41="/",ลับ!M$3,0))</f>
        <v>0</v>
      </c>
      <c r="N41" s="64">
        <f>IF(ลับ!N$3=0,0,IF(เวลาเรียน!S41="/",ลับ!N$3,0))</f>
        <v>0</v>
      </c>
      <c r="O41" s="64">
        <f>IF(ลับ!O$3=0,0,IF(เวลาเรียน!T41="/",ลับ!O$3,0))</f>
        <v>0</v>
      </c>
      <c r="P41" s="64">
        <f>IF(ลับ!P$3=0,0,IF(เวลาเรียน!U41="/",ลับ!P$3,0))</f>
        <v>0</v>
      </c>
      <c r="Q41" s="64">
        <f>IF(ลับ!Q$3=0,0,IF(เวลาเรียน!V41="/",ลับ!Q$3,0))</f>
        <v>0</v>
      </c>
      <c r="R41" s="64">
        <f>IF(ลับ!R$3=0,0,IF(เวลาเรียน!W41="/",ลับ!R$3,0))</f>
        <v>0</v>
      </c>
      <c r="S41" s="64">
        <f>IF(ลับ!S$3=0,0,IF(เวลาเรียน!X41="/",ลับ!S$3,0))</f>
        <v>0</v>
      </c>
      <c r="T41" s="64">
        <f>IF(ลับ!T$3=0,0,IF(เวลาเรียน!Y41="/",ลับ!T$3,0))</f>
        <v>0</v>
      </c>
      <c r="U41" s="64">
        <f>IF(ลับ!U$3=0,0,IF(เวลาเรียน!Z41="/",ลับ!U$3,0))</f>
        <v>0</v>
      </c>
      <c r="V41" s="64">
        <f>IF(ลับ!V$3=0,0,IF(เวลาเรียน!AA41="/",ลับ!V$3,0))</f>
        <v>0</v>
      </c>
      <c r="W41" s="64">
        <f>IF(ลับ!W$3=0,0,IF(เวลาเรียน!AB41="/",ลับ!W$3,0))</f>
        <v>0</v>
      </c>
      <c r="X41" s="64">
        <f>IF(ลับ!X$3=0,0,IF(เวลาเรียน!AC41="/",ลับ!X$3,0))</f>
        <v>0</v>
      </c>
      <c r="Y41" s="64">
        <f>IF(ลับ!Y$3=0,0,IF(เวลาเรียน!AD41="/",ลับ!Y$3,0))</f>
        <v>0</v>
      </c>
      <c r="Z41" s="773">
        <f>IF(ลับ!Z$3=0,0,IF(เวลาเรียน!AE41="/",ลับ!Z$3,0))</f>
        <v>0</v>
      </c>
      <c r="AA41" s="64">
        <f>IF(ลับ!AA$3=0,0,IF(เวลาเรียน!AH41="/",ลับ!AA$3,0))</f>
        <v>0</v>
      </c>
      <c r="AB41" s="64">
        <f>IF(ลับ!AB$3=0,0,IF(เวลาเรียน!AI41="/",ลับ!AB$3,0))</f>
        <v>0</v>
      </c>
      <c r="AC41" s="64">
        <f>IF(ลับ!AC$3=0,0,IF(เวลาเรียน!AJ41="/",ลับ!AC$3,0))</f>
        <v>0</v>
      </c>
      <c r="AD41" s="64">
        <f>IF(ลับ!AD$3=0,0,IF(เวลาเรียน!AK41="/",ลับ!AD$3,0))</f>
        <v>0</v>
      </c>
      <c r="AE41" s="64">
        <f>IF(ลับ!AE$3=0,0,IF(เวลาเรียน!AL41="/",ลับ!AE$3,0))</f>
        <v>0</v>
      </c>
      <c r="AF41" s="64">
        <f>IF(ลับ!AF$3=0,0,IF(เวลาเรียน!AM41="/",ลับ!AF$3,0))</f>
        <v>0</v>
      </c>
      <c r="AG41" s="64">
        <f>IF(ลับ!AG$3=0,0,IF(เวลาเรียน!AN41="/",ลับ!AG$3,0))</f>
        <v>0</v>
      </c>
      <c r="AH41" s="64">
        <f>IF(ลับ!AH$3=0,0,IF(เวลาเรียน!AO41="/",ลับ!AH$3,0))</f>
        <v>0</v>
      </c>
      <c r="AI41" s="64">
        <f>IF(ลับ!AI$3=0,0,IF(เวลาเรียน!AP41="/",ลับ!AI$3,0))</f>
        <v>0</v>
      </c>
      <c r="AJ41" s="64">
        <f>IF(ลับ!AJ$3=0,0,IF(เวลาเรียน!AQ41="/",ลับ!AJ$3,0))</f>
        <v>0</v>
      </c>
      <c r="AK41" s="64">
        <f>IF(ลับ!AK$3=0,0,IF(เวลาเรียน!AR41="/",ลับ!AK$3,0))</f>
        <v>0</v>
      </c>
      <c r="AL41" s="64">
        <f>IF(ลับ!AL$3=0,0,IF(เวลาเรียน!AS41="/",ลับ!AL$3,0))</f>
        <v>0</v>
      </c>
      <c r="AM41" s="64">
        <f>IF(ลับ!AM$3=0,0,IF(เวลาเรียน!AT41="/",ลับ!AM$3,0))</f>
        <v>0</v>
      </c>
      <c r="AN41" s="64">
        <f>IF(ลับ!AN$3=0,0,IF(เวลาเรียน!AU41="/",ลับ!AN$3,0))</f>
        <v>0</v>
      </c>
      <c r="AO41" s="64">
        <f>IF(ลับ!AO$3=0,0,IF(เวลาเรียน!AV41="/",ลับ!AO$3,0))</f>
        <v>0</v>
      </c>
      <c r="AP41" s="64">
        <f>IF(ลับ!AP$3=0,0,IF(เวลาเรียน!AW41="/",ลับ!AP$3,0))</f>
        <v>0</v>
      </c>
      <c r="AQ41" s="64">
        <f>IF(ลับ!AQ$3=0,0,IF(เวลาเรียน!AX41="/",ลับ!AQ$3,0))</f>
        <v>0</v>
      </c>
      <c r="AR41" s="64">
        <f>IF(ลับ!AR$3=0,0,IF(เวลาเรียน!AY41="/",ลับ!AR$3,0))</f>
        <v>0</v>
      </c>
      <c r="AS41" s="64">
        <f>IF(ลับ!AS$3=0,0,IF(เวลาเรียน!AZ41="/",ลับ!AS$3,0))</f>
        <v>0</v>
      </c>
      <c r="AT41" s="64">
        <f>IF(ลับ!AT$3=0,0,IF(เวลาเรียน!BA41="/",ลับ!AT$3,0))</f>
        <v>0</v>
      </c>
      <c r="AU41" s="64">
        <f>IF(ลับ!AU$3=0,0,IF(เวลาเรียน!BB41="/",ลับ!AU$3,0))</f>
        <v>0</v>
      </c>
      <c r="AV41" s="64">
        <f>IF(ลับ!AV$3=0,0,IF(เวลาเรียน!BC41="/",ลับ!AV$3,0))</f>
        <v>0</v>
      </c>
      <c r="AW41" s="64">
        <f>IF(ลับ!AW$3=0,0,IF(เวลาเรียน!BD41="/",ลับ!AW$3,0))</f>
        <v>0</v>
      </c>
      <c r="AX41" s="64">
        <f>IF(ลับ!AX$3=0,0,IF(เวลาเรียน!BE41="/",ลับ!AX$3,0))</f>
        <v>0</v>
      </c>
      <c r="AY41" s="64">
        <f>IF(ลับ!AY$3=0,0,IF(เวลาเรียน!BF41="/",ลับ!AY$3,0))</f>
        <v>0</v>
      </c>
      <c r="AZ41" s="64">
        <f>IF(ลับ!AZ$3=0,0,IF(เวลาเรียน!BG41="/",ลับ!AZ$3,0))</f>
        <v>0</v>
      </c>
      <c r="BA41" s="64">
        <f>IF(ลับ!BA$3=0,0,IF(เวลาเรียน!BH41="/",ลับ!BA$3,0))</f>
        <v>0</v>
      </c>
      <c r="BB41" s="64">
        <f>IF(ลับ!BB$3=0,0,IF(เวลาเรียน!BI41="/",ลับ!BB$3,0))</f>
        <v>0</v>
      </c>
      <c r="BC41" s="64">
        <f>IF(ลับ!BC$3=0,0,IF(เวลาเรียน!BJ41="/",ลับ!BC$3,0))</f>
        <v>0</v>
      </c>
      <c r="BD41" s="64">
        <f>IF(ลับ!BD$3=0,0,IF(เวลาเรียน!BK41="/",ลับ!BD$3,0))</f>
        <v>0</v>
      </c>
      <c r="BE41" s="64">
        <f>IF(ลับ!BE$3=0,0,IF(เวลาเรียน!BL41="/",ลับ!BE$3,0))</f>
        <v>0</v>
      </c>
      <c r="BF41" s="64">
        <f>IF(ลับ!BF$3=0,0,IF(เวลาเรียน!BM41="/",ลับ!BF$3,0))</f>
        <v>0</v>
      </c>
      <c r="BG41" s="64">
        <f>IF(ลับ!BG$3=0,0,IF(เวลาเรียน!BN41="/",ลับ!BG$3,0))</f>
        <v>0</v>
      </c>
      <c r="BH41" s="64">
        <f>IF(ลับ!BH$3=0,0,IF(เวลาเรียน!BO41="/",ลับ!BH$3,0))</f>
        <v>0</v>
      </c>
      <c r="BI41" s="64">
        <f>IF(ลับ!BI$3=0,0,IF(เวลาเรียน!BP41="/",ลับ!BI$3,0))</f>
        <v>0</v>
      </c>
      <c r="BJ41" s="64">
        <f>IF(ลับ!BJ$3=0,0,IF(เวลาเรียน!BQ41="/",ลับ!BJ$3,0))</f>
        <v>0</v>
      </c>
      <c r="BK41" s="64">
        <f>IF(ลับ!BK$3=0,0,IF(เวลาเรียน!BR41="/",ลับ!BK$3,0))</f>
        <v>0</v>
      </c>
      <c r="BL41" s="64">
        <f>IF(ลับ!BL$3=0,0,IF(เวลาเรียน!BS41="/",ลับ!BL$3,0))</f>
        <v>0</v>
      </c>
      <c r="BM41" s="64">
        <f>IF(ลับ!BM$3=0,0,IF(เวลาเรียน!BT41="/",ลับ!BM$3,0))</f>
        <v>0</v>
      </c>
      <c r="BN41" s="64">
        <f>IF(ลับ!BN$3=0,0,IF(เวลาเรียน!BU41="/",ลับ!BN$3,0))</f>
        <v>0</v>
      </c>
      <c r="BO41" s="64">
        <f>IF(ลับ!BO$3=0,0,IF(เวลาเรียน!BV41="/",ลับ!BO$3,0))</f>
        <v>0</v>
      </c>
      <c r="BP41" s="64">
        <f>IF(ลับ!BP$3=0,0,IF(เวลาเรียน!BW41="/",ลับ!BP$3,0))</f>
        <v>0</v>
      </c>
      <c r="BQ41" s="64">
        <f>IF(ลับ!BQ$3=0,0,IF(เวลาเรียน!BX41="/",ลับ!BQ$3,0))</f>
        <v>0</v>
      </c>
      <c r="BR41" s="64">
        <f>IF(ลับ!BR$3=0,0,IF(เวลาเรียน!BY41="/",ลับ!BR$3,0))</f>
        <v>0</v>
      </c>
      <c r="BS41" s="773">
        <f>IF(ลับ!BS$3=0,0,IF(เวลาเรียน!BZ41="/",ลับ!BS$3,0))</f>
        <v>0</v>
      </c>
      <c r="BT41" s="64">
        <f>IF(ลับ!BT$3=0,0,IF(เวลาเรียน!CB41="/",ลับ!BT$3,0))</f>
        <v>0</v>
      </c>
      <c r="BU41" s="64">
        <f>IF(ลับ!BU$3=0,0,IF(เวลาเรียน!CC41="/",ลับ!BU$3,0))</f>
        <v>0</v>
      </c>
      <c r="BV41" s="64">
        <f>IF(ลับ!BV$3=0,0,IF(เวลาเรียน!CD41="/",ลับ!BV$3,0))</f>
        <v>0</v>
      </c>
      <c r="BW41" s="64">
        <f>IF(ลับ!BW$3=0,0,IF(เวลาเรียน!CE41="/",ลับ!BW$3,0))</f>
        <v>0</v>
      </c>
      <c r="BX41" s="64">
        <f>IF(ลับ!BX$3=0,0,IF(เวลาเรียน!CF41="/",ลับ!BX$3,0))</f>
        <v>0</v>
      </c>
      <c r="BY41" s="64">
        <f>IF(ลับ!BY$3=0,0,IF(เวลาเรียน!CG41="/",ลับ!BY$3,0))</f>
        <v>0</v>
      </c>
      <c r="BZ41" s="64">
        <f>IF(ลับ!BZ$3=0,0,IF(เวลาเรียน!CH41="/",ลับ!BZ$3,0))</f>
        <v>0</v>
      </c>
      <c r="CA41" s="64">
        <f>IF(ลับ!CA$3=0,0,IF(เวลาเรียน!CI41="/",ลับ!CA$3,0))</f>
        <v>0</v>
      </c>
      <c r="CB41" s="64">
        <f>IF(ลับ!CB$3=0,0,IF(เวลาเรียน!CJ41="/",ลับ!CB$3,0))</f>
        <v>0</v>
      </c>
      <c r="CC41" s="64">
        <f>IF(ลับ!CC$3=0,0,IF(เวลาเรียน!CK41="/",ลับ!CC$3,0))</f>
        <v>0</v>
      </c>
      <c r="CD41" s="64">
        <f>IF(ลับ!CD$3=0,0,IF(เวลาเรียน!CL41="/",ลับ!CD$3,0))</f>
        <v>0</v>
      </c>
      <c r="CE41" s="64">
        <f>IF(ลับ!CE$3=0,0,IF(เวลาเรียน!CM41="/",ลับ!CE$3,0))</f>
        <v>0</v>
      </c>
      <c r="CF41" s="64">
        <f>IF(ลับ!CF$3=0,0,IF(เวลาเรียน!CN41="/",ลับ!CF$3,0))</f>
        <v>0</v>
      </c>
      <c r="CG41" s="64">
        <f>IF(ลับ!CG$3=0,0,IF(เวลาเรียน!CO41="/",ลับ!CG$3,0))</f>
        <v>0</v>
      </c>
      <c r="CH41" s="64">
        <f>IF(ลับ!CH$3=0,0,IF(เวลาเรียน!CP41="/",ลับ!CH$3,0))</f>
        <v>0</v>
      </c>
      <c r="CI41" s="64">
        <f>IF(ลับ!CI$3=0,0,IF(เวลาเรียน!CQ41="/",ลับ!CI$3,0))</f>
        <v>0</v>
      </c>
      <c r="CJ41" s="64">
        <f>IF(ลับ!CJ$3=0,0,IF(เวลาเรียน!CR41="/",ลับ!CJ$3,0))</f>
        <v>0</v>
      </c>
      <c r="CK41" s="64">
        <f>IF(ลับ!CK$3=0,0,IF(เวลาเรียน!CS41="/",ลับ!CK$3,0))</f>
        <v>0</v>
      </c>
      <c r="CL41" s="64">
        <f>IF(ลับ!CL$3=0,0,IF(เวลาเรียน!CT41="/",ลับ!CL$3,0))</f>
        <v>0</v>
      </c>
      <c r="CM41" s="64">
        <f>IF(ลับ!CM$3=0,0,IF(เวลาเรียน!CU41="/",ลับ!CM$3,0))</f>
        <v>0</v>
      </c>
      <c r="CN41" s="64">
        <f>IF(ลับ!CN$3=0,0,IF(เวลาเรียน!CV41="/",ลับ!CN$3,0))</f>
        <v>0</v>
      </c>
      <c r="CO41" s="64">
        <f>IF(ลับ!CO$3=0,0,IF(เวลาเรียน!CW41="/",ลับ!CO$3,0))</f>
        <v>0</v>
      </c>
      <c r="CP41" s="64">
        <f>IF(ลับ!CP$3=0,0,IF(เวลาเรียน!CX41="/",ลับ!CP$3,0))</f>
        <v>0</v>
      </c>
      <c r="CQ41" s="64">
        <f>IF(ลับ!CQ$3=0,0,IF(เวลาเรียน!CY41="/",ลับ!CQ$3,0))</f>
        <v>0</v>
      </c>
      <c r="CR41" s="64">
        <f>IF(ลับ!CR$3=0,0,IF(เวลาเรียน!CZ41="/",ลับ!CR$3,0))</f>
        <v>0</v>
      </c>
      <c r="CS41" s="64">
        <f>IF(ลับ!CS$3=0,0,IF(เวลาเรียน!DA41="/",ลับ!CS$3,0))</f>
        <v>0</v>
      </c>
      <c r="CT41" s="64">
        <f>IF(ลับ!CT$3=0,0,IF(เวลาเรียน!DB41="/",ลับ!CT$3,0))</f>
        <v>0</v>
      </c>
      <c r="CU41" s="64">
        <f>IF(ลับ!CU$3=0,0,IF(เวลาเรียน!DC41="/",ลับ!CU$3,0))</f>
        <v>0</v>
      </c>
      <c r="CV41" s="64">
        <f>IF(ลับ!CV$3=0,0,IF(เวลาเรียน!DD41="/",ลับ!CV$3,0))</f>
        <v>0</v>
      </c>
      <c r="CW41" s="65">
        <f>IF(ลับ!CW$3=0,0,IF(เวลาเรียน!DE41="/",ลับ!CW$3,0))</f>
        <v>0</v>
      </c>
      <c r="CX41" s="85">
        <f t="shared" si="11"/>
        <v>0</v>
      </c>
      <c r="CZ41" s="16">
        <v>36</v>
      </c>
      <c r="DA41" s="16">
        <f>IF(ตัวชี้วัด!C41="ร",ตัวชี้วัด!C41,IF(ตัวชี้วัด!F41="ร",ตัวชี้วัด!F41,IF(ตัวชี้วัด!I41="ร",ตัวชี้วัด!I41,IF(ตัวชี้วัด!L41="ร",ตัวชี้วัด!L41,IF(ตัวชี้วัด!O41="ร",ตัวชี้วัด!O41,IF(ตัวชี้วัด!S41="ร",ตัวชี้วัด!S41,IF(ตัวชี้วัด!V41="ร",ตัวชี้วัด!V41,SUM(ตัวชี้วัด!C41,ตัวชี้วัด!F41,ตัวชี้วัด!I41,ตัวชี้วัด!L41,ตัวชี้วัด!O41,ตัวชี้วัด!S41,ตัวชี้วัด!V41))))))))</f>
        <v>0</v>
      </c>
      <c r="DB41" s="16">
        <f>IF(ตัวชี้วัด!Y41="ร",ตัวชี้วัด!Y41,IF(ตัวชี้วัด!AB41="ร",ตัวชี้วัด!AB41,IF(ตัวชี้วัด!AE41="ร",ตัวชี้วัด!AE41,IF(ตัวชี้วัด!AK41="ร",ตัวชี้วัด!AK41,IF(ตัวชี้วัด!AN41="ร",ตัวชี้วัด!AN41,IF(ตัวชี้วัด!AQ41="ร",ตัวชี้วัด!AQ41,IF(ตัวชี้วัด!AT41="ร",ตัวชี้วัด!AT41,SUM(ตัวชี้วัด!Y41,ตัวชี้วัด!AB41,ตัวชี้วัด!AE41,ตัวชี้วัด!AK41,ตัวชี้วัด!AN41,ตัวชี้วัด!AQ41,ตัวชี้วัด!AT41))))))))</f>
        <v>0</v>
      </c>
      <c r="DC41" s="16">
        <f>IF(ตัวชี้วัด!AW41="ร",ตัวชี้วัด!AW41,IF(ตัวชี้วัด!BA41="ร",ตัวชี้วัด!BA41,IF(ตัวชี้วัด!BD41="ร",ตัวชี้วัด!BD41,IF(ตัวชี้วัด!BG41="ร",ตัวชี้วัด!BG41,IF(ตัวชี้วัด!BJ41="ร",ตัวชี้วัด!BJ41,IF(ตัวชี้วัด!BM41="ร",ตัวชี้วัด!BM41,IF(ตัวชี้วัด!BS41="ร",ตัวชี้วัด!BS41,SUM(ตัวชี้วัด!AW41,ตัวชี้วัด!BA41,ตัวชี้วัด!BD41,ตัวชี้วัด!BG41,ตัวชี้วัด!BJ41,ตัวชี้วัด!BM41,ตัวชี้วัด!BS41))))))))</f>
        <v>0</v>
      </c>
      <c r="DD41" s="16">
        <f>IF(ตัวชี้วัด!BV41="ร",ตัวชี้วัด!BV41,IF(ตัวชี้วัด!BY41="ร",ตัวชี้วัด!BY41,IF(ตัวชี้วัด!CB41="ร",ตัวชี้วัด!CB41,IF(ตัวชี้วัด!CE41="ร",ตัวชี้วัด!CE41,IF(ตัวชี้วัด!CI41="ร",ตัวชี้วัด!CI41,IF(ตัวชี้วัด!CL41="ร",ตัวชี้วัด!CL41,IF(ตัวชี้วัด!CO41="ร",ตัวชี้วัด!CO41,SUM(ตัวชี้วัด!BV41,ตัวชี้วัด!BY41,ตัวชี้วัด!CB41,ตัวชี้วัด!CE41,ตัวชี้วัด!CI41,ตัวชี้วัด!CL41,ตัวชี้วัด!CO41))))))))</f>
        <v>0</v>
      </c>
      <c r="DE41" s="16">
        <f>IF(ตัวชี้วัด!CR41="ร",ตัวชี้วัด!CR41,IF(ตัวชี้วัด!CU41="ร",ตัวชี้วัด!CU41,IF(ตัวชี้วัด!DA41="ร",ตัวชี้วัด!DA41,IF(ตัวชี้วัด!DD41="ร",ตัวชี้วัด!DD41,IF(ตัวชี้วัด!DG41="ร",ตัวชี้วัด!DG41,IF(ตัวชี้วัด!DJ41="ร",ตัวชี้วัด!DJ41,IF(ตัวชี้วัด!DM41="ร",ตัวชี้วัด!DM41,SUM(ตัวชี้วัด!CR41,ตัวชี้วัด!CU41,ตัวชี้วัด!DA41,ตัวชี้วัด!DD41,ตัวชี้วัด!DG41,ตัวชี้วัด!DJ41,ตัวชี้วัด!DM41))))))))</f>
        <v>0</v>
      </c>
      <c r="DF41" s="16">
        <f>IF(ตัวชี้วัด!DQ41="ร",ตัวชี้วัด!DQ41,IF(ตัวชี้วัด!DT41="ร",ตัวชี้วัด!DT41,IF(ตัวชี้วัด!DW41="ร",ตัวชี้วัด!DW41,IF(ตัวชี้วัด!DZ41="ร",ตัวชี้วัด!DZ41,SUM(ตัวชี้วัด!DQ41,ตัวชี้วัด!DT41,ตัวชี้วัด!DW41,ตัวชี้วัด!DZ41)))))</f>
        <v>0</v>
      </c>
      <c r="DG41" s="84">
        <f t="shared" si="12"/>
        <v>0</v>
      </c>
      <c r="DH41" s="51"/>
      <c r="DI41" s="16">
        <f>IF(ตัวชี้วัด!D41="/",1,0)</f>
        <v>0</v>
      </c>
      <c r="DJ41" s="16">
        <f>IF(ตัวชี้วัด!G41="/",1,0)</f>
        <v>0</v>
      </c>
      <c r="DK41" s="16">
        <f>IF(ตัวชี้วัด!J41="/",1,0)</f>
        <v>0</v>
      </c>
      <c r="DL41" s="16">
        <f>IF(ตัวชี้วัด!M41="/",1,0)</f>
        <v>0</v>
      </c>
      <c r="DM41" s="16">
        <f>IF(ตัวชี้วัด!P41="/",1,0)</f>
        <v>0</v>
      </c>
      <c r="DN41" s="16">
        <f>IF(ตัวชี้วัด!T41="/",1,0)</f>
        <v>0</v>
      </c>
      <c r="DO41" s="16">
        <f>IF(ตัวชี้วัด!W41="/",1,0)</f>
        <v>0</v>
      </c>
      <c r="DP41" s="16">
        <f>IF(ตัวชี้วัด!Z41="/",1,0)</f>
        <v>0</v>
      </c>
      <c r="DQ41" s="16">
        <f>IF(ตัวชี้วัด!AC41="/",1,0)</f>
        <v>0</v>
      </c>
      <c r="DR41" s="16">
        <f>IF(ตัวชี้วัด!AF41="/",1,0)</f>
        <v>0</v>
      </c>
      <c r="DS41" s="16">
        <f>IF(ตัวชี้วัด!AL41="/",1,0)</f>
        <v>0</v>
      </c>
      <c r="DT41" s="16">
        <f>IF(ตัวชี้วัด!AO41="/",1,0)</f>
        <v>0</v>
      </c>
      <c r="DU41" s="16">
        <f>IF(ตัวชี้วัด!AR41="/",1,0)</f>
        <v>0</v>
      </c>
      <c r="DV41" s="16">
        <f>IF(ตัวชี้วัด!AU41="/",1,0)</f>
        <v>0</v>
      </c>
      <c r="DW41" s="16">
        <f>IF(ตัวชี้วัด!AX41="/",1,0)</f>
        <v>0</v>
      </c>
      <c r="DX41" s="16">
        <f>IF(ตัวชี้วัด!BB41="/",1,0)</f>
        <v>0</v>
      </c>
      <c r="DY41" s="16">
        <f>IF(ตัวชี้วัด!BE41="/",1,0)</f>
        <v>0</v>
      </c>
      <c r="DZ41" s="16">
        <f>IF(ตัวชี้วัด!BH41="/",1,0)</f>
        <v>0</v>
      </c>
      <c r="EA41" s="16">
        <f>IF(ตัวชี้วัด!BK41="/",1,0)</f>
        <v>0</v>
      </c>
      <c r="EB41" s="16">
        <f>IF(ตัวชี้วัด!BN41="/",1,0)</f>
        <v>0</v>
      </c>
      <c r="EC41" s="16">
        <f>IF(ตัวชี้วัด!BT41="/",1,0)</f>
        <v>0</v>
      </c>
      <c r="ED41" s="16">
        <f>IF(ตัวชี้วัด!BW41="/",1,0)</f>
        <v>0</v>
      </c>
      <c r="EE41" s="16">
        <f>IF(ตัวชี้วัด!BZ41="/",1,0)</f>
        <v>0</v>
      </c>
      <c r="EF41" s="16">
        <f>IF(ตัวชี้วัด!CC41="/",1,0)</f>
        <v>0</v>
      </c>
      <c r="EG41" s="16">
        <f>IF(ตัวชี้วัด!CF41="/",1,0)</f>
        <v>0</v>
      </c>
      <c r="EH41" s="16">
        <f>IF(ตัวชี้วัด!CJ41="/",1,0)</f>
        <v>0</v>
      </c>
      <c r="EI41" s="16">
        <f>IF(ตัวชี้วัด!CM41="/",1,0)</f>
        <v>0</v>
      </c>
      <c r="EJ41" s="16">
        <f>IF(ตัวชี้วัด!CP41="/",1,0)</f>
        <v>0</v>
      </c>
      <c r="EK41" s="16">
        <f>IF(ตัวชี้วัด!CS41="/",1,0)</f>
        <v>0</v>
      </c>
      <c r="EL41" s="16">
        <f>IF(ตัวชี้วัด!CV41="/",1,0)</f>
        <v>0</v>
      </c>
      <c r="EM41" s="16">
        <f>IF(ตัวชี้วัด!DB41="/",1,0)</f>
        <v>0</v>
      </c>
      <c r="EN41" s="16">
        <f>IF(ตัวชี้วัด!DE41="/",1,0)</f>
        <v>0</v>
      </c>
      <c r="EO41" s="16">
        <f>IF(ตัวชี้วัด!DH41="/",1,0)</f>
        <v>0</v>
      </c>
      <c r="EP41" s="16">
        <f>IF(ตัวชี้วัด!DK41="/",1,0)</f>
        <v>0</v>
      </c>
      <c r="EQ41" s="16">
        <f>IF(ตัวชี้วัด!DN41="/",1,0)</f>
        <v>0</v>
      </c>
      <c r="ER41" s="16">
        <f>IF(ตัวชี้วัด!DR41="/",1,0)</f>
        <v>0</v>
      </c>
      <c r="ES41" s="16">
        <f>IF(ตัวชี้วัด!DU41="/",1,0)</f>
        <v>0</v>
      </c>
      <c r="ET41" s="16">
        <f>IF(ตัวชี้วัด!DX41="/",1,0)</f>
        <v>0</v>
      </c>
      <c r="EU41" s="16">
        <f>IF(ตัวชี้วัด!EA41="/",1,0)</f>
        <v>0</v>
      </c>
      <c r="EV41" s="84">
        <f t="shared" si="14"/>
        <v>0</v>
      </c>
      <c r="EX41" s="16">
        <v>36</v>
      </c>
      <c r="EY41" s="16">
        <f>IF(คุณลักษณะ!B41&gt;1,2,IF(คุณลักษณะ!B41=1,1,0))</f>
        <v>0</v>
      </c>
      <c r="EZ41" s="16">
        <f>IF(คุณลักษณะ!C41&gt;1,2,IF(คุณลักษณะ!C41=1,1,0))</f>
        <v>0</v>
      </c>
      <c r="FA41" s="16">
        <f>IF(คุณลักษณะ!D41&gt;1,2,IF(คุณลักษณะ!D41=1,1,0))</f>
        <v>0</v>
      </c>
      <c r="FB41" s="16">
        <f>IF(คุณลักษณะ!E41&gt;1,2,IF(คุณลักษณะ!E41=1,1,0))</f>
        <v>0</v>
      </c>
      <c r="FC41" s="84">
        <f t="shared" si="15"/>
        <v>0</v>
      </c>
      <c r="FD41" s="16">
        <f>IF(คุณลักษณะ!G41&gt;1,2,IF(คุณลักษณะ!G41=1,1,0))</f>
        <v>0</v>
      </c>
      <c r="FE41" s="16">
        <f>IF(คุณลักษณะ!H41&gt;1,2,IF(คุณลักษณะ!H41=1,1,0))</f>
        <v>0</v>
      </c>
      <c r="FF41" s="84">
        <f t="shared" si="16"/>
        <v>0</v>
      </c>
      <c r="FG41" s="16">
        <f>IF(คุณลักษณะ!O41&gt;1,2,IF(คุณลักษณะ!O41=1,1,0))</f>
        <v>0</v>
      </c>
      <c r="FH41" s="16">
        <f>IF(คุณลักษณะ!P41&gt;1,2,IF(คุณลักษณะ!P41=1,1,0))</f>
        <v>0</v>
      </c>
      <c r="FI41" s="84">
        <f t="shared" si="17"/>
        <v>0</v>
      </c>
      <c r="FJ41" s="16">
        <f>IF(คุณลักษณะ!S41&gt;1,2,IF(คุณลักษณะ!S41=1,1,0))</f>
        <v>0</v>
      </c>
      <c r="FK41" s="16">
        <f>IF(คุณลักษณะ!T41&gt;1,2,IF(คุณลักษณะ!T41=1,1,0))</f>
        <v>0</v>
      </c>
      <c r="FL41" s="84">
        <f t="shared" si="18"/>
        <v>0</v>
      </c>
      <c r="FM41" s="16">
        <f>IF(คุณลักษณะ!V41&gt;1,2,IF(คุณลักษณะ!V41=1,1,0))</f>
        <v>0</v>
      </c>
      <c r="FN41" s="16">
        <f>IF(คุณลักษณะ!W41&gt;1,2,IF(คุณลักษณะ!W41=1,1,0))</f>
        <v>0</v>
      </c>
      <c r="FO41" s="84">
        <f t="shared" si="19"/>
        <v>0</v>
      </c>
      <c r="FP41" s="16">
        <f>IF(คุณลักษณะ!Y41&gt;1,2,IF(คุณลักษณะ!Y41=1,1,0))</f>
        <v>0</v>
      </c>
      <c r="FQ41" s="16">
        <f>IF(คุณลักษณะ!AC41&gt;1,2,IF(คุณลักษณะ!AC41=1,1,0))</f>
        <v>0</v>
      </c>
      <c r="FR41" s="16">
        <f>IF(คุณลักษณะ!AD41&gt;1,2,IF(คุณลักษณะ!AD41=1,1,0))</f>
        <v>0</v>
      </c>
      <c r="FS41" s="84">
        <f t="shared" si="20"/>
        <v>0</v>
      </c>
      <c r="FT41" s="16">
        <f>IF(คุณลักษณะ!AF41&gt;1,2,IF(คุณลักษณะ!AF41=1,1,0))</f>
        <v>0</v>
      </c>
      <c r="FU41" s="16">
        <f>IF(คุณลักษณะ!AG41&gt;1,2,IF(คุณลักษณะ!AG41=1,1,0))</f>
        <v>0</v>
      </c>
      <c r="FV41" s="84">
        <f t="shared" si="21"/>
        <v>0</v>
      </c>
      <c r="FW41" s="51"/>
      <c r="FX41" s="16">
        <f>IF(คุณลักษณะ!F41&gt;1,2,IF(คุณลักษณะ!F41=1,1,0))</f>
        <v>0</v>
      </c>
      <c r="FY41" s="16">
        <f>IF(คุณลักษณะ!I41&gt;1,2,IF(คุณลักษณะ!I41=1,1,0))</f>
        <v>0</v>
      </c>
      <c r="FZ41" s="16">
        <f>IF(คุณลักษณะ!N41&gt;1,2,IF(คุณลักษณะ!N41=1,1,0))</f>
        <v>0</v>
      </c>
      <c r="GA41" s="16">
        <f>IF(คุณลักษณะ!Q41&gt;1,2,IF(คุณลักษณะ!Q41=1,1,0))</f>
        <v>0</v>
      </c>
      <c r="GB41" s="16">
        <f>IF(คุณลักษณะ!U41&gt;1,2,IF(คุณลักษณะ!U41=1,1,0))</f>
        <v>0</v>
      </c>
      <c r="GC41" s="16">
        <f>IF(คุณลักษณะ!X41&gt;1,2,IF(คุณลักษณะ!X41=1,1,0))</f>
        <v>0</v>
      </c>
      <c r="GD41" s="16">
        <f>IF(คุณลักษณะ!AE41&gt;1,2,IF(คุณลักษณะ!AE41=1,1,0))</f>
        <v>0</v>
      </c>
      <c r="GE41" s="16">
        <f>IF(คุณลักษณะ!AH41&gt;1,2,IF(คุณลักษณะ!AH41=1,1,0))</f>
        <v>0</v>
      </c>
      <c r="GF41" s="88">
        <f t="shared" si="22"/>
        <v>0</v>
      </c>
      <c r="GG41" s="86">
        <f>IF(คุณลักษณะ!F41=0,0,IF(คุณลักษณะ!I41=0,0,IF(คุณลักษณะ!N41=0,0,IF(คุณลักษณะ!Q41=0,0,IF(คุณลักษณะ!U41=0,0,IF(คุณลักษณะ!X41=0,0,IF(คุณลักษณะ!AE41=0,0,IF(คุณลักษณะ!AH41=0,0,GF41))))))))</f>
        <v>0</v>
      </c>
      <c r="GI41" s="3">
        <v>36</v>
      </c>
      <c r="GJ41" s="22">
        <f>IF(เวลาเรียน!C41="",0,1)</f>
        <v>0</v>
      </c>
      <c r="GK41" s="456">
        <f>IF(ผลการเรียน!$AK40=$GK$5,1,0)</f>
        <v>0</v>
      </c>
      <c r="GL41" s="456">
        <f>IF(ผลการเรียน!$AK40=$GL$5,1,0)</f>
        <v>0</v>
      </c>
      <c r="GM41" s="456">
        <f>IF(ผลการเรียน!$AK40=$GM$5,1,0)</f>
        <v>0</v>
      </c>
      <c r="GN41" s="456">
        <f>IF(ผลการเรียน!$AK40=$GN$5,1,0)</f>
        <v>0</v>
      </c>
      <c r="GO41" s="456">
        <f>IF(ผลการเรียน!$AK40=$GO$5,1,0)</f>
        <v>0</v>
      </c>
      <c r="GP41" s="456">
        <f>IF(ผลการเรียน!$AK40=$GP$5,1,0)</f>
        <v>0</v>
      </c>
      <c r="GQ41" s="456">
        <f>IF(ผลการเรียน!$AK40=$GQ$5,1,0)</f>
        <v>0</v>
      </c>
      <c r="GR41" s="456">
        <f>IF(ผลการเรียน!$AK40=$GR$5,1,0)</f>
        <v>0</v>
      </c>
      <c r="GS41" s="456">
        <f>IF(ผลการเรียน!$AK40=$GS$5,1,0)</f>
        <v>0</v>
      </c>
      <c r="GT41" s="456">
        <f>IF(ผลการเรียน!$AK40=$GT$5,1,0)</f>
        <v>0</v>
      </c>
      <c r="GU41" s="456">
        <f ca="1">IF(ผลการเรียน!$BA40=ลับ!$GU$5,1,0)</f>
        <v>0</v>
      </c>
      <c r="GV41" s="456">
        <f ca="1">IF(ผลการเรียน!$BA40=ลับ!$GV$5,1,0)</f>
        <v>0</v>
      </c>
      <c r="GW41" s="456">
        <f ca="1">IF(ผลการเรียน!$BA40=ลับ!$GW$5,1,0)</f>
        <v>0</v>
      </c>
      <c r="GX41" s="456">
        <f ca="1">IF(ผลการเรียน!$BA40=ลับ!$GX$5,1,0)</f>
        <v>0</v>
      </c>
      <c r="GY41" s="456">
        <f ca="1">IF(ผลการเรียน!$AR40=ลับ!$GY$5,1,0)</f>
        <v>0</v>
      </c>
      <c r="GZ41" s="456">
        <f ca="1">IF(ผลการเรียน!$AR40=ลับ!$GZ$5,1,0)</f>
        <v>0</v>
      </c>
      <c r="HA41" s="456">
        <f ca="1">IF(ผลการเรียน!$AR40=ลับ!$HA$5,1,0)</f>
        <v>0</v>
      </c>
      <c r="HB41" s="456">
        <f ca="1">IF(ผลการเรียน!$AR40=ลับ!$HB$5,1,0)</f>
        <v>0</v>
      </c>
      <c r="HC41" s="22">
        <f>IF(สรุปคะแนน!$Q41=3,1,0)</f>
        <v>0</v>
      </c>
      <c r="HD41" s="22">
        <f>IF(สรุปคะแนน!$Q41=2,1,0)</f>
        <v>0</v>
      </c>
      <c r="HE41" s="22">
        <f>IF(สรุปคะแนน!$Q41=1,1,0)</f>
        <v>0</v>
      </c>
      <c r="HF41" s="22">
        <f>IF(สรุปคะแนน!$Q41=0,1,0)</f>
        <v>1</v>
      </c>
      <c r="HG41" s="51"/>
      <c r="HH41" s="51"/>
      <c r="HI41" s="51"/>
      <c r="HJ41" s="51"/>
      <c r="HK41" s="51"/>
      <c r="HL41" s="51"/>
      <c r="HM41" s="51"/>
      <c r="HN41" s="51"/>
    </row>
    <row r="42" spans="1:222" ht="21">
      <c r="A42" s="29">
        <v>37</v>
      </c>
      <c r="B42" s="64">
        <f>IF(ลับ!B$3=0,0,IF(เวลาเรียน!G42="/",ลับ!B$3,0))</f>
        <v>0</v>
      </c>
      <c r="C42" s="64">
        <f>IF(ลับ!C$3=0,0,IF(เวลาเรียน!H42="/",ลับ!C$3,0))</f>
        <v>0</v>
      </c>
      <c r="D42" s="64">
        <f>IF(ลับ!D$3=0,0,IF(เวลาเรียน!I42="/",ลับ!D$3,0))</f>
        <v>0</v>
      </c>
      <c r="E42" s="64">
        <f>IF(ลับ!E$3=0,0,IF(เวลาเรียน!J42="/",ลับ!E$3,0))</f>
        <v>0</v>
      </c>
      <c r="F42" s="64">
        <f>IF(ลับ!F$3=0,0,IF(เวลาเรียน!K42="/",ลับ!F$3,0))</f>
        <v>0</v>
      </c>
      <c r="G42" s="64">
        <f>IF(ลับ!G$3=0,0,IF(เวลาเรียน!L42="/",ลับ!G$3,0))</f>
        <v>0</v>
      </c>
      <c r="H42" s="64">
        <f>IF(ลับ!H$3=0,0,IF(เวลาเรียน!M42="/",ลับ!H$3,0))</f>
        <v>0</v>
      </c>
      <c r="I42" s="64">
        <f>IF(ลับ!I$3=0,0,IF(เวลาเรียน!N42="/",ลับ!I$3,0))</f>
        <v>0</v>
      </c>
      <c r="J42" s="64">
        <f>IF(ลับ!J$3=0,0,IF(เวลาเรียน!O42="/",ลับ!J$3,0))</f>
        <v>0</v>
      </c>
      <c r="K42" s="64">
        <f>IF(ลับ!K$3=0,0,IF(เวลาเรียน!P42="/",ลับ!K$3,0))</f>
        <v>0</v>
      </c>
      <c r="L42" s="64">
        <f>IF(ลับ!L$3=0,0,IF(เวลาเรียน!Q42="/",ลับ!L$3,0))</f>
        <v>0</v>
      </c>
      <c r="M42" s="64">
        <f>IF(ลับ!M$3=0,0,IF(เวลาเรียน!R42="/",ลับ!M$3,0))</f>
        <v>0</v>
      </c>
      <c r="N42" s="64">
        <f>IF(ลับ!N$3=0,0,IF(เวลาเรียน!S42="/",ลับ!N$3,0))</f>
        <v>0</v>
      </c>
      <c r="O42" s="64">
        <f>IF(ลับ!O$3=0,0,IF(เวลาเรียน!T42="/",ลับ!O$3,0))</f>
        <v>0</v>
      </c>
      <c r="P42" s="64">
        <f>IF(ลับ!P$3=0,0,IF(เวลาเรียน!U42="/",ลับ!P$3,0))</f>
        <v>0</v>
      </c>
      <c r="Q42" s="64">
        <f>IF(ลับ!Q$3=0,0,IF(เวลาเรียน!V42="/",ลับ!Q$3,0))</f>
        <v>0</v>
      </c>
      <c r="R42" s="64">
        <f>IF(ลับ!R$3=0,0,IF(เวลาเรียน!W42="/",ลับ!R$3,0))</f>
        <v>0</v>
      </c>
      <c r="S42" s="64">
        <f>IF(ลับ!S$3=0,0,IF(เวลาเรียน!X42="/",ลับ!S$3,0))</f>
        <v>0</v>
      </c>
      <c r="T42" s="64">
        <f>IF(ลับ!T$3=0,0,IF(เวลาเรียน!Y42="/",ลับ!T$3,0))</f>
        <v>0</v>
      </c>
      <c r="U42" s="64">
        <f>IF(ลับ!U$3=0,0,IF(เวลาเรียน!Z42="/",ลับ!U$3,0))</f>
        <v>0</v>
      </c>
      <c r="V42" s="64">
        <f>IF(ลับ!V$3=0,0,IF(เวลาเรียน!AA42="/",ลับ!V$3,0))</f>
        <v>0</v>
      </c>
      <c r="W42" s="64">
        <f>IF(ลับ!W$3=0,0,IF(เวลาเรียน!AB42="/",ลับ!W$3,0))</f>
        <v>0</v>
      </c>
      <c r="X42" s="64">
        <f>IF(ลับ!X$3=0,0,IF(เวลาเรียน!AC42="/",ลับ!X$3,0))</f>
        <v>0</v>
      </c>
      <c r="Y42" s="64">
        <f>IF(ลับ!Y$3=0,0,IF(เวลาเรียน!AD42="/",ลับ!Y$3,0))</f>
        <v>0</v>
      </c>
      <c r="Z42" s="773">
        <f>IF(ลับ!Z$3=0,0,IF(เวลาเรียน!AE42="/",ลับ!Z$3,0))</f>
        <v>0</v>
      </c>
      <c r="AA42" s="64">
        <f>IF(ลับ!AA$3=0,0,IF(เวลาเรียน!AH42="/",ลับ!AA$3,0))</f>
        <v>0</v>
      </c>
      <c r="AB42" s="64">
        <f>IF(ลับ!AB$3=0,0,IF(เวลาเรียน!AI42="/",ลับ!AB$3,0))</f>
        <v>0</v>
      </c>
      <c r="AC42" s="64">
        <f>IF(ลับ!AC$3=0,0,IF(เวลาเรียน!AJ42="/",ลับ!AC$3,0))</f>
        <v>0</v>
      </c>
      <c r="AD42" s="64">
        <f>IF(ลับ!AD$3=0,0,IF(เวลาเรียน!AK42="/",ลับ!AD$3,0))</f>
        <v>0</v>
      </c>
      <c r="AE42" s="64">
        <f>IF(ลับ!AE$3=0,0,IF(เวลาเรียน!AL42="/",ลับ!AE$3,0))</f>
        <v>0</v>
      </c>
      <c r="AF42" s="64">
        <f>IF(ลับ!AF$3=0,0,IF(เวลาเรียน!AM42="/",ลับ!AF$3,0))</f>
        <v>0</v>
      </c>
      <c r="AG42" s="64">
        <f>IF(ลับ!AG$3=0,0,IF(เวลาเรียน!AN42="/",ลับ!AG$3,0))</f>
        <v>0</v>
      </c>
      <c r="AH42" s="64">
        <f>IF(ลับ!AH$3=0,0,IF(เวลาเรียน!AO42="/",ลับ!AH$3,0))</f>
        <v>0</v>
      </c>
      <c r="AI42" s="64">
        <f>IF(ลับ!AI$3=0,0,IF(เวลาเรียน!AP42="/",ลับ!AI$3,0))</f>
        <v>0</v>
      </c>
      <c r="AJ42" s="64">
        <f>IF(ลับ!AJ$3=0,0,IF(เวลาเรียน!AQ42="/",ลับ!AJ$3,0))</f>
        <v>0</v>
      </c>
      <c r="AK42" s="64">
        <f>IF(ลับ!AK$3=0,0,IF(เวลาเรียน!AR42="/",ลับ!AK$3,0))</f>
        <v>0</v>
      </c>
      <c r="AL42" s="64">
        <f>IF(ลับ!AL$3=0,0,IF(เวลาเรียน!AS42="/",ลับ!AL$3,0))</f>
        <v>0</v>
      </c>
      <c r="AM42" s="64">
        <f>IF(ลับ!AM$3=0,0,IF(เวลาเรียน!AT42="/",ลับ!AM$3,0))</f>
        <v>0</v>
      </c>
      <c r="AN42" s="64">
        <f>IF(ลับ!AN$3=0,0,IF(เวลาเรียน!AU42="/",ลับ!AN$3,0))</f>
        <v>0</v>
      </c>
      <c r="AO42" s="64">
        <f>IF(ลับ!AO$3=0,0,IF(เวลาเรียน!AV42="/",ลับ!AO$3,0))</f>
        <v>0</v>
      </c>
      <c r="AP42" s="64">
        <f>IF(ลับ!AP$3=0,0,IF(เวลาเรียน!AW42="/",ลับ!AP$3,0))</f>
        <v>0</v>
      </c>
      <c r="AQ42" s="64">
        <f>IF(ลับ!AQ$3=0,0,IF(เวลาเรียน!AX42="/",ลับ!AQ$3,0))</f>
        <v>0</v>
      </c>
      <c r="AR42" s="64">
        <f>IF(ลับ!AR$3=0,0,IF(เวลาเรียน!AY42="/",ลับ!AR$3,0))</f>
        <v>0</v>
      </c>
      <c r="AS42" s="64">
        <f>IF(ลับ!AS$3=0,0,IF(เวลาเรียน!AZ42="/",ลับ!AS$3,0))</f>
        <v>0</v>
      </c>
      <c r="AT42" s="64">
        <f>IF(ลับ!AT$3=0,0,IF(เวลาเรียน!BA42="/",ลับ!AT$3,0))</f>
        <v>0</v>
      </c>
      <c r="AU42" s="64">
        <f>IF(ลับ!AU$3=0,0,IF(เวลาเรียน!BB42="/",ลับ!AU$3,0))</f>
        <v>0</v>
      </c>
      <c r="AV42" s="64">
        <f>IF(ลับ!AV$3=0,0,IF(เวลาเรียน!BC42="/",ลับ!AV$3,0))</f>
        <v>0</v>
      </c>
      <c r="AW42" s="64">
        <f>IF(ลับ!AW$3=0,0,IF(เวลาเรียน!BD42="/",ลับ!AW$3,0))</f>
        <v>0</v>
      </c>
      <c r="AX42" s="64">
        <f>IF(ลับ!AX$3=0,0,IF(เวลาเรียน!BE42="/",ลับ!AX$3,0))</f>
        <v>0</v>
      </c>
      <c r="AY42" s="64">
        <f>IF(ลับ!AY$3=0,0,IF(เวลาเรียน!BF42="/",ลับ!AY$3,0))</f>
        <v>0</v>
      </c>
      <c r="AZ42" s="64">
        <f>IF(ลับ!AZ$3=0,0,IF(เวลาเรียน!BG42="/",ลับ!AZ$3,0))</f>
        <v>0</v>
      </c>
      <c r="BA42" s="64">
        <f>IF(ลับ!BA$3=0,0,IF(เวลาเรียน!BH42="/",ลับ!BA$3,0))</f>
        <v>0</v>
      </c>
      <c r="BB42" s="64">
        <f>IF(ลับ!BB$3=0,0,IF(เวลาเรียน!BI42="/",ลับ!BB$3,0))</f>
        <v>0</v>
      </c>
      <c r="BC42" s="64">
        <f>IF(ลับ!BC$3=0,0,IF(เวลาเรียน!BJ42="/",ลับ!BC$3,0))</f>
        <v>0</v>
      </c>
      <c r="BD42" s="64">
        <f>IF(ลับ!BD$3=0,0,IF(เวลาเรียน!BK42="/",ลับ!BD$3,0))</f>
        <v>0</v>
      </c>
      <c r="BE42" s="64">
        <f>IF(ลับ!BE$3=0,0,IF(เวลาเรียน!BL42="/",ลับ!BE$3,0))</f>
        <v>0</v>
      </c>
      <c r="BF42" s="64">
        <f>IF(ลับ!BF$3=0,0,IF(เวลาเรียน!BM42="/",ลับ!BF$3,0))</f>
        <v>0</v>
      </c>
      <c r="BG42" s="64">
        <f>IF(ลับ!BG$3=0,0,IF(เวลาเรียน!BN42="/",ลับ!BG$3,0))</f>
        <v>0</v>
      </c>
      <c r="BH42" s="64">
        <f>IF(ลับ!BH$3=0,0,IF(เวลาเรียน!BO42="/",ลับ!BH$3,0))</f>
        <v>0</v>
      </c>
      <c r="BI42" s="64">
        <f>IF(ลับ!BI$3=0,0,IF(เวลาเรียน!BP42="/",ลับ!BI$3,0))</f>
        <v>0</v>
      </c>
      <c r="BJ42" s="64">
        <f>IF(ลับ!BJ$3=0,0,IF(เวลาเรียน!BQ42="/",ลับ!BJ$3,0))</f>
        <v>0</v>
      </c>
      <c r="BK42" s="64">
        <f>IF(ลับ!BK$3=0,0,IF(เวลาเรียน!BR42="/",ลับ!BK$3,0))</f>
        <v>0</v>
      </c>
      <c r="BL42" s="64">
        <f>IF(ลับ!BL$3=0,0,IF(เวลาเรียน!BS42="/",ลับ!BL$3,0))</f>
        <v>0</v>
      </c>
      <c r="BM42" s="64">
        <f>IF(ลับ!BM$3=0,0,IF(เวลาเรียน!BT42="/",ลับ!BM$3,0))</f>
        <v>0</v>
      </c>
      <c r="BN42" s="64">
        <f>IF(ลับ!BN$3=0,0,IF(เวลาเรียน!BU42="/",ลับ!BN$3,0))</f>
        <v>0</v>
      </c>
      <c r="BO42" s="64">
        <f>IF(ลับ!BO$3=0,0,IF(เวลาเรียน!BV42="/",ลับ!BO$3,0))</f>
        <v>0</v>
      </c>
      <c r="BP42" s="64">
        <f>IF(ลับ!BP$3=0,0,IF(เวลาเรียน!BW42="/",ลับ!BP$3,0))</f>
        <v>0</v>
      </c>
      <c r="BQ42" s="64">
        <f>IF(ลับ!BQ$3=0,0,IF(เวลาเรียน!BX42="/",ลับ!BQ$3,0))</f>
        <v>0</v>
      </c>
      <c r="BR42" s="64">
        <f>IF(ลับ!BR$3=0,0,IF(เวลาเรียน!BY42="/",ลับ!BR$3,0))</f>
        <v>0</v>
      </c>
      <c r="BS42" s="773">
        <f>IF(ลับ!BS$3=0,0,IF(เวลาเรียน!BZ42="/",ลับ!BS$3,0))</f>
        <v>0</v>
      </c>
      <c r="BT42" s="64">
        <f>IF(ลับ!BT$3=0,0,IF(เวลาเรียน!CB42="/",ลับ!BT$3,0))</f>
        <v>0</v>
      </c>
      <c r="BU42" s="64">
        <f>IF(ลับ!BU$3=0,0,IF(เวลาเรียน!CC42="/",ลับ!BU$3,0))</f>
        <v>0</v>
      </c>
      <c r="BV42" s="64">
        <f>IF(ลับ!BV$3=0,0,IF(เวลาเรียน!CD42="/",ลับ!BV$3,0))</f>
        <v>0</v>
      </c>
      <c r="BW42" s="64">
        <f>IF(ลับ!BW$3=0,0,IF(เวลาเรียน!CE42="/",ลับ!BW$3,0))</f>
        <v>0</v>
      </c>
      <c r="BX42" s="64">
        <f>IF(ลับ!BX$3=0,0,IF(เวลาเรียน!CF42="/",ลับ!BX$3,0))</f>
        <v>0</v>
      </c>
      <c r="BY42" s="64">
        <f>IF(ลับ!BY$3=0,0,IF(เวลาเรียน!CG42="/",ลับ!BY$3,0))</f>
        <v>0</v>
      </c>
      <c r="BZ42" s="64">
        <f>IF(ลับ!BZ$3=0,0,IF(เวลาเรียน!CH42="/",ลับ!BZ$3,0))</f>
        <v>0</v>
      </c>
      <c r="CA42" s="64">
        <f>IF(ลับ!CA$3=0,0,IF(เวลาเรียน!CI42="/",ลับ!CA$3,0))</f>
        <v>0</v>
      </c>
      <c r="CB42" s="64">
        <f>IF(ลับ!CB$3=0,0,IF(เวลาเรียน!CJ42="/",ลับ!CB$3,0))</f>
        <v>0</v>
      </c>
      <c r="CC42" s="64">
        <f>IF(ลับ!CC$3=0,0,IF(เวลาเรียน!CK42="/",ลับ!CC$3,0))</f>
        <v>0</v>
      </c>
      <c r="CD42" s="64">
        <f>IF(ลับ!CD$3=0,0,IF(เวลาเรียน!CL42="/",ลับ!CD$3,0))</f>
        <v>0</v>
      </c>
      <c r="CE42" s="64">
        <f>IF(ลับ!CE$3=0,0,IF(เวลาเรียน!CM42="/",ลับ!CE$3,0))</f>
        <v>0</v>
      </c>
      <c r="CF42" s="64">
        <f>IF(ลับ!CF$3=0,0,IF(เวลาเรียน!CN42="/",ลับ!CF$3,0))</f>
        <v>0</v>
      </c>
      <c r="CG42" s="64">
        <f>IF(ลับ!CG$3=0,0,IF(เวลาเรียน!CO42="/",ลับ!CG$3,0))</f>
        <v>0</v>
      </c>
      <c r="CH42" s="64">
        <f>IF(ลับ!CH$3=0,0,IF(เวลาเรียน!CP42="/",ลับ!CH$3,0))</f>
        <v>0</v>
      </c>
      <c r="CI42" s="64">
        <f>IF(ลับ!CI$3=0,0,IF(เวลาเรียน!CQ42="/",ลับ!CI$3,0))</f>
        <v>0</v>
      </c>
      <c r="CJ42" s="64">
        <f>IF(ลับ!CJ$3=0,0,IF(เวลาเรียน!CR42="/",ลับ!CJ$3,0))</f>
        <v>0</v>
      </c>
      <c r="CK42" s="64">
        <f>IF(ลับ!CK$3=0,0,IF(เวลาเรียน!CS42="/",ลับ!CK$3,0))</f>
        <v>0</v>
      </c>
      <c r="CL42" s="64">
        <f>IF(ลับ!CL$3=0,0,IF(เวลาเรียน!CT42="/",ลับ!CL$3,0))</f>
        <v>0</v>
      </c>
      <c r="CM42" s="64">
        <f>IF(ลับ!CM$3=0,0,IF(เวลาเรียน!CU42="/",ลับ!CM$3,0))</f>
        <v>0</v>
      </c>
      <c r="CN42" s="64">
        <f>IF(ลับ!CN$3=0,0,IF(เวลาเรียน!CV42="/",ลับ!CN$3,0))</f>
        <v>0</v>
      </c>
      <c r="CO42" s="64">
        <f>IF(ลับ!CO$3=0,0,IF(เวลาเรียน!CW42="/",ลับ!CO$3,0))</f>
        <v>0</v>
      </c>
      <c r="CP42" s="64">
        <f>IF(ลับ!CP$3=0,0,IF(เวลาเรียน!CX42="/",ลับ!CP$3,0))</f>
        <v>0</v>
      </c>
      <c r="CQ42" s="64">
        <f>IF(ลับ!CQ$3=0,0,IF(เวลาเรียน!CY42="/",ลับ!CQ$3,0))</f>
        <v>0</v>
      </c>
      <c r="CR42" s="64">
        <f>IF(ลับ!CR$3=0,0,IF(เวลาเรียน!CZ42="/",ลับ!CR$3,0))</f>
        <v>0</v>
      </c>
      <c r="CS42" s="64">
        <f>IF(ลับ!CS$3=0,0,IF(เวลาเรียน!DA42="/",ลับ!CS$3,0))</f>
        <v>0</v>
      </c>
      <c r="CT42" s="64">
        <f>IF(ลับ!CT$3=0,0,IF(เวลาเรียน!DB42="/",ลับ!CT$3,0))</f>
        <v>0</v>
      </c>
      <c r="CU42" s="64">
        <f>IF(ลับ!CU$3=0,0,IF(เวลาเรียน!DC42="/",ลับ!CU$3,0))</f>
        <v>0</v>
      </c>
      <c r="CV42" s="64">
        <f>IF(ลับ!CV$3=0,0,IF(เวลาเรียน!DD42="/",ลับ!CV$3,0))</f>
        <v>0</v>
      </c>
      <c r="CW42" s="65">
        <f>IF(ลับ!CW$3=0,0,IF(เวลาเรียน!DE42="/",ลับ!CW$3,0))</f>
        <v>0</v>
      </c>
      <c r="CX42" s="85">
        <f t="shared" si="11"/>
        <v>0</v>
      </c>
      <c r="CZ42" s="16">
        <v>37</v>
      </c>
      <c r="DA42" s="16">
        <f>IF(ตัวชี้วัด!C42="ร",ตัวชี้วัด!C42,IF(ตัวชี้วัด!F42="ร",ตัวชี้วัด!F42,IF(ตัวชี้วัด!I42="ร",ตัวชี้วัด!I42,IF(ตัวชี้วัด!L42="ร",ตัวชี้วัด!L42,IF(ตัวชี้วัด!O42="ร",ตัวชี้วัด!O42,IF(ตัวชี้วัด!S42="ร",ตัวชี้วัด!S42,IF(ตัวชี้วัด!V42="ร",ตัวชี้วัด!V42,SUM(ตัวชี้วัด!C42,ตัวชี้วัด!F42,ตัวชี้วัด!I42,ตัวชี้วัด!L42,ตัวชี้วัด!O42,ตัวชี้วัด!S42,ตัวชี้วัด!V42))))))))</f>
        <v>0</v>
      </c>
      <c r="DB42" s="16">
        <f>IF(ตัวชี้วัด!Y42="ร",ตัวชี้วัด!Y42,IF(ตัวชี้วัด!AB42="ร",ตัวชี้วัด!AB42,IF(ตัวชี้วัด!AE42="ร",ตัวชี้วัด!AE42,IF(ตัวชี้วัด!AK42="ร",ตัวชี้วัด!AK42,IF(ตัวชี้วัด!AN42="ร",ตัวชี้วัด!AN42,IF(ตัวชี้วัด!AQ42="ร",ตัวชี้วัด!AQ42,IF(ตัวชี้วัด!AT42="ร",ตัวชี้วัด!AT42,SUM(ตัวชี้วัด!Y42,ตัวชี้วัด!AB42,ตัวชี้วัด!AE42,ตัวชี้วัด!AK42,ตัวชี้วัด!AN42,ตัวชี้วัด!AQ42,ตัวชี้วัด!AT42))))))))</f>
        <v>0</v>
      </c>
      <c r="DC42" s="16">
        <f>IF(ตัวชี้วัด!AW42="ร",ตัวชี้วัด!AW42,IF(ตัวชี้วัด!BA42="ร",ตัวชี้วัด!BA42,IF(ตัวชี้วัด!BD42="ร",ตัวชี้วัด!BD42,IF(ตัวชี้วัด!BG42="ร",ตัวชี้วัด!BG42,IF(ตัวชี้วัด!BJ42="ร",ตัวชี้วัด!BJ42,IF(ตัวชี้วัด!BM42="ร",ตัวชี้วัด!BM42,IF(ตัวชี้วัด!BS42="ร",ตัวชี้วัด!BS42,SUM(ตัวชี้วัด!AW42,ตัวชี้วัด!BA42,ตัวชี้วัด!BD42,ตัวชี้วัด!BG42,ตัวชี้วัด!BJ42,ตัวชี้วัด!BM42,ตัวชี้วัด!BS42))))))))</f>
        <v>0</v>
      </c>
      <c r="DD42" s="16">
        <f>IF(ตัวชี้วัด!BV42="ร",ตัวชี้วัด!BV42,IF(ตัวชี้วัด!BY42="ร",ตัวชี้วัด!BY42,IF(ตัวชี้วัด!CB42="ร",ตัวชี้วัด!CB42,IF(ตัวชี้วัด!CE42="ร",ตัวชี้วัด!CE42,IF(ตัวชี้วัด!CI42="ร",ตัวชี้วัด!CI42,IF(ตัวชี้วัด!CL42="ร",ตัวชี้วัด!CL42,IF(ตัวชี้วัด!CO42="ร",ตัวชี้วัด!CO42,SUM(ตัวชี้วัด!BV42,ตัวชี้วัด!BY42,ตัวชี้วัด!CB42,ตัวชี้วัด!CE42,ตัวชี้วัด!CI42,ตัวชี้วัด!CL42,ตัวชี้วัด!CO42))))))))</f>
        <v>0</v>
      </c>
      <c r="DE42" s="16">
        <f>IF(ตัวชี้วัด!CR42="ร",ตัวชี้วัด!CR42,IF(ตัวชี้วัด!CU42="ร",ตัวชี้วัด!CU42,IF(ตัวชี้วัด!DA42="ร",ตัวชี้วัด!DA42,IF(ตัวชี้วัด!DD42="ร",ตัวชี้วัด!DD42,IF(ตัวชี้วัด!DG42="ร",ตัวชี้วัด!DG42,IF(ตัวชี้วัด!DJ42="ร",ตัวชี้วัด!DJ42,IF(ตัวชี้วัด!DM42="ร",ตัวชี้วัด!DM42,SUM(ตัวชี้วัด!CR42,ตัวชี้วัด!CU42,ตัวชี้วัด!DA42,ตัวชี้วัด!DD42,ตัวชี้วัด!DG42,ตัวชี้วัด!DJ42,ตัวชี้วัด!DM42))))))))</f>
        <v>0</v>
      </c>
      <c r="DF42" s="16">
        <f>IF(ตัวชี้วัด!DQ42="ร",ตัวชี้วัด!DQ42,IF(ตัวชี้วัด!DT42="ร",ตัวชี้วัด!DT42,IF(ตัวชี้วัด!DW42="ร",ตัวชี้วัด!DW42,IF(ตัวชี้วัด!DZ42="ร",ตัวชี้วัด!DZ42,SUM(ตัวชี้วัด!DQ42,ตัวชี้วัด!DT42,ตัวชี้วัด!DW42,ตัวชี้วัด!DZ42)))))</f>
        <v>0</v>
      </c>
      <c r="DG42" s="84">
        <f t="shared" si="12"/>
        <v>0</v>
      </c>
      <c r="DH42" s="51"/>
      <c r="DI42" s="16">
        <f>IF(ตัวชี้วัด!D42="/",1,0)</f>
        <v>0</v>
      </c>
      <c r="DJ42" s="16">
        <f>IF(ตัวชี้วัด!G42="/",1,0)</f>
        <v>0</v>
      </c>
      <c r="DK42" s="16">
        <f>IF(ตัวชี้วัด!J42="/",1,0)</f>
        <v>0</v>
      </c>
      <c r="DL42" s="16">
        <f>IF(ตัวชี้วัด!M42="/",1,0)</f>
        <v>0</v>
      </c>
      <c r="DM42" s="16">
        <f>IF(ตัวชี้วัด!P42="/",1,0)</f>
        <v>0</v>
      </c>
      <c r="DN42" s="16">
        <f>IF(ตัวชี้วัด!T42="/",1,0)</f>
        <v>0</v>
      </c>
      <c r="DO42" s="16">
        <f>IF(ตัวชี้วัด!W42="/",1,0)</f>
        <v>0</v>
      </c>
      <c r="DP42" s="16">
        <f>IF(ตัวชี้วัด!Z42="/",1,0)</f>
        <v>0</v>
      </c>
      <c r="DQ42" s="16">
        <f>IF(ตัวชี้วัด!AC42="/",1,0)</f>
        <v>0</v>
      </c>
      <c r="DR42" s="16">
        <f>IF(ตัวชี้วัด!AF42="/",1,0)</f>
        <v>0</v>
      </c>
      <c r="DS42" s="16">
        <f>IF(ตัวชี้วัด!AL42="/",1,0)</f>
        <v>0</v>
      </c>
      <c r="DT42" s="16">
        <f>IF(ตัวชี้วัด!AO42="/",1,0)</f>
        <v>0</v>
      </c>
      <c r="DU42" s="16">
        <f>IF(ตัวชี้วัด!AR42="/",1,0)</f>
        <v>0</v>
      </c>
      <c r="DV42" s="16">
        <f>IF(ตัวชี้วัด!AU42="/",1,0)</f>
        <v>0</v>
      </c>
      <c r="DW42" s="16">
        <f>IF(ตัวชี้วัด!AX42="/",1,0)</f>
        <v>0</v>
      </c>
      <c r="DX42" s="16">
        <f>IF(ตัวชี้วัด!BB42="/",1,0)</f>
        <v>0</v>
      </c>
      <c r="DY42" s="16">
        <f>IF(ตัวชี้วัด!BE42="/",1,0)</f>
        <v>0</v>
      </c>
      <c r="DZ42" s="16">
        <f>IF(ตัวชี้วัด!BH42="/",1,0)</f>
        <v>0</v>
      </c>
      <c r="EA42" s="16">
        <f>IF(ตัวชี้วัด!BK42="/",1,0)</f>
        <v>0</v>
      </c>
      <c r="EB42" s="16">
        <f>IF(ตัวชี้วัด!BN42="/",1,0)</f>
        <v>0</v>
      </c>
      <c r="EC42" s="16">
        <f>IF(ตัวชี้วัด!BT42="/",1,0)</f>
        <v>0</v>
      </c>
      <c r="ED42" s="16">
        <f>IF(ตัวชี้วัด!BW42="/",1,0)</f>
        <v>0</v>
      </c>
      <c r="EE42" s="16">
        <f>IF(ตัวชี้วัด!BZ42="/",1,0)</f>
        <v>0</v>
      </c>
      <c r="EF42" s="16">
        <f>IF(ตัวชี้วัด!CC42="/",1,0)</f>
        <v>0</v>
      </c>
      <c r="EG42" s="16">
        <f>IF(ตัวชี้วัด!CF42="/",1,0)</f>
        <v>0</v>
      </c>
      <c r="EH42" s="16">
        <f>IF(ตัวชี้วัด!CJ42="/",1,0)</f>
        <v>0</v>
      </c>
      <c r="EI42" s="16">
        <f>IF(ตัวชี้วัด!CM42="/",1,0)</f>
        <v>0</v>
      </c>
      <c r="EJ42" s="16">
        <f>IF(ตัวชี้วัด!CP42="/",1,0)</f>
        <v>0</v>
      </c>
      <c r="EK42" s="16">
        <f>IF(ตัวชี้วัด!CS42="/",1,0)</f>
        <v>0</v>
      </c>
      <c r="EL42" s="16">
        <f>IF(ตัวชี้วัด!CV42="/",1,0)</f>
        <v>0</v>
      </c>
      <c r="EM42" s="16">
        <f>IF(ตัวชี้วัด!DB42="/",1,0)</f>
        <v>0</v>
      </c>
      <c r="EN42" s="16">
        <f>IF(ตัวชี้วัด!DE42="/",1,0)</f>
        <v>0</v>
      </c>
      <c r="EO42" s="16">
        <f>IF(ตัวชี้วัด!DH42="/",1,0)</f>
        <v>0</v>
      </c>
      <c r="EP42" s="16">
        <f>IF(ตัวชี้วัด!DK42="/",1,0)</f>
        <v>0</v>
      </c>
      <c r="EQ42" s="16">
        <f>IF(ตัวชี้วัด!DN42="/",1,0)</f>
        <v>0</v>
      </c>
      <c r="ER42" s="16">
        <f>IF(ตัวชี้วัด!DR42="/",1,0)</f>
        <v>0</v>
      </c>
      <c r="ES42" s="16">
        <f>IF(ตัวชี้วัด!DU42="/",1,0)</f>
        <v>0</v>
      </c>
      <c r="ET42" s="16">
        <f>IF(ตัวชี้วัด!DX42="/",1,0)</f>
        <v>0</v>
      </c>
      <c r="EU42" s="16">
        <f>IF(ตัวชี้วัด!EA42="/",1,0)</f>
        <v>0</v>
      </c>
      <c r="EV42" s="84">
        <f t="shared" si="14"/>
        <v>0</v>
      </c>
      <c r="EX42" s="16">
        <v>37</v>
      </c>
      <c r="EY42" s="16">
        <f>IF(คุณลักษณะ!B42&gt;1,2,IF(คุณลักษณะ!B42=1,1,0))</f>
        <v>0</v>
      </c>
      <c r="EZ42" s="16">
        <f>IF(คุณลักษณะ!C42&gt;1,2,IF(คุณลักษณะ!C42=1,1,0))</f>
        <v>0</v>
      </c>
      <c r="FA42" s="16">
        <f>IF(คุณลักษณะ!D42&gt;1,2,IF(คุณลักษณะ!D42=1,1,0))</f>
        <v>0</v>
      </c>
      <c r="FB42" s="16">
        <f>IF(คุณลักษณะ!E42&gt;1,2,IF(คุณลักษณะ!E42=1,1,0))</f>
        <v>0</v>
      </c>
      <c r="FC42" s="84">
        <f t="shared" si="15"/>
        <v>0</v>
      </c>
      <c r="FD42" s="16">
        <f>IF(คุณลักษณะ!G42&gt;1,2,IF(คุณลักษณะ!G42=1,1,0))</f>
        <v>0</v>
      </c>
      <c r="FE42" s="16">
        <f>IF(คุณลักษณะ!H42&gt;1,2,IF(คุณลักษณะ!H42=1,1,0))</f>
        <v>0</v>
      </c>
      <c r="FF42" s="84">
        <f t="shared" si="16"/>
        <v>0</v>
      </c>
      <c r="FG42" s="16">
        <f>IF(คุณลักษณะ!O42&gt;1,2,IF(คุณลักษณะ!O42=1,1,0))</f>
        <v>0</v>
      </c>
      <c r="FH42" s="16">
        <f>IF(คุณลักษณะ!P42&gt;1,2,IF(คุณลักษณะ!P42=1,1,0))</f>
        <v>0</v>
      </c>
      <c r="FI42" s="84">
        <f t="shared" si="17"/>
        <v>0</v>
      </c>
      <c r="FJ42" s="16">
        <f>IF(คุณลักษณะ!S42&gt;1,2,IF(คุณลักษณะ!S42=1,1,0))</f>
        <v>0</v>
      </c>
      <c r="FK42" s="16">
        <f>IF(คุณลักษณะ!T42&gt;1,2,IF(คุณลักษณะ!T42=1,1,0))</f>
        <v>0</v>
      </c>
      <c r="FL42" s="84">
        <f t="shared" si="18"/>
        <v>0</v>
      </c>
      <c r="FM42" s="16">
        <f>IF(คุณลักษณะ!V42&gt;1,2,IF(คุณลักษณะ!V42=1,1,0))</f>
        <v>0</v>
      </c>
      <c r="FN42" s="16">
        <f>IF(คุณลักษณะ!W42&gt;1,2,IF(คุณลักษณะ!W42=1,1,0))</f>
        <v>0</v>
      </c>
      <c r="FO42" s="84">
        <f t="shared" si="19"/>
        <v>0</v>
      </c>
      <c r="FP42" s="16">
        <f>IF(คุณลักษณะ!Y42&gt;1,2,IF(คุณลักษณะ!Y42=1,1,0))</f>
        <v>0</v>
      </c>
      <c r="FQ42" s="16">
        <f>IF(คุณลักษณะ!AC42&gt;1,2,IF(คุณลักษณะ!AC42=1,1,0))</f>
        <v>0</v>
      </c>
      <c r="FR42" s="16">
        <f>IF(คุณลักษณะ!AD42&gt;1,2,IF(คุณลักษณะ!AD42=1,1,0))</f>
        <v>0</v>
      </c>
      <c r="FS42" s="84">
        <f t="shared" si="20"/>
        <v>0</v>
      </c>
      <c r="FT42" s="16">
        <f>IF(คุณลักษณะ!AF42&gt;1,2,IF(คุณลักษณะ!AF42=1,1,0))</f>
        <v>0</v>
      </c>
      <c r="FU42" s="16">
        <f>IF(คุณลักษณะ!AG42&gt;1,2,IF(คุณลักษณะ!AG42=1,1,0))</f>
        <v>0</v>
      </c>
      <c r="FV42" s="84">
        <f t="shared" si="21"/>
        <v>0</v>
      </c>
      <c r="FW42" s="51"/>
      <c r="FX42" s="16">
        <f>IF(คุณลักษณะ!F42&gt;1,2,IF(คุณลักษณะ!F42=1,1,0))</f>
        <v>0</v>
      </c>
      <c r="FY42" s="16">
        <f>IF(คุณลักษณะ!I42&gt;1,2,IF(คุณลักษณะ!I42=1,1,0))</f>
        <v>0</v>
      </c>
      <c r="FZ42" s="16">
        <f>IF(คุณลักษณะ!N42&gt;1,2,IF(คุณลักษณะ!N42=1,1,0))</f>
        <v>0</v>
      </c>
      <c r="GA42" s="16">
        <f>IF(คุณลักษณะ!Q42&gt;1,2,IF(คุณลักษณะ!Q42=1,1,0))</f>
        <v>0</v>
      </c>
      <c r="GB42" s="16">
        <f>IF(คุณลักษณะ!U42&gt;1,2,IF(คุณลักษณะ!U42=1,1,0))</f>
        <v>0</v>
      </c>
      <c r="GC42" s="16">
        <f>IF(คุณลักษณะ!X42&gt;1,2,IF(คุณลักษณะ!X42=1,1,0))</f>
        <v>0</v>
      </c>
      <c r="GD42" s="16">
        <f>IF(คุณลักษณะ!AE42&gt;1,2,IF(คุณลักษณะ!AE42=1,1,0))</f>
        <v>0</v>
      </c>
      <c r="GE42" s="16">
        <f>IF(คุณลักษณะ!AH42&gt;1,2,IF(คุณลักษณะ!AH42=1,1,0))</f>
        <v>0</v>
      </c>
      <c r="GF42" s="88">
        <f t="shared" si="22"/>
        <v>0</v>
      </c>
      <c r="GG42" s="86">
        <f>IF(คุณลักษณะ!F42=0,0,IF(คุณลักษณะ!I42=0,0,IF(คุณลักษณะ!N42=0,0,IF(คุณลักษณะ!Q42=0,0,IF(คุณลักษณะ!U42=0,0,IF(คุณลักษณะ!X42=0,0,IF(คุณลักษณะ!AE42=0,0,IF(คุณลักษณะ!AH42=0,0,GF42))))))))</f>
        <v>0</v>
      </c>
      <c r="GI42" s="3">
        <v>37</v>
      </c>
      <c r="GJ42" s="22">
        <f>IF(เวลาเรียน!C42="",0,1)</f>
        <v>0</v>
      </c>
      <c r="GK42" s="456">
        <f>IF(ผลการเรียน!$AK41=$GK$5,1,0)</f>
        <v>0</v>
      </c>
      <c r="GL42" s="456">
        <f>IF(ผลการเรียน!$AK41=$GL$5,1,0)</f>
        <v>0</v>
      </c>
      <c r="GM42" s="456">
        <f>IF(ผลการเรียน!$AK41=$GM$5,1,0)</f>
        <v>0</v>
      </c>
      <c r="GN42" s="456">
        <f>IF(ผลการเรียน!$AK41=$GN$5,1,0)</f>
        <v>0</v>
      </c>
      <c r="GO42" s="456">
        <f>IF(ผลการเรียน!$AK41=$GO$5,1,0)</f>
        <v>0</v>
      </c>
      <c r="GP42" s="456">
        <f>IF(ผลการเรียน!$AK41=$GP$5,1,0)</f>
        <v>0</v>
      </c>
      <c r="GQ42" s="456">
        <f>IF(ผลการเรียน!$AK41=$GQ$5,1,0)</f>
        <v>0</v>
      </c>
      <c r="GR42" s="456">
        <f>IF(ผลการเรียน!$AK41=$GR$5,1,0)</f>
        <v>0</v>
      </c>
      <c r="GS42" s="456">
        <f>IF(ผลการเรียน!$AK41=$GS$5,1,0)</f>
        <v>0</v>
      </c>
      <c r="GT42" s="456">
        <f>IF(ผลการเรียน!$AK41=$GT$5,1,0)</f>
        <v>0</v>
      </c>
      <c r="GU42" s="456">
        <f ca="1">IF(ผลการเรียน!$BA41=ลับ!$GU$5,1,0)</f>
        <v>0</v>
      </c>
      <c r="GV42" s="456">
        <f ca="1">IF(ผลการเรียน!$BA41=ลับ!$GV$5,1,0)</f>
        <v>0</v>
      </c>
      <c r="GW42" s="456">
        <f ca="1">IF(ผลการเรียน!$BA41=ลับ!$GW$5,1,0)</f>
        <v>0</v>
      </c>
      <c r="GX42" s="456">
        <f ca="1">IF(ผลการเรียน!$BA41=ลับ!$GX$5,1,0)</f>
        <v>0</v>
      </c>
      <c r="GY42" s="456">
        <f ca="1">IF(ผลการเรียน!$AR41=ลับ!$GY$5,1,0)</f>
        <v>0</v>
      </c>
      <c r="GZ42" s="456">
        <f ca="1">IF(ผลการเรียน!$AR41=ลับ!$GZ$5,1,0)</f>
        <v>0</v>
      </c>
      <c r="HA42" s="456">
        <f ca="1">IF(ผลการเรียน!$AR41=ลับ!$HA$5,1,0)</f>
        <v>0</v>
      </c>
      <c r="HB42" s="456">
        <f ca="1">IF(ผลการเรียน!$AR41=ลับ!$HB$5,1,0)</f>
        <v>0</v>
      </c>
      <c r="HC42" s="22">
        <f>IF(สรุปคะแนน!$Q42=3,1,0)</f>
        <v>0</v>
      </c>
      <c r="HD42" s="22">
        <f>IF(สรุปคะแนน!$Q42=2,1,0)</f>
        <v>0</v>
      </c>
      <c r="HE42" s="22">
        <f>IF(สรุปคะแนน!$Q42=1,1,0)</f>
        <v>0</v>
      </c>
      <c r="HF42" s="22">
        <f>IF(สรุปคะแนน!$Q42=0,1,0)</f>
        <v>1</v>
      </c>
      <c r="HG42" s="51"/>
      <c r="HH42" s="51"/>
      <c r="HI42" s="51"/>
      <c r="HJ42" s="51"/>
      <c r="HK42" s="51"/>
      <c r="HL42" s="51"/>
      <c r="HM42" s="51"/>
      <c r="HN42" s="51"/>
    </row>
    <row r="43" spans="1:222" ht="21">
      <c r="A43" s="29">
        <v>38</v>
      </c>
      <c r="B43" s="64">
        <f>IF(ลับ!B$3=0,0,IF(เวลาเรียน!G43="/",ลับ!B$3,0))</f>
        <v>0</v>
      </c>
      <c r="C43" s="64">
        <f>IF(ลับ!C$3=0,0,IF(เวลาเรียน!H43="/",ลับ!C$3,0))</f>
        <v>0</v>
      </c>
      <c r="D43" s="64">
        <f>IF(ลับ!D$3=0,0,IF(เวลาเรียน!I43="/",ลับ!D$3,0))</f>
        <v>0</v>
      </c>
      <c r="E43" s="64">
        <f>IF(ลับ!E$3=0,0,IF(เวลาเรียน!J43="/",ลับ!E$3,0))</f>
        <v>0</v>
      </c>
      <c r="F43" s="64">
        <f>IF(ลับ!F$3=0,0,IF(เวลาเรียน!K43="/",ลับ!F$3,0))</f>
        <v>0</v>
      </c>
      <c r="G43" s="64">
        <f>IF(ลับ!G$3=0,0,IF(เวลาเรียน!L43="/",ลับ!G$3,0))</f>
        <v>0</v>
      </c>
      <c r="H43" s="64">
        <f>IF(ลับ!H$3=0,0,IF(เวลาเรียน!M43="/",ลับ!H$3,0))</f>
        <v>0</v>
      </c>
      <c r="I43" s="64">
        <f>IF(ลับ!I$3=0,0,IF(เวลาเรียน!N43="/",ลับ!I$3,0))</f>
        <v>0</v>
      </c>
      <c r="J43" s="64">
        <f>IF(ลับ!J$3=0,0,IF(เวลาเรียน!O43="/",ลับ!J$3,0))</f>
        <v>0</v>
      </c>
      <c r="K43" s="64">
        <f>IF(ลับ!K$3=0,0,IF(เวลาเรียน!P43="/",ลับ!K$3,0))</f>
        <v>0</v>
      </c>
      <c r="L43" s="64">
        <f>IF(ลับ!L$3=0,0,IF(เวลาเรียน!Q43="/",ลับ!L$3,0))</f>
        <v>0</v>
      </c>
      <c r="M43" s="64">
        <f>IF(ลับ!M$3=0,0,IF(เวลาเรียน!R43="/",ลับ!M$3,0))</f>
        <v>0</v>
      </c>
      <c r="N43" s="64">
        <f>IF(ลับ!N$3=0,0,IF(เวลาเรียน!S43="/",ลับ!N$3,0))</f>
        <v>0</v>
      </c>
      <c r="O43" s="64">
        <f>IF(ลับ!O$3=0,0,IF(เวลาเรียน!T43="/",ลับ!O$3,0))</f>
        <v>0</v>
      </c>
      <c r="P43" s="64">
        <f>IF(ลับ!P$3=0,0,IF(เวลาเรียน!U43="/",ลับ!P$3,0))</f>
        <v>0</v>
      </c>
      <c r="Q43" s="64">
        <f>IF(ลับ!Q$3=0,0,IF(เวลาเรียน!V43="/",ลับ!Q$3,0))</f>
        <v>0</v>
      </c>
      <c r="R43" s="64">
        <f>IF(ลับ!R$3=0,0,IF(เวลาเรียน!W43="/",ลับ!R$3,0))</f>
        <v>0</v>
      </c>
      <c r="S43" s="64">
        <f>IF(ลับ!S$3=0,0,IF(เวลาเรียน!X43="/",ลับ!S$3,0))</f>
        <v>0</v>
      </c>
      <c r="T43" s="64">
        <f>IF(ลับ!T$3=0,0,IF(เวลาเรียน!Y43="/",ลับ!T$3,0))</f>
        <v>0</v>
      </c>
      <c r="U43" s="64">
        <f>IF(ลับ!U$3=0,0,IF(เวลาเรียน!Z43="/",ลับ!U$3,0))</f>
        <v>0</v>
      </c>
      <c r="V43" s="64">
        <f>IF(ลับ!V$3=0,0,IF(เวลาเรียน!AA43="/",ลับ!V$3,0))</f>
        <v>0</v>
      </c>
      <c r="W43" s="64">
        <f>IF(ลับ!W$3=0,0,IF(เวลาเรียน!AB43="/",ลับ!W$3,0))</f>
        <v>0</v>
      </c>
      <c r="X43" s="64">
        <f>IF(ลับ!X$3=0,0,IF(เวลาเรียน!AC43="/",ลับ!X$3,0))</f>
        <v>0</v>
      </c>
      <c r="Y43" s="64">
        <f>IF(ลับ!Y$3=0,0,IF(เวลาเรียน!AD43="/",ลับ!Y$3,0))</f>
        <v>0</v>
      </c>
      <c r="Z43" s="773">
        <f>IF(ลับ!Z$3=0,0,IF(เวลาเรียน!AE43="/",ลับ!Z$3,0))</f>
        <v>0</v>
      </c>
      <c r="AA43" s="64">
        <f>IF(ลับ!AA$3=0,0,IF(เวลาเรียน!AH43="/",ลับ!AA$3,0))</f>
        <v>0</v>
      </c>
      <c r="AB43" s="64">
        <f>IF(ลับ!AB$3=0,0,IF(เวลาเรียน!AI43="/",ลับ!AB$3,0))</f>
        <v>0</v>
      </c>
      <c r="AC43" s="64">
        <f>IF(ลับ!AC$3=0,0,IF(เวลาเรียน!AJ43="/",ลับ!AC$3,0))</f>
        <v>0</v>
      </c>
      <c r="AD43" s="64">
        <f>IF(ลับ!AD$3=0,0,IF(เวลาเรียน!AK43="/",ลับ!AD$3,0))</f>
        <v>0</v>
      </c>
      <c r="AE43" s="64">
        <f>IF(ลับ!AE$3=0,0,IF(เวลาเรียน!AL43="/",ลับ!AE$3,0))</f>
        <v>0</v>
      </c>
      <c r="AF43" s="64">
        <f>IF(ลับ!AF$3=0,0,IF(เวลาเรียน!AM43="/",ลับ!AF$3,0))</f>
        <v>0</v>
      </c>
      <c r="AG43" s="64">
        <f>IF(ลับ!AG$3=0,0,IF(เวลาเรียน!AN43="/",ลับ!AG$3,0))</f>
        <v>0</v>
      </c>
      <c r="AH43" s="64">
        <f>IF(ลับ!AH$3=0,0,IF(เวลาเรียน!AO43="/",ลับ!AH$3,0))</f>
        <v>0</v>
      </c>
      <c r="AI43" s="64">
        <f>IF(ลับ!AI$3=0,0,IF(เวลาเรียน!AP43="/",ลับ!AI$3,0))</f>
        <v>0</v>
      </c>
      <c r="AJ43" s="64">
        <f>IF(ลับ!AJ$3=0,0,IF(เวลาเรียน!AQ43="/",ลับ!AJ$3,0))</f>
        <v>0</v>
      </c>
      <c r="AK43" s="64">
        <f>IF(ลับ!AK$3=0,0,IF(เวลาเรียน!AR43="/",ลับ!AK$3,0))</f>
        <v>0</v>
      </c>
      <c r="AL43" s="64">
        <f>IF(ลับ!AL$3=0,0,IF(เวลาเรียน!AS43="/",ลับ!AL$3,0))</f>
        <v>0</v>
      </c>
      <c r="AM43" s="64">
        <f>IF(ลับ!AM$3=0,0,IF(เวลาเรียน!AT43="/",ลับ!AM$3,0))</f>
        <v>0</v>
      </c>
      <c r="AN43" s="64">
        <f>IF(ลับ!AN$3=0,0,IF(เวลาเรียน!AU43="/",ลับ!AN$3,0))</f>
        <v>0</v>
      </c>
      <c r="AO43" s="64">
        <f>IF(ลับ!AO$3=0,0,IF(เวลาเรียน!AV43="/",ลับ!AO$3,0))</f>
        <v>0</v>
      </c>
      <c r="AP43" s="64">
        <f>IF(ลับ!AP$3=0,0,IF(เวลาเรียน!AW43="/",ลับ!AP$3,0))</f>
        <v>0</v>
      </c>
      <c r="AQ43" s="64">
        <f>IF(ลับ!AQ$3=0,0,IF(เวลาเรียน!AX43="/",ลับ!AQ$3,0))</f>
        <v>0</v>
      </c>
      <c r="AR43" s="64">
        <f>IF(ลับ!AR$3=0,0,IF(เวลาเรียน!AY43="/",ลับ!AR$3,0))</f>
        <v>0</v>
      </c>
      <c r="AS43" s="64">
        <f>IF(ลับ!AS$3=0,0,IF(เวลาเรียน!AZ43="/",ลับ!AS$3,0))</f>
        <v>0</v>
      </c>
      <c r="AT43" s="64">
        <f>IF(ลับ!AT$3=0,0,IF(เวลาเรียน!BA43="/",ลับ!AT$3,0))</f>
        <v>0</v>
      </c>
      <c r="AU43" s="64">
        <f>IF(ลับ!AU$3=0,0,IF(เวลาเรียน!BB43="/",ลับ!AU$3,0))</f>
        <v>0</v>
      </c>
      <c r="AV43" s="64">
        <f>IF(ลับ!AV$3=0,0,IF(เวลาเรียน!BC43="/",ลับ!AV$3,0))</f>
        <v>0</v>
      </c>
      <c r="AW43" s="64">
        <f>IF(ลับ!AW$3=0,0,IF(เวลาเรียน!BD43="/",ลับ!AW$3,0))</f>
        <v>0</v>
      </c>
      <c r="AX43" s="64">
        <f>IF(ลับ!AX$3=0,0,IF(เวลาเรียน!BE43="/",ลับ!AX$3,0))</f>
        <v>0</v>
      </c>
      <c r="AY43" s="64">
        <f>IF(ลับ!AY$3=0,0,IF(เวลาเรียน!BF43="/",ลับ!AY$3,0))</f>
        <v>0</v>
      </c>
      <c r="AZ43" s="64">
        <f>IF(ลับ!AZ$3=0,0,IF(เวลาเรียน!BG43="/",ลับ!AZ$3,0))</f>
        <v>0</v>
      </c>
      <c r="BA43" s="64">
        <f>IF(ลับ!BA$3=0,0,IF(เวลาเรียน!BH43="/",ลับ!BA$3,0))</f>
        <v>0</v>
      </c>
      <c r="BB43" s="64">
        <f>IF(ลับ!BB$3=0,0,IF(เวลาเรียน!BI43="/",ลับ!BB$3,0))</f>
        <v>0</v>
      </c>
      <c r="BC43" s="64">
        <f>IF(ลับ!BC$3=0,0,IF(เวลาเรียน!BJ43="/",ลับ!BC$3,0))</f>
        <v>0</v>
      </c>
      <c r="BD43" s="64">
        <f>IF(ลับ!BD$3=0,0,IF(เวลาเรียน!BK43="/",ลับ!BD$3,0))</f>
        <v>0</v>
      </c>
      <c r="BE43" s="64">
        <f>IF(ลับ!BE$3=0,0,IF(เวลาเรียน!BL43="/",ลับ!BE$3,0))</f>
        <v>0</v>
      </c>
      <c r="BF43" s="64">
        <f>IF(ลับ!BF$3=0,0,IF(เวลาเรียน!BM43="/",ลับ!BF$3,0))</f>
        <v>0</v>
      </c>
      <c r="BG43" s="64">
        <f>IF(ลับ!BG$3=0,0,IF(เวลาเรียน!BN43="/",ลับ!BG$3,0))</f>
        <v>0</v>
      </c>
      <c r="BH43" s="64">
        <f>IF(ลับ!BH$3=0,0,IF(เวลาเรียน!BO43="/",ลับ!BH$3,0))</f>
        <v>0</v>
      </c>
      <c r="BI43" s="64">
        <f>IF(ลับ!BI$3=0,0,IF(เวลาเรียน!BP43="/",ลับ!BI$3,0))</f>
        <v>0</v>
      </c>
      <c r="BJ43" s="64">
        <f>IF(ลับ!BJ$3=0,0,IF(เวลาเรียน!BQ43="/",ลับ!BJ$3,0))</f>
        <v>0</v>
      </c>
      <c r="BK43" s="64">
        <f>IF(ลับ!BK$3=0,0,IF(เวลาเรียน!BR43="/",ลับ!BK$3,0))</f>
        <v>0</v>
      </c>
      <c r="BL43" s="64">
        <f>IF(ลับ!BL$3=0,0,IF(เวลาเรียน!BS43="/",ลับ!BL$3,0))</f>
        <v>0</v>
      </c>
      <c r="BM43" s="64">
        <f>IF(ลับ!BM$3=0,0,IF(เวลาเรียน!BT43="/",ลับ!BM$3,0))</f>
        <v>0</v>
      </c>
      <c r="BN43" s="64">
        <f>IF(ลับ!BN$3=0,0,IF(เวลาเรียน!BU43="/",ลับ!BN$3,0))</f>
        <v>0</v>
      </c>
      <c r="BO43" s="64">
        <f>IF(ลับ!BO$3=0,0,IF(เวลาเรียน!BV43="/",ลับ!BO$3,0))</f>
        <v>0</v>
      </c>
      <c r="BP43" s="64">
        <f>IF(ลับ!BP$3=0,0,IF(เวลาเรียน!BW43="/",ลับ!BP$3,0))</f>
        <v>0</v>
      </c>
      <c r="BQ43" s="64">
        <f>IF(ลับ!BQ$3=0,0,IF(เวลาเรียน!BX43="/",ลับ!BQ$3,0))</f>
        <v>0</v>
      </c>
      <c r="BR43" s="64">
        <f>IF(ลับ!BR$3=0,0,IF(เวลาเรียน!BY43="/",ลับ!BR$3,0))</f>
        <v>0</v>
      </c>
      <c r="BS43" s="773">
        <f>IF(ลับ!BS$3=0,0,IF(เวลาเรียน!BZ43="/",ลับ!BS$3,0))</f>
        <v>0</v>
      </c>
      <c r="BT43" s="64">
        <f>IF(ลับ!BT$3=0,0,IF(เวลาเรียน!CB43="/",ลับ!BT$3,0))</f>
        <v>0</v>
      </c>
      <c r="BU43" s="64">
        <f>IF(ลับ!BU$3=0,0,IF(เวลาเรียน!CC43="/",ลับ!BU$3,0))</f>
        <v>0</v>
      </c>
      <c r="BV43" s="64">
        <f>IF(ลับ!BV$3=0,0,IF(เวลาเรียน!CD43="/",ลับ!BV$3,0))</f>
        <v>0</v>
      </c>
      <c r="BW43" s="64">
        <f>IF(ลับ!BW$3=0,0,IF(เวลาเรียน!CE43="/",ลับ!BW$3,0))</f>
        <v>0</v>
      </c>
      <c r="BX43" s="64">
        <f>IF(ลับ!BX$3=0,0,IF(เวลาเรียน!CF43="/",ลับ!BX$3,0))</f>
        <v>0</v>
      </c>
      <c r="BY43" s="64">
        <f>IF(ลับ!BY$3=0,0,IF(เวลาเรียน!CG43="/",ลับ!BY$3,0))</f>
        <v>0</v>
      </c>
      <c r="BZ43" s="64">
        <f>IF(ลับ!BZ$3=0,0,IF(เวลาเรียน!CH43="/",ลับ!BZ$3,0))</f>
        <v>0</v>
      </c>
      <c r="CA43" s="64">
        <f>IF(ลับ!CA$3=0,0,IF(เวลาเรียน!CI43="/",ลับ!CA$3,0))</f>
        <v>0</v>
      </c>
      <c r="CB43" s="64">
        <f>IF(ลับ!CB$3=0,0,IF(เวลาเรียน!CJ43="/",ลับ!CB$3,0))</f>
        <v>0</v>
      </c>
      <c r="CC43" s="64">
        <f>IF(ลับ!CC$3=0,0,IF(เวลาเรียน!CK43="/",ลับ!CC$3,0))</f>
        <v>0</v>
      </c>
      <c r="CD43" s="64">
        <f>IF(ลับ!CD$3=0,0,IF(เวลาเรียน!CL43="/",ลับ!CD$3,0))</f>
        <v>0</v>
      </c>
      <c r="CE43" s="64">
        <f>IF(ลับ!CE$3=0,0,IF(เวลาเรียน!CM43="/",ลับ!CE$3,0))</f>
        <v>0</v>
      </c>
      <c r="CF43" s="64">
        <f>IF(ลับ!CF$3=0,0,IF(เวลาเรียน!CN43="/",ลับ!CF$3,0))</f>
        <v>0</v>
      </c>
      <c r="CG43" s="64">
        <f>IF(ลับ!CG$3=0,0,IF(เวลาเรียน!CO43="/",ลับ!CG$3,0))</f>
        <v>0</v>
      </c>
      <c r="CH43" s="64">
        <f>IF(ลับ!CH$3=0,0,IF(เวลาเรียน!CP43="/",ลับ!CH$3,0))</f>
        <v>0</v>
      </c>
      <c r="CI43" s="64">
        <f>IF(ลับ!CI$3=0,0,IF(เวลาเรียน!CQ43="/",ลับ!CI$3,0))</f>
        <v>0</v>
      </c>
      <c r="CJ43" s="64">
        <f>IF(ลับ!CJ$3=0,0,IF(เวลาเรียน!CR43="/",ลับ!CJ$3,0))</f>
        <v>0</v>
      </c>
      <c r="CK43" s="64">
        <f>IF(ลับ!CK$3=0,0,IF(เวลาเรียน!CS43="/",ลับ!CK$3,0))</f>
        <v>0</v>
      </c>
      <c r="CL43" s="64">
        <f>IF(ลับ!CL$3=0,0,IF(เวลาเรียน!CT43="/",ลับ!CL$3,0))</f>
        <v>0</v>
      </c>
      <c r="CM43" s="64">
        <f>IF(ลับ!CM$3=0,0,IF(เวลาเรียน!CU43="/",ลับ!CM$3,0))</f>
        <v>0</v>
      </c>
      <c r="CN43" s="64">
        <f>IF(ลับ!CN$3=0,0,IF(เวลาเรียน!CV43="/",ลับ!CN$3,0))</f>
        <v>0</v>
      </c>
      <c r="CO43" s="64">
        <f>IF(ลับ!CO$3=0,0,IF(เวลาเรียน!CW43="/",ลับ!CO$3,0))</f>
        <v>0</v>
      </c>
      <c r="CP43" s="64">
        <f>IF(ลับ!CP$3=0,0,IF(เวลาเรียน!CX43="/",ลับ!CP$3,0))</f>
        <v>0</v>
      </c>
      <c r="CQ43" s="64">
        <f>IF(ลับ!CQ$3=0,0,IF(เวลาเรียน!CY43="/",ลับ!CQ$3,0))</f>
        <v>0</v>
      </c>
      <c r="CR43" s="64">
        <f>IF(ลับ!CR$3=0,0,IF(เวลาเรียน!CZ43="/",ลับ!CR$3,0))</f>
        <v>0</v>
      </c>
      <c r="CS43" s="64">
        <f>IF(ลับ!CS$3=0,0,IF(เวลาเรียน!DA43="/",ลับ!CS$3,0))</f>
        <v>0</v>
      </c>
      <c r="CT43" s="64">
        <f>IF(ลับ!CT$3=0,0,IF(เวลาเรียน!DB43="/",ลับ!CT$3,0))</f>
        <v>0</v>
      </c>
      <c r="CU43" s="64">
        <f>IF(ลับ!CU$3=0,0,IF(เวลาเรียน!DC43="/",ลับ!CU$3,0))</f>
        <v>0</v>
      </c>
      <c r="CV43" s="64">
        <f>IF(ลับ!CV$3=0,0,IF(เวลาเรียน!DD43="/",ลับ!CV$3,0))</f>
        <v>0</v>
      </c>
      <c r="CW43" s="65">
        <f>IF(ลับ!CW$3=0,0,IF(เวลาเรียน!DE43="/",ลับ!CW$3,0))</f>
        <v>0</v>
      </c>
      <c r="CX43" s="85">
        <f t="shared" si="11"/>
        <v>0</v>
      </c>
      <c r="CZ43" s="16">
        <v>38</v>
      </c>
      <c r="DA43" s="16">
        <f>IF(ตัวชี้วัด!C43="ร",ตัวชี้วัด!C43,IF(ตัวชี้วัด!F43="ร",ตัวชี้วัด!F43,IF(ตัวชี้วัด!I43="ร",ตัวชี้วัด!I43,IF(ตัวชี้วัด!L43="ร",ตัวชี้วัด!L43,IF(ตัวชี้วัด!O43="ร",ตัวชี้วัด!O43,IF(ตัวชี้วัด!S43="ร",ตัวชี้วัด!S43,IF(ตัวชี้วัด!V43="ร",ตัวชี้วัด!V43,SUM(ตัวชี้วัด!C43,ตัวชี้วัด!F43,ตัวชี้วัด!I43,ตัวชี้วัด!L43,ตัวชี้วัด!O43,ตัวชี้วัด!S43,ตัวชี้วัด!V43))))))))</f>
        <v>0</v>
      </c>
      <c r="DB43" s="16">
        <f>IF(ตัวชี้วัด!Y43="ร",ตัวชี้วัด!Y43,IF(ตัวชี้วัด!AB43="ร",ตัวชี้วัด!AB43,IF(ตัวชี้วัด!AE43="ร",ตัวชี้วัด!AE43,IF(ตัวชี้วัด!AK43="ร",ตัวชี้วัด!AK43,IF(ตัวชี้วัด!AN43="ร",ตัวชี้วัด!AN43,IF(ตัวชี้วัด!AQ43="ร",ตัวชี้วัด!AQ43,IF(ตัวชี้วัด!AT43="ร",ตัวชี้วัด!AT43,SUM(ตัวชี้วัด!Y43,ตัวชี้วัด!AB43,ตัวชี้วัด!AE43,ตัวชี้วัด!AK43,ตัวชี้วัด!AN43,ตัวชี้วัด!AQ43,ตัวชี้วัด!AT43))))))))</f>
        <v>0</v>
      </c>
      <c r="DC43" s="16">
        <f>IF(ตัวชี้วัด!AW43="ร",ตัวชี้วัด!AW43,IF(ตัวชี้วัด!BA43="ร",ตัวชี้วัด!BA43,IF(ตัวชี้วัด!BD43="ร",ตัวชี้วัด!BD43,IF(ตัวชี้วัด!BG43="ร",ตัวชี้วัด!BG43,IF(ตัวชี้วัด!BJ43="ร",ตัวชี้วัด!BJ43,IF(ตัวชี้วัด!BM43="ร",ตัวชี้วัด!BM43,IF(ตัวชี้วัด!BS43="ร",ตัวชี้วัด!BS43,SUM(ตัวชี้วัด!AW43,ตัวชี้วัด!BA43,ตัวชี้วัด!BD43,ตัวชี้วัด!BG43,ตัวชี้วัด!BJ43,ตัวชี้วัด!BM43,ตัวชี้วัด!BS43))))))))</f>
        <v>0</v>
      </c>
      <c r="DD43" s="16">
        <f>IF(ตัวชี้วัด!BV43="ร",ตัวชี้วัด!BV43,IF(ตัวชี้วัด!BY43="ร",ตัวชี้วัด!BY43,IF(ตัวชี้วัด!CB43="ร",ตัวชี้วัด!CB43,IF(ตัวชี้วัด!CE43="ร",ตัวชี้วัด!CE43,IF(ตัวชี้วัด!CI43="ร",ตัวชี้วัด!CI43,IF(ตัวชี้วัด!CL43="ร",ตัวชี้วัด!CL43,IF(ตัวชี้วัด!CO43="ร",ตัวชี้วัด!CO43,SUM(ตัวชี้วัด!BV43,ตัวชี้วัด!BY43,ตัวชี้วัด!CB43,ตัวชี้วัด!CE43,ตัวชี้วัด!CI43,ตัวชี้วัด!CL43,ตัวชี้วัด!CO43))))))))</f>
        <v>0</v>
      </c>
      <c r="DE43" s="16">
        <f>IF(ตัวชี้วัด!CR43="ร",ตัวชี้วัด!CR43,IF(ตัวชี้วัด!CU43="ร",ตัวชี้วัด!CU43,IF(ตัวชี้วัด!DA43="ร",ตัวชี้วัด!DA43,IF(ตัวชี้วัด!DD43="ร",ตัวชี้วัด!DD43,IF(ตัวชี้วัด!DG43="ร",ตัวชี้วัด!DG43,IF(ตัวชี้วัด!DJ43="ร",ตัวชี้วัด!DJ43,IF(ตัวชี้วัด!DM43="ร",ตัวชี้วัด!DM43,SUM(ตัวชี้วัด!CR43,ตัวชี้วัด!CU43,ตัวชี้วัด!DA43,ตัวชี้วัด!DD43,ตัวชี้วัด!DG43,ตัวชี้วัด!DJ43,ตัวชี้วัด!DM43))))))))</f>
        <v>0</v>
      </c>
      <c r="DF43" s="16">
        <f>IF(ตัวชี้วัด!DQ43="ร",ตัวชี้วัด!DQ43,IF(ตัวชี้วัด!DT43="ร",ตัวชี้วัด!DT43,IF(ตัวชี้วัด!DW43="ร",ตัวชี้วัด!DW43,IF(ตัวชี้วัด!DZ43="ร",ตัวชี้วัด!DZ43,SUM(ตัวชี้วัด!DQ43,ตัวชี้วัด!DT43,ตัวชี้วัด!DW43,ตัวชี้วัด!DZ43)))))</f>
        <v>0</v>
      </c>
      <c r="DG43" s="84">
        <f t="shared" si="12"/>
        <v>0</v>
      </c>
      <c r="DH43" s="51"/>
      <c r="DI43" s="16">
        <f>IF(ตัวชี้วัด!D43="/",1,0)</f>
        <v>0</v>
      </c>
      <c r="DJ43" s="16">
        <f>IF(ตัวชี้วัด!G43="/",1,0)</f>
        <v>0</v>
      </c>
      <c r="DK43" s="16">
        <f>IF(ตัวชี้วัด!J43="/",1,0)</f>
        <v>0</v>
      </c>
      <c r="DL43" s="16">
        <f>IF(ตัวชี้วัด!M43="/",1,0)</f>
        <v>0</v>
      </c>
      <c r="DM43" s="16">
        <f>IF(ตัวชี้วัด!P43="/",1,0)</f>
        <v>0</v>
      </c>
      <c r="DN43" s="16">
        <f>IF(ตัวชี้วัด!T43="/",1,0)</f>
        <v>0</v>
      </c>
      <c r="DO43" s="16">
        <f>IF(ตัวชี้วัด!W43="/",1,0)</f>
        <v>0</v>
      </c>
      <c r="DP43" s="16">
        <f>IF(ตัวชี้วัด!Z43="/",1,0)</f>
        <v>0</v>
      </c>
      <c r="DQ43" s="16">
        <f>IF(ตัวชี้วัด!AC43="/",1,0)</f>
        <v>0</v>
      </c>
      <c r="DR43" s="16">
        <f>IF(ตัวชี้วัด!AF43="/",1,0)</f>
        <v>0</v>
      </c>
      <c r="DS43" s="16">
        <f>IF(ตัวชี้วัด!AL43="/",1,0)</f>
        <v>0</v>
      </c>
      <c r="DT43" s="16">
        <f>IF(ตัวชี้วัด!AO43="/",1,0)</f>
        <v>0</v>
      </c>
      <c r="DU43" s="16">
        <f>IF(ตัวชี้วัด!AR43="/",1,0)</f>
        <v>0</v>
      </c>
      <c r="DV43" s="16">
        <f>IF(ตัวชี้วัด!AU43="/",1,0)</f>
        <v>0</v>
      </c>
      <c r="DW43" s="16">
        <f>IF(ตัวชี้วัด!AX43="/",1,0)</f>
        <v>0</v>
      </c>
      <c r="DX43" s="16">
        <f>IF(ตัวชี้วัด!BB43="/",1,0)</f>
        <v>0</v>
      </c>
      <c r="DY43" s="16">
        <f>IF(ตัวชี้วัด!BE43="/",1,0)</f>
        <v>0</v>
      </c>
      <c r="DZ43" s="16">
        <f>IF(ตัวชี้วัด!BH43="/",1,0)</f>
        <v>0</v>
      </c>
      <c r="EA43" s="16">
        <f>IF(ตัวชี้วัด!BK43="/",1,0)</f>
        <v>0</v>
      </c>
      <c r="EB43" s="16">
        <f>IF(ตัวชี้วัด!BN43="/",1,0)</f>
        <v>0</v>
      </c>
      <c r="EC43" s="16">
        <f>IF(ตัวชี้วัด!BT43="/",1,0)</f>
        <v>0</v>
      </c>
      <c r="ED43" s="16">
        <f>IF(ตัวชี้วัด!BW43="/",1,0)</f>
        <v>0</v>
      </c>
      <c r="EE43" s="16">
        <f>IF(ตัวชี้วัด!BZ43="/",1,0)</f>
        <v>0</v>
      </c>
      <c r="EF43" s="16">
        <f>IF(ตัวชี้วัด!CC43="/",1,0)</f>
        <v>0</v>
      </c>
      <c r="EG43" s="16">
        <f>IF(ตัวชี้วัด!CF43="/",1,0)</f>
        <v>0</v>
      </c>
      <c r="EH43" s="16">
        <f>IF(ตัวชี้วัด!CJ43="/",1,0)</f>
        <v>0</v>
      </c>
      <c r="EI43" s="16">
        <f>IF(ตัวชี้วัด!CM43="/",1,0)</f>
        <v>0</v>
      </c>
      <c r="EJ43" s="16">
        <f>IF(ตัวชี้วัด!CP43="/",1,0)</f>
        <v>0</v>
      </c>
      <c r="EK43" s="16">
        <f>IF(ตัวชี้วัด!CS43="/",1,0)</f>
        <v>0</v>
      </c>
      <c r="EL43" s="16">
        <f>IF(ตัวชี้วัด!CV43="/",1,0)</f>
        <v>0</v>
      </c>
      <c r="EM43" s="16">
        <f>IF(ตัวชี้วัด!DB43="/",1,0)</f>
        <v>0</v>
      </c>
      <c r="EN43" s="16">
        <f>IF(ตัวชี้วัด!DE43="/",1,0)</f>
        <v>0</v>
      </c>
      <c r="EO43" s="16">
        <f>IF(ตัวชี้วัด!DH43="/",1,0)</f>
        <v>0</v>
      </c>
      <c r="EP43" s="16">
        <f>IF(ตัวชี้วัด!DK43="/",1,0)</f>
        <v>0</v>
      </c>
      <c r="EQ43" s="16">
        <f>IF(ตัวชี้วัด!DN43="/",1,0)</f>
        <v>0</v>
      </c>
      <c r="ER43" s="16">
        <f>IF(ตัวชี้วัด!DR43="/",1,0)</f>
        <v>0</v>
      </c>
      <c r="ES43" s="16">
        <f>IF(ตัวชี้วัด!DU43="/",1,0)</f>
        <v>0</v>
      </c>
      <c r="ET43" s="16">
        <f>IF(ตัวชี้วัด!DX43="/",1,0)</f>
        <v>0</v>
      </c>
      <c r="EU43" s="16">
        <f>IF(ตัวชี้วัด!EA43="/",1,0)</f>
        <v>0</v>
      </c>
      <c r="EV43" s="84">
        <f t="shared" si="14"/>
        <v>0</v>
      </c>
      <c r="EX43" s="16">
        <v>38</v>
      </c>
      <c r="EY43" s="16">
        <f>IF(คุณลักษณะ!B43&gt;1,2,IF(คุณลักษณะ!B43=1,1,0))</f>
        <v>0</v>
      </c>
      <c r="EZ43" s="16">
        <f>IF(คุณลักษณะ!C43&gt;1,2,IF(คุณลักษณะ!C43=1,1,0))</f>
        <v>0</v>
      </c>
      <c r="FA43" s="16">
        <f>IF(คุณลักษณะ!D43&gt;1,2,IF(คุณลักษณะ!D43=1,1,0))</f>
        <v>0</v>
      </c>
      <c r="FB43" s="16">
        <f>IF(คุณลักษณะ!E43&gt;1,2,IF(คุณลักษณะ!E43=1,1,0))</f>
        <v>0</v>
      </c>
      <c r="FC43" s="84">
        <f t="shared" si="15"/>
        <v>0</v>
      </c>
      <c r="FD43" s="16">
        <f>IF(คุณลักษณะ!G43&gt;1,2,IF(คุณลักษณะ!G43=1,1,0))</f>
        <v>0</v>
      </c>
      <c r="FE43" s="16">
        <f>IF(คุณลักษณะ!H43&gt;1,2,IF(คุณลักษณะ!H43=1,1,0))</f>
        <v>0</v>
      </c>
      <c r="FF43" s="84">
        <f t="shared" si="16"/>
        <v>0</v>
      </c>
      <c r="FG43" s="16">
        <f>IF(คุณลักษณะ!O43&gt;1,2,IF(คุณลักษณะ!O43=1,1,0))</f>
        <v>0</v>
      </c>
      <c r="FH43" s="16">
        <f>IF(คุณลักษณะ!P43&gt;1,2,IF(คุณลักษณะ!P43=1,1,0))</f>
        <v>0</v>
      </c>
      <c r="FI43" s="84">
        <f t="shared" si="17"/>
        <v>0</v>
      </c>
      <c r="FJ43" s="16">
        <f>IF(คุณลักษณะ!S43&gt;1,2,IF(คุณลักษณะ!S43=1,1,0))</f>
        <v>0</v>
      </c>
      <c r="FK43" s="16">
        <f>IF(คุณลักษณะ!T43&gt;1,2,IF(คุณลักษณะ!T43=1,1,0))</f>
        <v>0</v>
      </c>
      <c r="FL43" s="84">
        <f t="shared" si="18"/>
        <v>0</v>
      </c>
      <c r="FM43" s="16">
        <f>IF(คุณลักษณะ!V43&gt;1,2,IF(คุณลักษณะ!V43=1,1,0))</f>
        <v>0</v>
      </c>
      <c r="FN43" s="16">
        <f>IF(คุณลักษณะ!W43&gt;1,2,IF(คุณลักษณะ!W43=1,1,0))</f>
        <v>0</v>
      </c>
      <c r="FO43" s="84">
        <f t="shared" si="19"/>
        <v>0</v>
      </c>
      <c r="FP43" s="16">
        <f>IF(คุณลักษณะ!Y43&gt;1,2,IF(คุณลักษณะ!Y43=1,1,0))</f>
        <v>0</v>
      </c>
      <c r="FQ43" s="16">
        <f>IF(คุณลักษณะ!AC43&gt;1,2,IF(คุณลักษณะ!AC43=1,1,0))</f>
        <v>0</v>
      </c>
      <c r="FR43" s="16">
        <f>IF(คุณลักษณะ!AD43&gt;1,2,IF(คุณลักษณะ!AD43=1,1,0))</f>
        <v>0</v>
      </c>
      <c r="FS43" s="84">
        <f t="shared" si="20"/>
        <v>0</v>
      </c>
      <c r="FT43" s="16">
        <f>IF(คุณลักษณะ!AF43&gt;1,2,IF(คุณลักษณะ!AF43=1,1,0))</f>
        <v>0</v>
      </c>
      <c r="FU43" s="16">
        <f>IF(คุณลักษณะ!AG43&gt;1,2,IF(คุณลักษณะ!AG43=1,1,0))</f>
        <v>0</v>
      </c>
      <c r="FV43" s="84">
        <f t="shared" si="21"/>
        <v>0</v>
      </c>
      <c r="FW43" s="51"/>
      <c r="FX43" s="16">
        <f>IF(คุณลักษณะ!F43&gt;1,2,IF(คุณลักษณะ!F43=1,1,0))</f>
        <v>0</v>
      </c>
      <c r="FY43" s="16">
        <f>IF(คุณลักษณะ!I43&gt;1,2,IF(คุณลักษณะ!I43=1,1,0))</f>
        <v>0</v>
      </c>
      <c r="FZ43" s="16">
        <f>IF(คุณลักษณะ!N43&gt;1,2,IF(คุณลักษณะ!N43=1,1,0))</f>
        <v>0</v>
      </c>
      <c r="GA43" s="16">
        <f>IF(คุณลักษณะ!Q43&gt;1,2,IF(คุณลักษณะ!Q43=1,1,0))</f>
        <v>0</v>
      </c>
      <c r="GB43" s="16">
        <f>IF(คุณลักษณะ!U43&gt;1,2,IF(คุณลักษณะ!U43=1,1,0))</f>
        <v>0</v>
      </c>
      <c r="GC43" s="16">
        <f>IF(คุณลักษณะ!X43&gt;1,2,IF(คุณลักษณะ!X43=1,1,0))</f>
        <v>0</v>
      </c>
      <c r="GD43" s="16">
        <f>IF(คุณลักษณะ!AE43&gt;1,2,IF(คุณลักษณะ!AE43=1,1,0))</f>
        <v>0</v>
      </c>
      <c r="GE43" s="16">
        <f>IF(คุณลักษณะ!AH43&gt;1,2,IF(คุณลักษณะ!AH43=1,1,0))</f>
        <v>0</v>
      </c>
      <c r="GF43" s="88">
        <f t="shared" si="22"/>
        <v>0</v>
      </c>
      <c r="GG43" s="86">
        <f>IF(คุณลักษณะ!F43=0,0,IF(คุณลักษณะ!I43=0,0,IF(คุณลักษณะ!N43=0,0,IF(คุณลักษณะ!Q43=0,0,IF(คุณลักษณะ!U43=0,0,IF(คุณลักษณะ!X43=0,0,IF(คุณลักษณะ!AE43=0,0,IF(คุณลักษณะ!AH43=0,0,GF43))))))))</f>
        <v>0</v>
      </c>
      <c r="GI43" s="3">
        <v>38</v>
      </c>
      <c r="GJ43" s="22">
        <f>IF(เวลาเรียน!C43="",0,1)</f>
        <v>0</v>
      </c>
      <c r="GK43" s="456">
        <f>IF(ผลการเรียน!$AK42=$GK$5,1,0)</f>
        <v>0</v>
      </c>
      <c r="GL43" s="456">
        <f>IF(ผลการเรียน!$AK42=$GL$5,1,0)</f>
        <v>0</v>
      </c>
      <c r="GM43" s="456">
        <f>IF(ผลการเรียน!$AK42=$GM$5,1,0)</f>
        <v>0</v>
      </c>
      <c r="GN43" s="456">
        <f>IF(ผลการเรียน!$AK42=$GN$5,1,0)</f>
        <v>0</v>
      </c>
      <c r="GO43" s="456">
        <f>IF(ผลการเรียน!$AK42=$GO$5,1,0)</f>
        <v>0</v>
      </c>
      <c r="GP43" s="456">
        <f>IF(ผลการเรียน!$AK42=$GP$5,1,0)</f>
        <v>0</v>
      </c>
      <c r="GQ43" s="456">
        <f>IF(ผลการเรียน!$AK42=$GQ$5,1,0)</f>
        <v>0</v>
      </c>
      <c r="GR43" s="456">
        <f>IF(ผลการเรียน!$AK42=$GR$5,1,0)</f>
        <v>0</v>
      </c>
      <c r="GS43" s="456">
        <f>IF(ผลการเรียน!$AK42=$GS$5,1,0)</f>
        <v>0</v>
      </c>
      <c r="GT43" s="456">
        <f>IF(ผลการเรียน!$AK42=$GT$5,1,0)</f>
        <v>0</v>
      </c>
      <c r="GU43" s="456">
        <f ca="1">IF(ผลการเรียน!$BA42=ลับ!$GU$5,1,0)</f>
        <v>0</v>
      </c>
      <c r="GV43" s="456">
        <f ca="1">IF(ผลการเรียน!$BA42=ลับ!$GV$5,1,0)</f>
        <v>0</v>
      </c>
      <c r="GW43" s="456">
        <f ca="1">IF(ผลการเรียน!$BA42=ลับ!$GW$5,1,0)</f>
        <v>0</v>
      </c>
      <c r="GX43" s="456">
        <f ca="1">IF(ผลการเรียน!$BA42=ลับ!$GX$5,1,0)</f>
        <v>0</v>
      </c>
      <c r="GY43" s="456">
        <f ca="1">IF(ผลการเรียน!$AR42=ลับ!$GY$5,1,0)</f>
        <v>0</v>
      </c>
      <c r="GZ43" s="456">
        <f ca="1">IF(ผลการเรียน!$AR42=ลับ!$GZ$5,1,0)</f>
        <v>0</v>
      </c>
      <c r="HA43" s="456">
        <f ca="1">IF(ผลการเรียน!$AR42=ลับ!$HA$5,1,0)</f>
        <v>0</v>
      </c>
      <c r="HB43" s="456">
        <f ca="1">IF(ผลการเรียน!$AR42=ลับ!$HB$5,1,0)</f>
        <v>0</v>
      </c>
      <c r="HC43" s="22">
        <f>IF(สรุปคะแนน!$Q43=3,1,0)</f>
        <v>0</v>
      </c>
      <c r="HD43" s="22">
        <f>IF(สรุปคะแนน!$Q43=2,1,0)</f>
        <v>0</v>
      </c>
      <c r="HE43" s="22">
        <f>IF(สรุปคะแนน!$Q43=1,1,0)</f>
        <v>0</v>
      </c>
      <c r="HF43" s="22">
        <f>IF(สรุปคะแนน!$Q43=0,1,0)</f>
        <v>1</v>
      </c>
      <c r="HG43" s="51"/>
      <c r="HH43" s="51"/>
      <c r="HI43" s="51"/>
      <c r="HJ43" s="51"/>
      <c r="HK43" s="51"/>
      <c r="HL43" s="51"/>
      <c r="HM43" s="51"/>
      <c r="HN43" s="51"/>
    </row>
    <row r="44" spans="1:222" ht="21">
      <c r="A44" s="29">
        <v>39</v>
      </c>
      <c r="B44" s="64">
        <f>IF(ลับ!B$3=0,0,IF(เวลาเรียน!G44="/",ลับ!B$3,0))</f>
        <v>0</v>
      </c>
      <c r="C44" s="64">
        <f>IF(ลับ!C$3=0,0,IF(เวลาเรียน!H44="/",ลับ!C$3,0))</f>
        <v>0</v>
      </c>
      <c r="D44" s="64">
        <f>IF(ลับ!D$3=0,0,IF(เวลาเรียน!I44="/",ลับ!D$3,0))</f>
        <v>0</v>
      </c>
      <c r="E44" s="64">
        <f>IF(ลับ!E$3=0,0,IF(เวลาเรียน!J44="/",ลับ!E$3,0))</f>
        <v>0</v>
      </c>
      <c r="F44" s="64">
        <f>IF(ลับ!F$3=0,0,IF(เวลาเรียน!K44="/",ลับ!F$3,0))</f>
        <v>0</v>
      </c>
      <c r="G44" s="64">
        <f>IF(ลับ!G$3=0,0,IF(เวลาเรียน!L44="/",ลับ!G$3,0))</f>
        <v>0</v>
      </c>
      <c r="H44" s="64">
        <f>IF(ลับ!H$3=0,0,IF(เวลาเรียน!M44="/",ลับ!H$3,0))</f>
        <v>0</v>
      </c>
      <c r="I44" s="64">
        <f>IF(ลับ!I$3=0,0,IF(เวลาเรียน!N44="/",ลับ!I$3,0))</f>
        <v>0</v>
      </c>
      <c r="J44" s="64">
        <f>IF(ลับ!J$3=0,0,IF(เวลาเรียน!O44="/",ลับ!J$3,0))</f>
        <v>0</v>
      </c>
      <c r="K44" s="64">
        <f>IF(ลับ!K$3=0,0,IF(เวลาเรียน!P44="/",ลับ!K$3,0))</f>
        <v>0</v>
      </c>
      <c r="L44" s="64">
        <f>IF(ลับ!L$3=0,0,IF(เวลาเรียน!Q44="/",ลับ!L$3,0))</f>
        <v>0</v>
      </c>
      <c r="M44" s="64">
        <f>IF(ลับ!M$3=0,0,IF(เวลาเรียน!R44="/",ลับ!M$3,0))</f>
        <v>0</v>
      </c>
      <c r="N44" s="64">
        <f>IF(ลับ!N$3=0,0,IF(เวลาเรียน!S44="/",ลับ!N$3,0))</f>
        <v>0</v>
      </c>
      <c r="O44" s="64">
        <f>IF(ลับ!O$3=0,0,IF(เวลาเรียน!T44="/",ลับ!O$3,0))</f>
        <v>0</v>
      </c>
      <c r="P44" s="64">
        <f>IF(ลับ!P$3=0,0,IF(เวลาเรียน!U44="/",ลับ!P$3,0))</f>
        <v>0</v>
      </c>
      <c r="Q44" s="64">
        <f>IF(ลับ!Q$3=0,0,IF(เวลาเรียน!V44="/",ลับ!Q$3,0))</f>
        <v>0</v>
      </c>
      <c r="R44" s="64">
        <f>IF(ลับ!R$3=0,0,IF(เวลาเรียน!W44="/",ลับ!R$3,0))</f>
        <v>0</v>
      </c>
      <c r="S44" s="64">
        <f>IF(ลับ!S$3=0,0,IF(เวลาเรียน!X44="/",ลับ!S$3,0))</f>
        <v>0</v>
      </c>
      <c r="T44" s="64">
        <f>IF(ลับ!T$3=0,0,IF(เวลาเรียน!Y44="/",ลับ!T$3,0))</f>
        <v>0</v>
      </c>
      <c r="U44" s="64">
        <f>IF(ลับ!U$3=0,0,IF(เวลาเรียน!Z44="/",ลับ!U$3,0))</f>
        <v>0</v>
      </c>
      <c r="V44" s="64">
        <f>IF(ลับ!V$3=0,0,IF(เวลาเรียน!AA44="/",ลับ!V$3,0))</f>
        <v>0</v>
      </c>
      <c r="W44" s="64">
        <f>IF(ลับ!W$3=0,0,IF(เวลาเรียน!AB44="/",ลับ!W$3,0))</f>
        <v>0</v>
      </c>
      <c r="X44" s="64">
        <f>IF(ลับ!X$3=0,0,IF(เวลาเรียน!AC44="/",ลับ!X$3,0))</f>
        <v>0</v>
      </c>
      <c r="Y44" s="64">
        <f>IF(ลับ!Y$3=0,0,IF(เวลาเรียน!AD44="/",ลับ!Y$3,0))</f>
        <v>0</v>
      </c>
      <c r="Z44" s="773">
        <f>IF(ลับ!Z$3=0,0,IF(เวลาเรียน!AE44="/",ลับ!Z$3,0))</f>
        <v>0</v>
      </c>
      <c r="AA44" s="64">
        <f>IF(ลับ!AA$3=0,0,IF(เวลาเรียน!AH44="/",ลับ!AA$3,0))</f>
        <v>0</v>
      </c>
      <c r="AB44" s="64">
        <f>IF(ลับ!AB$3=0,0,IF(เวลาเรียน!AI44="/",ลับ!AB$3,0))</f>
        <v>0</v>
      </c>
      <c r="AC44" s="64">
        <f>IF(ลับ!AC$3=0,0,IF(เวลาเรียน!AJ44="/",ลับ!AC$3,0))</f>
        <v>0</v>
      </c>
      <c r="AD44" s="64">
        <f>IF(ลับ!AD$3=0,0,IF(เวลาเรียน!AK44="/",ลับ!AD$3,0))</f>
        <v>0</v>
      </c>
      <c r="AE44" s="64">
        <f>IF(ลับ!AE$3=0,0,IF(เวลาเรียน!AL44="/",ลับ!AE$3,0))</f>
        <v>0</v>
      </c>
      <c r="AF44" s="64">
        <f>IF(ลับ!AF$3=0,0,IF(เวลาเรียน!AM44="/",ลับ!AF$3,0))</f>
        <v>0</v>
      </c>
      <c r="AG44" s="64">
        <f>IF(ลับ!AG$3=0,0,IF(เวลาเรียน!AN44="/",ลับ!AG$3,0))</f>
        <v>0</v>
      </c>
      <c r="AH44" s="64">
        <f>IF(ลับ!AH$3=0,0,IF(เวลาเรียน!AO44="/",ลับ!AH$3,0))</f>
        <v>0</v>
      </c>
      <c r="AI44" s="64">
        <f>IF(ลับ!AI$3=0,0,IF(เวลาเรียน!AP44="/",ลับ!AI$3,0))</f>
        <v>0</v>
      </c>
      <c r="AJ44" s="64">
        <f>IF(ลับ!AJ$3=0,0,IF(เวลาเรียน!AQ44="/",ลับ!AJ$3,0))</f>
        <v>0</v>
      </c>
      <c r="AK44" s="64">
        <f>IF(ลับ!AK$3=0,0,IF(เวลาเรียน!AR44="/",ลับ!AK$3,0))</f>
        <v>0</v>
      </c>
      <c r="AL44" s="64">
        <f>IF(ลับ!AL$3=0,0,IF(เวลาเรียน!AS44="/",ลับ!AL$3,0))</f>
        <v>0</v>
      </c>
      <c r="AM44" s="64">
        <f>IF(ลับ!AM$3=0,0,IF(เวลาเรียน!AT44="/",ลับ!AM$3,0))</f>
        <v>0</v>
      </c>
      <c r="AN44" s="64">
        <f>IF(ลับ!AN$3=0,0,IF(เวลาเรียน!AU44="/",ลับ!AN$3,0))</f>
        <v>0</v>
      </c>
      <c r="AO44" s="64">
        <f>IF(ลับ!AO$3=0,0,IF(เวลาเรียน!AV44="/",ลับ!AO$3,0))</f>
        <v>0</v>
      </c>
      <c r="AP44" s="64">
        <f>IF(ลับ!AP$3=0,0,IF(เวลาเรียน!AW44="/",ลับ!AP$3,0))</f>
        <v>0</v>
      </c>
      <c r="AQ44" s="64">
        <f>IF(ลับ!AQ$3=0,0,IF(เวลาเรียน!AX44="/",ลับ!AQ$3,0))</f>
        <v>0</v>
      </c>
      <c r="AR44" s="64">
        <f>IF(ลับ!AR$3=0,0,IF(เวลาเรียน!AY44="/",ลับ!AR$3,0))</f>
        <v>0</v>
      </c>
      <c r="AS44" s="64">
        <f>IF(ลับ!AS$3=0,0,IF(เวลาเรียน!AZ44="/",ลับ!AS$3,0))</f>
        <v>0</v>
      </c>
      <c r="AT44" s="64">
        <f>IF(ลับ!AT$3=0,0,IF(เวลาเรียน!BA44="/",ลับ!AT$3,0))</f>
        <v>0</v>
      </c>
      <c r="AU44" s="64">
        <f>IF(ลับ!AU$3=0,0,IF(เวลาเรียน!BB44="/",ลับ!AU$3,0))</f>
        <v>0</v>
      </c>
      <c r="AV44" s="64">
        <f>IF(ลับ!AV$3=0,0,IF(เวลาเรียน!BC44="/",ลับ!AV$3,0))</f>
        <v>0</v>
      </c>
      <c r="AW44" s="64">
        <f>IF(ลับ!AW$3=0,0,IF(เวลาเรียน!BD44="/",ลับ!AW$3,0))</f>
        <v>0</v>
      </c>
      <c r="AX44" s="64">
        <f>IF(ลับ!AX$3=0,0,IF(เวลาเรียน!BE44="/",ลับ!AX$3,0))</f>
        <v>0</v>
      </c>
      <c r="AY44" s="64">
        <f>IF(ลับ!AY$3=0,0,IF(เวลาเรียน!BF44="/",ลับ!AY$3,0))</f>
        <v>0</v>
      </c>
      <c r="AZ44" s="64">
        <f>IF(ลับ!AZ$3=0,0,IF(เวลาเรียน!BG44="/",ลับ!AZ$3,0))</f>
        <v>0</v>
      </c>
      <c r="BA44" s="64">
        <f>IF(ลับ!BA$3=0,0,IF(เวลาเรียน!BH44="/",ลับ!BA$3,0))</f>
        <v>0</v>
      </c>
      <c r="BB44" s="64">
        <f>IF(ลับ!BB$3=0,0,IF(เวลาเรียน!BI44="/",ลับ!BB$3,0))</f>
        <v>0</v>
      </c>
      <c r="BC44" s="64">
        <f>IF(ลับ!BC$3=0,0,IF(เวลาเรียน!BJ44="/",ลับ!BC$3,0))</f>
        <v>0</v>
      </c>
      <c r="BD44" s="64">
        <f>IF(ลับ!BD$3=0,0,IF(เวลาเรียน!BK44="/",ลับ!BD$3,0))</f>
        <v>0</v>
      </c>
      <c r="BE44" s="64">
        <f>IF(ลับ!BE$3=0,0,IF(เวลาเรียน!BL44="/",ลับ!BE$3,0))</f>
        <v>0</v>
      </c>
      <c r="BF44" s="64">
        <f>IF(ลับ!BF$3=0,0,IF(เวลาเรียน!BM44="/",ลับ!BF$3,0))</f>
        <v>0</v>
      </c>
      <c r="BG44" s="64">
        <f>IF(ลับ!BG$3=0,0,IF(เวลาเรียน!BN44="/",ลับ!BG$3,0))</f>
        <v>0</v>
      </c>
      <c r="BH44" s="64">
        <f>IF(ลับ!BH$3=0,0,IF(เวลาเรียน!BO44="/",ลับ!BH$3,0))</f>
        <v>0</v>
      </c>
      <c r="BI44" s="64">
        <f>IF(ลับ!BI$3=0,0,IF(เวลาเรียน!BP44="/",ลับ!BI$3,0))</f>
        <v>0</v>
      </c>
      <c r="BJ44" s="64">
        <f>IF(ลับ!BJ$3=0,0,IF(เวลาเรียน!BQ44="/",ลับ!BJ$3,0))</f>
        <v>0</v>
      </c>
      <c r="BK44" s="64">
        <f>IF(ลับ!BK$3=0,0,IF(เวลาเรียน!BR44="/",ลับ!BK$3,0))</f>
        <v>0</v>
      </c>
      <c r="BL44" s="64">
        <f>IF(ลับ!BL$3=0,0,IF(เวลาเรียน!BS44="/",ลับ!BL$3,0))</f>
        <v>0</v>
      </c>
      <c r="BM44" s="64">
        <f>IF(ลับ!BM$3=0,0,IF(เวลาเรียน!BT44="/",ลับ!BM$3,0))</f>
        <v>0</v>
      </c>
      <c r="BN44" s="64">
        <f>IF(ลับ!BN$3=0,0,IF(เวลาเรียน!BU44="/",ลับ!BN$3,0))</f>
        <v>0</v>
      </c>
      <c r="BO44" s="64">
        <f>IF(ลับ!BO$3=0,0,IF(เวลาเรียน!BV44="/",ลับ!BO$3,0))</f>
        <v>0</v>
      </c>
      <c r="BP44" s="64">
        <f>IF(ลับ!BP$3=0,0,IF(เวลาเรียน!BW44="/",ลับ!BP$3,0))</f>
        <v>0</v>
      </c>
      <c r="BQ44" s="64">
        <f>IF(ลับ!BQ$3=0,0,IF(เวลาเรียน!BX44="/",ลับ!BQ$3,0))</f>
        <v>0</v>
      </c>
      <c r="BR44" s="64">
        <f>IF(ลับ!BR$3=0,0,IF(เวลาเรียน!BY44="/",ลับ!BR$3,0))</f>
        <v>0</v>
      </c>
      <c r="BS44" s="773">
        <f>IF(ลับ!BS$3=0,0,IF(เวลาเรียน!BZ44="/",ลับ!BS$3,0))</f>
        <v>0</v>
      </c>
      <c r="BT44" s="64">
        <f>IF(ลับ!BT$3=0,0,IF(เวลาเรียน!CB44="/",ลับ!BT$3,0))</f>
        <v>0</v>
      </c>
      <c r="BU44" s="64">
        <f>IF(ลับ!BU$3=0,0,IF(เวลาเรียน!CC44="/",ลับ!BU$3,0))</f>
        <v>0</v>
      </c>
      <c r="BV44" s="64">
        <f>IF(ลับ!BV$3=0,0,IF(เวลาเรียน!CD44="/",ลับ!BV$3,0))</f>
        <v>0</v>
      </c>
      <c r="BW44" s="64">
        <f>IF(ลับ!BW$3=0,0,IF(เวลาเรียน!CE44="/",ลับ!BW$3,0))</f>
        <v>0</v>
      </c>
      <c r="BX44" s="64">
        <f>IF(ลับ!BX$3=0,0,IF(เวลาเรียน!CF44="/",ลับ!BX$3,0))</f>
        <v>0</v>
      </c>
      <c r="BY44" s="64">
        <f>IF(ลับ!BY$3=0,0,IF(เวลาเรียน!CG44="/",ลับ!BY$3,0))</f>
        <v>0</v>
      </c>
      <c r="BZ44" s="64">
        <f>IF(ลับ!BZ$3=0,0,IF(เวลาเรียน!CH44="/",ลับ!BZ$3,0))</f>
        <v>0</v>
      </c>
      <c r="CA44" s="64">
        <f>IF(ลับ!CA$3=0,0,IF(เวลาเรียน!CI44="/",ลับ!CA$3,0))</f>
        <v>0</v>
      </c>
      <c r="CB44" s="64">
        <f>IF(ลับ!CB$3=0,0,IF(เวลาเรียน!CJ44="/",ลับ!CB$3,0))</f>
        <v>0</v>
      </c>
      <c r="CC44" s="64">
        <f>IF(ลับ!CC$3=0,0,IF(เวลาเรียน!CK44="/",ลับ!CC$3,0))</f>
        <v>0</v>
      </c>
      <c r="CD44" s="64">
        <f>IF(ลับ!CD$3=0,0,IF(เวลาเรียน!CL44="/",ลับ!CD$3,0))</f>
        <v>0</v>
      </c>
      <c r="CE44" s="64">
        <f>IF(ลับ!CE$3=0,0,IF(เวลาเรียน!CM44="/",ลับ!CE$3,0))</f>
        <v>0</v>
      </c>
      <c r="CF44" s="64">
        <f>IF(ลับ!CF$3=0,0,IF(เวลาเรียน!CN44="/",ลับ!CF$3,0))</f>
        <v>0</v>
      </c>
      <c r="CG44" s="64">
        <f>IF(ลับ!CG$3=0,0,IF(เวลาเรียน!CO44="/",ลับ!CG$3,0))</f>
        <v>0</v>
      </c>
      <c r="CH44" s="64">
        <f>IF(ลับ!CH$3=0,0,IF(เวลาเรียน!CP44="/",ลับ!CH$3,0))</f>
        <v>0</v>
      </c>
      <c r="CI44" s="64">
        <f>IF(ลับ!CI$3=0,0,IF(เวลาเรียน!CQ44="/",ลับ!CI$3,0))</f>
        <v>0</v>
      </c>
      <c r="CJ44" s="64">
        <f>IF(ลับ!CJ$3=0,0,IF(เวลาเรียน!CR44="/",ลับ!CJ$3,0))</f>
        <v>0</v>
      </c>
      <c r="CK44" s="64">
        <f>IF(ลับ!CK$3=0,0,IF(เวลาเรียน!CS44="/",ลับ!CK$3,0))</f>
        <v>0</v>
      </c>
      <c r="CL44" s="64">
        <f>IF(ลับ!CL$3=0,0,IF(เวลาเรียน!CT44="/",ลับ!CL$3,0))</f>
        <v>0</v>
      </c>
      <c r="CM44" s="64">
        <f>IF(ลับ!CM$3=0,0,IF(เวลาเรียน!CU44="/",ลับ!CM$3,0))</f>
        <v>0</v>
      </c>
      <c r="CN44" s="64">
        <f>IF(ลับ!CN$3=0,0,IF(เวลาเรียน!CV44="/",ลับ!CN$3,0))</f>
        <v>0</v>
      </c>
      <c r="CO44" s="64">
        <f>IF(ลับ!CO$3=0,0,IF(เวลาเรียน!CW44="/",ลับ!CO$3,0))</f>
        <v>0</v>
      </c>
      <c r="CP44" s="64">
        <f>IF(ลับ!CP$3=0,0,IF(เวลาเรียน!CX44="/",ลับ!CP$3,0))</f>
        <v>0</v>
      </c>
      <c r="CQ44" s="64">
        <f>IF(ลับ!CQ$3=0,0,IF(เวลาเรียน!CY44="/",ลับ!CQ$3,0))</f>
        <v>0</v>
      </c>
      <c r="CR44" s="64">
        <f>IF(ลับ!CR$3=0,0,IF(เวลาเรียน!CZ44="/",ลับ!CR$3,0))</f>
        <v>0</v>
      </c>
      <c r="CS44" s="64">
        <f>IF(ลับ!CS$3=0,0,IF(เวลาเรียน!DA44="/",ลับ!CS$3,0))</f>
        <v>0</v>
      </c>
      <c r="CT44" s="64">
        <f>IF(ลับ!CT$3=0,0,IF(เวลาเรียน!DB44="/",ลับ!CT$3,0))</f>
        <v>0</v>
      </c>
      <c r="CU44" s="64">
        <f>IF(ลับ!CU$3=0,0,IF(เวลาเรียน!DC44="/",ลับ!CU$3,0))</f>
        <v>0</v>
      </c>
      <c r="CV44" s="64">
        <f>IF(ลับ!CV$3=0,0,IF(เวลาเรียน!DD44="/",ลับ!CV$3,0))</f>
        <v>0</v>
      </c>
      <c r="CW44" s="65">
        <f>IF(ลับ!CW$3=0,0,IF(เวลาเรียน!DE44="/",ลับ!CW$3,0))</f>
        <v>0</v>
      </c>
      <c r="CX44" s="85">
        <f t="shared" si="11"/>
        <v>0</v>
      </c>
      <c r="CZ44" s="16">
        <v>39</v>
      </c>
      <c r="DA44" s="16">
        <f>IF(ตัวชี้วัด!C44="ร",ตัวชี้วัด!C44,IF(ตัวชี้วัด!F44="ร",ตัวชี้วัด!F44,IF(ตัวชี้วัด!I44="ร",ตัวชี้วัด!I44,IF(ตัวชี้วัด!L44="ร",ตัวชี้วัด!L44,IF(ตัวชี้วัด!O44="ร",ตัวชี้วัด!O44,IF(ตัวชี้วัด!S44="ร",ตัวชี้วัด!S44,IF(ตัวชี้วัด!V44="ร",ตัวชี้วัด!V44,SUM(ตัวชี้วัด!C44,ตัวชี้วัด!F44,ตัวชี้วัด!I44,ตัวชี้วัด!L44,ตัวชี้วัด!O44,ตัวชี้วัด!S44,ตัวชี้วัด!V44))))))))</f>
        <v>0</v>
      </c>
      <c r="DB44" s="16">
        <f>IF(ตัวชี้วัด!Y44="ร",ตัวชี้วัด!Y44,IF(ตัวชี้วัด!AB44="ร",ตัวชี้วัด!AB44,IF(ตัวชี้วัด!AE44="ร",ตัวชี้วัด!AE44,IF(ตัวชี้วัด!AK44="ร",ตัวชี้วัด!AK44,IF(ตัวชี้วัด!AN44="ร",ตัวชี้วัด!AN44,IF(ตัวชี้วัด!AQ44="ร",ตัวชี้วัด!AQ44,IF(ตัวชี้วัด!AT44="ร",ตัวชี้วัด!AT44,SUM(ตัวชี้วัด!Y44,ตัวชี้วัด!AB44,ตัวชี้วัด!AE44,ตัวชี้วัด!AK44,ตัวชี้วัด!AN44,ตัวชี้วัด!AQ44,ตัวชี้วัด!AT44))))))))</f>
        <v>0</v>
      </c>
      <c r="DC44" s="16">
        <f>IF(ตัวชี้วัด!AW44="ร",ตัวชี้วัด!AW44,IF(ตัวชี้วัด!BA44="ร",ตัวชี้วัด!BA44,IF(ตัวชี้วัด!BD44="ร",ตัวชี้วัด!BD44,IF(ตัวชี้วัด!BG44="ร",ตัวชี้วัด!BG44,IF(ตัวชี้วัด!BJ44="ร",ตัวชี้วัด!BJ44,IF(ตัวชี้วัด!BM44="ร",ตัวชี้วัด!BM44,IF(ตัวชี้วัด!BS44="ร",ตัวชี้วัด!BS44,SUM(ตัวชี้วัด!AW44,ตัวชี้วัด!BA44,ตัวชี้วัด!BD44,ตัวชี้วัด!BG44,ตัวชี้วัด!BJ44,ตัวชี้วัด!BM44,ตัวชี้วัด!BS44))))))))</f>
        <v>0</v>
      </c>
      <c r="DD44" s="16">
        <f>IF(ตัวชี้วัด!BV44="ร",ตัวชี้วัด!BV44,IF(ตัวชี้วัด!BY44="ร",ตัวชี้วัด!BY44,IF(ตัวชี้วัด!CB44="ร",ตัวชี้วัด!CB44,IF(ตัวชี้วัด!CE44="ร",ตัวชี้วัด!CE44,IF(ตัวชี้วัด!CI44="ร",ตัวชี้วัด!CI44,IF(ตัวชี้วัด!CL44="ร",ตัวชี้วัด!CL44,IF(ตัวชี้วัด!CO44="ร",ตัวชี้วัด!CO44,SUM(ตัวชี้วัด!BV44,ตัวชี้วัด!BY44,ตัวชี้วัด!CB44,ตัวชี้วัด!CE44,ตัวชี้วัด!CI44,ตัวชี้วัด!CL44,ตัวชี้วัด!CO44))))))))</f>
        <v>0</v>
      </c>
      <c r="DE44" s="16">
        <f>IF(ตัวชี้วัด!CR44="ร",ตัวชี้วัด!CR44,IF(ตัวชี้วัด!CU44="ร",ตัวชี้วัด!CU44,IF(ตัวชี้วัด!DA44="ร",ตัวชี้วัด!DA44,IF(ตัวชี้วัด!DD44="ร",ตัวชี้วัด!DD44,IF(ตัวชี้วัด!DG44="ร",ตัวชี้วัด!DG44,IF(ตัวชี้วัด!DJ44="ร",ตัวชี้วัด!DJ44,IF(ตัวชี้วัด!DM44="ร",ตัวชี้วัด!DM44,SUM(ตัวชี้วัด!CR44,ตัวชี้วัด!CU44,ตัวชี้วัด!DA44,ตัวชี้วัด!DD44,ตัวชี้วัด!DG44,ตัวชี้วัด!DJ44,ตัวชี้วัด!DM44))))))))</f>
        <v>0</v>
      </c>
      <c r="DF44" s="16">
        <f>IF(ตัวชี้วัด!DQ44="ร",ตัวชี้วัด!DQ44,IF(ตัวชี้วัด!DT44="ร",ตัวชี้วัด!DT44,IF(ตัวชี้วัด!DW44="ร",ตัวชี้วัด!DW44,IF(ตัวชี้วัด!DZ44="ร",ตัวชี้วัด!DZ44,SUM(ตัวชี้วัด!DQ44,ตัวชี้วัด!DT44,ตัวชี้วัด!DW44,ตัวชี้วัด!DZ44)))))</f>
        <v>0</v>
      </c>
      <c r="DG44" s="84">
        <f t="shared" si="12"/>
        <v>0</v>
      </c>
      <c r="DH44" s="51"/>
      <c r="DI44" s="16">
        <f>IF(ตัวชี้วัด!D44="/",1,0)</f>
        <v>0</v>
      </c>
      <c r="DJ44" s="16">
        <f>IF(ตัวชี้วัด!G44="/",1,0)</f>
        <v>0</v>
      </c>
      <c r="DK44" s="16">
        <f>IF(ตัวชี้วัด!J44="/",1,0)</f>
        <v>0</v>
      </c>
      <c r="DL44" s="16">
        <f>IF(ตัวชี้วัด!M44="/",1,0)</f>
        <v>0</v>
      </c>
      <c r="DM44" s="16">
        <f>IF(ตัวชี้วัด!P44="/",1,0)</f>
        <v>0</v>
      </c>
      <c r="DN44" s="16">
        <f>IF(ตัวชี้วัด!T44="/",1,0)</f>
        <v>0</v>
      </c>
      <c r="DO44" s="16">
        <f>IF(ตัวชี้วัด!W44="/",1,0)</f>
        <v>0</v>
      </c>
      <c r="DP44" s="16">
        <f>IF(ตัวชี้วัด!Z44="/",1,0)</f>
        <v>0</v>
      </c>
      <c r="DQ44" s="16">
        <f>IF(ตัวชี้วัด!AC44="/",1,0)</f>
        <v>0</v>
      </c>
      <c r="DR44" s="16">
        <f>IF(ตัวชี้วัด!AF44="/",1,0)</f>
        <v>0</v>
      </c>
      <c r="DS44" s="16">
        <f>IF(ตัวชี้วัด!AL44="/",1,0)</f>
        <v>0</v>
      </c>
      <c r="DT44" s="16">
        <f>IF(ตัวชี้วัด!AO44="/",1,0)</f>
        <v>0</v>
      </c>
      <c r="DU44" s="16">
        <f>IF(ตัวชี้วัด!AR44="/",1,0)</f>
        <v>0</v>
      </c>
      <c r="DV44" s="16">
        <f>IF(ตัวชี้วัด!AU44="/",1,0)</f>
        <v>0</v>
      </c>
      <c r="DW44" s="16">
        <f>IF(ตัวชี้วัด!AX44="/",1,0)</f>
        <v>0</v>
      </c>
      <c r="DX44" s="16">
        <f>IF(ตัวชี้วัด!BB44="/",1,0)</f>
        <v>0</v>
      </c>
      <c r="DY44" s="16">
        <f>IF(ตัวชี้วัด!BE44="/",1,0)</f>
        <v>0</v>
      </c>
      <c r="DZ44" s="16">
        <f>IF(ตัวชี้วัด!BH44="/",1,0)</f>
        <v>0</v>
      </c>
      <c r="EA44" s="16">
        <f>IF(ตัวชี้วัด!BK44="/",1,0)</f>
        <v>0</v>
      </c>
      <c r="EB44" s="16">
        <f>IF(ตัวชี้วัด!BN44="/",1,0)</f>
        <v>0</v>
      </c>
      <c r="EC44" s="16">
        <f>IF(ตัวชี้วัด!BT44="/",1,0)</f>
        <v>0</v>
      </c>
      <c r="ED44" s="16">
        <f>IF(ตัวชี้วัด!BW44="/",1,0)</f>
        <v>0</v>
      </c>
      <c r="EE44" s="16">
        <f>IF(ตัวชี้วัด!BZ44="/",1,0)</f>
        <v>0</v>
      </c>
      <c r="EF44" s="16">
        <f>IF(ตัวชี้วัด!CC44="/",1,0)</f>
        <v>0</v>
      </c>
      <c r="EG44" s="16">
        <f>IF(ตัวชี้วัด!CF44="/",1,0)</f>
        <v>0</v>
      </c>
      <c r="EH44" s="16">
        <f>IF(ตัวชี้วัด!CJ44="/",1,0)</f>
        <v>0</v>
      </c>
      <c r="EI44" s="16">
        <f>IF(ตัวชี้วัด!CM44="/",1,0)</f>
        <v>0</v>
      </c>
      <c r="EJ44" s="16">
        <f>IF(ตัวชี้วัด!CP44="/",1,0)</f>
        <v>0</v>
      </c>
      <c r="EK44" s="16">
        <f>IF(ตัวชี้วัด!CS44="/",1,0)</f>
        <v>0</v>
      </c>
      <c r="EL44" s="16">
        <f>IF(ตัวชี้วัด!CV44="/",1,0)</f>
        <v>0</v>
      </c>
      <c r="EM44" s="16">
        <f>IF(ตัวชี้วัด!DB44="/",1,0)</f>
        <v>0</v>
      </c>
      <c r="EN44" s="16">
        <f>IF(ตัวชี้วัด!DE44="/",1,0)</f>
        <v>0</v>
      </c>
      <c r="EO44" s="16">
        <f>IF(ตัวชี้วัด!DH44="/",1,0)</f>
        <v>0</v>
      </c>
      <c r="EP44" s="16">
        <f>IF(ตัวชี้วัด!DK44="/",1,0)</f>
        <v>0</v>
      </c>
      <c r="EQ44" s="16">
        <f>IF(ตัวชี้วัด!DN44="/",1,0)</f>
        <v>0</v>
      </c>
      <c r="ER44" s="16">
        <f>IF(ตัวชี้วัด!DR44="/",1,0)</f>
        <v>0</v>
      </c>
      <c r="ES44" s="16">
        <f>IF(ตัวชี้วัด!DU44="/",1,0)</f>
        <v>0</v>
      </c>
      <c r="ET44" s="16">
        <f>IF(ตัวชี้วัด!DX44="/",1,0)</f>
        <v>0</v>
      </c>
      <c r="EU44" s="16">
        <f>IF(ตัวชี้วัด!EA44="/",1,0)</f>
        <v>0</v>
      </c>
      <c r="EV44" s="84">
        <f t="shared" si="14"/>
        <v>0</v>
      </c>
      <c r="EX44" s="16">
        <v>39</v>
      </c>
      <c r="EY44" s="16">
        <f>IF(คุณลักษณะ!B44&gt;1,2,IF(คุณลักษณะ!B44=1,1,0))</f>
        <v>0</v>
      </c>
      <c r="EZ44" s="16">
        <f>IF(คุณลักษณะ!C44&gt;1,2,IF(คุณลักษณะ!C44=1,1,0))</f>
        <v>0</v>
      </c>
      <c r="FA44" s="16">
        <f>IF(คุณลักษณะ!D44&gt;1,2,IF(คุณลักษณะ!D44=1,1,0))</f>
        <v>0</v>
      </c>
      <c r="FB44" s="16">
        <f>IF(คุณลักษณะ!E44&gt;1,2,IF(คุณลักษณะ!E44=1,1,0))</f>
        <v>0</v>
      </c>
      <c r="FC44" s="84">
        <f t="shared" si="15"/>
        <v>0</v>
      </c>
      <c r="FD44" s="16">
        <f>IF(คุณลักษณะ!G44&gt;1,2,IF(คุณลักษณะ!G44=1,1,0))</f>
        <v>0</v>
      </c>
      <c r="FE44" s="16">
        <f>IF(คุณลักษณะ!H44&gt;1,2,IF(คุณลักษณะ!H44=1,1,0))</f>
        <v>0</v>
      </c>
      <c r="FF44" s="84">
        <f t="shared" si="16"/>
        <v>0</v>
      </c>
      <c r="FG44" s="16">
        <f>IF(คุณลักษณะ!O44&gt;1,2,IF(คุณลักษณะ!O44=1,1,0))</f>
        <v>0</v>
      </c>
      <c r="FH44" s="16">
        <f>IF(คุณลักษณะ!P44&gt;1,2,IF(คุณลักษณะ!P44=1,1,0))</f>
        <v>0</v>
      </c>
      <c r="FI44" s="84">
        <f t="shared" si="17"/>
        <v>0</v>
      </c>
      <c r="FJ44" s="16">
        <f>IF(คุณลักษณะ!S44&gt;1,2,IF(คุณลักษณะ!S44=1,1,0))</f>
        <v>0</v>
      </c>
      <c r="FK44" s="16">
        <f>IF(คุณลักษณะ!T44&gt;1,2,IF(คุณลักษณะ!T44=1,1,0))</f>
        <v>0</v>
      </c>
      <c r="FL44" s="84">
        <f t="shared" si="18"/>
        <v>0</v>
      </c>
      <c r="FM44" s="16">
        <f>IF(คุณลักษณะ!V44&gt;1,2,IF(คุณลักษณะ!V44=1,1,0))</f>
        <v>0</v>
      </c>
      <c r="FN44" s="16">
        <f>IF(คุณลักษณะ!W44&gt;1,2,IF(คุณลักษณะ!W44=1,1,0))</f>
        <v>0</v>
      </c>
      <c r="FO44" s="84">
        <f t="shared" si="19"/>
        <v>0</v>
      </c>
      <c r="FP44" s="16">
        <f>IF(คุณลักษณะ!Y44&gt;1,2,IF(คุณลักษณะ!Y44=1,1,0))</f>
        <v>0</v>
      </c>
      <c r="FQ44" s="16">
        <f>IF(คุณลักษณะ!AC44&gt;1,2,IF(คุณลักษณะ!AC44=1,1,0))</f>
        <v>0</v>
      </c>
      <c r="FR44" s="16">
        <f>IF(คุณลักษณะ!AD44&gt;1,2,IF(คุณลักษณะ!AD44=1,1,0))</f>
        <v>0</v>
      </c>
      <c r="FS44" s="84">
        <f t="shared" si="20"/>
        <v>0</v>
      </c>
      <c r="FT44" s="16">
        <f>IF(คุณลักษณะ!AF44&gt;1,2,IF(คุณลักษณะ!AF44=1,1,0))</f>
        <v>0</v>
      </c>
      <c r="FU44" s="16">
        <f>IF(คุณลักษณะ!AG44&gt;1,2,IF(คุณลักษณะ!AG44=1,1,0))</f>
        <v>0</v>
      </c>
      <c r="FV44" s="84">
        <f t="shared" si="21"/>
        <v>0</v>
      </c>
      <c r="FW44" s="51"/>
      <c r="FX44" s="16">
        <f>IF(คุณลักษณะ!F44&gt;1,2,IF(คุณลักษณะ!F44=1,1,0))</f>
        <v>0</v>
      </c>
      <c r="FY44" s="16">
        <f>IF(คุณลักษณะ!I44&gt;1,2,IF(คุณลักษณะ!I44=1,1,0))</f>
        <v>0</v>
      </c>
      <c r="FZ44" s="16">
        <f>IF(คุณลักษณะ!N44&gt;1,2,IF(คุณลักษณะ!N44=1,1,0))</f>
        <v>0</v>
      </c>
      <c r="GA44" s="16">
        <f>IF(คุณลักษณะ!Q44&gt;1,2,IF(คุณลักษณะ!Q44=1,1,0))</f>
        <v>0</v>
      </c>
      <c r="GB44" s="16">
        <f>IF(คุณลักษณะ!U44&gt;1,2,IF(คุณลักษณะ!U44=1,1,0))</f>
        <v>0</v>
      </c>
      <c r="GC44" s="16">
        <f>IF(คุณลักษณะ!X44&gt;1,2,IF(คุณลักษณะ!X44=1,1,0))</f>
        <v>0</v>
      </c>
      <c r="GD44" s="16">
        <f>IF(คุณลักษณะ!AE44&gt;1,2,IF(คุณลักษณะ!AE44=1,1,0))</f>
        <v>0</v>
      </c>
      <c r="GE44" s="16">
        <f>IF(คุณลักษณะ!AH44&gt;1,2,IF(คุณลักษณะ!AH44=1,1,0))</f>
        <v>0</v>
      </c>
      <c r="GF44" s="88">
        <f t="shared" si="22"/>
        <v>0</v>
      </c>
      <c r="GG44" s="86">
        <f>IF(คุณลักษณะ!F44=0,0,IF(คุณลักษณะ!I44=0,0,IF(คุณลักษณะ!N44=0,0,IF(คุณลักษณะ!Q44=0,0,IF(คุณลักษณะ!U44=0,0,IF(คุณลักษณะ!X44=0,0,IF(คุณลักษณะ!AE44=0,0,IF(คุณลักษณะ!AH44=0,0,GF44))))))))</f>
        <v>0</v>
      </c>
      <c r="GI44" s="3">
        <v>39</v>
      </c>
      <c r="GJ44" s="22">
        <f>IF(เวลาเรียน!C44="",0,1)</f>
        <v>0</v>
      </c>
      <c r="GK44" s="456">
        <f>IF(ผลการเรียน!$AK43=$GK$5,1,0)</f>
        <v>0</v>
      </c>
      <c r="GL44" s="456">
        <f>IF(ผลการเรียน!$AK43=$GL$5,1,0)</f>
        <v>0</v>
      </c>
      <c r="GM44" s="456">
        <f>IF(ผลการเรียน!$AK43=$GM$5,1,0)</f>
        <v>0</v>
      </c>
      <c r="GN44" s="456">
        <f>IF(ผลการเรียน!$AK43=$GN$5,1,0)</f>
        <v>0</v>
      </c>
      <c r="GO44" s="456">
        <f>IF(ผลการเรียน!$AK43=$GO$5,1,0)</f>
        <v>0</v>
      </c>
      <c r="GP44" s="456">
        <f>IF(ผลการเรียน!$AK43=$GP$5,1,0)</f>
        <v>0</v>
      </c>
      <c r="GQ44" s="456">
        <f>IF(ผลการเรียน!$AK43=$GQ$5,1,0)</f>
        <v>0</v>
      </c>
      <c r="GR44" s="456">
        <f>IF(ผลการเรียน!$AK43=$GR$5,1,0)</f>
        <v>0</v>
      </c>
      <c r="GS44" s="456">
        <f>IF(ผลการเรียน!$AK43=$GS$5,1,0)</f>
        <v>0</v>
      </c>
      <c r="GT44" s="456">
        <f>IF(ผลการเรียน!$AK43=$GT$5,1,0)</f>
        <v>0</v>
      </c>
      <c r="GU44" s="456">
        <f ca="1">IF(ผลการเรียน!$BA43=ลับ!$GU$5,1,0)</f>
        <v>0</v>
      </c>
      <c r="GV44" s="456">
        <f ca="1">IF(ผลการเรียน!$BA43=ลับ!$GV$5,1,0)</f>
        <v>0</v>
      </c>
      <c r="GW44" s="456">
        <f ca="1">IF(ผลการเรียน!$BA43=ลับ!$GW$5,1,0)</f>
        <v>0</v>
      </c>
      <c r="GX44" s="456">
        <f ca="1">IF(ผลการเรียน!$BA43=ลับ!$GX$5,1,0)</f>
        <v>0</v>
      </c>
      <c r="GY44" s="456">
        <f ca="1">IF(ผลการเรียน!$AR43=ลับ!$GY$5,1,0)</f>
        <v>0</v>
      </c>
      <c r="GZ44" s="456">
        <f ca="1">IF(ผลการเรียน!$AR43=ลับ!$GZ$5,1,0)</f>
        <v>0</v>
      </c>
      <c r="HA44" s="456">
        <f ca="1">IF(ผลการเรียน!$AR43=ลับ!$HA$5,1,0)</f>
        <v>0</v>
      </c>
      <c r="HB44" s="456">
        <f ca="1">IF(ผลการเรียน!$AR43=ลับ!$HB$5,1,0)</f>
        <v>0</v>
      </c>
      <c r="HC44" s="22">
        <f>IF(สรุปคะแนน!$Q44=3,1,0)</f>
        <v>0</v>
      </c>
      <c r="HD44" s="22">
        <f>IF(สรุปคะแนน!$Q44=2,1,0)</f>
        <v>0</v>
      </c>
      <c r="HE44" s="22">
        <f>IF(สรุปคะแนน!$Q44=1,1,0)</f>
        <v>0</v>
      </c>
      <c r="HF44" s="22">
        <f>IF(สรุปคะแนน!$Q44=0,1,0)</f>
        <v>1</v>
      </c>
      <c r="HG44" s="51"/>
      <c r="HH44" s="51"/>
      <c r="HI44" s="51"/>
      <c r="HJ44" s="51"/>
      <c r="HK44" s="51"/>
      <c r="HL44" s="51"/>
      <c r="HM44" s="51"/>
      <c r="HN44" s="51"/>
    </row>
    <row r="45" spans="1:222" ht="21">
      <c r="A45" s="29">
        <v>40</v>
      </c>
      <c r="B45" s="64">
        <f>IF(ลับ!B$3=0,0,IF(เวลาเรียน!G45="/",ลับ!B$3,0))</f>
        <v>0</v>
      </c>
      <c r="C45" s="64">
        <f>IF(ลับ!C$3=0,0,IF(เวลาเรียน!H45="/",ลับ!C$3,0))</f>
        <v>0</v>
      </c>
      <c r="D45" s="64">
        <f>IF(ลับ!D$3=0,0,IF(เวลาเรียน!I45="/",ลับ!D$3,0))</f>
        <v>0</v>
      </c>
      <c r="E45" s="64">
        <f>IF(ลับ!E$3=0,0,IF(เวลาเรียน!J45="/",ลับ!E$3,0))</f>
        <v>0</v>
      </c>
      <c r="F45" s="64">
        <f>IF(ลับ!F$3=0,0,IF(เวลาเรียน!K45="/",ลับ!F$3,0))</f>
        <v>0</v>
      </c>
      <c r="G45" s="64">
        <f>IF(ลับ!G$3=0,0,IF(เวลาเรียน!L45="/",ลับ!G$3,0))</f>
        <v>0</v>
      </c>
      <c r="H45" s="64">
        <f>IF(ลับ!H$3=0,0,IF(เวลาเรียน!M45="/",ลับ!H$3,0))</f>
        <v>0</v>
      </c>
      <c r="I45" s="64">
        <f>IF(ลับ!I$3=0,0,IF(เวลาเรียน!N45="/",ลับ!I$3,0))</f>
        <v>0</v>
      </c>
      <c r="J45" s="64">
        <f>IF(ลับ!J$3=0,0,IF(เวลาเรียน!O45="/",ลับ!J$3,0))</f>
        <v>0</v>
      </c>
      <c r="K45" s="64">
        <f>IF(ลับ!K$3=0,0,IF(เวลาเรียน!P45="/",ลับ!K$3,0))</f>
        <v>0</v>
      </c>
      <c r="L45" s="64">
        <f>IF(ลับ!L$3=0,0,IF(เวลาเรียน!Q45="/",ลับ!L$3,0))</f>
        <v>0</v>
      </c>
      <c r="M45" s="64">
        <f>IF(ลับ!M$3=0,0,IF(เวลาเรียน!R45="/",ลับ!M$3,0))</f>
        <v>0</v>
      </c>
      <c r="N45" s="64">
        <f>IF(ลับ!N$3=0,0,IF(เวลาเรียน!S45="/",ลับ!N$3,0))</f>
        <v>0</v>
      </c>
      <c r="O45" s="64">
        <f>IF(ลับ!O$3=0,0,IF(เวลาเรียน!T45="/",ลับ!O$3,0))</f>
        <v>0</v>
      </c>
      <c r="P45" s="64">
        <f>IF(ลับ!P$3=0,0,IF(เวลาเรียน!U45="/",ลับ!P$3,0))</f>
        <v>0</v>
      </c>
      <c r="Q45" s="64">
        <f>IF(ลับ!Q$3=0,0,IF(เวลาเรียน!V45="/",ลับ!Q$3,0))</f>
        <v>0</v>
      </c>
      <c r="R45" s="64">
        <f>IF(ลับ!R$3=0,0,IF(เวลาเรียน!W45="/",ลับ!R$3,0))</f>
        <v>0</v>
      </c>
      <c r="S45" s="64">
        <f>IF(ลับ!S$3=0,0,IF(เวลาเรียน!X45="/",ลับ!S$3,0))</f>
        <v>0</v>
      </c>
      <c r="T45" s="64">
        <f>IF(ลับ!T$3=0,0,IF(เวลาเรียน!Y45="/",ลับ!T$3,0))</f>
        <v>0</v>
      </c>
      <c r="U45" s="64">
        <f>IF(ลับ!U$3=0,0,IF(เวลาเรียน!Z45="/",ลับ!U$3,0))</f>
        <v>0</v>
      </c>
      <c r="V45" s="64">
        <f>IF(ลับ!V$3=0,0,IF(เวลาเรียน!AA45="/",ลับ!V$3,0))</f>
        <v>0</v>
      </c>
      <c r="W45" s="64">
        <f>IF(ลับ!W$3=0,0,IF(เวลาเรียน!AB45="/",ลับ!W$3,0))</f>
        <v>0</v>
      </c>
      <c r="X45" s="64">
        <f>IF(ลับ!X$3=0,0,IF(เวลาเรียน!AC45="/",ลับ!X$3,0))</f>
        <v>0</v>
      </c>
      <c r="Y45" s="64">
        <f>IF(ลับ!Y$3=0,0,IF(เวลาเรียน!AD45="/",ลับ!Y$3,0))</f>
        <v>0</v>
      </c>
      <c r="Z45" s="773">
        <f>IF(ลับ!Z$3=0,0,IF(เวลาเรียน!AE45="/",ลับ!Z$3,0))</f>
        <v>0</v>
      </c>
      <c r="AA45" s="64">
        <f>IF(ลับ!AA$3=0,0,IF(เวลาเรียน!AH45="/",ลับ!AA$3,0))</f>
        <v>0</v>
      </c>
      <c r="AB45" s="64">
        <f>IF(ลับ!AB$3=0,0,IF(เวลาเรียน!AI45="/",ลับ!AB$3,0))</f>
        <v>0</v>
      </c>
      <c r="AC45" s="64">
        <f>IF(ลับ!AC$3=0,0,IF(เวลาเรียน!AJ45="/",ลับ!AC$3,0))</f>
        <v>0</v>
      </c>
      <c r="AD45" s="64">
        <f>IF(ลับ!AD$3=0,0,IF(เวลาเรียน!AK45="/",ลับ!AD$3,0))</f>
        <v>0</v>
      </c>
      <c r="AE45" s="64">
        <f>IF(ลับ!AE$3=0,0,IF(เวลาเรียน!AL45="/",ลับ!AE$3,0))</f>
        <v>0</v>
      </c>
      <c r="AF45" s="64">
        <f>IF(ลับ!AF$3=0,0,IF(เวลาเรียน!AM45="/",ลับ!AF$3,0))</f>
        <v>0</v>
      </c>
      <c r="AG45" s="64">
        <f>IF(ลับ!AG$3=0,0,IF(เวลาเรียน!AN45="/",ลับ!AG$3,0))</f>
        <v>0</v>
      </c>
      <c r="AH45" s="64">
        <f>IF(ลับ!AH$3=0,0,IF(เวลาเรียน!AO45="/",ลับ!AH$3,0))</f>
        <v>0</v>
      </c>
      <c r="AI45" s="64">
        <f>IF(ลับ!AI$3=0,0,IF(เวลาเรียน!AP45="/",ลับ!AI$3,0))</f>
        <v>0</v>
      </c>
      <c r="AJ45" s="64">
        <f>IF(ลับ!AJ$3=0,0,IF(เวลาเรียน!AQ45="/",ลับ!AJ$3,0))</f>
        <v>0</v>
      </c>
      <c r="AK45" s="64">
        <f>IF(ลับ!AK$3=0,0,IF(เวลาเรียน!AR45="/",ลับ!AK$3,0))</f>
        <v>0</v>
      </c>
      <c r="AL45" s="64">
        <f>IF(ลับ!AL$3=0,0,IF(เวลาเรียน!AS45="/",ลับ!AL$3,0))</f>
        <v>0</v>
      </c>
      <c r="AM45" s="64">
        <f>IF(ลับ!AM$3=0,0,IF(เวลาเรียน!AT45="/",ลับ!AM$3,0))</f>
        <v>0</v>
      </c>
      <c r="AN45" s="64">
        <f>IF(ลับ!AN$3=0,0,IF(เวลาเรียน!AU45="/",ลับ!AN$3,0))</f>
        <v>0</v>
      </c>
      <c r="AO45" s="64">
        <f>IF(ลับ!AO$3=0,0,IF(เวลาเรียน!AV45="/",ลับ!AO$3,0))</f>
        <v>0</v>
      </c>
      <c r="AP45" s="64">
        <f>IF(ลับ!AP$3=0,0,IF(เวลาเรียน!AW45="/",ลับ!AP$3,0))</f>
        <v>0</v>
      </c>
      <c r="AQ45" s="64">
        <f>IF(ลับ!AQ$3=0,0,IF(เวลาเรียน!AX45="/",ลับ!AQ$3,0))</f>
        <v>0</v>
      </c>
      <c r="AR45" s="64">
        <f>IF(ลับ!AR$3=0,0,IF(เวลาเรียน!AY45="/",ลับ!AR$3,0))</f>
        <v>0</v>
      </c>
      <c r="AS45" s="64">
        <f>IF(ลับ!AS$3=0,0,IF(เวลาเรียน!AZ45="/",ลับ!AS$3,0))</f>
        <v>0</v>
      </c>
      <c r="AT45" s="64">
        <f>IF(ลับ!AT$3=0,0,IF(เวลาเรียน!BA45="/",ลับ!AT$3,0))</f>
        <v>0</v>
      </c>
      <c r="AU45" s="64">
        <f>IF(ลับ!AU$3=0,0,IF(เวลาเรียน!BB45="/",ลับ!AU$3,0))</f>
        <v>0</v>
      </c>
      <c r="AV45" s="64">
        <f>IF(ลับ!AV$3=0,0,IF(เวลาเรียน!BC45="/",ลับ!AV$3,0))</f>
        <v>0</v>
      </c>
      <c r="AW45" s="64">
        <f>IF(ลับ!AW$3=0,0,IF(เวลาเรียน!BD45="/",ลับ!AW$3,0))</f>
        <v>0</v>
      </c>
      <c r="AX45" s="64">
        <f>IF(ลับ!AX$3=0,0,IF(เวลาเรียน!BE45="/",ลับ!AX$3,0))</f>
        <v>0</v>
      </c>
      <c r="AY45" s="64">
        <f>IF(ลับ!AY$3=0,0,IF(เวลาเรียน!BF45="/",ลับ!AY$3,0))</f>
        <v>0</v>
      </c>
      <c r="AZ45" s="64">
        <f>IF(ลับ!AZ$3=0,0,IF(เวลาเรียน!BG45="/",ลับ!AZ$3,0))</f>
        <v>0</v>
      </c>
      <c r="BA45" s="64">
        <f>IF(ลับ!BA$3=0,0,IF(เวลาเรียน!BH45="/",ลับ!BA$3,0))</f>
        <v>0</v>
      </c>
      <c r="BB45" s="64">
        <f>IF(ลับ!BB$3=0,0,IF(เวลาเรียน!BI45="/",ลับ!BB$3,0))</f>
        <v>0</v>
      </c>
      <c r="BC45" s="64">
        <f>IF(ลับ!BC$3=0,0,IF(เวลาเรียน!BJ45="/",ลับ!BC$3,0))</f>
        <v>0</v>
      </c>
      <c r="BD45" s="64">
        <f>IF(ลับ!BD$3=0,0,IF(เวลาเรียน!BK45="/",ลับ!BD$3,0))</f>
        <v>0</v>
      </c>
      <c r="BE45" s="64">
        <f>IF(ลับ!BE$3=0,0,IF(เวลาเรียน!BL45="/",ลับ!BE$3,0))</f>
        <v>0</v>
      </c>
      <c r="BF45" s="64">
        <f>IF(ลับ!BF$3=0,0,IF(เวลาเรียน!BM45="/",ลับ!BF$3,0))</f>
        <v>0</v>
      </c>
      <c r="BG45" s="64">
        <f>IF(ลับ!BG$3=0,0,IF(เวลาเรียน!BN45="/",ลับ!BG$3,0))</f>
        <v>0</v>
      </c>
      <c r="BH45" s="64">
        <f>IF(ลับ!BH$3=0,0,IF(เวลาเรียน!BO45="/",ลับ!BH$3,0))</f>
        <v>0</v>
      </c>
      <c r="BI45" s="64">
        <f>IF(ลับ!BI$3=0,0,IF(เวลาเรียน!BP45="/",ลับ!BI$3,0))</f>
        <v>0</v>
      </c>
      <c r="BJ45" s="64">
        <f>IF(ลับ!BJ$3=0,0,IF(เวลาเรียน!BQ45="/",ลับ!BJ$3,0))</f>
        <v>0</v>
      </c>
      <c r="BK45" s="64">
        <f>IF(ลับ!BK$3=0,0,IF(เวลาเรียน!BR45="/",ลับ!BK$3,0))</f>
        <v>0</v>
      </c>
      <c r="BL45" s="64">
        <f>IF(ลับ!BL$3=0,0,IF(เวลาเรียน!BS45="/",ลับ!BL$3,0))</f>
        <v>0</v>
      </c>
      <c r="BM45" s="64">
        <f>IF(ลับ!BM$3=0,0,IF(เวลาเรียน!BT45="/",ลับ!BM$3,0))</f>
        <v>0</v>
      </c>
      <c r="BN45" s="64">
        <f>IF(ลับ!BN$3=0,0,IF(เวลาเรียน!BU45="/",ลับ!BN$3,0))</f>
        <v>0</v>
      </c>
      <c r="BO45" s="64">
        <f>IF(ลับ!BO$3=0,0,IF(เวลาเรียน!BV45="/",ลับ!BO$3,0))</f>
        <v>0</v>
      </c>
      <c r="BP45" s="64">
        <f>IF(ลับ!BP$3=0,0,IF(เวลาเรียน!BW45="/",ลับ!BP$3,0))</f>
        <v>0</v>
      </c>
      <c r="BQ45" s="64">
        <f>IF(ลับ!BQ$3=0,0,IF(เวลาเรียน!BX45="/",ลับ!BQ$3,0))</f>
        <v>0</v>
      </c>
      <c r="BR45" s="64">
        <f>IF(ลับ!BR$3=0,0,IF(เวลาเรียน!BY45="/",ลับ!BR$3,0))</f>
        <v>0</v>
      </c>
      <c r="BS45" s="773">
        <f>IF(ลับ!BS$3=0,0,IF(เวลาเรียน!BZ45="/",ลับ!BS$3,0))</f>
        <v>0</v>
      </c>
      <c r="BT45" s="64">
        <f>IF(ลับ!BT$3=0,0,IF(เวลาเรียน!CB45="/",ลับ!BT$3,0))</f>
        <v>0</v>
      </c>
      <c r="BU45" s="64">
        <f>IF(ลับ!BU$3=0,0,IF(เวลาเรียน!CC45="/",ลับ!BU$3,0))</f>
        <v>0</v>
      </c>
      <c r="BV45" s="64">
        <f>IF(ลับ!BV$3=0,0,IF(เวลาเรียน!CD45="/",ลับ!BV$3,0))</f>
        <v>0</v>
      </c>
      <c r="BW45" s="64">
        <f>IF(ลับ!BW$3=0,0,IF(เวลาเรียน!CE45="/",ลับ!BW$3,0))</f>
        <v>0</v>
      </c>
      <c r="BX45" s="64">
        <f>IF(ลับ!BX$3=0,0,IF(เวลาเรียน!CF45="/",ลับ!BX$3,0))</f>
        <v>0</v>
      </c>
      <c r="BY45" s="64">
        <f>IF(ลับ!BY$3=0,0,IF(เวลาเรียน!CG45="/",ลับ!BY$3,0))</f>
        <v>0</v>
      </c>
      <c r="BZ45" s="64">
        <f>IF(ลับ!BZ$3=0,0,IF(เวลาเรียน!CH45="/",ลับ!BZ$3,0))</f>
        <v>0</v>
      </c>
      <c r="CA45" s="64">
        <f>IF(ลับ!CA$3=0,0,IF(เวลาเรียน!CI45="/",ลับ!CA$3,0))</f>
        <v>0</v>
      </c>
      <c r="CB45" s="64">
        <f>IF(ลับ!CB$3=0,0,IF(เวลาเรียน!CJ45="/",ลับ!CB$3,0))</f>
        <v>0</v>
      </c>
      <c r="CC45" s="64">
        <f>IF(ลับ!CC$3=0,0,IF(เวลาเรียน!CK45="/",ลับ!CC$3,0))</f>
        <v>0</v>
      </c>
      <c r="CD45" s="64">
        <f>IF(ลับ!CD$3=0,0,IF(เวลาเรียน!CL45="/",ลับ!CD$3,0))</f>
        <v>0</v>
      </c>
      <c r="CE45" s="64">
        <f>IF(ลับ!CE$3=0,0,IF(เวลาเรียน!CM45="/",ลับ!CE$3,0))</f>
        <v>0</v>
      </c>
      <c r="CF45" s="64">
        <f>IF(ลับ!CF$3=0,0,IF(เวลาเรียน!CN45="/",ลับ!CF$3,0))</f>
        <v>0</v>
      </c>
      <c r="CG45" s="64">
        <f>IF(ลับ!CG$3=0,0,IF(เวลาเรียน!CO45="/",ลับ!CG$3,0))</f>
        <v>0</v>
      </c>
      <c r="CH45" s="64">
        <f>IF(ลับ!CH$3=0,0,IF(เวลาเรียน!CP45="/",ลับ!CH$3,0))</f>
        <v>0</v>
      </c>
      <c r="CI45" s="64">
        <f>IF(ลับ!CI$3=0,0,IF(เวลาเรียน!CQ45="/",ลับ!CI$3,0))</f>
        <v>0</v>
      </c>
      <c r="CJ45" s="64">
        <f>IF(ลับ!CJ$3=0,0,IF(เวลาเรียน!CR45="/",ลับ!CJ$3,0))</f>
        <v>0</v>
      </c>
      <c r="CK45" s="64">
        <f>IF(ลับ!CK$3=0,0,IF(เวลาเรียน!CS45="/",ลับ!CK$3,0))</f>
        <v>0</v>
      </c>
      <c r="CL45" s="64">
        <f>IF(ลับ!CL$3=0,0,IF(เวลาเรียน!CT45="/",ลับ!CL$3,0))</f>
        <v>0</v>
      </c>
      <c r="CM45" s="64">
        <f>IF(ลับ!CM$3=0,0,IF(เวลาเรียน!CU45="/",ลับ!CM$3,0))</f>
        <v>0</v>
      </c>
      <c r="CN45" s="64">
        <f>IF(ลับ!CN$3=0,0,IF(เวลาเรียน!CV45="/",ลับ!CN$3,0))</f>
        <v>0</v>
      </c>
      <c r="CO45" s="64">
        <f>IF(ลับ!CO$3=0,0,IF(เวลาเรียน!CW45="/",ลับ!CO$3,0))</f>
        <v>0</v>
      </c>
      <c r="CP45" s="64">
        <f>IF(ลับ!CP$3=0,0,IF(เวลาเรียน!CX45="/",ลับ!CP$3,0))</f>
        <v>0</v>
      </c>
      <c r="CQ45" s="64">
        <f>IF(ลับ!CQ$3=0,0,IF(เวลาเรียน!CY45="/",ลับ!CQ$3,0))</f>
        <v>0</v>
      </c>
      <c r="CR45" s="64">
        <f>IF(ลับ!CR$3=0,0,IF(เวลาเรียน!CZ45="/",ลับ!CR$3,0))</f>
        <v>0</v>
      </c>
      <c r="CS45" s="64">
        <f>IF(ลับ!CS$3=0,0,IF(เวลาเรียน!DA45="/",ลับ!CS$3,0))</f>
        <v>0</v>
      </c>
      <c r="CT45" s="64">
        <f>IF(ลับ!CT$3=0,0,IF(เวลาเรียน!DB45="/",ลับ!CT$3,0))</f>
        <v>0</v>
      </c>
      <c r="CU45" s="64">
        <f>IF(ลับ!CU$3=0,0,IF(เวลาเรียน!DC45="/",ลับ!CU$3,0))</f>
        <v>0</v>
      </c>
      <c r="CV45" s="64">
        <f>IF(ลับ!CV$3=0,0,IF(เวลาเรียน!DD45="/",ลับ!CV$3,0))</f>
        <v>0</v>
      </c>
      <c r="CW45" s="65">
        <f>IF(ลับ!CW$3=0,0,IF(เวลาเรียน!DE45="/",ลับ!CW$3,0))</f>
        <v>0</v>
      </c>
      <c r="CX45" s="85">
        <f t="shared" si="11"/>
        <v>0</v>
      </c>
      <c r="CZ45" s="16">
        <v>40</v>
      </c>
      <c r="DA45" s="16">
        <f>IF(ตัวชี้วัด!C45="ร",ตัวชี้วัด!C45,IF(ตัวชี้วัด!F45="ร",ตัวชี้วัด!F45,IF(ตัวชี้วัด!I45="ร",ตัวชี้วัด!I45,IF(ตัวชี้วัด!L45="ร",ตัวชี้วัด!L45,IF(ตัวชี้วัด!O45="ร",ตัวชี้วัด!O45,IF(ตัวชี้วัด!S45="ร",ตัวชี้วัด!S45,IF(ตัวชี้วัด!V45="ร",ตัวชี้วัด!V45,SUM(ตัวชี้วัด!C45,ตัวชี้วัด!F45,ตัวชี้วัด!I45,ตัวชี้วัด!L45,ตัวชี้วัด!O45,ตัวชี้วัด!S45,ตัวชี้วัด!V45))))))))</f>
        <v>0</v>
      </c>
      <c r="DB45" s="16">
        <f>IF(ตัวชี้วัด!Y45="ร",ตัวชี้วัด!Y45,IF(ตัวชี้วัด!AB45="ร",ตัวชี้วัด!AB45,IF(ตัวชี้วัด!AE45="ร",ตัวชี้วัด!AE45,IF(ตัวชี้วัด!AK45="ร",ตัวชี้วัด!AK45,IF(ตัวชี้วัด!AN45="ร",ตัวชี้วัด!AN45,IF(ตัวชี้วัด!AQ45="ร",ตัวชี้วัด!AQ45,IF(ตัวชี้วัด!AT45="ร",ตัวชี้วัด!AT45,SUM(ตัวชี้วัด!Y45,ตัวชี้วัด!AB45,ตัวชี้วัด!AE45,ตัวชี้วัด!AK45,ตัวชี้วัด!AN45,ตัวชี้วัด!AQ45,ตัวชี้วัด!AT45))))))))</f>
        <v>0</v>
      </c>
      <c r="DC45" s="16">
        <f>IF(ตัวชี้วัด!AW45="ร",ตัวชี้วัด!AW45,IF(ตัวชี้วัด!BA45="ร",ตัวชี้วัด!BA45,IF(ตัวชี้วัด!BD45="ร",ตัวชี้วัด!BD45,IF(ตัวชี้วัด!BG45="ร",ตัวชี้วัด!BG45,IF(ตัวชี้วัด!BJ45="ร",ตัวชี้วัด!BJ45,IF(ตัวชี้วัด!BM45="ร",ตัวชี้วัด!BM45,IF(ตัวชี้วัด!BS45="ร",ตัวชี้วัด!BS45,SUM(ตัวชี้วัด!AW45,ตัวชี้วัด!BA45,ตัวชี้วัด!BD45,ตัวชี้วัด!BG45,ตัวชี้วัด!BJ45,ตัวชี้วัด!BM45,ตัวชี้วัด!BS45))))))))</f>
        <v>0</v>
      </c>
      <c r="DD45" s="16">
        <f>IF(ตัวชี้วัด!BV45="ร",ตัวชี้วัด!BV45,IF(ตัวชี้วัด!BY45="ร",ตัวชี้วัด!BY45,IF(ตัวชี้วัด!CB45="ร",ตัวชี้วัด!CB45,IF(ตัวชี้วัด!CE45="ร",ตัวชี้วัด!CE45,IF(ตัวชี้วัด!CI45="ร",ตัวชี้วัด!CI45,IF(ตัวชี้วัด!CL45="ร",ตัวชี้วัด!CL45,IF(ตัวชี้วัด!CO45="ร",ตัวชี้วัด!CO45,SUM(ตัวชี้วัด!BV45,ตัวชี้วัด!BY45,ตัวชี้วัด!CB45,ตัวชี้วัด!CE45,ตัวชี้วัด!CI45,ตัวชี้วัด!CL45,ตัวชี้วัด!CO45))))))))</f>
        <v>0</v>
      </c>
      <c r="DE45" s="16">
        <f>IF(ตัวชี้วัด!CR45="ร",ตัวชี้วัด!CR45,IF(ตัวชี้วัด!CU45="ร",ตัวชี้วัด!CU45,IF(ตัวชี้วัด!DA45="ร",ตัวชี้วัด!DA45,IF(ตัวชี้วัด!DD45="ร",ตัวชี้วัด!DD45,IF(ตัวชี้วัด!DG45="ร",ตัวชี้วัด!DG45,IF(ตัวชี้วัด!DJ45="ร",ตัวชี้วัด!DJ45,IF(ตัวชี้วัด!DM45="ร",ตัวชี้วัด!DM45,SUM(ตัวชี้วัด!CR45,ตัวชี้วัด!CU45,ตัวชี้วัด!DA45,ตัวชี้วัด!DD45,ตัวชี้วัด!DG45,ตัวชี้วัด!DJ45,ตัวชี้วัด!DM45))))))))</f>
        <v>0</v>
      </c>
      <c r="DF45" s="16">
        <f>IF(ตัวชี้วัด!DQ45="ร",ตัวชี้วัด!DQ45,IF(ตัวชี้วัด!DT45="ร",ตัวชี้วัด!DT45,IF(ตัวชี้วัด!DW45="ร",ตัวชี้วัด!DW45,IF(ตัวชี้วัด!DZ45="ร",ตัวชี้วัด!DZ45,SUM(ตัวชี้วัด!DQ45,ตัวชี้วัด!DT45,ตัวชี้วัด!DW45,ตัวชี้วัด!DZ45)))))</f>
        <v>0</v>
      </c>
      <c r="DG45" s="84">
        <f t="shared" si="12"/>
        <v>0</v>
      </c>
      <c r="DH45" s="51"/>
      <c r="DI45" s="16">
        <f>IF(ตัวชี้วัด!D45="/",1,0)</f>
        <v>0</v>
      </c>
      <c r="DJ45" s="16">
        <f>IF(ตัวชี้วัด!G45="/",1,0)</f>
        <v>0</v>
      </c>
      <c r="DK45" s="16">
        <f>IF(ตัวชี้วัด!J45="/",1,0)</f>
        <v>0</v>
      </c>
      <c r="DL45" s="16">
        <f>IF(ตัวชี้วัด!M45="/",1,0)</f>
        <v>0</v>
      </c>
      <c r="DM45" s="16">
        <f>IF(ตัวชี้วัด!P45="/",1,0)</f>
        <v>0</v>
      </c>
      <c r="DN45" s="16">
        <f>IF(ตัวชี้วัด!T45="/",1,0)</f>
        <v>0</v>
      </c>
      <c r="DO45" s="16">
        <f>IF(ตัวชี้วัด!W45="/",1,0)</f>
        <v>0</v>
      </c>
      <c r="DP45" s="16">
        <f>IF(ตัวชี้วัด!Z45="/",1,0)</f>
        <v>0</v>
      </c>
      <c r="DQ45" s="16">
        <f>IF(ตัวชี้วัด!AC45="/",1,0)</f>
        <v>0</v>
      </c>
      <c r="DR45" s="16">
        <f>IF(ตัวชี้วัด!AF45="/",1,0)</f>
        <v>0</v>
      </c>
      <c r="DS45" s="16">
        <f>IF(ตัวชี้วัด!AL45="/",1,0)</f>
        <v>0</v>
      </c>
      <c r="DT45" s="16">
        <f>IF(ตัวชี้วัด!AO45="/",1,0)</f>
        <v>0</v>
      </c>
      <c r="DU45" s="16">
        <f>IF(ตัวชี้วัด!AR45="/",1,0)</f>
        <v>0</v>
      </c>
      <c r="DV45" s="16">
        <f>IF(ตัวชี้วัด!AU45="/",1,0)</f>
        <v>0</v>
      </c>
      <c r="DW45" s="16">
        <f>IF(ตัวชี้วัด!AX45="/",1,0)</f>
        <v>0</v>
      </c>
      <c r="DX45" s="16">
        <f>IF(ตัวชี้วัด!BB45="/",1,0)</f>
        <v>0</v>
      </c>
      <c r="DY45" s="16">
        <f>IF(ตัวชี้วัด!BE45="/",1,0)</f>
        <v>0</v>
      </c>
      <c r="DZ45" s="16">
        <f>IF(ตัวชี้วัด!BH45="/",1,0)</f>
        <v>0</v>
      </c>
      <c r="EA45" s="16">
        <f>IF(ตัวชี้วัด!BK45="/",1,0)</f>
        <v>0</v>
      </c>
      <c r="EB45" s="16">
        <f>IF(ตัวชี้วัด!BN45="/",1,0)</f>
        <v>0</v>
      </c>
      <c r="EC45" s="16">
        <f>IF(ตัวชี้วัด!BT45="/",1,0)</f>
        <v>0</v>
      </c>
      <c r="ED45" s="16">
        <f>IF(ตัวชี้วัด!BW45="/",1,0)</f>
        <v>0</v>
      </c>
      <c r="EE45" s="16">
        <f>IF(ตัวชี้วัด!BZ45="/",1,0)</f>
        <v>0</v>
      </c>
      <c r="EF45" s="16">
        <f>IF(ตัวชี้วัด!CC45="/",1,0)</f>
        <v>0</v>
      </c>
      <c r="EG45" s="16">
        <f>IF(ตัวชี้วัด!CF45="/",1,0)</f>
        <v>0</v>
      </c>
      <c r="EH45" s="16">
        <f>IF(ตัวชี้วัด!CJ45="/",1,0)</f>
        <v>0</v>
      </c>
      <c r="EI45" s="16">
        <f>IF(ตัวชี้วัด!CM45="/",1,0)</f>
        <v>0</v>
      </c>
      <c r="EJ45" s="16">
        <f>IF(ตัวชี้วัด!CP45="/",1,0)</f>
        <v>0</v>
      </c>
      <c r="EK45" s="16">
        <f>IF(ตัวชี้วัด!CS45="/",1,0)</f>
        <v>0</v>
      </c>
      <c r="EL45" s="16">
        <f>IF(ตัวชี้วัด!CV45="/",1,0)</f>
        <v>0</v>
      </c>
      <c r="EM45" s="16">
        <f>IF(ตัวชี้วัด!DB45="/",1,0)</f>
        <v>0</v>
      </c>
      <c r="EN45" s="16">
        <f>IF(ตัวชี้วัด!DE45="/",1,0)</f>
        <v>0</v>
      </c>
      <c r="EO45" s="16">
        <f>IF(ตัวชี้วัด!DH45="/",1,0)</f>
        <v>0</v>
      </c>
      <c r="EP45" s="16">
        <f>IF(ตัวชี้วัด!DK45="/",1,0)</f>
        <v>0</v>
      </c>
      <c r="EQ45" s="16">
        <f>IF(ตัวชี้วัด!DN45="/",1,0)</f>
        <v>0</v>
      </c>
      <c r="ER45" s="16">
        <f>IF(ตัวชี้วัด!DR45="/",1,0)</f>
        <v>0</v>
      </c>
      <c r="ES45" s="16">
        <f>IF(ตัวชี้วัด!DU45="/",1,0)</f>
        <v>0</v>
      </c>
      <c r="ET45" s="16">
        <f>IF(ตัวชี้วัด!DX45="/",1,0)</f>
        <v>0</v>
      </c>
      <c r="EU45" s="16">
        <f>IF(ตัวชี้วัด!EA45="/",1,0)</f>
        <v>0</v>
      </c>
      <c r="EV45" s="84">
        <f t="shared" si="14"/>
        <v>0</v>
      </c>
      <c r="EX45" s="16">
        <v>40</v>
      </c>
      <c r="EY45" s="16">
        <f>IF(คุณลักษณะ!B45&gt;1,2,IF(คุณลักษณะ!B45=1,1,0))</f>
        <v>0</v>
      </c>
      <c r="EZ45" s="16">
        <f>IF(คุณลักษณะ!C45&gt;1,2,IF(คุณลักษณะ!C45=1,1,0))</f>
        <v>0</v>
      </c>
      <c r="FA45" s="16">
        <f>IF(คุณลักษณะ!D45&gt;1,2,IF(คุณลักษณะ!D45=1,1,0))</f>
        <v>0</v>
      </c>
      <c r="FB45" s="16">
        <f>IF(คุณลักษณะ!E45&gt;1,2,IF(คุณลักษณะ!E45=1,1,0))</f>
        <v>0</v>
      </c>
      <c r="FC45" s="84">
        <f t="shared" si="15"/>
        <v>0</v>
      </c>
      <c r="FD45" s="16">
        <f>IF(คุณลักษณะ!G45&gt;1,2,IF(คุณลักษณะ!G45=1,1,0))</f>
        <v>0</v>
      </c>
      <c r="FE45" s="16">
        <f>IF(คุณลักษณะ!H45&gt;1,2,IF(คุณลักษณะ!H45=1,1,0))</f>
        <v>0</v>
      </c>
      <c r="FF45" s="84">
        <f t="shared" si="16"/>
        <v>0</v>
      </c>
      <c r="FG45" s="16">
        <f>IF(คุณลักษณะ!O45&gt;1,2,IF(คุณลักษณะ!O45=1,1,0))</f>
        <v>0</v>
      </c>
      <c r="FH45" s="16">
        <f>IF(คุณลักษณะ!P45&gt;1,2,IF(คุณลักษณะ!P45=1,1,0))</f>
        <v>0</v>
      </c>
      <c r="FI45" s="84">
        <f t="shared" si="17"/>
        <v>0</v>
      </c>
      <c r="FJ45" s="16">
        <f>IF(คุณลักษณะ!S45&gt;1,2,IF(คุณลักษณะ!S45=1,1,0))</f>
        <v>0</v>
      </c>
      <c r="FK45" s="16">
        <f>IF(คุณลักษณะ!T45&gt;1,2,IF(คุณลักษณะ!T45=1,1,0))</f>
        <v>0</v>
      </c>
      <c r="FL45" s="84">
        <f t="shared" si="18"/>
        <v>0</v>
      </c>
      <c r="FM45" s="16">
        <f>IF(คุณลักษณะ!V45&gt;1,2,IF(คุณลักษณะ!V45=1,1,0))</f>
        <v>0</v>
      </c>
      <c r="FN45" s="16">
        <f>IF(คุณลักษณะ!W45&gt;1,2,IF(คุณลักษณะ!W45=1,1,0))</f>
        <v>0</v>
      </c>
      <c r="FO45" s="84">
        <f t="shared" si="19"/>
        <v>0</v>
      </c>
      <c r="FP45" s="16">
        <f>IF(คุณลักษณะ!Y45&gt;1,2,IF(คุณลักษณะ!Y45=1,1,0))</f>
        <v>0</v>
      </c>
      <c r="FQ45" s="16">
        <f>IF(คุณลักษณะ!AC45&gt;1,2,IF(คุณลักษณะ!AC45=1,1,0))</f>
        <v>0</v>
      </c>
      <c r="FR45" s="16">
        <f>IF(คุณลักษณะ!AD45&gt;1,2,IF(คุณลักษณะ!AD45=1,1,0))</f>
        <v>0</v>
      </c>
      <c r="FS45" s="84">
        <f t="shared" si="20"/>
        <v>0</v>
      </c>
      <c r="FT45" s="16">
        <f>IF(คุณลักษณะ!AF45&gt;1,2,IF(คุณลักษณะ!AF45=1,1,0))</f>
        <v>0</v>
      </c>
      <c r="FU45" s="16">
        <f>IF(คุณลักษณะ!AG45&gt;1,2,IF(คุณลักษณะ!AG45=1,1,0))</f>
        <v>0</v>
      </c>
      <c r="FV45" s="84">
        <f t="shared" si="21"/>
        <v>0</v>
      </c>
      <c r="FW45" s="51"/>
      <c r="FX45" s="16">
        <f>IF(คุณลักษณะ!F45&gt;1,2,IF(คุณลักษณะ!F45=1,1,0))</f>
        <v>0</v>
      </c>
      <c r="FY45" s="16">
        <f>IF(คุณลักษณะ!I45&gt;1,2,IF(คุณลักษณะ!I45=1,1,0))</f>
        <v>0</v>
      </c>
      <c r="FZ45" s="16">
        <f>IF(คุณลักษณะ!N45&gt;1,2,IF(คุณลักษณะ!N45=1,1,0))</f>
        <v>0</v>
      </c>
      <c r="GA45" s="16">
        <f>IF(คุณลักษณะ!Q45&gt;1,2,IF(คุณลักษณะ!Q45=1,1,0))</f>
        <v>0</v>
      </c>
      <c r="GB45" s="16">
        <f>IF(คุณลักษณะ!U45&gt;1,2,IF(คุณลักษณะ!U45=1,1,0))</f>
        <v>0</v>
      </c>
      <c r="GC45" s="16">
        <f>IF(คุณลักษณะ!X45&gt;1,2,IF(คุณลักษณะ!X45=1,1,0))</f>
        <v>0</v>
      </c>
      <c r="GD45" s="16">
        <f>IF(คุณลักษณะ!AE45&gt;1,2,IF(คุณลักษณะ!AE45=1,1,0))</f>
        <v>0</v>
      </c>
      <c r="GE45" s="16">
        <f>IF(คุณลักษณะ!AH45&gt;1,2,IF(คุณลักษณะ!AH45=1,1,0))</f>
        <v>0</v>
      </c>
      <c r="GF45" s="88">
        <f t="shared" si="22"/>
        <v>0</v>
      </c>
      <c r="GG45" s="86">
        <f>IF(คุณลักษณะ!F45=0,0,IF(คุณลักษณะ!I45=0,0,IF(คุณลักษณะ!N45=0,0,IF(คุณลักษณะ!Q45=0,0,IF(คุณลักษณะ!U45=0,0,IF(คุณลักษณะ!X45=0,0,IF(คุณลักษณะ!AE45=0,0,IF(คุณลักษณะ!AH45=0,0,GF45))))))))</f>
        <v>0</v>
      </c>
      <c r="GI45" s="3">
        <v>40</v>
      </c>
      <c r="GJ45" s="22">
        <f>IF(เวลาเรียน!C45="",0,1)</f>
        <v>0</v>
      </c>
      <c r="GK45" s="456">
        <f>IF(ผลการเรียน!$AK44=$GK$5,1,0)</f>
        <v>0</v>
      </c>
      <c r="GL45" s="456">
        <f>IF(ผลการเรียน!$AK44=$GL$5,1,0)</f>
        <v>0</v>
      </c>
      <c r="GM45" s="456">
        <f>IF(ผลการเรียน!$AK44=$GM$5,1,0)</f>
        <v>0</v>
      </c>
      <c r="GN45" s="456">
        <f>IF(ผลการเรียน!$AK44=$GN$5,1,0)</f>
        <v>0</v>
      </c>
      <c r="GO45" s="456">
        <f>IF(ผลการเรียน!$AK44=$GO$5,1,0)</f>
        <v>0</v>
      </c>
      <c r="GP45" s="456">
        <f>IF(ผลการเรียน!$AK44=$GP$5,1,0)</f>
        <v>0</v>
      </c>
      <c r="GQ45" s="456">
        <f>IF(ผลการเรียน!$AK44=$GQ$5,1,0)</f>
        <v>0</v>
      </c>
      <c r="GR45" s="456">
        <f>IF(ผลการเรียน!$AK44=$GR$5,1,0)</f>
        <v>0</v>
      </c>
      <c r="GS45" s="456">
        <f>IF(ผลการเรียน!$AK44=$GS$5,1,0)</f>
        <v>0</v>
      </c>
      <c r="GT45" s="456">
        <f>IF(ผลการเรียน!$AK44=$GT$5,1,0)</f>
        <v>0</v>
      </c>
      <c r="GU45" s="456">
        <f ca="1">IF(ผลการเรียน!$BA44=ลับ!$GU$5,1,0)</f>
        <v>0</v>
      </c>
      <c r="GV45" s="456">
        <f ca="1">IF(ผลการเรียน!$BA44=ลับ!$GV$5,1,0)</f>
        <v>0</v>
      </c>
      <c r="GW45" s="456">
        <f ca="1">IF(ผลการเรียน!$BA44=ลับ!$GW$5,1,0)</f>
        <v>0</v>
      </c>
      <c r="GX45" s="456">
        <f ca="1">IF(ผลการเรียน!$BA44=ลับ!$GX$5,1,0)</f>
        <v>0</v>
      </c>
      <c r="GY45" s="456">
        <f ca="1">IF(ผลการเรียน!$AR44=ลับ!$GY$5,1,0)</f>
        <v>0</v>
      </c>
      <c r="GZ45" s="456">
        <f ca="1">IF(ผลการเรียน!$AR44=ลับ!$GZ$5,1,0)</f>
        <v>0</v>
      </c>
      <c r="HA45" s="456">
        <f ca="1">IF(ผลการเรียน!$AR44=ลับ!$HA$5,1,0)</f>
        <v>0</v>
      </c>
      <c r="HB45" s="456">
        <f ca="1">IF(ผลการเรียน!$AR44=ลับ!$HB$5,1,0)</f>
        <v>0</v>
      </c>
      <c r="HC45" s="22">
        <f>IF(สรุปคะแนน!$Q45=3,1,0)</f>
        <v>0</v>
      </c>
      <c r="HD45" s="22">
        <f>IF(สรุปคะแนน!$Q45=2,1,0)</f>
        <v>0</v>
      </c>
      <c r="HE45" s="22">
        <f>IF(สรุปคะแนน!$Q45=1,1,0)</f>
        <v>0</v>
      </c>
      <c r="HF45" s="22">
        <f>IF(สรุปคะแนน!$Q45=0,1,0)</f>
        <v>1</v>
      </c>
      <c r="HG45" s="51"/>
      <c r="HH45" s="51"/>
      <c r="HI45" s="51"/>
      <c r="HJ45" s="51"/>
      <c r="HK45" s="51"/>
      <c r="HL45" s="51"/>
      <c r="HM45" s="51"/>
      <c r="HN45" s="51"/>
    </row>
    <row r="46" spans="1:222" ht="21">
      <c r="A46" s="29">
        <v>41</v>
      </c>
      <c r="B46" s="64">
        <f>IF(ลับ!B$3=0,0,IF(เวลาเรียน!G46="/",ลับ!B$3,0))</f>
        <v>0</v>
      </c>
      <c r="C46" s="64">
        <f>IF(ลับ!C$3=0,0,IF(เวลาเรียน!H46="/",ลับ!C$3,0))</f>
        <v>0</v>
      </c>
      <c r="D46" s="64">
        <f>IF(ลับ!D$3=0,0,IF(เวลาเรียน!I46="/",ลับ!D$3,0))</f>
        <v>0</v>
      </c>
      <c r="E46" s="64">
        <f>IF(ลับ!E$3=0,0,IF(เวลาเรียน!J46="/",ลับ!E$3,0))</f>
        <v>0</v>
      </c>
      <c r="F46" s="64">
        <f>IF(ลับ!F$3=0,0,IF(เวลาเรียน!K46="/",ลับ!F$3,0))</f>
        <v>0</v>
      </c>
      <c r="G46" s="64">
        <f>IF(ลับ!G$3=0,0,IF(เวลาเรียน!L46="/",ลับ!G$3,0))</f>
        <v>0</v>
      </c>
      <c r="H46" s="64">
        <f>IF(ลับ!H$3=0,0,IF(เวลาเรียน!M46="/",ลับ!H$3,0))</f>
        <v>0</v>
      </c>
      <c r="I46" s="64">
        <f>IF(ลับ!I$3=0,0,IF(เวลาเรียน!N46="/",ลับ!I$3,0))</f>
        <v>0</v>
      </c>
      <c r="J46" s="64">
        <f>IF(ลับ!J$3=0,0,IF(เวลาเรียน!O46="/",ลับ!J$3,0))</f>
        <v>0</v>
      </c>
      <c r="K46" s="64">
        <f>IF(ลับ!K$3=0,0,IF(เวลาเรียน!P46="/",ลับ!K$3,0))</f>
        <v>0</v>
      </c>
      <c r="L46" s="64">
        <f>IF(ลับ!L$3=0,0,IF(เวลาเรียน!Q46="/",ลับ!L$3,0))</f>
        <v>0</v>
      </c>
      <c r="M46" s="64">
        <f>IF(ลับ!M$3=0,0,IF(เวลาเรียน!R46="/",ลับ!M$3,0))</f>
        <v>0</v>
      </c>
      <c r="N46" s="64">
        <f>IF(ลับ!N$3=0,0,IF(เวลาเรียน!S46="/",ลับ!N$3,0))</f>
        <v>0</v>
      </c>
      <c r="O46" s="64">
        <f>IF(ลับ!O$3=0,0,IF(เวลาเรียน!T46="/",ลับ!O$3,0))</f>
        <v>0</v>
      </c>
      <c r="P46" s="64">
        <f>IF(ลับ!P$3=0,0,IF(เวลาเรียน!U46="/",ลับ!P$3,0))</f>
        <v>0</v>
      </c>
      <c r="Q46" s="64">
        <f>IF(ลับ!Q$3=0,0,IF(เวลาเรียน!V46="/",ลับ!Q$3,0))</f>
        <v>0</v>
      </c>
      <c r="R46" s="64">
        <f>IF(ลับ!R$3=0,0,IF(เวลาเรียน!W46="/",ลับ!R$3,0))</f>
        <v>0</v>
      </c>
      <c r="S46" s="64">
        <f>IF(ลับ!S$3=0,0,IF(เวลาเรียน!X46="/",ลับ!S$3,0))</f>
        <v>0</v>
      </c>
      <c r="T46" s="64">
        <f>IF(ลับ!T$3=0,0,IF(เวลาเรียน!Y46="/",ลับ!T$3,0))</f>
        <v>0</v>
      </c>
      <c r="U46" s="64">
        <f>IF(ลับ!U$3=0,0,IF(เวลาเรียน!Z46="/",ลับ!U$3,0))</f>
        <v>0</v>
      </c>
      <c r="V46" s="64">
        <f>IF(ลับ!V$3=0,0,IF(เวลาเรียน!AA46="/",ลับ!V$3,0))</f>
        <v>0</v>
      </c>
      <c r="W46" s="64">
        <f>IF(ลับ!W$3=0,0,IF(เวลาเรียน!AB46="/",ลับ!W$3,0))</f>
        <v>0</v>
      </c>
      <c r="X46" s="64">
        <f>IF(ลับ!X$3=0,0,IF(เวลาเรียน!AC46="/",ลับ!X$3,0))</f>
        <v>0</v>
      </c>
      <c r="Y46" s="64">
        <f>IF(ลับ!Y$3=0,0,IF(เวลาเรียน!AD46="/",ลับ!Y$3,0))</f>
        <v>0</v>
      </c>
      <c r="Z46" s="773">
        <f>IF(ลับ!Z$3=0,0,IF(เวลาเรียน!AE46="/",ลับ!Z$3,0))</f>
        <v>0</v>
      </c>
      <c r="AA46" s="64">
        <f>IF(ลับ!AA$3=0,0,IF(เวลาเรียน!AH46="/",ลับ!AA$3,0))</f>
        <v>0</v>
      </c>
      <c r="AB46" s="64">
        <f>IF(ลับ!AB$3=0,0,IF(เวลาเรียน!AI46="/",ลับ!AB$3,0))</f>
        <v>0</v>
      </c>
      <c r="AC46" s="64">
        <f>IF(ลับ!AC$3=0,0,IF(เวลาเรียน!AJ46="/",ลับ!AC$3,0))</f>
        <v>0</v>
      </c>
      <c r="AD46" s="64">
        <f>IF(ลับ!AD$3=0,0,IF(เวลาเรียน!AK46="/",ลับ!AD$3,0))</f>
        <v>0</v>
      </c>
      <c r="AE46" s="64">
        <f>IF(ลับ!AE$3=0,0,IF(เวลาเรียน!AL46="/",ลับ!AE$3,0))</f>
        <v>0</v>
      </c>
      <c r="AF46" s="64">
        <f>IF(ลับ!AF$3=0,0,IF(เวลาเรียน!AM46="/",ลับ!AF$3,0))</f>
        <v>0</v>
      </c>
      <c r="AG46" s="64">
        <f>IF(ลับ!AG$3=0,0,IF(เวลาเรียน!AN46="/",ลับ!AG$3,0))</f>
        <v>0</v>
      </c>
      <c r="AH46" s="64">
        <f>IF(ลับ!AH$3=0,0,IF(เวลาเรียน!AO46="/",ลับ!AH$3,0))</f>
        <v>0</v>
      </c>
      <c r="AI46" s="64">
        <f>IF(ลับ!AI$3=0,0,IF(เวลาเรียน!AP46="/",ลับ!AI$3,0))</f>
        <v>0</v>
      </c>
      <c r="AJ46" s="64">
        <f>IF(ลับ!AJ$3=0,0,IF(เวลาเรียน!AQ46="/",ลับ!AJ$3,0))</f>
        <v>0</v>
      </c>
      <c r="AK46" s="64">
        <f>IF(ลับ!AK$3=0,0,IF(เวลาเรียน!AR46="/",ลับ!AK$3,0))</f>
        <v>0</v>
      </c>
      <c r="AL46" s="64">
        <f>IF(ลับ!AL$3=0,0,IF(เวลาเรียน!AS46="/",ลับ!AL$3,0))</f>
        <v>0</v>
      </c>
      <c r="AM46" s="64">
        <f>IF(ลับ!AM$3=0,0,IF(เวลาเรียน!AT46="/",ลับ!AM$3,0))</f>
        <v>0</v>
      </c>
      <c r="AN46" s="64">
        <f>IF(ลับ!AN$3=0,0,IF(เวลาเรียน!AU46="/",ลับ!AN$3,0))</f>
        <v>0</v>
      </c>
      <c r="AO46" s="64">
        <f>IF(ลับ!AO$3=0,0,IF(เวลาเรียน!AV46="/",ลับ!AO$3,0))</f>
        <v>0</v>
      </c>
      <c r="AP46" s="64">
        <f>IF(ลับ!AP$3=0,0,IF(เวลาเรียน!AW46="/",ลับ!AP$3,0))</f>
        <v>0</v>
      </c>
      <c r="AQ46" s="64">
        <f>IF(ลับ!AQ$3=0,0,IF(เวลาเรียน!AX46="/",ลับ!AQ$3,0))</f>
        <v>0</v>
      </c>
      <c r="AR46" s="64">
        <f>IF(ลับ!AR$3=0,0,IF(เวลาเรียน!AY46="/",ลับ!AR$3,0))</f>
        <v>0</v>
      </c>
      <c r="AS46" s="64">
        <f>IF(ลับ!AS$3=0,0,IF(เวลาเรียน!AZ46="/",ลับ!AS$3,0))</f>
        <v>0</v>
      </c>
      <c r="AT46" s="64">
        <f>IF(ลับ!AT$3=0,0,IF(เวลาเรียน!BA46="/",ลับ!AT$3,0))</f>
        <v>0</v>
      </c>
      <c r="AU46" s="64">
        <f>IF(ลับ!AU$3=0,0,IF(เวลาเรียน!BB46="/",ลับ!AU$3,0))</f>
        <v>0</v>
      </c>
      <c r="AV46" s="64">
        <f>IF(ลับ!AV$3=0,0,IF(เวลาเรียน!BC46="/",ลับ!AV$3,0))</f>
        <v>0</v>
      </c>
      <c r="AW46" s="64">
        <f>IF(ลับ!AW$3=0,0,IF(เวลาเรียน!BD46="/",ลับ!AW$3,0))</f>
        <v>0</v>
      </c>
      <c r="AX46" s="64">
        <f>IF(ลับ!AX$3=0,0,IF(เวลาเรียน!BE46="/",ลับ!AX$3,0))</f>
        <v>0</v>
      </c>
      <c r="AY46" s="64">
        <f>IF(ลับ!AY$3=0,0,IF(เวลาเรียน!BF46="/",ลับ!AY$3,0))</f>
        <v>0</v>
      </c>
      <c r="AZ46" s="64">
        <f>IF(ลับ!AZ$3=0,0,IF(เวลาเรียน!BG46="/",ลับ!AZ$3,0))</f>
        <v>0</v>
      </c>
      <c r="BA46" s="64">
        <f>IF(ลับ!BA$3=0,0,IF(เวลาเรียน!BH46="/",ลับ!BA$3,0))</f>
        <v>0</v>
      </c>
      <c r="BB46" s="64">
        <f>IF(ลับ!BB$3=0,0,IF(เวลาเรียน!BI46="/",ลับ!BB$3,0))</f>
        <v>0</v>
      </c>
      <c r="BC46" s="64">
        <f>IF(ลับ!BC$3=0,0,IF(เวลาเรียน!BJ46="/",ลับ!BC$3,0))</f>
        <v>0</v>
      </c>
      <c r="BD46" s="64">
        <f>IF(ลับ!BD$3=0,0,IF(เวลาเรียน!BK46="/",ลับ!BD$3,0))</f>
        <v>0</v>
      </c>
      <c r="BE46" s="64">
        <f>IF(ลับ!BE$3=0,0,IF(เวลาเรียน!BL46="/",ลับ!BE$3,0))</f>
        <v>0</v>
      </c>
      <c r="BF46" s="64">
        <f>IF(ลับ!BF$3=0,0,IF(เวลาเรียน!BM46="/",ลับ!BF$3,0))</f>
        <v>0</v>
      </c>
      <c r="BG46" s="64">
        <f>IF(ลับ!BG$3=0,0,IF(เวลาเรียน!BN46="/",ลับ!BG$3,0))</f>
        <v>0</v>
      </c>
      <c r="BH46" s="64">
        <f>IF(ลับ!BH$3=0,0,IF(เวลาเรียน!BO46="/",ลับ!BH$3,0))</f>
        <v>0</v>
      </c>
      <c r="BI46" s="64">
        <f>IF(ลับ!BI$3=0,0,IF(เวลาเรียน!BP46="/",ลับ!BI$3,0))</f>
        <v>0</v>
      </c>
      <c r="BJ46" s="64">
        <f>IF(ลับ!BJ$3=0,0,IF(เวลาเรียน!BQ46="/",ลับ!BJ$3,0))</f>
        <v>0</v>
      </c>
      <c r="BK46" s="64">
        <f>IF(ลับ!BK$3=0,0,IF(เวลาเรียน!BR46="/",ลับ!BK$3,0))</f>
        <v>0</v>
      </c>
      <c r="BL46" s="64">
        <f>IF(ลับ!BL$3=0,0,IF(เวลาเรียน!BS46="/",ลับ!BL$3,0))</f>
        <v>0</v>
      </c>
      <c r="BM46" s="64">
        <f>IF(ลับ!BM$3=0,0,IF(เวลาเรียน!BT46="/",ลับ!BM$3,0))</f>
        <v>0</v>
      </c>
      <c r="BN46" s="64">
        <f>IF(ลับ!BN$3=0,0,IF(เวลาเรียน!BU46="/",ลับ!BN$3,0))</f>
        <v>0</v>
      </c>
      <c r="BO46" s="64">
        <f>IF(ลับ!BO$3=0,0,IF(เวลาเรียน!BV46="/",ลับ!BO$3,0))</f>
        <v>0</v>
      </c>
      <c r="BP46" s="64">
        <f>IF(ลับ!BP$3=0,0,IF(เวลาเรียน!BW46="/",ลับ!BP$3,0))</f>
        <v>0</v>
      </c>
      <c r="BQ46" s="64">
        <f>IF(ลับ!BQ$3=0,0,IF(เวลาเรียน!BX46="/",ลับ!BQ$3,0))</f>
        <v>0</v>
      </c>
      <c r="BR46" s="64">
        <f>IF(ลับ!BR$3=0,0,IF(เวลาเรียน!BY46="/",ลับ!BR$3,0))</f>
        <v>0</v>
      </c>
      <c r="BS46" s="773">
        <f>IF(ลับ!BS$3=0,0,IF(เวลาเรียน!BZ46="/",ลับ!BS$3,0))</f>
        <v>0</v>
      </c>
      <c r="BT46" s="64">
        <f>IF(ลับ!BT$3=0,0,IF(เวลาเรียน!CB46="/",ลับ!BT$3,0))</f>
        <v>0</v>
      </c>
      <c r="BU46" s="64">
        <f>IF(ลับ!BU$3=0,0,IF(เวลาเรียน!CC46="/",ลับ!BU$3,0))</f>
        <v>0</v>
      </c>
      <c r="BV46" s="64">
        <f>IF(ลับ!BV$3=0,0,IF(เวลาเรียน!CD46="/",ลับ!BV$3,0))</f>
        <v>0</v>
      </c>
      <c r="BW46" s="64">
        <f>IF(ลับ!BW$3=0,0,IF(เวลาเรียน!CE46="/",ลับ!BW$3,0))</f>
        <v>0</v>
      </c>
      <c r="BX46" s="64">
        <f>IF(ลับ!BX$3=0,0,IF(เวลาเรียน!CF46="/",ลับ!BX$3,0))</f>
        <v>0</v>
      </c>
      <c r="BY46" s="64">
        <f>IF(ลับ!BY$3=0,0,IF(เวลาเรียน!CG46="/",ลับ!BY$3,0))</f>
        <v>0</v>
      </c>
      <c r="BZ46" s="64">
        <f>IF(ลับ!BZ$3=0,0,IF(เวลาเรียน!CH46="/",ลับ!BZ$3,0))</f>
        <v>0</v>
      </c>
      <c r="CA46" s="64">
        <f>IF(ลับ!CA$3=0,0,IF(เวลาเรียน!CI46="/",ลับ!CA$3,0))</f>
        <v>0</v>
      </c>
      <c r="CB46" s="64">
        <f>IF(ลับ!CB$3=0,0,IF(เวลาเรียน!CJ46="/",ลับ!CB$3,0))</f>
        <v>0</v>
      </c>
      <c r="CC46" s="64">
        <f>IF(ลับ!CC$3=0,0,IF(เวลาเรียน!CK46="/",ลับ!CC$3,0))</f>
        <v>0</v>
      </c>
      <c r="CD46" s="64">
        <f>IF(ลับ!CD$3=0,0,IF(เวลาเรียน!CL46="/",ลับ!CD$3,0))</f>
        <v>0</v>
      </c>
      <c r="CE46" s="64">
        <f>IF(ลับ!CE$3=0,0,IF(เวลาเรียน!CM46="/",ลับ!CE$3,0))</f>
        <v>0</v>
      </c>
      <c r="CF46" s="64">
        <f>IF(ลับ!CF$3=0,0,IF(เวลาเรียน!CN46="/",ลับ!CF$3,0))</f>
        <v>0</v>
      </c>
      <c r="CG46" s="64">
        <f>IF(ลับ!CG$3=0,0,IF(เวลาเรียน!CO46="/",ลับ!CG$3,0))</f>
        <v>0</v>
      </c>
      <c r="CH46" s="64">
        <f>IF(ลับ!CH$3=0,0,IF(เวลาเรียน!CP46="/",ลับ!CH$3,0))</f>
        <v>0</v>
      </c>
      <c r="CI46" s="64">
        <f>IF(ลับ!CI$3=0,0,IF(เวลาเรียน!CQ46="/",ลับ!CI$3,0))</f>
        <v>0</v>
      </c>
      <c r="CJ46" s="64">
        <f>IF(ลับ!CJ$3=0,0,IF(เวลาเรียน!CR46="/",ลับ!CJ$3,0))</f>
        <v>0</v>
      </c>
      <c r="CK46" s="64">
        <f>IF(ลับ!CK$3=0,0,IF(เวลาเรียน!CS46="/",ลับ!CK$3,0))</f>
        <v>0</v>
      </c>
      <c r="CL46" s="64">
        <f>IF(ลับ!CL$3=0,0,IF(เวลาเรียน!CT46="/",ลับ!CL$3,0))</f>
        <v>0</v>
      </c>
      <c r="CM46" s="64">
        <f>IF(ลับ!CM$3=0,0,IF(เวลาเรียน!CU46="/",ลับ!CM$3,0))</f>
        <v>0</v>
      </c>
      <c r="CN46" s="64">
        <f>IF(ลับ!CN$3=0,0,IF(เวลาเรียน!CV46="/",ลับ!CN$3,0))</f>
        <v>0</v>
      </c>
      <c r="CO46" s="64">
        <f>IF(ลับ!CO$3=0,0,IF(เวลาเรียน!CW46="/",ลับ!CO$3,0))</f>
        <v>0</v>
      </c>
      <c r="CP46" s="64">
        <f>IF(ลับ!CP$3=0,0,IF(เวลาเรียน!CX46="/",ลับ!CP$3,0))</f>
        <v>0</v>
      </c>
      <c r="CQ46" s="64">
        <f>IF(ลับ!CQ$3=0,0,IF(เวลาเรียน!CY46="/",ลับ!CQ$3,0))</f>
        <v>0</v>
      </c>
      <c r="CR46" s="64">
        <f>IF(ลับ!CR$3=0,0,IF(เวลาเรียน!CZ46="/",ลับ!CR$3,0))</f>
        <v>0</v>
      </c>
      <c r="CS46" s="64">
        <f>IF(ลับ!CS$3=0,0,IF(เวลาเรียน!DA46="/",ลับ!CS$3,0))</f>
        <v>0</v>
      </c>
      <c r="CT46" s="64">
        <f>IF(ลับ!CT$3=0,0,IF(เวลาเรียน!DB46="/",ลับ!CT$3,0))</f>
        <v>0</v>
      </c>
      <c r="CU46" s="64">
        <f>IF(ลับ!CU$3=0,0,IF(เวลาเรียน!DC46="/",ลับ!CU$3,0))</f>
        <v>0</v>
      </c>
      <c r="CV46" s="64">
        <f>IF(ลับ!CV$3=0,0,IF(เวลาเรียน!DD46="/",ลับ!CV$3,0))</f>
        <v>0</v>
      </c>
      <c r="CW46" s="65">
        <f>IF(ลับ!CW$3=0,0,IF(เวลาเรียน!DE46="/",ลับ!CW$3,0))</f>
        <v>0</v>
      </c>
      <c r="CX46" s="85">
        <f t="shared" si="11"/>
        <v>0</v>
      </c>
      <c r="CZ46" s="16">
        <v>41</v>
      </c>
      <c r="DA46" s="16">
        <f>IF(ตัวชี้วัด!C46="ร",ตัวชี้วัด!C46,IF(ตัวชี้วัด!F46="ร",ตัวชี้วัด!F46,IF(ตัวชี้วัด!I46="ร",ตัวชี้วัด!I46,IF(ตัวชี้วัด!L46="ร",ตัวชี้วัด!L46,IF(ตัวชี้วัด!O46="ร",ตัวชี้วัด!O46,IF(ตัวชี้วัด!S46="ร",ตัวชี้วัด!S46,IF(ตัวชี้วัด!V46="ร",ตัวชี้วัด!V46,SUM(ตัวชี้วัด!C46,ตัวชี้วัด!F46,ตัวชี้วัด!I46,ตัวชี้วัด!L46,ตัวชี้วัด!O46,ตัวชี้วัด!S46,ตัวชี้วัด!V46))))))))</f>
        <v>0</v>
      </c>
      <c r="DB46" s="16">
        <f>IF(ตัวชี้วัด!Y46="ร",ตัวชี้วัด!Y46,IF(ตัวชี้วัด!AB46="ร",ตัวชี้วัด!AB46,IF(ตัวชี้วัด!AE46="ร",ตัวชี้วัด!AE46,IF(ตัวชี้วัด!AK46="ร",ตัวชี้วัด!AK46,IF(ตัวชี้วัด!AN46="ร",ตัวชี้วัด!AN46,IF(ตัวชี้วัด!AQ46="ร",ตัวชี้วัด!AQ46,IF(ตัวชี้วัด!AT46="ร",ตัวชี้วัด!AT46,SUM(ตัวชี้วัด!Y46,ตัวชี้วัด!AB46,ตัวชี้วัด!AE46,ตัวชี้วัด!AK46,ตัวชี้วัด!AN46,ตัวชี้วัด!AQ46,ตัวชี้วัด!AT46))))))))</f>
        <v>0</v>
      </c>
      <c r="DC46" s="16">
        <f>IF(ตัวชี้วัด!AW46="ร",ตัวชี้วัด!AW46,IF(ตัวชี้วัด!BA46="ร",ตัวชี้วัด!BA46,IF(ตัวชี้วัด!BD46="ร",ตัวชี้วัด!BD46,IF(ตัวชี้วัด!BG46="ร",ตัวชี้วัด!BG46,IF(ตัวชี้วัด!BJ46="ร",ตัวชี้วัด!BJ46,IF(ตัวชี้วัด!BM46="ร",ตัวชี้วัด!BM46,IF(ตัวชี้วัด!BS46="ร",ตัวชี้วัด!BS46,SUM(ตัวชี้วัด!AW46,ตัวชี้วัด!BA46,ตัวชี้วัด!BD46,ตัวชี้วัด!BG46,ตัวชี้วัด!BJ46,ตัวชี้วัด!BM46,ตัวชี้วัด!BS46))))))))</f>
        <v>0</v>
      </c>
      <c r="DD46" s="16">
        <f>IF(ตัวชี้วัด!BV46="ร",ตัวชี้วัด!BV46,IF(ตัวชี้วัด!BY46="ร",ตัวชี้วัด!BY46,IF(ตัวชี้วัด!CB46="ร",ตัวชี้วัด!CB46,IF(ตัวชี้วัด!CE46="ร",ตัวชี้วัด!CE46,IF(ตัวชี้วัด!CI46="ร",ตัวชี้วัด!CI46,IF(ตัวชี้วัด!CL46="ร",ตัวชี้วัด!CL46,IF(ตัวชี้วัด!CO46="ร",ตัวชี้วัด!CO46,SUM(ตัวชี้วัด!BV46,ตัวชี้วัด!BY46,ตัวชี้วัด!CB46,ตัวชี้วัด!CE46,ตัวชี้วัด!CI46,ตัวชี้วัด!CL46,ตัวชี้วัด!CO46))))))))</f>
        <v>0</v>
      </c>
      <c r="DE46" s="16">
        <f>IF(ตัวชี้วัด!CR46="ร",ตัวชี้วัด!CR46,IF(ตัวชี้วัด!CU46="ร",ตัวชี้วัด!CU46,IF(ตัวชี้วัด!DA46="ร",ตัวชี้วัด!DA46,IF(ตัวชี้วัด!DD46="ร",ตัวชี้วัด!DD46,IF(ตัวชี้วัด!DG46="ร",ตัวชี้วัด!DG46,IF(ตัวชี้วัด!DJ46="ร",ตัวชี้วัด!DJ46,IF(ตัวชี้วัด!DM46="ร",ตัวชี้วัด!DM46,SUM(ตัวชี้วัด!CR46,ตัวชี้วัด!CU46,ตัวชี้วัด!DA46,ตัวชี้วัด!DD46,ตัวชี้วัด!DG46,ตัวชี้วัด!DJ46,ตัวชี้วัด!DM46))))))))</f>
        <v>0</v>
      </c>
      <c r="DF46" s="16">
        <f>IF(ตัวชี้วัด!DQ46="ร",ตัวชี้วัด!DQ46,IF(ตัวชี้วัด!DT46="ร",ตัวชี้วัด!DT46,IF(ตัวชี้วัด!DW46="ร",ตัวชี้วัด!DW46,IF(ตัวชี้วัด!DZ46="ร",ตัวชี้วัด!DZ46,SUM(ตัวชี้วัด!DQ46,ตัวชี้วัด!DT46,ตัวชี้วัด!DW46,ตัวชี้วัด!DZ46)))))</f>
        <v>0</v>
      </c>
      <c r="DG46" s="84">
        <f t="shared" si="12"/>
        <v>0</v>
      </c>
      <c r="DH46" s="51"/>
      <c r="DI46" s="16">
        <f>IF(ตัวชี้วัด!D46="/",1,0)</f>
        <v>0</v>
      </c>
      <c r="DJ46" s="16">
        <f>IF(ตัวชี้วัด!G46="/",1,0)</f>
        <v>0</v>
      </c>
      <c r="DK46" s="16">
        <f>IF(ตัวชี้วัด!J46="/",1,0)</f>
        <v>0</v>
      </c>
      <c r="DL46" s="16">
        <f>IF(ตัวชี้วัด!M46="/",1,0)</f>
        <v>0</v>
      </c>
      <c r="DM46" s="16">
        <f>IF(ตัวชี้วัด!P46="/",1,0)</f>
        <v>0</v>
      </c>
      <c r="DN46" s="16">
        <f>IF(ตัวชี้วัด!T46="/",1,0)</f>
        <v>0</v>
      </c>
      <c r="DO46" s="16">
        <f>IF(ตัวชี้วัด!W46="/",1,0)</f>
        <v>0</v>
      </c>
      <c r="DP46" s="16">
        <f>IF(ตัวชี้วัด!Z46="/",1,0)</f>
        <v>0</v>
      </c>
      <c r="DQ46" s="16">
        <f>IF(ตัวชี้วัด!AC46="/",1,0)</f>
        <v>0</v>
      </c>
      <c r="DR46" s="16">
        <f>IF(ตัวชี้วัด!AF46="/",1,0)</f>
        <v>0</v>
      </c>
      <c r="DS46" s="16">
        <f>IF(ตัวชี้วัด!AL46="/",1,0)</f>
        <v>0</v>
      </c>
      <c r="DT46" s="16">
        <f>IF(ตัวชี้วัด!AO46="/",1,0)</f>
        <v>0</v>
      </c>
      <c r="DU46" s="16">
        <f>IF(ตัวชี้วัด!AR46="/",1,0)</f>
        <v>0</v>
      </c>
      <c r="DV46" s="16">
        <f>IF(ตัวชี้วัด!AU46="/",1,0)</f>
        <v>0</v>
      </c>
      <c r="DW46" s="16">
        <f>IF(ตัวชี้วัด!AX46="/",1,0)</f>
        <v>0</v>
      </c>
      <c r="DX46" s="16">
        <f>IF(ตัวชี้วัด!BB46="/",1,0)</f>
        <v>0</v>
      </c>
      <c r="DY46" s="16">
        <f>IF(ตัวชี้วัด!BE46="/",1,0)</f>
        <v>0</v>
      </c>
      <c r="DZ46" s="16">
        <f>IF(ตัวชี้วัด!BH46="/",1,0)</f>
        <v>0</v>
      </c>
      <c r="EA46" s="16">
        <f>IF(ตัวชี้วัด!BK46="/",1,0)</f>
        <v>0</v>
      </c>
      <c r="EB46" s="16">
        <f>IF(ตัวชี้วัด!BN46="/",1,0)</f>
        <v>0</v>
      </c>
      <c r="EC46" s="16">
        <f>IF(ตัวชี้วัด!BT46="/",1,0)</f>
        <v>0</v>
      </c>
      <c r="ED46" s="16">
        <f>IF(ตัวชี้วัด!BW46="/",1,0)</f>
        <v>0</v>
      </c>
      <c r="EE46" s="16">
        <f>IF(ตัวชี้วัด!BZ46="/",1,0)</f>
        <v>0</v>
      </c>
      <c r="EF46" s="16">
        <f>IF(ตัวชี้วัด!CC46="/",1,0)</f>
        <v>0</v>
      </c>
      <c r="EG46" s="16">
        <f>IF(ตัวชี้วัด!CF46="/",1,0)</f>
        <v>0</v>
      </c>
      <c r="EH46" s="16">
        <f>IF(ตัวชี้วัด!CJ46="/",1,0)</f>
        <v>0</v>
      </c>
      <c r="EI46" s="16">
        <f>IF(ตัวชี้วัด!CM46="/",1,0)</f>
        <v>0</v>
      </c>
      <c r="EJ46" s="16">
        <f>IF(ตัวชี้วัด!CP46="/",1,0)</f>
        <v>0</v>
      </c>
      <c r="EK46" s="16">
        <f>IF(ตัวชี้วัด!CS46="/",1,0)</f>
        <v>0</v>
      </c>
      <c r="EL46" s="16">
        <f>IF(ตัวชี้วัด!CV46="/",1,0)</f>
        <v>0</v>
      </c>
      <c r="EM46" s="16">
        <f>IF(ตัวชี้วัด!DB46="/",1,0)</f>
        <v>0</v>
      </c>
      <c r="EN46" s="16">
        <f>IF(ตัวชี้วัด!DE46="/",1,0)</f>
        <v>0</v>
      </c>
      <c r="EO46" s="16">
        <f>IF(ตัวชี้วัด!DH46="/",1,0)</f>
        <v>0</v>
      </c>
      <c r="EP46" s="16">
        <f>IF(ตัวชี้วัด!DK46="/",1,0)</f>
        <v>0</v>
      </c>
      <c r="EQ46" s="16">
        <f>IF(ตัวชี้วัด!DN46="/",1,0)</f>
        <v>0</v>
      </c>
      <c r="ER46" s="16">
        <f>IF(ตัวชี้วัด!DR46="/",1,0)</f>
        <v>0</v>
      </c>
      <c r="ES46" s="16">
        <f>IF(ตัวชี้วัด!DU46="/",1,0)</f>
        <v>0</v>
      </c>
      <c r="ET46" s="16">
        <f>IF(ตัวชี้วัด!DX46="/",1,0)</f>
        <v>0</v>
      </c>
      <c r="EU46" s="16">
        <f>IF(ตัวชี้วัด!EA46="/",1,0)</f>
        <v>0</v>
      </c>
      <c r="EV46" s="84">
        <f t="shared" si="14"/>
        <v>0</v>
      </c>
      <c r="EX46" s="16">
        <v>41</v>
      </c>
      <c r="EY46" s="16">
        <f>IF(คุณลักษณะ!B46&gt;1,2,IF(คุณลักษณะ!B46=1,1,0))</f>
        <v>0</v>
      </c>
      <c r="EZ46" s="16">
        <f>IF(คุณลักษณะ!C46&gt;1,2,IF(คุณลักษณะ!C46=1,1,0))</f>
        <v>0</v>
      </c>
      <c r="FA46" s="16">
        <f>IF(คุณลักษณะ!D46&gt;1,2,IF(คุณลักษณะ!D46=1,1,0))</f>
        <v>0</v>
      </c>
      <c r="FB46" s="16">
        <f>IF(คุณลักษณะ!E46&gt;1,2,IF(คุณลักษณะ!E46=1,1,0))</f>
        <v>0</v>
      </c>
      <c r="FC46" s="84">
        <f t="shared" si="15"/>
        <v>0</v>
      </c>
      <c r="FD46" s="16">
        <f>IF(คุณลักษณะ!G46&gt;1,2,IF(คุณลักษณะ!G46=1,1,0))</f>
        <v>0</v>
      </c>
      <c r="FE46" s="16">
        <f>IF(คุณลักษณะ!H46&gt;1,2,IF(คุณลักษณะ!H46=1,1,0))</f>
        <v>0</v>
      </c>
      <c r="FF46" s="84">
        <f t="shared" si="16"/>
        <v>0</v>
      </c>
      <c r="FG46" s="16">
        <f>IF(คุณลักษณะ!O46&gt;1,2,IF(คุณลักษณะ!O46=1,1,0))</f>
        <v>0</v>
      </c>
      <c r="FH46" s="16">
        <f>IF(คุณลักษณะ!P46&gt;1,2,IF(คุณลักษณะ!P46=1,1,0))</f>
        <v>0</v>
      </c>
      <c r="FI46" s="84">
        <f t="shared" si="17"/>
        <v>0</v>
      </c>
      <c r="FJ46" s="16">
        <f>IF(คุณลักษณะ!S46&gt;1,2,IF(คุณลักษณะ!S46=1,1,0))</f>
        <v>0</v>
      </c>
      <c r="FK46" s="16">
        <f>IF(คุณลักษณะ!T46&gt;1,2,IF(คุณลักษณะ!T46=1,1,0))</f>
        <v>0</v>
      </c>
      <c r="FL46" s="84">
        <f t="shared" si="18"/>
        <v>0</v>
      </c>
      <c r="FM46" s="16">
        <f>IF(คุณลักษณะ!V46&gt;1,2,IF(คุณลักษณะ!V46=1,1,0))</f>
        <v>0</v>
      </c>
      <c r="FN46" s="16">
        <f>IF(คุณลักษณะ!W46&gt;1,2,IF(คุณลักษณะ!W46=1,1,0))</f>
        <v>0</v>
      </c>
      <c r="FO46" s="84">
        <f t="shared" si="19"/>
        <v>0</v>
      </c>
      <c r="FP46" s="16">
        <f>IF(คุณลักษณะ!Y46&gt;1,2,IF(คุณลักษณะ!Y46=1,1,0))</f>
        <v>0</v>
      </c>
      <c r="FQ46" s="16">
        <f>IF(คุณลักษณะ!AC46&gt;1,2,IF(คุณลักษณะ!AC46=1,1,0))</f>
        <v>0</v>
      </c>
      <c r="FR46" s="16">
        <f>IF(คุณลักษณะ!AD46&gt;1,2,IF(คุณลักษณะ!AD46=1,1,0))</f>
        <v>0</v>
      </c>
      <c r="FS46" s="84">
        <f t="shared" si="20"/>
        <v>0</v>
      </c>
      <c r="FT46" s="16">
        <f>IF(คุณลักษณะ!AF46&gt;1,2,IF(คุณลักษณะ!AF46=1,1,0))</f>
        <v>0</v>
      </c>
      <c r="FU46" s="16">
        <f>IF(คุณลักษณะ!AG46&gt;1,2,IF(คุณลักษณะ!AG46=1,1,0))</f>
        <v>0</v>
      </c>
      <c r="FV46" s="84">
        <f t="shared" si="21"/>
        <v>0</v>
      </c>
      <c r="FW46" s="51"/>
      <c r="FX46" s="16">
        <f>IF(คุณลักษณะ!F46&gt;1,2,IF(คุณลักษณะ!F46=1,1,0))</f>
        <v>0</v>
      </c>
      <c r="FY46" s="16">
        <f>IF(คุณลักษณะ!I46&gt;1,2,IF(คุณลักษณะ!I46=1,1,0))</f>
        <v>0</v>
      </c>
      <c r="FZ46" s="16">
        <f>IF(คุณลักษณะ!N46&gt;1,2,IF(คุณลักษณะ!N46=1,1,0))</f>
        <v>0</v>
      </c>
      <c r="GA46" s="16">
        <f>IF(คุณลักษณะ!Q46&gt;1,2,IF(คุณลักษณะ!Q46=1,1,0))</f>
        <v>0</v>
      </c>
      <c r="GB46" s="16">
        <f>IF(คุณลักษณะ!U46&gt;1,2,IF(คุณลักษณะ!U46=1,1,0))</f>
        <v>0</v>
      </c>
      <c r="GC46" s="16">
        <f>IF(คุณลักษณะ!X46&gt;1,2,IF(คุณลักษณะ!X46=1,1,0))</f>
        <v>0</v>
      </c>
      <c r="GD46" s="16">
        <f>IF(คุณลักษณะ!AE46&gt;1,2,IF(คุณลักษณะ!AE46=1,1,0))</f>
        <v>0</v>
      </c>
      <c r="GE46" s="16">
        <f>IF(คุณลักษณะ!AH46&gt;1,2,IF(คุณลักษณะ!AH46=1,1,0))</f>
        <v>0</v>
      </c>
      <c r="GF46" s="88">
        <f t="shared" si="22"/>
        <v>0</v>
      </c>
      <c r="GG46" s="86">
        <f>IF(คุณลักษณะ!F46=0,0,IF(คุณลักษณะ!I46=0,0,IF(คุณลักษณะ!N46=0,0,IF(คุณลักษณะ!Q46=0,0,IF(คุณลักษณะ!U46=0,0,IF(คุณลักษณะ!X46=0,0,IF(คุณลักษณะ!AE46=0,0,IF(คุณลักษณะ!AH46=0,0,GF46))))))))</f>
        <v>0</v>
      </c>
      <c r="GI46" s="3">
        <v>41</v>
      </c>
      <c r="GJ46" s="22">
        <f>IF(เวลาเรียน!C46="",0,1)</f>
        <v>0</v>
      </c>
      <c r="GK46" s="456">
        <f>IF(ผลการเรียน!$AK45=$GK$5,1,0)</f>
        <v>0</v>
      </c>
      <c r="GL46" s="456">
        <f>IF(ผลการเรียน!$AK45=$GL$5,1,0)</f>
        <v>0</v>
      </c>
      <c r="GM46" s="456">
        <f>IF(ผลการเรียน!$AK45=$GM$5,1,0)</f>
        <v>0</v>
      </c>
      <c r="GN46" s="456">
        <f>IF(ผลการเรียน!$AK45=$GN$5,1,0)</f>
        <v>0</v>
      </c>
      <c r="GO46" s="456">
        <f>IF(ผลการเรียน!$AK45=$GO$5,1,0)</f>
        <v>0</v>
      </c>
      <c r="GP46" s="456">
        <f>IF(ผลการเรียน!$AK45=$GP$5,1,0)</f>
        <v>0</v>
      </c>
      <c r="GQ46" s="456">
        <f>IF(ผลการเรียน!$AK45=$GQ$5,1,0)</f>
        <v>0</v>
      </c>
      <c r="GR46" s="456">
        <f>IF(ผลการเรียน!$AK45=$GR$5,1,0)</f>
        <v>0</v>
      </c>
      <c r="GS46" s="456">
        <f>IF(ผลการเรียน!$AK45=$GS$5,1,0)</f>
        <v>0</v>
      </c>
      <c r="GT46" s="456">
        <f>IF(ผลการเรียน!$AK45=$GT$5,1,0)</f>
        <v>0</v>
      </c>
      <c r="GU46" s="456">
        <f ca="1">IF(ผลการเรียน!$BA45=ลับ!$GU$5,1,0)</f>
        <v>0</v>
      </c>
      <c r="GV46" s="456">
        <f ca="1">IF(ผลการเรียน!$BA45=ลับ!$GV$5,1,0)</f>
        <v>0</v>
      </c>
      <c r="GW46" s="456">
        <f ca="1">IF(ผลการเรียน!$BA45=ลับ!$GW$5,1,0)</f>
        <v>0</v>
      </c>
      <c r="GX46" s="456">
        <f ca="1">IF(ผลการเรียน!$BA45=ลับ!$GX$5,1,0)</f>
        <v>0</v>
      </c>
      <c r="GY46" s="456">
        <f ca="1">IF(ผลการเรียน!$AR45=ลับ!$GY$5,1,0)</f>
        <v>0</v>
      </c>
      <c r="GZ46" s="456">
        <f ca="1">IF(ผลการเรียน!$AR45=ลับ!$GZ$5,1,0)</f>
        <v>0</v>
      </c>
      <c r="HA46" s="456">
        <f ca="1">IF(ผลการเรียน!$AR45=ลับ!$HA$5,1,0)</f>
        <v>0</v>
      </c>
      <c r="HB46" s="456">
        <f ca="1">IF(ผลการเรียน!$AR45=ลับ!$HB$5,1,0)</f>
        <v>0</v>
      </c>
      <c r="HC46" s="22">
        <f>IF(สรุปคะแนน!$Q46=3,1,0)</f>
        <v>0</v>
      </c>
      <c r="HD46" s="22">
        <f>IF(สรุปคะแนน!$Q46=2,1,0)</f>
        <v>0</v>
      </c>
      <c r="HE46" s="22">
        <f>IF(สรุปคะแนน!$Q46=1,1,0)</f>
        <v>0</v>
      </c>
      <c r="HF46" s="22">
        <f>IF(สรุปคะแนน!$Q46=0,1,0)</f>
        <v>1</v>
      </c>
      <c r="HG46" s="51"/>
      <c r="HH46" s="51"/>
      <c r="HI46" s="51"/>
      <c r="HJ46" s="51"/>
      <c r="HK46" s="51"/>
      <c r="HL46" s="51"/>
      <c r="HM46" s="51"/>
      <c r="HN46" s="51"/>
    </row>
    <row r="47" spans="1:222" ht="21">
      <c r="A47" s="29">
        <v>42</v>
      </c>
      <c r="B47" s="64">
        <f>IF(ลับ!B$3=0,0,IF(เวลาเรียน!G47="/",ลับ!B$3,0))</f>
        <v>0</v>
      </c>
      <c r="C47" s="64">
        <f>IF(ลับ!C$3=0,0,IF(เวลาเรียน!H47="/",ลับ!C$3,0))</f>
        <v>0</v>
      </c>
      <c r="D47" s="64">
        <f>IF(ลับ!D$3=0,0,IF(เวลาเรียน!I47="/",ลับ!D$3,0))</f>
        <v>0</v>
      </c>
      <c r="E47" s="64">
        <f>IF(ลับ!E$3=0,0,IF(เวลาเรียน!J47="/",ลับ!E$3,0))</f>
        <v>0</v>
      </c>
      <c r="F47" s="64">
        <f>IF(ลับ!F$3=0,0,IF(เวลาเรียน!K47="/",ลับ!F$3,0))</f>
        <v>0</v>
      </c>
      <c r="G47" s="64">
        <f>IF(ลับ!G$3=0,0,IF(เวลาเรียน!L47="/",ลับ!G$3,0))</f>
        <v>0</v>
      </c>
      <c r="H47" s="64">
        <f>IF(ลับ!H$3=0,0,IF(เวลาเรียน!M47="/",ลับ!H$3,0))</f>
        <v>0</v>
      </c>
      <c r="I47" s="64">
        <f>IF(ลับ!I$3=0,0,IF(เวลาเรียน!N47="/",ลับ!I$3,0))</f>
        <v>0</v>
      </c>
      <c r="J47" s="64">
        <f>IF(ลับ!J$3=0,0,IF(เวลาเรียน!O47="/",ลับ!J$3,0))</f>
        <v>0</v>
      </c>
      <c r="K47" s="64">
        <f>IF(ลับ!K$3=0,0,IF(เวลาเรียน!P47="/",ลับ!K$3,0))</f>
        <v>0</v>
      </c>
      <c r="L47" s="64">
        <f>IF(ลับ!L$3=0,0,IF(เวลาเรียน!Q47="/",ลับ!L$3,0))</f>
        <v>0</v>
      </c>
      <c r="M47" s="64">
        <f>IF(ลับ!M$3=0,0,IF(เวลาเรียน!R47="/",ลับ!M$3,0))</f>
        <v>0</v>
      </c>
      <c r="N47" s="64">
        <f>IF(ลับ!N$3=0,0,IF(เวลาเรียน!S47="/",ลับ!N$3,0))</f>
        <v>0</v>
      </c>
      <c r="O47" s="64">
        <f>IF(ลับ!O$3=0,0,IF(เวลาเรียน!T47="/",ลับ!O$3,0))</f>
        <v>0</v>
      </c>
      <c r="P47" s="64">
        <f>IF(ลับ!P$3=0,0,IF(เวลาเรียน!U47="/",ลับ!P$3,0))</f>
        <v>0</v>
      </c>
      <c r="Q47" s="64">
        <f>IF(ลับ!Q$3=0,0,IF(เวลาเรียน!V47="/",ลับ!Q$3,0))</f>
        <v>0</v>
      </c>
      <c r="R47" s="64">
        <f>IF(ลับ!R$3=0,0,IF(เวลาเรียน!W47="/",ลับ!R$3,0))</f>
        <v>0</v>
      </c>
      <c r="S47" s="64">
        <f>IF(ลับ!S$3=0,0,IF(เวลาเรียน!X47="/",ลับ!S$3,0))</f>
        <v>0</v>
      </c>
      <c r="T47" s="64">
        <f>IF(ลับ!T$3=0,0,IF(เวลาเรียน!Y47="/",ลับ!T$3,0))</f>
        <v>0</v>
      </c>
      <c r="U47" s="64">
        <f>IF(ลับ!U$3=0,0,IF(เวลาเรียน!Z47="/",ลับ!U$3,0))</f>
        <v>0</v>
      </c>
      <c r="V47" s="64">
        <f>IF(ลับ!V$3=0,0,IF(เวลาเรียน!AA47="/",ลับ!V$3,0))</f>
        <v>0</v>
      </c>
      <c r="W47" s="64">
        <f>IF(ลับ!W$3=0,0,IF(เวลาเรียน!AB47="/",ลับ!W$3,0))</f>
        <v>0</v>
      </c>
      <c r="X47" s="64">
        <f>IF(ลับ!X$3=0,0,IF(เวลาเรียน!AC47="/",ลับ!X$3,0))</f>
        <v>0</v>
      </c>
      <c r="Y47" s="64">
        <f>IF(ลับ!Y$3=0,0,IF(เวลาเรียน!AD47="/",ลับ!Y$3,0))</f>
        <v>0</v>
      </c>
      <c r="Z47" s="773">
        <f>IF(ลับ!Z$3=0,0,IF(เวลาเรียน!AE47="/",ลับ!Z$3,0))</f>
        <v>0</v>
      </c>
      <c r="AA47" s="64">
        <f>IF(ลับ!AA$3=0,0,IF(เวลาเรียน!AH47="/",ลับ!AA$3,0))</f>
        <v>0</v>
      </c>
      <c r="AB47" s="64">
        <f>IF(ลับ!AB$3=0,0,IF(เวลาเรียน!AI47="/",ลับ!AB$3,0))</f>
        <v>0</v>
      </c>
      <c r="AC47" s="64">
        <f>IF(ลับ!AC$3=0,0,IF(เวลาเรียน!AJ47="/",ลับ!AC$3,0))</f>
        <v>0</v>
      </c>
      <c r="AD47" s="64">
        <f>IF(ลับ!AD$3=0,0,IF(เวลาเรียน!AK47="/",ลับ!AD$3,0))</f>
        <v>0</v>
      </c>
      <c r="AE47" s="64">
        <f>IF(ลับ!AE$3=0,0,IF(เวลาเรียน!AL47="/",ลับ!AE$3,0))</f>
        <v>0</v>
      </c>
      <c r="AF47" s="64">
        <f>IF(ลับ!AF$3=0,0,IF(เวลาเรียน!AM47="/",ลับ!AF$3,0))</f>
        <v>0</v>
      </c>
      <c r="AG47" s="64">
        <f>IF(ลับ!AG$3=0,0,IF(เวลาเรียน!AN47="/",ลับ!AG$3,0))</f>
        <v>0</v>
      </c>
      <c r="AH47" s="64">
        <f>IF(ลับ!AH$3=0,0,IF(เวลาเรียน!AO47="/",ลับ!AH$3,0))</f>
        <v>0</v>
      </c>
      <c r="AI47" s="64">
        <f>IF(ลับ!AI$3=0,0,IF(เวลาเรียน!AP47="/",ลับ!AI$3,0))</f>
        <v>0</v>
      </c>
      <c r="AJ47" s="64">
        <f>IF(ลับ!AJ$3=0,0,IF(เวลาเรียน!AQ47="/",ลับ!AJ$3,0))</f>
        <v>0</v>
      </c>
      <c r="AK47" s="64">
        <f>IF(ลับ!AK$3=0,0,IF(เวลาเรียน!AR47="/",ลับ!AK$3,0))</f>
        <v>0</v>
      </c>
      <c r="AL47" s="64">
        <f>IF(ลับ!AL$3=0,0,IF(เวลาเรียน!AS47="/",ลับ!AL$3,0))</f>
        <v>0</v>
      </c>
      <c r="AM47" s="64">
        <f>IF(ลับ!AM$3=0,0,IF(เวลาเรียน!AT47="/",ลับ!AM$3,0))</f>
        <v>0</v>
      </c>
      <c r="AN47" s="64">
        <f>IF(ลับ!AN$3=0,0,IF(เวลาเรียน!AU47="/",ลับ!AN$3,0))</f>
        <v>0</v>
      </c>
      <c r="AO47" s="64">
        <f>IF(ลับ!AO$3=0,0,IF(เวลาเรียน!AV47="/",ลับ!AO$3,0))</f>
        <v>0</v>
      </c>
      <c r="AP47" s="64">
        <f>IF(ลับ!AP$3=0,0,IF(เวลาเรียน!AW47="/",ลับ!AP$3,0))</f>
        <v>0</v>
      </c>
      <c r="AQ47" s="64">
        <f>IF(ลับ!AQ$3=0,0,IF(เวลาเรียน!AX47="/",ลับ!AQ$3,0))</f>
        <v>0</v>
      </c>
      <c r="AR47" s="64">
        <f>IF(ลับ!AR$3=0,0,IF(เวลาเรียน!AY47="/",ลับ!AR$3,0))</f>
        <v>0</v>
      </c>
      <c r="AS47" s="64">
        <f>IF(ลับ!AS$3=0,0,IF(เวลาเรียน!AZ47="/",ลับ!AS$3,0))</f>
        <v>0</v>
      </c>
      <c r="AT47" s="64">
        <f>IF(ลับ!AT$3=0,0,IF(เวลาเรียน!BA47="/",ลับ!AT$3,0))</f>
        <v>0</v>
      </c>
      <c r="AU47" s="64">
        <f>IF(ลับ!AU$3=0,0,IF(เวลาเรียน!BB47="/",ลับ!AU$3,0))</f>
        <v>0</v>
      </c>
      <c r="AV47" s="64">
        <f>IF(ลับ!AV$3=0,0,IF(เวลาเรียน!BC47="/",ลับ!AV$3,0))</f>
        <v>0</v>
      </c>
      <c r="AW47" s="64">
        <f>IF(ลับ!AW$3=0,0,IF(เวลาเรียน!BD47="/",ลับ!AW$3,0))</f>
        <v>0</v>
      </c>
      <c r="AX47" s="64">
        <f>IF(ลับ!AX$3=0,0,IF(เวลาเรียน!BE47="/",ลับ!AX$3,0))</f>
        <v>0</v>
      </c>
      <c r="AY47" s="64">
        <f>IF(ลับ!AY$3=0,0,IF(เวลาเรียน!BF47="/",ลับ!AY$3,0))</f>
        <v>0</v>
      </c>
      <c r="AZ47" s="64">
        <f>IF(ลับ!AZ$3=0,0,IF(เวลาเรียน!BG47="/",ลับ!AZ$3,0))</f>
        <v>0</v>
      </c>
      <c r="BA47" s="64">
        <f>IF(ลับ!BA$3=0,0,IF(เวลาเรียน!BH47="/",ลับ!BA$3,0))</f>
        <v>0</v>
      </c>
      <c r="BB47" s="64">
        <f>IF(ลับ!BB$3=0,0,IF(เวลาเรียน!BI47="/",ลับ!BB$3,0))</f>
        <v>0</v>
      </c>
      <c r="BC47" s="64">
        <f>IF(ลับ!BC$3=0,0,IF(เวลาเรียน!BJ47="/",ลับ!BC$3,0))</f>
        <v>0</v>
      </c>
      <c r="BD47" s="64">
        <f>IF(ลับ!BD$3=0,0,IF(เวลาเรียน!BK47="/",ลับ!BD$3,0))</f>
        <v>0</v>
      </c>
      <c r="BE47" s="64">
        <f>IF(ลับ!BE$3=0,0,IF(เวลาเรียน!BL47="/",ลับ!BE$3,0))</f>
        <v>0</v>
      </c>
      <c r="BF47" s="64">
        <f>IF(ลับ!BF$3=0,0,IF(เวลาเรียน!BM47="/",ลับ!BF$3,0))</f>
        <v>0</v>
      </c>
      <c r="BG47" s="64">
        <f>IF(ลับ!BG$3=0,0,IF(เวลาเรียน!BN47="/",ลับ!BG$3,0))</f>
        <v>0</v>
      </c>
      <c r="BH47" s="64">
        <f>IF(ลับ!BH$3=0,0,IF(เวลาเรียน!BO47="/",ลับ!BH$3,0))</f>
        <v>0</v>
      </c>
      <c r="BI47" s="64">
        <f>IF(ลับ!BI$3=0,0,IF(เวลาเรียน!BP47="/",ลับ!BI$3,0))</f>
        <v>0</v>
      </c>
      <c r="BJ47" s="64">
        <f>IF(ลับ!BJ$3=0,0,IF(เวลาเรียน!BQ47="/",ลับ!BJ$3,0))</f>
        <v>0</v>
      </c>
      <c r="BK47" s="64">
        <f>IF(ลับ!BK$3=0,0,IF(เวลาเรียน!BR47="/",ลับ!BK$3,0))</f>
        <v>0</v>
      </c>
      <c r="BL47" s="64">
        <f>IF(ลับ!BL$3=0,0,IF(เวลาเรียน!BS47="/",ลับ!BL$3,0))</f>
        <v>0</v>
      </c>
      <c r="BM47" s="64">
        <f>IF(ลับ!BM$3=0,0,IF(เวลาเรียน!BT47="/",ลับ!BM$3,0))</f>
        <v>0</v>
      </c>
      <c r="BN47" s="64">
        <f>IF(ลับ!BN$3=0,0,IF(เวลาเรียน!BU47="/",ลับ!BN$3,0))</f>
        <v>0</v>
      </c>
      <c r="BO47" s="64">
        <f>IF(ลับ!BO$3=0,0,IF(เวลาเรียน!BV47="/",ลับ!BO$3,0))</f>
        <v>0</v>
      </c>
      <c r="BP47" s="64">
        <f>IF(ลับ!BP$3=0,0,IF(เวลาเรียน!BW47="/",ลับ!BP$3,0))</f>
        <v>0</v>
      </c>
      <c r="BQ47" s="64">
        <f>IF(ลับ!BQ$3=0,0,IF(เวลาเรียน!BX47="/",ลับ!BQ$3,0))</f>
        <v>0</v>
      </c>
      <c r="BR47" s="64">
        <f>IF(ลับ!BR$3=0,0,IF(เวลาเรียน!BY47="/",ลับ!BR$3,0))</f>
        <v>0</v>
      </c>
      <c r="BS47" s="773">
        <f>IF(ลับ!BS$3=0,0,IF(เวลาเรียน!BZ47="/",ลับ!BS$3,0))</f>
        <v>0</v>
      </c>
      <c r="BT47" s="64">
        <f>IF(ลับ!BT$3=0,0,IF(เวลาเรียน!CB47="/",ลับ!BT$3,0))</f>
        <v>0</v>
      </c>
      <c r="BU47" s="64">
        <f>IF(ลับ!BU$3=0,0,IF(เวลาเรียน!CC47="/",ลับ!BU$3,0))</f>
        <v>0</v>
      </c>
      <c r="BV47" s="64">
        <f>IF(ลับ!BV$3=0,0,IF(เวลาเรียน!CD47="/",ลับ!BV$3,0))</f>
        <v>0</v>
      </c>
      <c r="BW47" s="64">
        <f>IF(ลับ!BW$3=0,0,IF(เวลาเรียน!CE47="/",ลับ!BW$3,0))</f>
        <v>0</v>
      </c>
      <c r="BX47" s="64">
        <f>IF(ลับ!BX$3=0,0,IF(เวลาเรียน!CF47="/",ลับ!BX$3,0))</f>
        <v>0</v>
      </c>
      <c r="BY47" s="64">
        <f>IF(ลับ!BY$3=0,0,IF(เวลาเรียน!CG47="/",ลับ!BY$3,0))</f>
        <v>0</v>
      </c>
      <c r="BZ47" s="64">
        <f>IF(ลับ!BZ$3=0,0,IF(เวลาเรียน!CH47="/",ลับ!BZ$3,0))</f>
        <v>0</v>
      </c>
      <c r="CA47" s="64">
        <f>IF(ลับ!CA$3=0,0,IF(เวลาเรียน!CI47="/",ลับ!CA$3,0))</f>
        <v>0</v>
      </c>
      <c r="CB47" s="64">
        <f>IF(ลับ!CB$3=0,0,IF(เวลาเรียน!CJ47="/",ลับ!CB$3,0))</f>
        <v>0</v>
      </c>
      <c r="CC47" s="64">
        <f>IF(ลับ!CC$3=0,0,IF(เวลาเรียน!CK47="/",ลับ!CC$3,0))</f>
        <v>0</v>
      </c>
      <c r="CD47" s="64">
        <f>IF(ลับ!CD$3=0,0,IF(เวลาเรียน!CL47="/",ลับ!CD$3,0))</f>
        <v>0</v>
      </c>
      <c r="CE47" s="64">
        <f>IF(ลับ!CE$3=0,0,IF(เวลาเรียน!CM47="/",ลับ!CE$3,0))</f>
        <v>0</v>
      </c>
      <c r="CF47" s="64">
        <f>IF(ลับ!CF$3=0,0,IF(เวลาเรียน!CN47="/",ลับ!CF$3,0))</f>
        <v>0</v>
      </c>
      <c r="CG47" s="64">
        <f>IF(ลับ!CG$3=0,0,IF(เวลาเรียน!CO47="/",ลับ!CG$3,0))</f>
        <v>0</v>
      </c>
      <c r="CH47" s="64">
        <f>IF(ลับ!CH$3=0,0,IF(เวลาเรียน!CP47="/",ลับ!CH$3,0))</f>
        <v>0</v>
      </c>
      <c r="CI47" s="64">
        <f>IF(ลับ!CI$3=0,0,IF(เวลาเรียน!CQ47="/",ลับ!CI$3,0))</f>
        <v>0</v>
      </c>
      <c r="CJ47" s="64">
        <f>IF(ลับ!CJ$3=0,0,IF(เวลาเรียน!CR47="/",ลับ!CJ$3,0))</f>
        <v>0</v>
      </c>
      <c r="CK47" s="64">
        <f>IF(ลับ!CK$3=0,0,IF(เวลาเรียน!CS47="/",ลับ!CK$3,0))</f>
        <v>0</v>
      </c>
      <c r="CL47" s="64">
        <f>IF(ลับ!CL$3=0,0,IF(เวลาเรียน!CT47="/",ลับ!CL$3,0))</f>
        <v>0</v>
      </c>
      <c r="CM47" s="64">
        <f>IF(ลับ!CM$3=0,0,IF(เวลาเรียน!CU47="/",ลับ!CM$3,0))</f>
        <v>0</v>
      </c>
      <c r="CN47" s="64">
        <f>IF(ลับ!CN$3=0,0,IF(เวลาเรียน!CV47="/",ลับ!CN$3,0))</f>
        <v>0</v>
      </c>
      <c r="CO47" s="64">
        <f>IF(ลับ!CO$3=0,0,IF(เวลาเรียน!CW47="/",ลับ!CO$3,0))</f>
        <v>0</v>
      </c>
      <c r="CP47" s="64">
        <f>IF(ลับ!CP$3=0,0,IF(เวลาเรียน!CX47="/",ลับ!CP$3,0))</f>
        <v>0</v>
      </c>
      <c r="CQ47" s="64">
        <f>IF(ลับ!CQ$3=0,0,IF(เวลาเรียน!CY47="/",ลับ!CQ$3,0))</f>
        <v>0</v>
      </c>
      <c r="CR47" s="64">
        <f>IF(ลับ!CR$3=0,0,IF(เวลาเรียน!CZ47="/",ลับ!CR$3,0))</f>
        <v>0</v>
      </c>
      <c r="CS47" s="64">
        <f>IF(ลับ!CS$3=0,0,IF(เวลาเรียน!DA47="/",ลับ!CS$3,0))</f>
        <v>0</v>
      </c>
      <c r="CT47" s="64">
        <f>IF(ลับ!CT$3=0,0,IF(เวลาเรียน!DB47="/",ลับ!CT$3,0))</f>
        <v>0</v>
      </c>
      <c r="CU47" s="64">
        <f>IF(ลับ!CU$3=0,0,IF(เวลาเรียน!DC47="/",ลับ!CU$3,0))</f>
        <v>0</v>
      </c>
      <c r="CV47" s="64">
        <f>IF(ลับ!CV$3=0,0,IF(เวลาเรียน!DD47="/",ลับ!CV$3,0))</f>
        <v>0</v>
      </c>
      <c r="CW47" s="65">
        <f>IF(ลับ!CW$3=0,0,IF(เวลาเรียน!DE47="/",ลับ!CW$3,0))</f>
        <v>0</v>
      </c>
      <c r="CX47" s="85">
        <f t="shared" si="11"/>
        <v>0</v>
      </c>
      <c r="CZ47" s="16">
        <v>42</v>
      </c>
      <c r="DA47" s="16">
        <f>IF(ตัวชี้วัด!C47="ร",ตัวชี้วัด!C47,IF(ตัวชี้วัด!F47="ร",ตัวชี้วัด!F47,IF(ตัวชี้วัด!I47="ร",ตัวชี้วัด!I47,IF(ตัวชี้วัด!L47="ร",ตัวชี้วัด!L47,IF(ตัวชี้วัด!O47="ร",ตัวชี้วัด!O47,IF(ตัวชี้วัด!S47="ร",ตัวชี้วัด!S47,IF(ตัวชี้วัด!V47="ร",ตัวชี้วัด!V47,SUM(ตัวชี้วัด!C47,ตัวชี้วัด!F47,ตัวชี้วัด!I47,ตัวชี้วัด!L47,ตัวชี้วัด!O47,ตัวชี้วัด!S47,ตัวชี้วัด!V47))))))))</f>
        <v>0</v>
      </c>
      <c r="DB47" s="16">
        <f>IF(ตัวชี้วัด!Y47="ร",ตัวชี้วัด!Y47,IF(ตัวชี้วัด!AB47="ร",ตัวชี้วัด!AB47,IF(ตัวชี้วัด!AE47="ร",ตัวชี้วัด!AE47,IF(ตัวชี้วัด!AK47="ร",ตัวชี้วัด!AK47,IF(ตัวชี้วัด!AN47="ร",ตัวชี้วัด!AN47,IF(ตัวชี้วัด!AQ47="ร",ตัวชี้วัด!AQ47,IF(ตัวชี้วัด!AT47="ร",ตัวชี้วัด!AT47,SUM(ตัวชี้วัด!Y47,ตัวชี้วัด!AB47,ตัวชี้วัด!AE47,ตัวชี้วัด!AK47,ตัวชี้วัด!AN47,ตัวชี้วัด!AQ47,ตัวชี้วัด!AT47))))))))</f>
        <v>0</v>
      </c>
      <c r="DC47" s="16">
        <f>IF(ตัวชี้วัด!AW47="ร",ตัวชี้วัด!AW47,IF(ตัวชี้วัด!BA47="ร",ตัวชี้วัด!BA47,IF(ตัวชี้วัด!BD47="ร",ตัวชี้วัด!BD47,IF(ตัวชี้วัด!BG47="ร",ตัวชี้วัด!BG47,IF(ตัวชี้วัด!BJ47="ร",ตัวชี้วัด!BJ47,IF(ตัวชี้วัด!BM47="ร",ตัวชี้วัด!BM47,IF(ตัวชี้วัด!BS47="ร",ตัวชี้วัด!BS47,SUM(ตัวชี้วัด!AW47,ตัวชี้วัด!BA47,ตัวชี้วัด!BD47,ตัวชี้วัด!BG47,ตัวชี้วัด!BJ47,ตัวชี้วัด!BM47,ตัวชี้วัด!BS47))))))))</f>
        <v>0</v>
      </c>
      <c r="DD47" s="16">
        <f>IF(ตัวชี้วัด!BV47="ร",ตัวชี้วัด!BV47,IF(ตัวชี้วัด!BY47="ร",ตัวชี้วัด!BY47,IF(ตัวชี้วัด!CB47="ร",ตัวชี้วัด!CB47,IF(ตัวชี้วัด!CE47="ร",ตัวชี้วัด!CE47,IF(ตัวชี้วัด!CI47="ร",ตัวชี้วัด!CI47,IF(ตัวชี้วัด!CL47="ร",ตัวชี้วัด!CL47,IF(ตัวชี้วัด!CO47="ร",ตัวชี้วัด!CO47,SUM(ตัวชี้วัด!BV47,ตัวชี้วัด!BY47,ตัวชี้วัด!CB47,ตัวชี้วัด!CE47,ตัวชี้วัด!CI47,ตัวชี้วัด!CL47,ตัวชี้วัด!CO47))))))))</f>
        <v>0</v>
      </c>
      <c r="DE47" s="16">
        <f>IF(ตัวชี้วัด!CR47="ร",ตัวชี้วัด!CR47,IF(ตัวชี้วัด!CU47="ร",ตัวชี้วัด!CU47,IF(ตัวชี้วัด!DA47="ร",ตัวชี้วัด!DA47,IF(ตัวชี้วัด!DD47="ร",ตัวชี้วัด!DD47,IF(ตัวชี้วัด!DG47="ร",ตัวชี้วัด!DG47,IF(ตัวชี้วัด!DJ47="ร",ตัวชี้วัด!DJ47,IF(ตัวชี้วัด!DM47="ร",ตัวชี้วัด!DM47,SUM(ตัวชี้วัด!CR47,ตัวชี้วัด!CU47,ตัวชี้วัด!DA47,ตัวชี้วัด!DD47,ตัวชี้วัด!DG47,ตัวชี้วัด!DJ47,ตัวชี้วัด!DM47))))))))</f>
        <v>0</v>
      </c>
      <c r="DF47" s="16">
        <f>IF(ตัวชี้วัด!DQ47="ร",ตัวชี้วัด!DQ47,IF(ตัวชี้วัด!DT47="ร",ตัวชี้วัด!DT47,IF(ตัวชี้วัด!DW47="ร",ตัวชี้วัด!DW47,IF(ตัวชี้วัด!DZ47="ร",ตัวชี้วัด!DZ47,SUM(ตัวชี้วัด!DQ47,ตัวชี้วัด!DT47,ตัวชี้วัด!DW47,ตัวชี้วัด!DZ47)))))</f>
        <v>0</v>
      </c>
      <c r="DG47" s="84">
        <f t="shared" si="12"/>
        <v>0</v>
      </c>
      <c r="DH47" s="51"/>
      <c r="DI47" s="16">
        <f>IF(ตัวชี้วัด!D47="/",1,0)</f>
        <v>0</v>
      </c>
      <c r="DJ47" s="16">
        <f>IF(ตัวชี้วัด!G47="/",1,0)</f>
        <v>0</v>
      </c>
      <c r="DK47" s="16">
        <f>IF(ตัวชี้วัด!J47="/",1,0)</f>
        <v>0</v>
      </c>
      <c r="DL47" s="16">
        <f>IF(ตัวชี้วัด!M47="/",1,0)</f>
        <v>0</v>
      </c>
      <c r="DM47" s="16">
        <f>IF(ตัวชี้วัด!P47="/",1,0)</f>
        <v>0</v>
      </c>
      <c r="DN47" s="16">
        <f>IF(ตัวชี้วัด!T47="/",1,0)</f>
        <v>0</v>
      </c>
      <c r="DO47" s="16">
        <f>IF(ตัวชี้วัด!W47="/",1,0)</f>
        <v>0</v>
      </c>
      <c r="DP47" s="16">
        <f>IF(ตัวชี้วัด!Z47="/",1,0)</f>
        <v>0</v>
      </c>
      <c r="DQ47" s="16">
        <f>IF(ตัวชี้วัด!AC47="/",1,0)</f>
        <v>0</v>
      </c>
      <c r="DR47" s="16">
        <f>IF(ตัวชี้วัด!AF47="/",1,0)</f>
        <v>0</v>
      </c>
      <c r="DS47" s="16">
        <f>IF(ตัวชี้วัด!AL47="/",1,0)</f>
        <v>0</v>
      </c>
      <c r="DT47" s="16">
        <f>IF(ตัวชี้วัด!AO47="/",1,0)</f>
        <v>0</v>
      </c>
      <c r="DU47" s="16">
        <f>IF(ตัวชี้วัด!AR47="/",1,0)</f>
        <v>0</v>
      </c>
      <c r="DV47" s="16">
        <f>IF(ตัวชี้วัด!AU47="/",1,0)</f>
        <v>0</v>
      </c>
      <c r="DW47" s="16">
        <f>IF(ตัวชี้วัด!AX47="/",1,0)</f>
        <v>0</v>
      </c>
      <c r="DX47" s="16">
        <f>IF(ตัวชี้วัด!BB47="/",1,0)</f>
        <v>0</v>
      </c>
      <c r="DY47" s="16">
        <f>IF(ตัวชี้วัด!BE47="/",1,0)</f>
        <v>0</v>
      </c>
      <c r="DZ47" s="16">
        <f>IF(ตัวชี้วัด!BH47="/",1,0)</f>
        <v>0</v>
      </c>
      <c r="EA47" s="16">
        <f>IF(ตัวชี้วัด!BK47="/",1,0)</f>
        <v>0</v>
      </c>
      <c r="EB47" s="16">
        <f>IF(ตัวชี้วัด!BN47="/",1,0)</f>
        <v>0</v>
      </c>
      <c r="EC47" s="16">
        <f>IF(ตัวชี้วัด!BT47="/",1,0)</f>
        <v>0</v>
      </c>
      <c r="ED47" s="16">
        <f>IF(ตัวชี้วัด!BW47="/",1,0)</f>
        <v>0</v>
      </c>
      <c r="EE47" s="16">
        <f>IF(ตัวชี้วัด!BZ47="/",1,0)</f>
        <v>0</v>
      </c>
      <c r="EF47" s="16">
        <f>IF(ตัวชี้วัด!CC47="/",1,0)</f>
        <v>0</v>
      </c>
      <c r="EG47" s="16">
        <f>IF(ตัวชี้วัด!CF47="/",1,0)</f>
        <v>0</v>
      </c>
      <c r="EH47" s="16">
        <f>IF(ตัวชี้วัด!CJ47="/",1,0)</f>
        <v>0</v>
      </c>
      <c r="EI47" s="16">
        <f>IF(ตัวชี้วัด!CM47="/",1,0)</f>
        <v>0</v>
      </c>
      <c r="EJ47" s="16">
        <f>IF(ตัวชี้วัด!CP47="/",1,0)</f>
        <v>0</v>
      </c>
      <c r="EK47" s="16">
        <f>IF(ตัวชี้วัด!CS47="/",1,0)</f>
        <v>0</v>
      </c>
      <c r="EL47" s="16">
        <f>IF(ตัวชี้วัด!CV47="/",1,0)</f>
        <v>0</v>
      </c>
      <c r="EM47" s="16">
        <f>IF(ตัวชี้วัด!DB47="/",1,0)</f>
        <v>0</v>
      </c>
      <c r="EN47" s="16">
        <f>IF(ตัวชี้วัด!DE47="/",1,0)</f>
        <v>0</v>
      </c>
      <c r="EO47" s="16">
        <f>IF(ตัวชี้วัด!DH47="/",1,0)</f>
        <v>0</v>
      </c>
      <c r="EP47" s="16">
        <f>IF(ตัวชี้วัด!DK47="/",1,0)</f>
        <v>0</v>
      </c>
      <c r="EQ47" s="16">
        <f>IF(ตัวชี้วัด!DN47="/",1,0)</f>
        <v>0</v>
      </c>
      <c r="ER47" s="16">
        <f>IF(ตัวชี้วัด!DR47="/",1,0)</f>
        <v>0</v>
      </c>
      <c r="ES47" s="16">
        <f>IF(ตัวชี้วัด!DU47="/",1,0)</f>
        <v>0</v>
      </c>
      <c r="ET47" s="16">
        <f>IF(ตัวชี้วัด!DX47="/",1,0)</f>
        <v>0</v>
      </c>
      <c r="EU47" s="16">
        <f>IF(ตัวชี้วัด!EA47="/",1,0)</f>
        <v>0</v>
      </c>
      <c r="EV47" s="84">
        <f t="shared" si="14"/>
        <v>0</v>
      </c>
      <c r="EX47" s="16">
        <v>42</v>
      </c>
      <c r="EY47" s="16">
        <f>IF(คุณลักษณะ!B47&gt;1,2,IF(คุณลักษณะ!B47=1,1,0))</f>
        <v>0</v>
      </c>
      <c r="EZ47" s="16">
        <f>IF(คุณลักษณะ!C47&gt;1,2,IF(คุณลักษณะ!C47=1,1,0))</f>
        <v>0</v>
      </c>
      <c r="FA47" s="16">
        <f>IF(คุณลักษณะ!D47&gt;1,2,IF(คุณลักษณะ!D47=1,1,0))</f>
        <v>0</v>
      </c>
      <c r="FB47" s="16">
        <f>IF(คุณลักษณะ!E47&gt;1,2,IF(คุณลักษณะ!E47=1,1,0))</f>
        <v>0</v>
      </c>
      <c r="FC47" s="84">
        <f t="shared" si="15"/>
        <v>0</v>
      </c>
      <c r="FD47" s="16">
        <f>IF(คุณลักษณะ!G47&gt;1,2,IF(คุณลักษณะ!G47=1,1,0))</f>
        <v>0</v>
      </c>
      <c r="FE47" s="16">
        <f>IF(คุณลักษณะ!H47&gt;1,2,IF(คุณลักษณะ!H47=1,1,0))</f>
        <v>0</v>
      </c>
      <c r="FF47" s="84">
        <f t="shared" si="16"/>
        <v>0</v>
      </c>
      <c r="FG47" s="16">
        <f>IF(คุณลักษณะ!O47&gt;1,2,IF(คุณลักษณะ!O47=1,1,0))</f>
        <v>0</v>
      </c>
      <c r="FH47" s="16">
        <f>IF(คุณลักษณะ!P47&gt;1,2,IF(คุณลักษณะ!P47=1,1,0))</f>
        <v>0</v>
      </c>
      <c r="FI47" s="84">
        <f t="shared" si="17"/>
        <v>0</v>
      </c>
      <c r="FJ47" s="16">
        <f>IF(คุณลักษณะ!S47&gt;1,2,IF(คุณลักษณะ!S47=1,1,0))</f>
        <v>0</v>
      </c>
      <c r="FK47" s="16">
        <f>IF(คุณลักษณะ!T47&gt;1,2,IF(คุณลักษณะ!T47=1,1,0))</f>
        <v>0</v>
      </c>
      <c r="FL47" s="84">
        <f t="shared" si="18"/>
        <v>0</v>
      </c>
      <c r="FM47" s="16">
        <f>IF(คุณลักษณะ!V47&gt;1,2,IF(คุณลักษณะ!V47=1,1,0))</f>
        <v>0</v>
      </c>
      <c r="FN47" s="16">
        <f>IF(คุณลักษณะ!W47&gt;1,2,IF(คุณลักษณะ!W47=1,1,0))</f>
        <v>0</v>
      </c>
      <c r="FO47" s="84">
        <f t="shared" si="19"/>
        <v>0</v>
      </c>
      <c r="FP47" s="16">
        <f>IF(คุณลักษณะ!Y47&gt;1,2,IF(คุณลักษณะ!Y47=1,1,0))</f>
        <v>0</v>
      </c>
      <c r="FQ47" s="16">
        <f>IF(คุณลักษณะ!AC47&gt;1,2,IF(คุณลักษณะ!AC47=1,1,0))</f>
        <v>0</v>
      </c>
      <c r="FR47" s="16">
        <f>IF(คุณลักษณะ!AD47&gt;1,2,IF(คุณลักษณะ!AD47=1,1,0))</f>
        <v>0</v>
      </c>
      <c r="FS47" s="84">
        <f t="shared" si="20"/>
        <v>0</v>
      </c>
      <c r="FT47" s="16">
        <f>IF(คุณลักษณะ!AF47&gt;1,2,IF(คุณลักษณะ!AF47=1,1,0))</f>
        <v>0</v>
      </c>
      <c r="FU47" s="16">
        <f>IF(คุณลักษณะ!AG47&gt;1,2,IF(คุณลักษณะ!AG47=1,1,0))</f>
        <v>0</v>
      </c>
      <c r="FV47" s="84">
        <f t="shared" si="21"/>
        <v>0</v>
      </c>
      <c r="FW47" s="51"/>
      <c r="FX47" s="16">
        <f>IF(คุณลักษณะ!F47&gt;1,2,IF(คุณลักษณะ!F47=1,1,0))</f>
        <v>0</v>
      </c>
      <c r="FY47" s="16">
        <f>IF(คุณลักษณะ!I47&gt;1,2,IF(คุณลักษณะ!I47=1,1,0))</f>
        <v>0</v>
      </c>
      <c r="FZ47" s="16">
        <f>IF(คุณลักษณะ!N47&gt;1,2,IF(คุณลักษณะ!N47=1,1,0))</f>
        <v>0</v>
      </c>
      <c r="GA47" s="16">
        <f>IF(คุณลักษณะ!Q47&gt;1,2,IF(คุณลักษณะ!Q47=1,1,0))</f>
        <v>0</v>
      </c>
      <c r="GB47" s="16">
        <f>IF(คุณลักษณะ!U47&gt;1,2,IF(คุณลักษณะ!U47=1,1,0))</f>
        <v>0</v>
      </c>
      <c r="GC47" s="16">
        <f>IF(คุณลักษณะ!X47&gt;1,2,IF(คุณลักษณะ!X47=1,1,0))</f>
        <v>0</v>
      </c>
      <c r="GD47" s="16">
        <f>IF(คุณลักษณะ!AE47&gt;1,2,IF(คุณลักษณะ!AE47=1,1,0))</f>
        <v>0</v>
      </c>
      <c r="GE47" s="16">
        <f>IF(คุณลักษณะ!AH47&gt;1,2,IF(คุณลักษณะ!AH47=1,1,0))</f>
        <v>0</v>
      </c>
      <c r="GF47" s="88">
        <f t="shared" si="22"/>
        <v>0</v>
      </c>
      <c r="GG47" s="86">
        <f>IF(คุณลักษณะ!F47=0,0,IF(คุณลักษณะ!I47=0,0,IF(คุณลักษณะ!N47=0,0,IF(คุณลักษณะ!Q47=0,0,IF(คุณลักษณะ!U47=0,0,IF(คุณลักษณะ!X47=0,0,IF(คุณลักษณะ!AE47=0,0,IF(คุณลักษณะ!AH47=0,0,GF47))))))))</f>
        <v>0</v>
      </c>
      <c r="GI47" s="3">
        <v>42</v>
      </c>
      <c r="GJ47" s="22">
        <f>IF(เวลาเรียน!C47="",0,1)</f>
        <v>0</v>
      </c>
      <c r="GK47" s="456">
        <f>IF(ผลการเรียน!$AK46=$GK$5,1,0)</f>
        <v>0</v>
      </c>
      <c r="GL47" s="456">
        <f>IF(ผลการเรียน!$AK46=$GL$5,1,0)</f>
        <v>0</v>
      </c>
      <c r="GM47" s="456">
        <f>IF(ผลการเรียน!$AK46=$GM$5,1,0)</f>
        <v>0</v>
      </c>
      <c r="GN47" s="456">
        <f>IF(ผลการเรียน!$AK46=$GN$5,1,0)</f>
        <v>0</v>
      </c>
      <c r="GO47" s="456">
        <f>IF(ผลการเรียน!$AK46=$GO$5,1,0)</f>
        <v>0</v>
      </c>
      <c r="GP47" s="456">
        <f>IF(ผลการเรียน!$AK46=$GP$5,1,0)</f>
        <v>0</v>
      </c>
      <c r="GQ47" s="456">
        <f>IF(ผลการเรียน!$AK46=$GQ$5,1,0)</f>
        <v>0</v>
      </c>
      <c r="GR47" s="456">
        <f>IF(ผลการเรียน!$AK46=$GR$5,1,0)</f>
        <v>0</v>
      </c>
      <c r="GS47" s="456">
        <f>IF(ผลการเรียน!$AK46=$GS$5,1,0)</f>
        <v>0</v>
      </c>
      <c r="GT47" s="456">
        <f>IF(ผลการเรียน!$AK46=$GT$5,1,0)</f>
        <v>0</v>
      </c>
      <c r="GU47" s="456">
        <f ca="1">IF(ผลการเรียน!$BA46=ลับ!$GU$5,1,0)</f>
        <v>0</v>
      </c>
      <c r="GV47" s="456">
        <f ca="1">IF(ผลการเรียน!$BA46=ลับ!$GV$5,1,0)</f>
        <v>0</v>
      </c>
      <c r="GW47" s="456">
        <f ca="1">IF(ผลการเรียน!$BA46=ลับ!$GW$5,1,0)</f>
        <v>0</v>
      </c>
      <c r="GX47" s="456">
        <f ca="1">IF(ผลการเรียน!$BA46=ลับ!$GX$5,1,0)</f>
        <v>0</v>
      </c>
      <c r="GY47" s="456">
        <f ca="1">IF(ผลการเรียน!$AR46=ลับ!$GY$5,1,0)</f>
        <v>0</v>
      </c>
      <c r="GZ47" s="456">
        <f ca="1">IF(ผลการเรียน!$AR46=ลับ!$GZ$5,1,0)</f>
        <v>0</v>
      </c>
      <c r="HA47" s="456">
        <f ca="1">IF(ผลการเรียน!$AR46=ลับ!$HA$5,1,0)</f>
        <v>0</v>
      </c>
      <c r="HB47" s="456">
        <f ca="1">IF(ผลการเรียน!$AR46=ลับ!$HB$5,1,0)</f>
        <v>0</v>
      </c>
      <c r="HC47" s="22">
        <f>IF(สรุปคะแนน!$Q47=3,1,0)</f>
        <v>0</v>
      </c>
      <c r="HD47" s="22">
        <f>IF(สรุปคะแนน!$Q47=2,1,0)</f>
        <v>0</v>
      </c>
      <c r="HE47" s="22">
        <f>IF(สรุปคะแนน!$Q47=1,1,0)</f>
        <v>0</v>
      </c>
      <c r="HF47" s="22">
        <f>IF(สรุปคะแนน!$Q47=0,1,0)</f>
        <v>1</v>
      </c>
      <c r="HG47" s="51"/>
      <c r="HH47" s="51"/>
      <c r="HI47" s="51"/>
      <c r="HJ47" s="51"/>
      <c r="HK47" s="51"/>
      <c r="HL47" s="51"/>
      <c r="HM47" s="51"/>
      <c r="HN47" s="51"/>
    </row>
    <row r="48" spans="1:222" ht="21">
      <c r="A48" s="29">
        <v>43</v>
      </c>
      <c r="B48" s="64">
        <f>IF(ลับ!B$3=0,0,IF(เวลาเรียน!G48="/",ลับ!B$3,0))</f>
        <v>0</v>
      </c>
      <c r="C48" s="64">
        <f>IF(ลับ!C$3=0,0,IF(เวลาเรียน!H48="/",ลับ!C$3,0))</f>
        <v>0</v>
      </c>
      <c r="D48" s="64">
        <f>IF(ลับ!D$3=0,0,IF(เวลาเรียน!I48="/",ลับ!D$3,0))</f>
        <v>0</v>
      </c>
      <c r="E48" s="64">
        <f>IF(ลับ!E$3=0,0,IF(เวลาเรียน!J48="/",ลับ!E$3,0))</f>
        <v>0</v>
      </c>
      <c r="F48" s="64">
        <f>IF(ลับ!F$3=0,0,IF(เวลาเรียน!K48="/",ลับ!F$3,0))</f>
        <v>0</v>
      </c>
      <c r="G48" s="64">
        <f>IF(ลับ!G$3=0,0,IF(เวลาเรียน!L48="/",ลับ!G$3,0))</f>
        <v>0</v>
      </c>
      <c r="H48" s="64">
        <f>IF(ลับ!H$3=0,0,IF(เวลาเรียน!M48="/",ลับ!H$3,0))</f>
        <v>0</v>
      </c>
      <c r="I48" s="64">
        <f>IF(ลับ!I$3=0,0,IF(เวลาเรียน!N48="/",ลับ!I$3,0))</f>
        <v>0</v>
      </c>
      <c r="J48" s="64">
        <f>IF(ลับ!J$3=0,0,IF(เวลาเรียน!O48="/",ลับ!J$3,0))</f>
        <v>0</v>
      </c>
      <c r="K48" s="64">
        <f>IF(ลับ!K$3=0,0,IF(เวลาเรียน!P48="/",ลับ!K$3,0))</f>
        <v>0</v>
      </c>
      <c r="L48" s="64">
        <f>IF(ลับ!L$3=0,0,IF(เวลาเรียน!Q48="/",ลับ!L$3,0))</f>
        <v>0</v>
      </c>
      <c r="M48" s="64">
        <f>IF(ลับ!M$3=0,0,IF(เวลาเรียน!R48="/",ลับ!M$3,0))</f>
        <v>0</v>
      </c>
      <c r="N48" s="64">
        <f>IF(ลับ!N$3=0,0,IF(เวลาเรียน!S48="/",ลับ!N$3,0))</f>
        <v>0</v>
      </c>
      <c r="O48" s="64">
        <f>IF(ลับ!O$3=0,0,IF(เวลาเรียน!T48="/",ลับ!O$3,0))</f>
        <v>0</v>
      </c>
      <c r="P48" s="64">
        <f>IF(ลับ!P$3=0,0,IF(เวลาเรียน!U48="/",ลับ!P$3,0))</f>
        <v>0</v>
      </c>
      <c r="Q48" s="64">
        <f>IF(ลับ!Q$3=0,0,IF(เวลาเรียน!V48="/",ลับ!Q$3,0))</f>
        <v>0</v>
      </c>
      <c r="R48" s="64">
        <f>IF(ลับ!R$3=0,0,IF(เวลาเรียน!W48="/",ลับ!R$3,0))</f>
        <v>0</v>
      </c>
      <c r="S48" s="64">
        <f>IF(ลับ!S$3=0,0,IF(เวลาเรียน!X48="/",ลับ!S$3,0))</f>
        <v>0</v>
      </c>
      <c r="T48" s="64">
        <f>IF(ลับ!T$3=0,0,IF(เวลาเรียน!Y48="/",ลับ!T$3,0))</f>
        <v>0</v>
      </c>
      <c r="U48" s="64">
        <f>IF(ลับ!U$3=0,0,IF(เวลาเรียน!Z48="/",ลับ!U$3,0))</f>
        <v>0</v>
      </c>
      <c r="V48" s="64">
        <f>IF(ลับ!V$3=0,0,IF(เวลาเรียน!AA48="/",ลับ!V$3,0))</f>
        <v>0</v>
      </c>
      <c r="W48" s="64">
        <f>IF(ลับ!W$3=0,0,IF(เวลาเรียน!AB48="/",ลับ!W$3,0))</f>
        <v>0</v>
      </c>
      <c r="X48" s="64">
        <f>IF(ลับ!X$3=0,0,IF(เวลาเรียน!AC48="/",ลับ!X$3,0))</f>
        <v>0</v>
      </c>
      <c r="Y48" s="64">
        <f>IF(ลับ!Y$3=0,0,IF(เวลาเรียน!AD48="/",ลับ!Y$3,0))</f>
        <v>0</v>
      </c>
      <c r="Z48" s="773">
        <f>IF(ลับ!Z$3=0,0,IF(เวลาเรียน!AE48="/",ลับ!Z$3,0))</f>
        <v>0</v>
      </c>
      <c r="AA48" s="64">
        <f>IF(ลับ!AA$3=0,0,IF(เวลาเรียน!AH48="/",ลับ!AA$3,0))</f>
        <v>0</v>
      </c>
      <c r="AB48" s="64">
        <f>IF(ลับ!AB$3=0,0,IF(เวลาเรียน!AI48="/",ลับ!AB$3,0))</f>
        <v>0</v>
      </c>
      <c r="AC48" s="64">
        <f>IF(ลับ!AC$3=0,0,IF(เวลาเรียน!AJ48="/",ลับ!AC$3,0))</f>
        <v>0</v>
      </c>
      <c r="AD48" s="64">
        <f>IF(ลับ!AD$3=0,0,IF(เวลาเรียน!AK48="/",ลับ!AD$3,0))</f>
        <v>0</v>
      </c>
      <c r="AE48" s="64">
        <f>IF(ลับ!AE$3=0,0,IF(เวลาเรียน!AL48="/",ลับ!AE$3,0))</f>
        <v>0</v>
      </c>
      <c r="AF48" s="64">
        <f>IF(ลับ!AF$3=0,0,IF(เวลาเรียน!AM48="/",ลับ!AF$3,0))</f>
        <v>0</v>
      </c>
      <c r="AG48" s="64">
        <f>IF(ลับ!AG$3=0,0,IF(เวลาเรียน!AN48="/",ลับ!AG$3,0))</f>
        <v>0</v>
      </c>
      <c r="AH48" s="64">
        <f>IF(ลับ!AH$3=0,0,IF(เวลาเรียน!AO48="/",ลับ!AH$3,0))</f>
        <v>0</v>
      </c>
      <c r="AI48" s="64">
        <f>IF(ลับ!AI$3=0,0,IF(เวลาเรียน!AP48="/",ลับ!AI$3,0))</f>
        <v>0</v>
      </c>
      <c r="AJ48" s="64">
        <f>IF(ลับ!AJ$3=0,0,IF(เวลาเรียน!AQ48="/",ลับ!AJ$3,0))</f>
        <v>0</v>
      </c>
      <c r="AK48" s="64">
        <f>IF(ลับ!AK$3=0,0,IF(เวลาเรียน!AR48="/",ลับ!AK$3,0))</f>
        <v>0</v>
      </c>
      <c r="AL48" s="64">
        <f>IF(ลับ!AL$3=0,0,IF(เวลาเรียน!AS48="/",ลับ!AL$3,0))</f>
        <v>0</v>
      </c>
      <c r="AM48" s="64">
        <f>IF(ลับ!AM$3=0,0,IF(เวลาเรียน!AT48="/",ลับ!AM$3,0))</f>
        <v>0</v>
      </c>
      <c r="AN48" s="64">
        <f>IF(ลับ!AN$3=0,0,IF(เวลาเรียน!AU48="/",ลับ!AN$3,0))</f>
        <v>0</v>
      </c>
      <c r="AO48" s="64">
        <f>IF(ลับ!AO$3=0,0,IF(เวลาเรียน!AV48="/",ลับ!AO$3,0))</f>
        <v>0</v>
      </c>
      <c r="AP48" s="64">
        <f>IF(ลับ!AP$3=0,0,IF(เวลาเรียน!AW48="/",ลับ!AP$3,0))</f>
        <v>0</v>
      </c>
      <c r="AQ48" s="64">
        <f>IF(ลับ!AQ$3=0,0,IF(เวลาเรียน!AX48="/",ลับ!AQ$3,0))</f>
        <v>0</v>
      </c>
      <c r="AR48" s="64">
        <f>IF(ลับ!AR$3=0,0,IF(เวลาเรียน!AY48="/",ลับ!AR$3,0))</f>
        <v>0</v>
      </c>
      <c r="AS48" s="64">
        <f>IF(ลับ!AS$3=0,0,IF(เวลาเรียน!AZ48="/",ลับ!AS$3,0))</f>
        <v>0</v>
      </c>
      <c r="AT48" s="64">
        <f>IF(ลับ!AT$3=0,0,IF(เวลาเรียน!BA48="/",ลับ!AT$3,0))</f>
        <v>0</v>
      </c>
      <c r="AU48" s="64">
        <f>IF(ลับ!AU$3=0,0,IF(เวลาเรียน!BB48="/",ลับ!AU$3,0))</f>
        <v>0</v>
      </c>
      <c r="AV48" s="64">
        <f>IF(ลับ!AV$3=0,0,IF(เวลาเรียน!BC48="/",ลับ!AV$3,0))</f>
        <v>0</v>
      </c>
      <c r="AW48" s="64">
        <f>IF(ลับ!AW$3=0,0,IF(เวลาเรียน!BD48="/",ลับ!AW$3,0))</f>
        <v>0</v>
      </c>
      <c r="AX48" s="64">
        <f>IF(ลับ!AX$3=0,0,IF(เวลาเรียน!BE48="/",ลับ!AX$3,0))</f>
        <v>0</v>
      </c>
      <c r="AY48" s="64">
        <f>IF(ลับ!AY$3=0,0,IF(เวลาเรียน!BF48="/",ลับ!AY$3,0))</f>
        <v>0</v>
      </c>
      <c r="AZ48" s="64">
        <f>IF(ลับ!AZ$3=0,0,IF(เวลาเรียน!BG48="/",ลับ!AZ$3,0))</f>
        <v>0</v>
      </c>
      <c r="BA48" s="64">
        <f>IF(ลับ!BA$3=0,0,IF(เวลาเรียน!BH48="/",ลับ!BA$3,0))</f>
        <v>0</v>
      </c>
      <c r="BB48" s="64">
        <f>IF(ลับ!BB$3=0,0,IF(เวลาเรียน!BI48="/",ลับ!BB$3,0))</f>
        <v>0</v>
      </c>
      <c r="BC48" s="64">
        <f>IF(ลับ!BC$3=0,0,IF(เวลาเรียน!BJ48="/",ลับ!BC$3,0))</f>
        <v>0</v>
      </c>
      <c r="BD48" s="64">
        <f>IF(ลับ!BD$3=0,0,IF(เวลาเรียน!BK48="/",ลับ!BD$3,0))</f>
        <v>0</v>
      </c>
      <c r="BE48" s="64">
        <f>IF(ลับ!BE$3=0,0,IF(เวลาเรียน!BL48="/",ลับ!BE$3,0))</f>
        <v>0</v>
      </c>
      <c r="BF48" s="64">
        <f>IF(ลับ!BF$3=0,0,IF(เวลาเรียน!BM48="/",ลับ!BF$3,0))</f>
        <v>0</v>
      </c>
      <c r="BG48" s="64">
        <f>IF(ลับ!BG$3=0,0,IF(เวลาเรียน!BN48="/",ลับ!BG$3,0))</f>
        <v>0</v>
      </c>
      <c r="BH48" s="64">
        <f>IF(ลับ!BH$3=0,0,IF(เวลาเรียน!BO48="/",ลับ!BH$3,0))</f>
        <v>0</v>
      </c>
      <c r="BI48" s="64">
        <f>IF(ลับ!BI$3=0,0,IF(เวลาเรียน!BP48="/",ลับ!BI$3,0))</f>
        <v>0</v>
      </c>
      <c r="BJ48" s="64">
        <f>IF(ลับ!BJ$3=0,0,IF(เวลาเรียน!BQ48="/",ลับ!BJ$3,0))</f>
        <v>0</v>
      </c>
      <c r="BK48" s="64">
        <f>IF(ลับ!BK$3=0,0,IF(เวลาเรียน!BR48="/",ลับ!BK$3,0))</f>
        <v>0</v>
      </c>
      <c r="BL48" s="64">
        <f>IF(ลับ!BL$3=0,0,IF(เวลาเรียน!BS48="/",ลับ!BL$3,0))</f>
        <v>0</v>
      </c>
      <c r="BM48" s="64">
        <f>IF(ลับ!BM$3=0,0,IF(เวลาเรียน!BT48="/",ลับ!BM$3,0))</f>
        <v>0</v>
      </c>
      <c r="BN48" s="64">
        <f>IF(ลับ!BN$3=0,0,IF(เวลาเรียน!BU48="/",ลับ!BN$3,0))</f>
        <v>0</v>
      </c>
      <c r="BO48" s="64">
        <f>IF(ลับ!BO$3=0,0,IF(เวลาเรียน!BV48="/",ลับ!BO$3,0))</f>
        <v>0</v>
      </c>
      <c r="BP48" s="64">
        <f>IF(ลับ!BP$3=0,0,IF(เวลาเรียน!BW48="/",ลับ!BP$3,0))</f>
        <v>0</v>
      </c>
      <c r="BQ48" s="64">
        <f>IF(ลับ!BQ$3=0,0,IF(เวลาเรียน!BX48="/",ลับ!BQ$3,0))</f>
        <v>0</v>
      </c>
      <c r="BR48" s="64">
        <f>IF(ลับ!BR$3=0,0,IF(เวลาเรียน!BY48="/",ลับ!BR$3,0))</f>
        <v>0</v>
      </c>
      <c r="BS48" s="773">
        <f>IF(ลับ!BS$3=0,0,IF(เวลาเรียน!BZ48="/",ลับ!BS$3,0))</f>
        <v>0</v>
      </c>
      <c r="BT48" s="64">
        <f>IF(ลับ!BT$3=0,0,IF(เวลาเรียน!CB48="/",ลับ!BT$3,0))</f>
        <v>0</v>
      </c>
      <c r="BU48" s="64">
        <f>IF(ลับ!BU$3=0,0,IF(เวลาเรียน!CC48="/",ลับ!BU$3,0))</f>
        <v>0</v>
      </c>
      <c r="BV48" s="64">
        <f>IF(ลับ!BV$3=0,0,IF(เวลาเรียน!CD48="/",ลับ!BV$3,0))</f>
        <v>0</v>
      </c>
      <c r="BW48" s="64">
        <f>IF(ลับ!BW$3=0,0,IF(เวลาเรียน!CE48="/",ลับ!BW$3,0))</f>
        <v>0</v>
      </c>
      <c r="BX48" s="64">
        <f>IF(ลับ!BX$3=0,0,IF(เวลาเรียน!CF48="/",ลับ!BX$3,0))</f>
        <v>0</v>
      </c>
      <c r="BY48" s="64">
        <f>IF(ลับ!BY$3=0,0,IF(เวลาเรียน!CG48="/",ลับ!BY$3,0))</f>
        <v>0</v>
      </c>
      <c r="BZ48" s="64">
        <f>IF(ลับ!BZ$3=0,0,IF(เวลาเรียน!CH48="/",ลับ!BZ$3,0))</f>
        <v>0</v>
      </c>
      <c r="CA48" s="64">
        <f>IF(ลับ!CA$3=0,0,IF(เวลาเรียน!CI48="/",ลับ!CA$3,0))</f>
        <v>0</v>
      </c>
      <c r="CB48" s="64">
        <f>IF(ลับ!CB$3=0,0,IF(เวลาเรียน!CJ48="/",ลับ!CB$3,0))</f>
        <v>0</v>
      </c>
      <c r="CC48" s="64">
        <f>IF(ลับ!CC$3=0,0,IF(เวลาเรียน!CK48="/",ลับ!CC$3,0))</f>
        <v>0</v>
      </c>
      <c r="CD48" s="64">
        <f>IF(ลับ!CD$3=0,0,IF(เวลาเรียน!CL48="/",ลับ!CD$3,0))</f>
        <v>0</v>
      </c>
      <c r="CE48" s="64">
        <f>IF(ลับ!CE$3=0,0,IF(เวลาเรียน!CM48="/",ลับ!CE$3,0))</f>
        <v>0</v>
      </c>
      <c r="CF48" s="64">
        <f>IF(ลับ!CF$3=0,0,IF(เวลาเรียน!CN48="/",ลับ!CF$3,0))</f>
        <v>0</v>
      </c>
      <c r="CG48" s="64">
        <f>IF(ลับ!CG$3=0,0,IF(เวลาเรียน!CO48="/",ลับ!CG$3,0))</f>
        <v>0</v>
      </c>
      <c r="CH48" s="64">
        <f>IF(ลับ!CH$3=0,0,IF(เวลาเรียน!CP48="/",ลับ!CH$3,0))</f>
        <v>0</v>
      </c>
      <c r="CI48" s="64">
        <f>IF(ลับ!CI$3=0,0,IF(เวลาเรียน!CQ48="/",ลับ!CI$3,0))</f>
        <v>0</v>
      </c>
      <c r="CJ48" s="64">
        <f>IF(ลับ!CJ$3=0,0,IF(เวลาเรียน!CR48="/",ลับ!CJ$3,0))</f>
        <v>0</v>
      </c>
      <c r="CK48" s="64">
        <f>IF(ลับ!CK$3=0,0,IF(เวลาเรียน!CS48="/",ลับ!CK$3,0))</f>
        <v>0</v>
      </c>
      <c r="CL48" s="64">
        <f>IF(ลับ!CL$3=0,0,IF(เวลาเรียน!CT48="/",ลับ!CL$3,0))</f>
        <v>0</v>
      </c>
      <c r="CM48" s="64">
        <f>IF(ลับ!CM$3=0,0,IF(เวลาเรียน!CU48="/",ลับ!CM$3,0))</f>
        <v>0</v>
      </c>
      <c r="CN48" s="64">
        <f>IF(ลับ!CN$3=0,0,IF(เวลาเรียน!CV48="/",ลับ!CN$3,0))</f>
        <v>0</v>
      </c>
      <c r="CO48" s="64">
        <f>IF(ลับ!CO$3=0,0,IF(เวลาเรียน!CW48="/",ลับ!CO$3,0))</f>
        <v>0</v>
      </c>
      <c r="CP48" s="64">
        <f>IF(ลับ!CP$3=0,0,IF(เวลาเรียน!CX48="/",ลับ!CP$3,0))</f>
        <v>0</v>
      </c>
      <c r="CQ48" s="64">
        <f>IF(ลับ!CQ$3=0,0,IF(เวลาเรียน!CY48="/",ลับ!CQ$3,0))</f>
        <v>0</v>
      </c>
      <c r="CR48" s="64">
        <f>IF(ลับ!CR$3=0,0,IF(เวลาเรียน!CZ48="/",ลับ!CR$3,0))</f>
        <v>0</v>
      </c>
      <c r="CS48" s="64">
        <f>IF(ลับ!CS$3=0,0,IF(เวลาเรียน!DA48="/",ลับ!CS$3,0))</f>
        <v>0</v>
      </c>
      <c r="CT48" s="64">
        <f>IF(ลับ!CT$3=0,0,IF(เวลาเรียน!DB48="/",ลับ!CT$3,0))</f>
        <v>0</v>
      </c>
      <c r="CU48" s="64">
        <f>IF(ลับ!CU$3=0,0,IF(เวลาเรียน!DC48="/",ลับ!CU$3,0))</f>
        <v>0</v>
      </c>
      <c r="CV48" s="64">
        <f>IF(ลับ!CV$3=0,0,IF(เวลาเรียน!DD48="/",ลับ!CV$3,0))</f>
        <v>0</v>
      </c>
      <c r="CW48" s="65">
        <f>IF(ลับ!CW$3=0,0,IF(เวลาเรียน!DE48="/",ลับ!CW$3,0))</f>
        <v>0</v>
      </c>
      <c r="CX48" s="85">
        <f t="shared" si="11"/>
        <v>0</v>
      </c>
      <c r="CZ48" s="16">
        <v>43</v>
      </c>
      <c r="DA48" s="16">
        <f>IF(ตัวชี้วัด!C48="ร",ตัวชี้วัด!C48,IF(ตัวชี้วัด!F48="ร",ตัวชี้วัด!F48,IF(ตัวชี้วัด!I48="ร",ตัวชี้วัด!I48,IF(ตัวชี้วัด!L48="ร",ตัวชี้วัด!L48,IF(ตัวชี้วัด!O48="ร",ตัวชี้วัด!O48,IF(ตัวชี้วัด!S48="ร",ตัวชี้วัด!S48,IF(ตัวชี้วัด!V48="ร",ตัวชี้วัด!V48,SUM(ตัวชี้วัด!C48,ตัวชี้วัด!F48,ตัวชี้วัด!I48,ตัวชี้วัด!L48,ตัวชี้วัด!O48,ตัวชี้วัด!S48,ตัวชี้วัด!V48))))))))</f>
        <v>0</v>
      </c>
      <c r="DB48" s="16">
        <f>IF(ตัวชี้วัด!Y48="ร",ตัวชี้วัด!Y48,IF(ตัวชี้วัด!AB48="ร",ตัวชี้วัด!AB48,IF(ตัวชี้วัด!AE48="ร",ตัวชี้วัด!AE48,IF(ตัวชี้วัด!AK48="ร",ตัวชี้วัด!AK48,IF(ตัวชี้วัด!AN48="ร",ตัวชี้วัด!AN48,IF(ตัวชี้วัด!AQ48="ร",ตัวชี้วัด!AQ48,IF(ตัวชี้วัด!AT48="ร",ตัวชี้วัด!AT48,SUM(ตัวชี้วัด!Y48,ตัวชี้วัด!AB48,ตัวชี้วัด!AE48,ตัวชี้วัด!AK48,ตัวชี้วัด!AN48,ตัวชี้วัด!AQ48,ตัวชี้วัด!AT48))))))))</f>
        <v>0</v>
      </c>
      <c r="DC48" s="16">
        <f>IF(ตัวชี้วัด!AW48="ร",ตัวชี้วัด!AW48,IF(ตัวชี้วัด!BA48="ร",ตัวชี้วัด!BA48,IF(ตัวชี้วัด!BD48="ร",ตัวชี้วัด!BD48,IF(ตัวชี้วัด!BG48="ร",ตัวชี้วัด!BG48,IF(ตัวชี้วัด!BJ48="ร",ตัวชี้วัด!BJ48,IF(ตัวชี้วัด!BM48="ร",ตัวชี้วัด!BM48,IF(ตัวชี้วัด!BS48="ร",ตัวชี้วัด!BS48,SUM(ตัวชี้วัด!AW48,ตัวชี้วัด!BA48,ตัวชี้วัด!BD48,ตัวชี้วัด!BG48,ตัวชี้วัด!BJ48,ตัวชี้วัด!BM48,ตัวชี้วัด!BS48))))))))</f>
        <v>0</v>
      </c>
      <c r="DD48" s="16">
        <f>IF(ตัวชี้วัด!BV48="ร",ตัวชี้วัด!BV48,IF(ตัวชี้วัด!BY48="ร",ตัวชี้วัด!BY48,IF(ตัวชี้วัด!CB48="ร",ตัวชี้วัด!CB48,IF(ตัวชี้วัด!CE48="ร",ตัวชี้วัด!CE48,IF(ตัวชี้วัด!CI48="ร",ตัวชี้วัด!CI48,IF(ตัวชี้วัด!CL48="ร",ตัวชี้วัด!CL48,IF(ตัวชี้วัด!CO48="ร",ตัวชี้วัด!CO48,SUM(ตัวชี้วัด!BV48,ตัวชี้วัด!BY48,ตัวชี้วัด!CB48,ตัวชี้วัด!CE48,ตัวชี้วัด!CI48,ตัวชี้วัด!CL48,ตัวชี้วัด!CO48))))))))</f>
        <v>0</v>
      </c>
      <c r="DE48" s="16">
        <f>IF(ตัวชี้วัด!CR48="ร",ตัวชี้วัด!CR48,IF(ตัวชี้วัด!CU48="ร",ตัวชี้วัด!CU48,IF(ตัวชี้วัด!DA48="ร",ตัวชี้วัด!DA48,IF(ตัวชี้วัด!DD48="ร",ตัวชี้วัด!DD48,IF(ตัวชี้วัด!DG48="ร",ตัวชี้วัด!DG48,IF(ตัวชี้วัด!DJ48="ร",ตัวชี้วัด!DJ48,IF(ตัวชี้วัด!DM48="ร",ตัวชี้วัด!DM48,SUM(ตัวชี้วัด!CR48,ตัวชี้วัด!CU48,ตัวชี้วัด!DA48,ตัวชี้วัด!DD48,ตัวชี้วัด!DG48,ตัวชี้วัด!DJ48,ตัวชี้วัด!DM48))))))))</f>
        <v>0</v>
      </c>
      <c r="DF48" s="16">
        <f>IF(ตัวชี้วัด!DQ48="ร",ตัวชี้วัด!DQ48,IF(ตัวชี้วัด!DT48="ร",ตัวชี้วัด!DT48,IF(ตัวชี้วัด!DW48="ร",ตัวชี้วัด!DW48,IF(ตัวชี้วัด!DZ48="ร",ตัวชี้วัด!DZ48,SUM(ตัวชี้วัด!DQ48,ตัวชี้วัด!DT48,ตัวชี้วัด!DW48,ตัวชี้วัด!DZ48)))))</f>
        <v>0</v>
      </c>
      <c r="DG48" s="84">
        <f t="shared" si="12"/>
        <v>0</v>
      </c>
      <c r="DH48" s="51"/>
      <c r="DI48" s="16">
        <f>IF(ตัวชี้วัด!D48="/",1,0)</f>
        <v>0</v>
      </c>
      <c r="DJ48" s="16">
        <f>IF(ตัวชี้วัด!G48="/",1,0)</f>
        <v>0</v>
      </c>
      <c r="DK48" s="16">
        <f>IF(ตัวชี้วัด!J48="/",1,0)</f>
        <v>0</v>
      </c>
      <c r="DL48" s="16">
        <f>IF(ตัวชี้วัด!M48="/",1,0)</f>
        <v>0</v>
      </c>
      <c r="DM48" s="16">
        <f>IF(ตัวชี้วัด!P48="/",1,0)</f>
        <v>0</v>
      </c>
      <c r="DN48" s="16">
        <f>IF(ตัวชี้วัด!T48="/",1,0)</f>
        <v>0</v>
      </c>
      <c r="DO48" s="16">
        <f>IF(ตัวชี้วัด!W48="/",1,0)</f>
        <v>0</v>
      </c>
      <c r="DP48" s="16">
        <f>IF(ตัวชี้วัด!Z48="/",1,0)</f>
        <v>0</v>
      </c>
      <c r="DQ48" s="16">
        <f>IF(ตัวชี้วัด!AC48="/",1,0)</f>
        <v>0</v>
      </c>
      <c r="DR48" s="16">
        <f>IF(ตัวชี้วัด!AF48="/",1,0)</f>
        <v>0</v>
      </c>
      <c r="DS48" s="16">
        <f>IF(ตัวชี้วัด!AL48="/",1,0)</f>
        <v>0</v>
      </c>
      <c r="DT48" s="16">
        <f>IF(ตัวชี้วัด!AO48="/",1,0)</f>
        <v>0</v>
      </c>
      <c r="DU48" s="16">
        <f>IF(ตัวชี้วัด!AR48="/",1,0)</f>
        <v>0</v>
      </c>
      <c r="DV48" s="16">
        <f>IF(ตัวชี้วัด!AU48="/",1,0)</f>
        <v>0</v>
      </c>
      <c r="DW48" s="16">
        <f>IF(ตัวชี้วัด!AX48="/",1,0)</f>
        <v>0</v>
      </c>
      <c r="DX48" s="16">
        <f>IF(ตัวชี้วัด!BB48="/",1,0)</f>
        <v>0</v>
      </c>
      <c r="DY48" s="16">
        <f>IF(ตัวชี้วัด!BE48="/",1,0)</f>
        <v>0</v>
      </c>
      <c r="DZ48" s="16">
        <f>IF(ตัวชี้วัด!BH48="/",1,0)</f>
        <v>0</v>
      </c>
      <c r="EA48" s="16">
        <f>IF(ตัวชี้วัด!BK48="/",1,0)</f>
        <v>0</v>
      </c>
      <c r="EB48" s="16">
        <f>IF(ตัวชี้วัด!BN48="/",1,0)</f>
        <v>0</v>
      </c>
      <c r="EC48" s="16">
        <f>IF(ตัวชี้วัด!BT48="/",1,0)</f>
        <v>0</v>
      </c>
      <c r="ED48" s="16">
        <f>IF(ตัวชี้วัด!BW48="/",1,0)</f>
        <v>0</v>
      </c>
      <c r="EE48" s="16">
        <f>IF(ตัวชี้วัด!BZ48="/",1,0)</f>
        <v>0</v>
      </c>
      <c r="EF48" s="16">
        <f>IF(ตัวชี้วัด!CC48="/",1,0)</f>
        <v>0</v>
      </c>
      <c r="EG48" s="16">
        <f>IF(ตัวชี้วัด!CF48="/",1,0)</f>
        <v>0</v>
      </c>
      <c r="EH48" s="16">
        <f>IF(ตัวชี้วัด!CJ48="/",1,0)</f>
        <v>0</v>
      </c>
      <c r="EI48" s="16">
        <f>IF(ตัวชี้วัด!CM48="/",1,0)</f>
        <v>0</v>
      </c>
      <c r="EJ48" s="16">
        <f>IF(ตัวชี้วัด!CP48="/",1,0)</f>
        <v>0</v>
      </c>
      <c r="EK48" s="16">
        <f>IF(ตัวชี้วัด!CS48="/",1,0)</f>
        <v>0</v>
      </c>
      <c r="EL48" s="16">
        <f>IF(ตัวชี้วัด!CV48="/",1,0)</f>
        <v>0</v>
      </c>
      <c r="EM48" s="16">
        <f>IF(ตัวชี้วัด!DB48="/",1,0)</f>
        <v>0</v>
      </c>
      <c r="EN48" s="16">
        <f>IF(ตัวชี้วัด!DE48="/",1,0)</f>
        <v>0</v>
      </c>
      <c r="EO48" s="16">
        <f>IF(ตัวชี้วัด!DH48="/",1,0)</f>
        <v>0</v>
      </c>
      <c r="EP48" s="16">
        <f>IF(ตัวชี้วัด!DK48="/",1,0)</f>
        <v>0</v>
      </c>
      <c r="EQ48" s="16">
        <f>IF(ตัวชี้วัด!DN48="/",1,0)</f>
        <v>0</v>
      </c>
      <c r="ER48" s="16">
        <f>IF(ตัวชี้วัด!DR48="/",1,0)</f>
        <v>0</v>
      </c>
      <c r="ES48" s="16">
        <f>IF(ตัวชี้วัด!DU48="/",1,0)</f>
        <v>0</v>
      </c>
      <c r="ET48" s="16">
        <f>IF(ตัวชี้วัด!DX48="/",1,0)</f>
        <v>0</v>
      </c>
      <c r="EU48" s="16">
        <f>IF(ตัวชี้วัด!EA48="/",1,0)</f>
        <v>0</v>
      </c>
      <c r="EV48" s="84">
        <f t="shared" si="14"/>
        <v>0</v>
      </c>
      <c r="EX48" s="16">
        <v>43</v>
      </c>
      <c r="EY48" s="16">
        <f>IF(คุณลักษณะ!B48&gt;1,2,IF(คุณลักษณะ!B48=1,1,0))</f>
        <v>0</v>
      </c>
      <c r="EZ48" s="16">
        <f>IF(คุณลักษณะ!C48&gt;1,2,IF(คุณลักษณะ!C48=1,1,0))</f>
        <v>0</v>
      </c>
      <c r="FA48" s="16">
        <f>IF(คุณลักษณะ!D48&gt;1,2,IF(คุณลักษณะ!D48=1,1,0))</f>
        <v>0</v>
      </c>
      <c r="FB48" s="16">
        <f>IF(คุณลักษณะ!E48&gt;1,2,IF(คุณลักษณะ!E48=1,1,0))</f>
        <v>0</v>
      </c>
      <c r="FC48" s="84">
        <f t="shared" si="15"/>
        <v>0</v>
      </c>
      <c r="FD48" s="16">
        <f>IF(คุณลักษณะ!G48&gt;1,2,IF(คุณลักษณะ!G48=1,1,0))</f>
        <v>0</v>
      </c>
      <c r="FE48" s="16">
        <f>IF(คุณลักษณะ!H48&gt;1,2,IF(คุณลักษณะ!H48=1,1,0))</f>
        <v>0</v>
      </c>
      <c r="FF48" s="84">
        <f t="shared" si="16"/>
        <v>0</v>
      </c>
      <c r="FG48" s="16">
        <f>IF(คุณลักษณะ!O48&gt;1,2,IF(คุณลักษณะ!O48=1,1,0))</f>
        <v>0</v>
      </c>
      <c r="FH48" s="16">
        <f>IF(คุณลักษณะ!P48&gt;1,2,IF(คุณลักษณะ!P48=1,1,0))</f>
        <v>0</v>
      </c>
      <c r="FI48" s="84">
        <f t="shared" si="17"/>
        <v>0</v>
      </c>
      <c r="FJ48" s="16">
        <f>IF(คุณลักษณะ!S48&gt;1,2,IF(คุณลักษณะ!S48=1,1,0))</f>
        <v>0</v>
      </c>
      <c r="FK48" s="16">
        <f>IF(คุณลักษณะ!T48&gt;1,2,IF(คุณลักษณะ!T48=1,1,0))</f>
        <v>0</v>
      </c>
      <c r="FL48" s="84">
        <f t="shared" si="18"/>
        <v>0</v>
      </c>
      <c r="FM48" s="16">
        <f>IF(คุณลักษณะ!V48&gt;1,2,IF(คุณลักษณะ!V48=1,1,0))</f>
        <v>0</v>
      </c>
      <c r="FN48" s="16">
        <f>IF(คุณลักษณะ!W48&gt;1,2,IF(คุณลักษณะ!W48=1,1,0))</f>
        <v>0</v>
      </c>
      <c r="FO48" s="84">
        <f t="shared" si="19"/>
        <v>0</v>
      </c>
      <c r="FP48" s="16">
        <f>IF(คุณลักษณะ!Y48&gt;1,2,IF(คุณลักษณะ!Y48=1,1,0))</f>
        <v>0</v>
      </c>
      <c r="FQ48" s="16">
        <f>IF(คุณลักษณะ!AC48&gt;1,2,IF(คุณลักษณะ!AC48=1,1,0))</f>
        <v>0</v>
      </c>
      <c r="FR48" s="16">
        <f>IF(คุณลักษณะ!AD48&gt;1,2,IF(คุณลักษณะ!AD48=1,1,0))</f>
        <v>0</v>
      </c>
      <c r="FS48" s="84">
        <f t="shared" si="20"/>
        <v>0</v>
      </c>
      <c r="FT48" s="16">
        <f>IF(คุณลักษณะ!AF48&gt;1,2,IF(คุณลักษณะ!AF48=1,1,0))</f>
        <v>0</v>
      </c>
      <c r="FU48" s="16">
        <f>IF(คุณลักษณะ!AG48&gt;1,2,IF(คุณลักษณะ!AG48=1,1,0))</f>
        <v>0</v>
      </c>
      <c r="FV48" s="84">
        <f t="shared" si="21"/>
        <v>0</v>
      </c>
      <c r="FW48" s="51"/>
      <c r="FX48" s="16">
        <f>IF(คุณลักษณะ!F48&gt;1,2,IF(คุณลักษณะ!F48=1,1,0))</f>
        <v>0</v>
      </c>
      <c r="FY48" s="16">
        <f>IF(คุณลักษณะ!I48&gt;1,2,IF(คุณลักษณะ!I48=1,1,0))</f>
        <v>0</v>
      </c>
      <c r="FZ48" s="16">
        <f>IF(คุณลักษณะ!N48&gt;1,2,IF(คุณลักษณะ!N48=1,1,0))</f>
        <v>0</v>
      </c>
      <c r="GA48" s="16">
        <f>IF(คุณลักษณะ!Q48&gt;1,2,IF(คุณลักษณะ!Q48=1,1,0))</f>
        <v>0</v>
      </c>
      <c r="GB48" s="16">
        <f>IF(คุณลักษณะ!U48&gt;1,2,IF(คุณลักษณะ!U48=1,1,0))</f>
        <v>0</v>
      </c>
      <c r="GC48" s="16">
        <f>IF(คุณลักษณะ!X48&gt;1,2,IF(คุณลักษณะ!X48=1,1,0))</f>
        <v>0</v>
      </c>
      <c r="GD48" s="16">
        <f>IF(คุณลักษณะ!AE48&gt;1,2,IF(คุณลักษณะ!AE48=1,1,0))</f>
        <v>0</v>
      </c>
      <c r="GE48" s="16">
        <f>IF(คุณลักษณะ!AH48&gt;1,2,IF(คุณลักษณะ!AH48=1,1,0))</f>
        <v>0</v>
      </c>
      <c r="GF48" s="88">
        <f t="shared" si="22"/>
        <v>0</v>
      </c>
      <c r="GG48" s="86">
        <f>IF(คุณลักษณะ!F48=0,0,IF(คุณลักษณะ!I48=0,0,IF(คุณลักษณะ!N48=0,0,IF(คุณลักษณะ!Q48=0,0,IF(คุณลักษณะ!U48=0,0,IF(คุณลักษณะ!X48=0,0,IF(คุณลักษณะ!AE48=0,0,IF(คุณลักษณะ!AH48=0,0,GF48))))))))</f>
        <v>0</v>
      </c>
      <c r="GI48" s="3">
        <v>43</v>
      </c>
      <c r="GJ48" s="22">
        <f>IF(เวลาเรียน!C48="",0,1)</f>
        <v>0</v>
      </c>
      <c r="GK48" s="456">
        <f>IF(ผลการเรียน!$AK47=$GK$5,1,0)</f>
        <v>0</v>
      </c>
      <c r="GL48" s="456">
        <f>IF(ผลการเรียน!$AK47=$GL$5,1,0)</f>
        <v>0</v>
      </c>
      <c r="GM48" s="456">
        <f>IF(ผลการเรียน!$AK47=$GM$5,1,0)</f>
        <v>0</v>
      </c>
      <c r="GN48" s="456">
        <f>IF(ผลการเรียน!$AK47=$GN$5,1,0)</f>
        <v>0</v>
      </c>
      <c r="GO48" s="456">
        <f>IF(ผลการเรียน!$AK47=$GO$5,1,0)</f>
        <v>0</v>
      </c>
      <c r="GP48" s="456">
        <f>IF(ผลการเรียน!$AK47=$GP$5,1,0)</f>
        <v>0</v>
      </c>
      <c r="GQ48" s="456">
        <f>IF(ผลการเรียน!$AK47=$GQ$5,1,0)</f>
        <v>0</v>
      </c>
      <c r="GR48" s="456">
        <f>IF(ผลการเรียน!$AK47=$GR$5,1,0)</f>
        <v>0</v>
      </c>
      <c r="GS48" s="456">
        <f>IF(ผลการเรียน!$AK47=$GS$5,1,0)</f>
        <v>0</v>
      </c>
      <c r="GT48" s="456">
        <f>IF(ผลการเรียน!$AK47=$GT$5,1,0)</f>
        <v>0</v>
      </c>
      <c r="GU48" s="456">
        <f ca="1">IF(ผลการเรียน!$BA47=ลับ!$GU$5,1,0)</f>
        <v>0</v>
      </c>
      <c r="GV48" s="456">
        <f ca="1">IF(ผลการเรียน!$BA47=ลับ!$GV$5,1,0)</f>
        <v>0</v>
      </c>
      <c r="GW48" s="456">
        <f ca="1">IF(ผลการเรียน!$BA47=ลับ!$GW$5,1,0)</f>
        <v>0</v>
      </c>
      <c r="GX48" s="456">
        <f ca="1">IF(ผลการเรียน!$BA47=ลับ!$GX$5,1,0)</f>
        <v>0</v>
      </c>
      <c r="GY48" s="456">
        <f ca="1">IF(ผลการเรียน!$AR47=ลับ!$GY$5,1,0)</f>
        <v>0</v>
      </c>
      <c r="GZ48" s="456">
        <f ca="1">IF(ผลการเรียน!$AR47=ลับ!$GZ$5,1,0)</f>
        <v>0</v>
      </c>
      <c r="HA48" s="456">
        <f ca="1">IF(ผลการเรียน!$AR47=ลับ!$HA$5,1,0)</f>
        <v>0</v>
      </c>
      <c r="HB48" s="456">
        <f ca="1">IF(ผลการเรียน!$AR47=ลับ!$HB$5,1,0)</f>
        <v>0</v>
      </c>
      <c r="HC48" s="22">
        <f>IF(สรุปคะแนน!$Q48=3,1,0)</f>
        <v>0</v>
      </c>
      <c r="HD48" s="22">
        <f>IF(สรุปคะแนน!$Q48=2,1,0)</f>
        <v>0</v>
      </c>
      <c r="HE48" s="22">
        <f>IF(สรุปคะแนน!$Q48=1,1,0)</f>
        <v>0</v>
      </c>
      <c r="HF48" s="22">
        <f>IF(สรุปคะแนน!$Q48=0,1,0)</f>
        <v>1</v>
      </c>
      <c r="HG48" s="51"/>
      <c r="HH48" s="51"/>
      <c r="HI48" s="51"/>
      <c r="HJ48" s="51"/>
      <c r="HK48" s="51"/>
      <c r="HL48" s="51"/>
      <c r="HM48" s="51"/>
      <c r="HN48" s="51"/>
    </row>
    <row r="49" spans="1:222" ht="21">
      <c r="A49" s="29">
        <v>44</v>
      </c>
      <c r="B49" s="64">
        <f>IF(ลับ!B$3=0,0,IF(เวลาเรียน!G49="/",ลับ!B$3,0))</f>
        <v>0</v>
      </c>
      <c r="C49" s="64">
        <f>IF(ลับ!C$3=0,0,IF(เวลาเรียน!H49="/",ลับ!C$3,0))</f>
        <v>0</v>
      </c>
      <c r="D49" s="64">
        <f>IF(ลับ!D$3=0,0,IF(เวลาเรียน!I49="/",ลับ!D$3,0))</f>
        <v>0</v>
      </c>
      <c r="E49" s="64">
        <f>IF(ลับ!E$3=0,0,IF(เวลาเรียน!J49="/",ลับ!E$3,0))</f>
        <v>0</v>
      </c>
      <c r="F49" s="64">
        <f>IF(ลับ!F$3=0,0,IF(เวลาเรียน!K49="/",ลับ!F$3,0))</f>
        <v>0</v>
      </c>
      <c r="G49" s="64">
        <f>IF(ลับ!G$3=0,0,IF(เวลาเรียน!L49="/",ลับ!G$3,0))</f>
        <v>0</v>
      </c>
      <c r="H49" s="64">
        <f>IF(ลับ!H$3=0,0,IF(เวลาเรียน!M49="/",ลับ!H$3,0))</f>
        <v>0</v>
      </c>
      <c r="I49" s="64">
        <f>IF(ลับ!I$3=0,0,IF(เวลาเรียน!N49="/",ลับ!I$3,0))</f>
        <v>0</v>
      </c>
      <c r="J49" s="64">
        <f>IF(ลับ!J$3=0,0,IF(เวลาเรียน!O49="/",ลับ!J$3,0))</f>
        <v>0</v>
      </c>
      <c r="K49" s="64">
        <f>IF(ลับ!K$3=0,0,IF(เวลาเรียน!P49="/",ลับ!K$3,0))</f>
        <v>0</v>
      </c>
      <c r="L49" s="64">
        <f>IF(ลับ!L$3=0,0,IF(เวลาเรียน!Q49="/",ลับ!L$3,0))</f>
        <v>0</v>
      </c>
      <c r="M49" s="64">
        <f>IF(ลับ!M$3=0,0,IF(เวลาเรียน!R49="/",ลับ!M$3,0))</f>
        <v>0</v>
      </c>
      <c r="N49" s="64">
        <f>IF(ลับ!N$3=0,0,IF(เวลาเรียน!S49="/",ลับ!N$3,0))</f>
        <v>0</v>
      </c>
      <c r="O49" s="64">
        <f>IF(ลับ!O$3=0,0,IF(เวลาเรียน!T49="/",ลับ!O$3,0))</f>
        <v>0</v>
      </c>
      <c r="P49" s="64">
        <f>IF(ลับ!P$3=0,0,IF(เวลาเรียน!U49="/",ลับ!P$3,0))</f>
        <v>0</v>
      </c>
      <c r="Q49" s="64">
        <f>IF(ลับ!Q$3=0,0,IF(เวลาเรียน!V49="/",ลับ!Q$3,0))</f>
        <v>0</v>
      </c>
      <c r="R49" s="64">
        <f>IF(ลับ!R$3=0,0,IF(เวลาเรียน!W49="/",ลับ!R$3,0))</f>
        <v>0</v>
      </c>
      <c r="S49" s="64">
        <f>IF(ลับ!S$3=0,0,IF(เวลาเรียน!X49="/",ลับ!S$3,0))</f>
        <v>0</v>
      </c>
      <c r="T49" s="64">
        <f>IF(ลับ!T$3=0,0,IF(เวลาเรียน!Y49="/",ลับ!T$3,0))</f>
        <v>0</v>
      </c>
      <c r="U49" s="64">
        <f>IF(ลับ!U$3=0,0,IF(เวลาเรียน!Z49="/",ลับ!U$3,0))</f>
        <v>0</v>
      </c>
      <c r="V49" s="64">
        <f>IF(ลับ!V$3=0,0,IF(เวลาเรียน!AA49="/",ลับ!V$3,0))</f>
        <v>0</v>
      </c>
      <c r="W49" s="64">
        <f>IF(ลับ!W$3=0,0,IF(เวลาเรียน!AB49="/",ลับ!W$3,0))</f>
        <v>0</v>
      </c>
      <c r="X49" s="64">
        <f>IF(ลับ!X$3=0,0,IF(เวลาเรียน!AC49="/",ลับ!X$3,0))</f>
        <v>0</v>
      </c>
      <c r="Y49" s="64">
        <f>IF(ลับ!Y$3=0,0,IF(เวลาเรียน!AD49="/",ลับ!Y$3,0))</f>
        <v>0</v>
      </c>
      <c r="Z49" s="773">
        <f>IF(ลับ!Z$3=0,0,IF(เวลาเรียน!AE49="/",ลับ!Z$3,0))</f>
        <v>0</v>
      </c>
      <c r="AA49" s="64">
        <f>IF(ลับ!AA$3=0,0,IF(เวลาเรียน!AH49="/",ลับ!AA$3,0))</f>
        <v>0</v>
      </c>
      <c r="AB49" s="64">
        <f>IF(ลับ!AB$3=0,0,IF(เวลาเรียน!AI49="/",ลับ!AB$3,0))</f>
        <v>0</v>
      </c>
      <c r="AC49" s="64">
        <f>IF(ลับ!AC$3=0,0,IF(เวลาเรียน!AJ49="/",ลับ!AC$3,0))</f>
        <v>0</v>
      </c>
      <c r="AD49" s="64">
        <f>IF(ลับ!AD$3=0,0,IF(เวลาเรียน!AK49="/",ลับ!AD$3,0))</f>
        <v>0</v>
      </c>
      <c r="AE49" s="64">
        <f>IF(ลับ!AE$3=0,0,IF(เวลาเรียน!AL49="/",ลับ!AE$3,0))</f>
        <v>0</v>
      </c>
      <c r="AF49" s="64">
        <f>IF(ลับ!AF$3=0,0,IF(เวลาเรียน!AM49="/",ลับ!AF$3,0))</f>
        <v>0</v>
      </c>
      <c r="AG49" s="64">
        <f>IF(ลับ!AG$3=0,0,IF(เวลาเรียน!AN49="/",ลับ!AG$3,0))</f>
        <v>0</v>
      </c>
      <c r="AH49" s="64">
        <f>IF(ลับ!AH$3=0,0,IF(เวลาเรียน!AO49="/",ลับ!AH$3,0))</f>
        <v>0</v>
      </c>
      <c r="AI49" s="64">
        <f>IF(ลับ!AI$3=0,0,IF(เวลาเรียน!AP49="/",ลับ!AI$3,0))</f>
        <v>0</v>
      </c>
      <c r="AJ49" s="64">
        <f>IF(ลับ!AJ$3=0,0,IF(เวลาเรียน!AQ49="/",ลับ!AJ$3,0))</f>
        <v>0</v>
      </c>
      <c r="AK49" s="64">
        <f>IF(ลับ!AK$3=0,0,IF(เวลาเรียน!AR49="/",ลับ!AK$3,0))</f>
        <v>0</v>
      </c>
      <c r="AL49" s="64">
        <f>IF(ลับ!AL$3=0,0,IF(เวลาเรียน!AS49="/",ลับ!AL$3,0))</f>
        <v>0</v>
      </c>
      <c r="AM49" s="64">
        <f>IF(ลับ!AM$3=0,0,IF(เวลาเรียน!AT49="/",ลับ!AM$3,0))</f>
        <v>0</v>
      </c>
      <c r="AN49" s="64">
        <f>IF(ลับ!AN$3=0,0,IF(เวลาเรียน!AU49="/",ลับ!AN$3,0))</f>
        <v>0</v>
      </c>
      <c r="AO49" s="64">
        <f>IF(ลับ!AO$3=0,0,IF(เวลาเรียน!AV49="/",ลับ!AO$3,0))</f>
        <v>0</v>
      </c>
      <c r="AP49" s="64">
        <f>IF(ลับ!AP$3=0,0,IF(เวลาเรียน!AW49="/",ลับ!AP$3,0))</f>
        <v>0</v>
      </c>
      <c r="AQ49" s="64">
        <f>IF(ลับ!AQ$3=0,0,IF(เวลาเรียน!AX49="/",ลับ!AQ$3,0))</f>
        <v>0</v>
      </c>
      <c r="AR49" s="64">
        <f>IF(ลับ!AR$3=0,0,IF(เวลาเรียน!AY49="/",ลับ!AR$3,0))</f>
        <v>0</v>
      </c>
      <c r="AS49" s="64">
        <f>IF(ลับ!AS$3=0,0,IF(เวลาเรียน!AZ49="/",ลับ!AS$3,0))</f>
        <v>0</v>
      </c>
      <c r="AT49" s="64">
        <f>IF(ลับ!AT$3=0,0,IF(เวลาเรียน!BA49="/",ลับ!AT$3,0))</f>
        <v>0</v>
      </c>
      <c r="AU49" s="64">
        <f>IF(ลับ!AU$3=0,0,IF(เวลาเรียน!BB49="/",ลับ!AU$3,0))</f>
        <v>0</v>
      </c>
      <c r="AV49" s="64">
        <f>IF(ลับ!AV$3=0,0,IF(เวลาเรียน!BC49="/",ลับ!AV$3,0))</f>
        <v>0</v>
      </c>
      <c r="AW49" s="64">
        <f>IF(ลับ!AW$3=0,0,IF(เวลาเรียน!BD49="/",ลับ!AW$3,0))</f>
        <v>0</v>
      </c>
      <c r="AX49" s="64">
        <f>IF(ลับ!AX$3=0,0,IF(เวลาเรียน!BE49="/",ลับ!AX$3,0))</f>
        <v>0</v>
      </c>
      <c r="AY49" s="64">
        <f>IF(ลับ!AY$3=0,0,IF(เวลาเรียน!BF49="/",ลับ!AY$3,0))</f>
        <v>0</v>
      </c>
      <c r="AZ49" s="64">
        <f>IF(ลับ!AZ$3=0,0,IF(เวลาเรียน!BG49="/",ลับ!AZ$3,0))</f>
        <v>0</v>
      </c>
      <c r="BA49" s="64">
        <f>IF(ลับ!BA$3=0,0,IF(เวลาเรียน!BH49="/",ลับ!BA$3,0))</f>
        <v>0</v>
      </c>
      <c r="BB49" s="64">
        <f>IF(ลับ!BB$3=0,0,IF(เวลาเรียน!BI49="/",ลับ!BB$3,0))</f>
        <v>0</v>
      </c>
      <c r="BC49" s="64">
        <f>IF(ลับ!BC$3=0,0,IF(เวลาเรียน!BJ49="/",ลับ!BC$3,0))</f>
        <v>0</v>
      </c>
      <c r="BD49" s="64">
        <f>IF(ลับ!BD$3=0,0,IF(เวลาเรียน!BK49="/",ลับ!BD$3,0))</f>
        <v>0</v>
      </c>
      <c r="BE49" s="64">
        <f>IF(ลับ!BE$3=0,0,IF(เวลาเรียน!BL49="/",ลับ!BE$3,0))</f>
        <v>0</v>
      </c>
      <c r="BF49" s="64">
        <f>IF(ลับ!BF$3=0,0,IF(เวลาเรียน!BM49="/",ลับ!BF$3,0))</f>
        <v>0</v>
      </c>
      <c r="BG49" s="64">
        <f>IF(ลับ!BG$3=0,0,IF(เวลาเรียน!BN49="/",ลับ!BG$3,0))</f>
        <v>0</v>
      </c>
      <c r="BH49" s="64">
        <f>IF(ลับ!BH$3=0,0,IF(เวลาเรียน!BO49="/",ลับ!BH$3,0))</f>
        <v>0</v>
      </c>
      <c r="BI49" s="64">
        <f>IF(ลับ!BI$3=0,0,IF(เวลาเรียน!BP49="/",ลับ!BI$3,0))</f>
        <v>0</v>
      </c>
      <c r="BJ49" s="64">
        <f>IF(ลับ!BJ$3=0,0,IF(เวลาเรียน!BQ49="/",ลับ!BJ$3,0))</f>
        <v>0</v>
      </c>
      <c r="BK49" s="64">
        <f>IF(ลับ!BK$3=0,0,IF(เวลาเรียน!BR49="/",ลับ!BK$3,0))</f>
        <v>0</v>
      </c>
      <c r="BL49" s="64">
        <f>IF(ลับ!BL$3=0,0,IF(เวลาเรียน!BS49="/",ลับ!BL$3,0))</f>
        <v>0</v>
      </c>
      <c r="BM49" s="64">
        <f>IF(ลับ!BM$3=0,0,IF(เวลาเรียน!BT49="/",ลับ!BM$3,0))</f>
        <v>0</v>
      </c>
      <c r="BN49" s="64">
        <f>IF(ลับ!BN$3=0,0,IF(เวลาเรียน!BU49="/",ลับ!BN$3,0))</f>
        <v>0</v>
      </c>
      <c r="BO49" s="64">
        <f>IF(ลับ!BO$3=0,0,IF(เวลาเรียน!BV49="/",ลับ!BO$3,0))</f>
        <v>0</v>
      </c>
      <c r="BP49" s="64">
        <f>IF(ลับ!BP$3=0,0,IF(เวลาเรียน!BW49="/",ลับ!BP$3,0))</f>
        <v>0</v>
      </c>
      <c r="BQ49" s="64">
        <f>IF(ลับ!BQ$3=0,0,IF(เวลาเรียน!BX49="/",ลับ!BQ$3,0))</f>
        <v>0</v>
      </c>
      <c r="BR49" s="64">
        <f>IF(ลับ!BR$3=0,0,IF(เวลาเรียน!BY49="/",ลับ!BR$3,0))</f>
        <v>0</v>
      </c>
      <c r="BS49" s="773">
        <f>IF(ลับ!BS$3=0,0,IF(เวลาเรียน!BZ49="/",ลับ!BS$3,0))</f>
        <v>0</v>
      </c>
      <c r="BT49" s="64">
        <f>IF(ลับ!BT$3=0,0,IF(เวลาเรียน!CB49="/",ลับ!BT$3,0))</f>
        <v>0</v>
      </c>
      <c r="BU49" s="64">
        <f>IF(ลับ!BU$3=0,0,IF(เวลาเรียน!CC49="/",ลับ!BU$3,0))</f>
        <v>0</v>
      </c>
      <c r="BV49" s="64">
        <f>IF(ลับ!BV$3=0,0,IF(เวลาเรียน!CD49="/",ลับ!BV$3,0))</f>
        <v>0</v>
      </c>
      <c r="BW49" s="64">
        <f>IF(ลับ!BW$3=0,0,IF(เวลาเรียน!CE49="/",ลับ!BW$3,0))</f>
        <v>0</v>
      </c>
      <c r="BX49" s="64">
        <f>IF(ลับ!BX$3=0,0,IF(เวลาเรียน!CF49="/",ลับ!BX$3,0))</f>
        <v>0</v>
      </c>
      <c r="BY49" s="64">
        <f>IF(ลับ!BY$3=0,0,IF(เวลาเรียน!CG49="/",ลับ!BY$3,0))</f>
        <v>0</v>
      </c>
      <c r="BZ49" s="64">
        <f>IF(ลับ!BZ$3=0,0,IF(เวลาเรียน!CH49="/",ลับ!BZ$3,0))</f>
        <v>0</v>
      </c>
      <c r="CA49" s="64">
        <f>IF(ลับ!CA$3=0,0,IF(เวลาเรียน!CI49="/",ลับ!CA$3,0))</f>
        <v>0</v>
      </c>
      <c r="CB49" s="64">
        <f>IF(ลับ!CB$3=0,0,IF(เวลาเรียน!CJ49="/",ลับ!CB$3,0))</f>
        <v>0</v>
      </c>
      <c r="CC49" s="64">
        <f>IF(ลับ!CC$3=0,0,IF(เวลาเรียน!CK49="/",ลับ!CC$3,0))</f>
        <v>0</v>
      </c>
      <c r="CD49" s="64">
        <f>IF(ลับ!CD$3=0,0,IF(เวลาเรียน!CL49="/",ลับ!CD$3,0))</f>
        <v>0</v>
      </c>
      <c r="CE49" s="64">
        <f>IF(ลับ!CE$3=0,0,IF(เวลาเรียน!CM49="/",ลับ!CE$3,0))</f>
        <v>0</v>
      </c>
      <c r="CF49" s="64">
        <f>IF(ลับ!CF$3=0,0,IF(เวลาเรียน!CN49="/",ลับ!CF$3,0))</f>
        <v>0</v>
      </c>
      <c r="CG49" s="64">
        <f>IF(ลับ!CG$3=0,0,IF(เวลาเรียน!CO49="/",ลับ!CG$3,0))</f>
        <v>0</v>
      </c>
      <c r="CH49" s="64">
        <f>IF(ลับ!CH$3=0,0,IF(เวลาเรียน!CP49="/",ลับ!CH$3,0))</f>
        <v>0</v>
      </c>
      <c r="CI49" s="64">
        <f>IF(ลับ!CI$3=0,0,IF(เวลาเรียน!CQ49="/",ลับ!CI$3,0))</f>
        <v>0</v>
      </c>
      <c r="CJ49" s="64">
        <f>IF(ลับ!CJ$3=0,0,IF(เวลาเรียน!CR49="/",ลับ!CJ$3,0))</f>
        <v>0</v>
      </c>
      <c r="CK49" s="64">
        <f>IF(ลับ!CK$3=0,0,IF(เวลาเรียน!CS49="/",ลับ!CK$3,0))</f>
        <v>0</v>
      </c>
      <c r="CL49" s="64">
        <f>IF(ลับ!CL$3=0,0,IF(เวลาเรียน!CT49="/",ลับ!CL$3,0))</f>
        <v>0</v>
      </c>
      <c r="CM49" s="64">
        <f>IF(ลับ!CM$3=0,0,IF(เวลาเรียน!CU49="/",ลับ!CM$3,0))</f>
        <v>0</v>
      </c>
      <c r="CN49" s="64">
        <f>IF(ลับ!CN$3=0,0,IF(เวลาเรียน!CV49="/",ลับ!CN$3,0))</f>
        <v>0</v>
      </c>
      <c r="CO49" s="64">
        <f>IF(ลับ!CO$3=0,0,IF(เวลาเรียน!CW49="/",ลับ!CO$3,0))</f>
        <v>0</v>
      </c>
      <c r="CP49" s="64">
        <f>IF(ลับ!CP$3=0,0,IF(เวลาเรียน!CX49="/",ลับ!CP$3,0))</f>
        <v>0</v>
      </c>
      <c r="CQ49" s="64">
        <f>IF(ลับ!CQ$3=0,0,IF(เวลาเรียน!CY49="/",ลับ!CQ$3,0))</f>
        <v>0</v>
      </c>
      <c r="CR49" s="64">
        <f>IF(ลับ!CR$3=0,0,IF(เวลาเรียน!CZ49="/",ลับ!CR$3,0))</f>
        <v>0</v>
      </c>
      <c r="CS49" s="64">
        <f>IF(ลับ!CS$3=0,0,IF(เวลาเรียน!DA49="/",ลับ!CS$3,0))</f>
        <v>0</v>
      </c>
      <c r="CT49" s="64">
        <f>IF(ลับ!CT$3=0,0,IF(เวลาเรียน!DB49="/",ลับ!CT$3,0))</f>
        <v>0</v>
      </c>
      <c r="CU49" s="64">
        <f>IF(ลับ!CU$3=0,0,IF(เวลาเรียน!DC49="/",ลับ!CU$3,0))</f>
        <v>0</v>
      </c>
      <c r="CV49" s="64">
        <f>IF(ลับ!CV$3=0,0,IF(เวลาเรียน!DD49="/",ลับ!CV$3,0))</f>
        <v>0</v>
      </c>
      <c r="CW49" s="65">
        <f>IF(ลับ!CW$3=0,0,IF(เวลาเรียน!DE49="/",ลับ!CW$3,0))</f>
        <v>0</v>
      </c>
      <c r="CX49" s="85">
        <f t="shared" si="11"/>
        <v>0</v>
      </c>
      <c r="CZ49" s="16">
        <v>44</v>
      </c>
      <c r="DA49" s="16">
        <f>IF(ตัวชี้วัด!C49="ร",ตัวชี้วัด!C49,IF(ตัวชี้วัด!F49="ร",ตัวชี้วัด!F49,IF(ตัวชี้วัด!I49="ร",ตัวชี้วัด!I49,IF(ตัวชี้วัด!L49="ร",ตัวชี้วัด!L49,IF(ตัวชี้วัด!O49="ร",ตัวชี้วัด!O49,IF(ตัวชี้วัด!S49="ร",ตัวชี้วัด!S49,IF(ตัวชี้วัด!V49="ร",ตัวชี้วัด!V49,SUM(ตัวชี้วัด!C49,ตัวชี้วัด!F49,ตัวชี้วัด!I49,ตัวชี้วัด!L49,ตัวชี้วัด!O49,ตัวชี้วัด!S49,ตัวชี้วัด!V49))))))))</f>
        <v>0</v>
      </c>
      <c r="DB49" s="16">
        <f>IF(ตัวชี้วัด!Y49="ร",ตัวชี้วัด!Y49,IF(ตัวชี้วัด!AB49="ร",ตัวชี้วัด!AB49,IF(ตัวชี้วัด!AE49="ร",ตัวชี้วัด!AE49,IF(ตัวชี้วัด!AK49="ร",ตัวชี้วัด!AK49,IF(ตัวชี้วัด!AN49="ร",ตัวชี้วัด!AN49,IF(ตัวชี้วัด!AQ49="ร",ตัวชี้วัด!AQ49,IF(ตัวชี้วัด!AT49="ร",ตัวชี้วัด!AT49,SUM(ตัวชี้วัด!Y49,ตัวชี้วัด!AB49,ตัวชี้วัด!AE49,ตัวชี้วัด!AK49,ตัวชี้วัด!AN49,ตัวชี้วัด!AQ49,ตัวชี้วัด!AT49))))))))</f>
        <v>0</v>
      </c>
      <c r="DC49" s="16">
        <f>IF(ตัวชี้วัด!AW49="ร",ตัวชี้วัด!AW49,IF(ตัวชี้วัด!BA49="ร",ตัวชี้วัด!BA49,IF(ตัวชี้วัด!BD49="ร",ตัวชี้วัด!BD49,IF(ตัวชี้วัด!BG49="ร",ตัวชี้วัด!BG49,IF(ตัวชี้วัด!BJ49="ร",ตัวชี้วัด!BJ49,IF(ตัวชี้วัด!BM49="ร",ตัวชี้วัด!BM49,IF(ตัวชี้วัด!BS49="ร",ตัวชี้วัด!BS49,SUM(ตัวชี้วัด!AW49,ตัวชี้วัด!BA49,ตัวชี้วัด!BD49,ตัวชี้วัด!BG49,ตัวชี้วัด!BJ49,ตัวชี้วัด!BM49,ตัวชี้วัด!BS49))))))))</f>
        <v>0</v>
      </c>
      <c r="DD49" s="16">
        <f>IF(ตัวชี้วัด!BV49="ร",ตัวชี้วัด!BV49,IF(ตัวชี้วัด!BY49="ร",ตัวชี้วัด!BY49,IF(ตัวชี้วัด!CB49="ร",ตัวชี้วัด!CB49,IF(ตัวชี้วัด!CE49="ร",ตัวชี้วัด!CE49,IF(ตัวชี้วัด!CI49="ร",ตัวชี้วัด!CI49,IF(ตัวชี้วัด!CL49="ร",ตัวชี้วัด!CL49,IF(ตัวชี้วัด!CO49="ร",ตัวชี้วัด!CO49,SUM(ตัวชี้วัด!BV49,ตัวชี้วัด!BY49,ตัวชี้วัด!CB49,ตัวชี้วัด!CE49,ตัวชี้วัด!CI49,ตัวชี้วัด!CL49,ตัวชี้วัด!CO49))))))))</f>
        <v>0</v>
      </c>
      <c r="DE49" s="16">
        <f>IF(ตัวชี้วัด!CR49="ร",ตัวชี้วัด!CR49,IF(ตัวชี้วัด!CU49="ร",ตัวชี้วัด!CU49,IF(ตัวชี้วัด!DA49="ร",ตัวชี้วัด!DA49,IF(ตัวชี้วัด!DD49="ร",ตัวชี้วัด!DD49,IF(ตัวชี้วัด!DG49="ร",ตัวชี้วัด!DG49,IF(ตัวชี้วัด!DJ49="ร",ตัวชี้วัด!DJ49,IF(ตัวชี้วัด!DM49="ร",ตัวชี้วัด!DM49,SUM(ตัวชี้วัด!CR49,ตัวชี้วัด!CU49,ตัวชี้วัด!DA49,ตัวชี้วัด!DD49,ตัวชี้วัด!DG49,ตัวชี้วัด!DJ49,ตัวชี้วัด!DM49))))))))</f>
        <v>0</v>
      </c>
      <c r="DF49" s="16">
        <f>IF(ตัวชี้วัด!DQ49="ร",ตัวชี้วัด!DQ49,IF(ตัวชี้วัด!DT49="ร",ตัวชี้วัด!DT49,IF(ตัวชี้วัด!DW49="ร",ตัวชี้วัด!DW49,IF(ตัวชี้วัด!DZ49="ร",ตัวชี้วัด!DZ49,SUM(ตัวชี้วัด!DQ49,ตัวชี้วัด!DT49,ตัวชี้วัด!DW49,ตัวชี้วัด!DZ49)))))</f>
        <v>0</v>
      </c>
      <c r="DG49" s="84">
        <f t="shared" si="12"/>
        <v>0</v>
      </c>
      <c r="DH49" s="51"/>
      <c r="DI49" s="16">
        <f>IF(ตัวชี้วัด!D49="/",1,0)</f>
        <v>0</v>
      </c>
      <c r="DJ49" s="16">
        <f>IF(ตัวชี้วัด!G49="/",1,0)</f>
        <v>0</v>
      </c>
      <c r="DK49" s="16">
        <f>IF(ตัวชี้วัด!J49="/",1,0)</f>
        <v>0</v>
      </c>
      <c r="DL49" s="16">
        <f>IF(ตัวชี้วัด!M49="/",1,0)</f>
        <v>0</v>
      </c>
      <c r="DM49" s="16">
        <f>IF(ตัวชี้วัด!P49="/",1,0)</f>
        <v>0</v>
      </c>
      <c r="DN49" s="16">
        <f>IF(ตัวชี้วัด!T49="/",1,0)</f>
        <v>0</v>
      </c>
      <c r="DO49" s="16">
        <f>IF(ตัวชี้วัด!W49="/",1,0)</f>
        <v>0</v>
      </c>
      <c r="DP49" s="16">
        <f>IF(ตัวชี้วัด!Z49="/",1,0)</f>
        <v>0</v>
      </c>
      <c r="DQ49" s="16">
        <f>IF(ตัวชี้วัด!AC49="/",1,0)</f>
        <v>0</v>
      </c>
      <c r="DR49" s="16">
        <f>IF(ตัวชี้วัด!AF49="/",1,0)</f>
        <v>0</v>
      </c>
      <c r="DS49" s="16">
        <f>IF(ตัวชี้วัด!AL49="/",1,0)</f>
        <v>0</v>
      </c>
      <c r="DT49" s="16">
        <f>IF(ตัวชี้วัด!AO49="/",1,0)</f>
        <v>0</v>
      </c>
      <c r="DU49" s="16">
        <f>IF(ตัวชี้วัด!AR49="/",1,0)</f>
        <v>0</v>
      </c>
      <c r="DV49" s="16">
        <f>IF(ตัวชี้วัด!AU49="/",1,0)</f>
        <v>0</v>
      </c>
      <c r="DW49" s="16">
        <f>IF(ตัวชี้วัด!AX49="/",1,0)</f>
        <v>0</v>
      </c>
      <c r="DX49" s="16">
        <f>IF(ตัวชี้วัด!BB49="/",1,0)</f>
        <v>0</v>
      </c>
      <c r="DY49" s="16">
        <f>IF(ตัวชี้วัด!BE49="/",1,0)</f>
        <v>0</v>
      </c>
      <c r="DZ49" s="16">
        <f>IF(ตัวชี้วัด!BH49="/",1,0)</f>
        <v>0</v>
      </c>
      <c r="EA49" s="16">
        <f>IF(ตัวชี้วัด!BK49="/",1,0)</f>
        <v>0</v>
      </c>
      <c r="EB49" s="16">
        <f>IF(ตัวชี้วัด!BN49="/",1,0)</f>
        <v>0</v>
      </c>
      <c r="EC49" s="16">
        <f>IF(ตัวชี้วัด!BT49="/",1,0)</f>
        <v>0</v>
      </c>
      <c r="ED49" s="16">
        <f>IF(ตัวชี้วัด!BW49="/",1,0)</f>
        <v>0</v>
      </c>
      <c r="EE49" s="16">
        <f>IF(ตัวชี้วัด!BZ49="/",1,0)</f>
        <v>0</v>
      </c>
      <c r="EF49" s="16">
        <f>IF(ตัวชี้วัด!CC49="/",1,0)</f>
        <v>0</v>
      </c>
      <c r="EG49" s="16">
        <f>IF(ตัวชี้วัด!CF49="/",1,0)</f>
        <v>0</v>
      </c>
      <c r="EH49" s="16">
        <f>IF(ตัวชี้วัด!CJ49="/",1,0)</f>
        <v>0</v>
      </c>
      <c r="EI49" s="16">
        <f>IF(ตัวชี้วัด!CM49="/",1,0)</f>
        <v>0</v>
      </c>
      <c r="EJ49" s="16">
        <f>IF(ตัวชี้วัด!CP49="/",1,0)</f>
        <v>0</v>
      </c>
      <c r="EK49" s="16">
        <f>IF(ตัวชี้วัด!CS49="/",1,0)</f>
        <v>0</v>
      </c>
      <c r="EL49" s="16">
        <f>IF(ตัวชี้วัด!CV49="/",1,0)</f>
        <v>0</v>
      </c>
      <c r="EM49" s="16">
        <f>IF(ตัวชี้วัด!DB49="/",1,0)</f>
        <v>0</v>
      </c>
      <c r="EN49" s="16">
        <f>IF(ตัวชี้วัด!DE49="/",1,0)</f>
        <v>0</v>
      </c>
      <c r="EO49" s="16">
        <f>IF(ตัวชี้วัด!DH49="/",1,0)</f>
        <v>0</v>
      </c>
      <c r="EP49" s="16">
        <f>IF(ตัวชี้วัด!DK49="/",1,0)</f>
        <v>0</v>
      </c>
      <c r="EQ49" s="16">
        <f>IF(ตัวชี้วัด!DN49="/",1,0)</f>
        <v>0</v>
      </c>
      <c r="ER49" s="16">
        <f>IF(ตัวชี้วัด!DR49="/",1,0)</f>
        <v>0</v>
      </c>
      <c r="ES49" s="16">
        <f>IF(ตัวชี้วัด!DU49="/",1,0)</f>
        <v>0</v>
      </c>
      <c r="ET49" s="16">
        <f>IF(ตัวชี้วัด!DX49="/",1,0)</f>
        <v>0</v>
      </c>
      <c r="EU49" s="16">
        <f>IF(ตัวชี้วัด!EA49="/",1,0)</f>
        <v>0</v>
      </c>
      <c r="EV49" s="84">
        <f t="shared" si="14"/>
        <v>0</v>
      </c>
      <c r="EX49" s="16">
        <v>44</v>
      </c>
      <c r="EY49" s="16">
        <f>IF(คุณลักษณะ!B49&gt;1,2,IF(คุณลักษณะ!B49=1,1,0))</f>
        <v>0</v>
      </c>
      <c r="EZ49" s="16">
        <f>IF(คุณลักษณะ!C49&gt;1,2,IF(คุณลักษณะ!C49=1,1,0))</f>
        <v>0</v>
      </c>
      <c r="FA49" s="16">
        <f>IF(คุณลักษณะ!D49&gt;1,2,IF(คุณลักษณะ!D49=1,1,0))</f>
        <v>0</v>
      </c>
      <c r="FB49" s="16">
        <f>IF(คุณลักษณะ!E49&gt;1,2,IF(คุณลักษณะ!E49=1,1,0))</f>
        <v>0</v>
      </c>
      <c r="FC49" s="84">
        <f t="shared" si="15"/>
        <v>0</v>
      </c>
      <c r="FD49" s="16">
        <f>IF(คุณลักษณะ!G49&gt;1,2,IF(คุณลักษณะ!G49=1,1,0))</f>
        <v>0</v>
      </c>
      <c r="FE49" s="16">
        <f>IF(คุณลักษณะ!H49&gt;1,2,IF(คุณลักษณะ!H49=1,1,0))</f>
        <v>0</v>
      </c>
      <c r="FF49" s="84">
        <f t="shared" si="16"/>
        <v>0</v>
      </c>
      <c r="FG49" s="16">
        <f>IF(คุณลักษณะ!O49&gt;1,2,IF(คุณลักษณะ!O49=1,1,0))</f>
        <v>0</v>
      </c>
      <c r="FH49" s="16">
        <f>IF(คุณลักษณะ!P49&gt;1,2,IF(คุณลักษณะ!P49=1,1,0))</f>
        <v>0</v>
      </c>
      <c r="FI49" s="84">
        <f t="shared" si="17"/>
        <v>0</v>
      </c>
      <c r="FJ49" s="16">
        <f>IF(คุณลักษณะ!S49&gt;1,2,IF(คุณลักษณะ!S49=1,1,0))</f>
        <v>0</v>
      </c>
      <c r="FK49" s="16">
        <f>IF(คุณลักษณะ!T49&gt;1,2,IF(คุณลักษณะ!T49=1,1,0))</f>
        <v>0</v>
      </c>
      <c r="FL49" s="84">
        <f t="shared" si="18"/>
        <v>0</v>
      </c>
      <c r="FM49" s="16">
        <f>IF(คุณลักษณะ!V49&gt;1,2,IF(คุณลักษณะ!V49=1,1,0))</f>
        <v>0</v>
      </c>
      <c r="FN49" s="16">
        <f>IF(คุณลักษณะ!W49&gt;1,2,IF(คุณลักษณะ!W49=1,1,0))</f>
        <v>0</v>
      </c>
      <c r="FO49" s="84">
        <f t="shared" si="19"/>
        <v>0</v>
      </c>
      <c r="FP49" s="16">
        <f>IF(คุณลักษณะ!Y49&gt;1,2,IF(คุณลักษณะ!Y49=1,1,0))</f>
        <v>0</v>
      </c>
      <c r="FQ49" s="16">
        <f>IF(คุณลักษณะ!AC49&gt;1,2,IF(คุณลักษณะ!AC49=1,1,0))</f>
        <v>0</v>
      </c>
      <c r="FR49" s="16">
        <f>IF(คุณลักษณะ!AD49&gt;1,2,IF(คุณลักษณะ!AD49=1,1,0))</f>
        <v>0</v>
      </c>
      <c r="FS49" s="84">
        <f t="shared" si="20"/>
        <v>0</v>
      </c>
      <c r="FT49" s="16">
        <f>IF(คุณลักษณะ!AF49&gt;1,2,IF(คุณลักษณะ!AF49=1,1,0))</f>
        <v>0</v>
      </c>
      <c r="FU49" s="16">
        <f>IF(คุณลักษณะ!AG49&gt;1,2,IF(คุณลักษณะ!AG49=1,1,0))</f>
        <v>0</v>
      </c>
      <c r="FV49" s="84">
        <f t="shared" si="21"/>
        <v>0</v>
      </c>
      <c r="FW49" s="51"/>
      <c r="FX49" s="16">
        <f>IF(คุณลักษณะ!F49&gt;1,2,IF(คุณลักษณะ!F49=1,1,0))</f>
        <v>0</v>
      </c>
      <c r="FY49" s="16">
        <f>IF(คุณลักษณะ!I49&gt;1,2,IF(คุณลักษณะ!I49=1,1,0))</f>
        <v>0</v>
      </c>
      <c r="FZ49" s="16">
        <f>IF(คุณลักษณะ!N49&gt;1,2,IF(คุณลักษณะ!N49=1,1,0))</f>
        <v>0</v>
      </c>
      <c r="GA49" s="16">
        <f>IF(คุณลักษณะ!Q49&gt;1,2,IF(คุณลักษณะ!Q49=1,1,0))</f>
        <v>0</v>
      </c>
      <c r="GB49" s="16">
        <f>IF(คุณลักษณะ!U49&gt;1,2,IF(คุณลักษณะ!U49=1,1,0))</f>
        <v>0</v>
      </c>
      <c r="GC49" s="16">
        <f>IF(คุณลักษณะ!X49&gt;1,2,IF(คุณลักษณะ!X49=1,1,0))</f>
        <v>0</v>
      </c>
      <c r="GD49" s="16">
        <f>IF(คุณลักษณะ!AE49&gt;1,2,IF(คุณลักษณะ!AE49=1,1,0))</f>
        <v>0</v>
      </c>
      <c r="GE49" s="16">
        <f>IF(คุณลักษณะ!AH49&gt;1,2,IF(คุณลักษณะ!AH49=1,1,0))</f>
        <v>0</v>
      </c>
      <c r="GF49" s="88">
        <f t="shared" si="22"/>
        <v>0</v>
      </c>
      <c r="GG49" s="86">
        <f>IF(คุณลักษณะ!F49=0,0,IF(คุณลักษณะ!I49=0,0,IF(คุณลักษณะ!N49=0,0,IF(คุณลักษณะ!Q49=0,0,IF(คุณลักษณะ!U49=0,0,IF(คุณลักษณะ!X49=0,0,IF(คุณลักษณะ!AE49=0,0,IF(คุณลักษณะ!AH49=0,0,GF49))))))))</f>
        <v>0</v>
      </c>
      <c r="GI49" s="3">
        <v>44</v>
      </c>
      <c r="GJ49" s="22">
        <f>IF(เวลาเรียน!C49="",0,1)</f>
        <v>0</v>
      </c>
      <c r="GK49" s="456">
        <f>IF(ผลการเรียน!$AK48=$GK$5,1,0)</f>
        <v>0</v>
      </c>
      <c r="GL49" s="456">
        <f>IF(ผลการเรียน!$AK48=$GL$5,1,0)</f>
        <v>0</v>
      </c>
      <c r="GM49" s="456">
        <f>IF(ผลการเรียน!$AK48=$GM$5,1,0)</f>
        <v>0</v>
      </c>
      <c r="GN49" s="456">
        <f>IF(ผลการเรียน!$AK48=$GN$5,1,0)</f>
        <v>0</v>
      </c>
      <c r="GO49" s="456">
        <f>IF(ผลการเรียน!$AK48=$GO$5,1,0)</f>
        <v>0</v>
      </c>
      <c r="GP49" s="456">
        <f>IF(ผลการเรียน!$AK48=$GP$5,1,0)</f>
        <v>0</v>
      </c>
      <c r="GQ49" s="456">
        <f>IF(ผลการเรียน!$AK48=$GQ$5,1,0)</f>
        <v>0</v>
      </c>
      <c r="GR49" s="456">
        <f>IF(ผลการเรียน!$AK48=$GR$5,1,0)</f>
        <v>0</v>
      </c>
      <c r="GS49" s="456">
        <f>IF(ผลการเรียน!$AK48=$GS$5,1,0)</f>
        <v>0</v>
      </c>
      <c r="GT49" s="456">
        <f>IF(ผลการเรียน!$AK48=$GT$5,1,0)</f>
        <v>0</v>
      </c>
      <c r="GU49" s="456">
        <f ca="1">IF(ผลการเรียน!$BA48=ลับ!$GU$5,1,0)</f>
        <v>0</v>
      </c>
      <c r="GV49" s="456">
        <f ca="1">IF(ผลการเรียน!$BA48=ลับ!$GV$5,1,0)</f>
        <v>0</v>
      </c>
      <c r="GW49" s="456">
        <f ca="1">IF(ผลการเรียน!$BA48=ลับ!$GW$5,1,0)</f>
        <v>0</v>
      </c>
      <c r="GX49" s="456">
        <f ca="1">IF(ผลการเรียน!$BA48=ลับ!$GX$5,1,0)</f>
        <v>0</v>
      </c>
      <c r="GY49" s="456">
        <f ca="1">IF(ผลการเรียน!$AR48=ลับ!$GY$5,1,0)</f>
        <v>0</v>
      </c>
      <c r="GZ49" s="456">
        <f ca="1">IF(ผลการเรียน!$AR48=ลับ!$GZ$5,1,0)</f>
        <v>0</v>
      </c>
      <c r="HA49" s="456">
        <f ca="1">IF(ผลการเรียน!$AR48=ลับ!$HA$5,1,0)</f>
        <v>0</v>
      </c>
      <c r="HB49" s="456">
        <f ca="1">IF(ผลการเรียน!$AR48=ลับ!$HB$5,1,0)</f>
        <v>0</v>
      </c>
      <c r="HC49" s="22">
        <f>IF(สรุปคะแนน!$Q49=3,1,0)</f>
        <v>0</v>
      </c>
      <c r="HD49" s="22">
        <f>IF(สรุปคะแนน!$Q49=2,1,0)</f>
        <v>0</v>
      </c>
      <c r="HE49" s="22">
        <f>IF(สรุปคะแนน!$Q49=1,1,0)</f>
        <v>0</v>
      </c>
      <c r="HF49" s="22">
        <f>IF(สรุปคะแนน!$Q49=0,1,0)</f>
        <v>1</v>
      </c>
      <c r="HG49" s="51"/>
      <c r="HH49" s="51"/>
      <c r="HI49" s="51"/>
      <c r="HJ49" s="51"/>
      <c r="HK49" s="51"/>
      <c r="HL49" s="51"/>
      <c r="HM49" s="51"/>
      <c r="HN49" s="51"/>
    </row>
    <row r="50" spans="1:222" ht="21">
      <c r="A50" s="29">
        <v>45</v>
      </c>
      <c r="B50" s="64">
        <f>IF(ลับ!B$3=0,0,IF(เวลาเรียน!G50="/",ลับ!B$3,0))</f>
        <v>0</v>
      </c>
      <c r="C50" s="64">
        <f>IF(ลับ!C$3=0,0,IF(เวลาเรียน!H50="/",ลับ!C$3,0))</f>
        <v>0</v>
      </c>
      <c r="D50" s="64">
        <f>IF(ลับ!D$3=0,0,IF(เวลาเรียน!I50="/",ลับ!D$3,0))</f>
        <v>0</v>
      </c>
      <c r="E50" s="64">
        <f>IF(ลับ!E$3=0,0,IF(เวลาเรียน!J50="/",ลับ!E$3,0))</f>
        <v>0</v>
      </c>
      <c r="F50" s="64">
        <f>IF(ลับ!F$3=0,0,IF(เวลาเรียน!K50="/",ลับ!F$3,0))</f>
        <v>0</v>
      </c>
      <c r="G50" s="64">
        <f>IF(ลับ!G$3=0,0,IF(เวลาเรียน!L50="/",ลับ!G$3,0))</f>
        <v>0</v>
      </c>
      <c r="H50" s="64">
        <f>IF(ลับ!H$3=0,0,IF(เวลาเรียน!M50="/",ลับ!H$3,0))</f>
        <v>0</v>
      </c>
      <c r="I50" s="64">
        <f>IF(ลับ!I$3=0,0,IF(เวลาเรียน!N50="/",ลับ!I$3,0))</f>
        <v>0</v>
      </c>
      <c r="J50" s="64">
        <f>IF(ลับ!J$3=0,0,IF(เวลาเรียน!O50="/",ลับ!J$3,0))</f>
        <v>0</v>
      </c>
      <c r="K50" s="64">
        <f>IF(ลับ!K$3=0,0,IF(เวลาเรียน!P50="/",ลับ!K$3,0))</f>
        <v>0</v>
      </c>
      <c r="L50" s="64">
        <f>IF(ลับ!L$3=0,0,IF(เวลาเรียน!Q50="/",ลับ!L$3,0))</f>
        <v>0</v>
      </c>
      <c r="M50" s="64">
        <f>IF(ลับ!M$3=0,0,IF(เวลาเรียน!R50="/",ลับ!M$3,0))</f>
        <v>0</v>
      </c>
      <c r="N50" s="64">
        <f>IF(ลับ!N$3=0,0,IF(เวลาเรียน!S50="/",ลับ!N$3,0))</f>
        <v>0</v>
      </c>
      <c r="O50" s="64">
        <f>IF(ลับ!O$3=0,0,IF(เวลาเรียน!T50="/",ลับ!O$3,0))</f>
        <v>0</v>
      </c>
      <c r="P50" s="64">
        <f>IF(ลับ!P$3=0,0,IF(เวลาเรียน!U50="/",ลับ!P$3,0))</f>
        <v>0</v>
      </c>
      <c r="Q50" s="64">
        <f>IF(ลับ!Q$3=0,0,IF(เวลาเรียน!V50="/",ลับ!Q$3,0))</f>
        <v>0</v>
      </c>
      <c r="R50" s="64">
        <f>IF(ลับ!R$3=0,0,IF(เวลาเรียน!W50="/",ลับ!R$3,0))</f>
        <v>0</v>
      </c>
      <c r="S50" s="64">
        <f>IF(ลับ!S$3=0,0,IF(เวลาเรียน!X50="/",ลับ!S$3,0))</f>
        <v>0</v>
      </c>
      <c r="T50" s="64">
        <f>IF(ลับ!T$3=0,0,IF(เวลาเรียน!Y50="/",ลับ!T$3,0))</f>
        <v>0</v>
      </c>
      <c r="U50" s="64">
        <f>IF(ลับ!U$3=0,0,IF(เวลาเรียน!Z50="/",ลับ!U$3,0))</f>
        <v>0</v>
      </c>
      <c r="V50" s="64">
        <f>IF(ลับ!V$3=0,0,IF(เวลาเรียน!AA50="/",ลับ!V$3,0))</f>
        <v>0</v>
      </c>
      <c r="W50" s="64">
        <f>IF(ลับ!W$3=0,0,IF(เวลาเรียน!AB50="/",ลับ!W$3,0))</f>
        <v>0</v>
      </c>
      <c r="X50" s="64">
        <f>IF(ลับ!X$3=0,0,IF(เวลาเรียน!AC50="/",ลับ!X$3,0))</f>
        <v>0</v>
      </c>
      <c r="Y50" s="64">
        <f>IF(ลับ!Y$3=0,0,IF(เวลาเรียน!AD50="/",ลับ!Y$3,0))</f>
        <v>0</v>
      </c>
      <c r="Z50" s="773">
        <f>IF(ลับ!Z$3=0,0,IF(เวลาเรียน!AE50="/",ลับ!Z$3,0))</f>
        <v>0</v>
      </c>
      <c r="AA50" s="64">
        <f>IF(ลับ!AA$3=0,0,IF(เวลาเรียน!AH50="/",ลับ!AA$3,0))</f>
        <v>0</v>
      </c>
      <c r="AB50" s="64">
        <f>IF(ลับ!AB$3=0,0,IF(เวลาเรียน!AI50="/",ลับ!AB$3,0))</f>
        <v>0</v>
      </c>
      <c r="AC50" s="64">
        <f>IF(ลับ!AC$3=0,0,IF(เวลาเรียน!AJ50="/",ลับ!AC$3,0))</f>
        <v>0</v>
      </c>
      <c r="AD50" s="64">
        <f>IF(ลับ!AD$3=0,0,IF(เวลาเรียน!AK50="/",ลับ!AD$3,0))</f>
        <v>0</v>
      </c>
      <c r="AE50" s="64">
        <f>IF(ลับ!AE$3=0,0,IF(เวลาเรียน!AL50="/",ลับ!AE$3,0))</f>
        <v>0</v>
      </c>
      <c r="AF50" s="64">
        <f>IF(ลับ!AF$3=0,0,IF(เวลาเรียน!AM50="/",ลับ!AF$3,0))</f>
        <v>0</v>
      </c>
      <c r="AG50" s="64">
        <f>IF(ลับ!AG$3=0,0,IF(เวลาเรียน!AN50="/",ลับ!AG$3,0))</f>
        <v>0</v>
      </c>
      <c r="AH50" s="64">
        <f>IF(ลับ!AH$3=0,0,IF(เวลาเรียน!AO50="/",ลับ!AH$3,0))</f>
        <v>0</v>
      </c>
      <c r="AI50" s="64">
        <f>IF(ลับ!AI$3=0,0,IF(เวลาเรียน!AP50="/",ลับ!AI$3,0))</f>
        <v>0</v>
      </c>
      <c r="AJ50" s="64">
        <f>IF(ลับ!AJ$3=0,0,IF(เวลาเรียน!AQ50="/",ลับ!AJ$3,0))</f>
        <v>0</v>
      </c>
      <c r="AK50" s="64">
        <f>IF(ลับ!AK$3=0,0,IF(เวลาเรียน!AR50="/",ลับ!AK$3,0))</f>
        <v>0</v>
      </c>
      <c r="AL50" s="64">
        <f>IF(ลับ!AL$3=0,0,IF(เวลาเรียน!AS50="/",ลับ!AL$3,0))</f>
        <v>0</v>
      </c>
      <c r="AM50" s="64">
        <f>IF(ลับ!AM$3=0,0,IF(เวลาเรียน!AT50="/",ลับ!AM$3,0))</f>
        <v>0</v>
      </c>
      <c r="AN50" s="64">
        <f>IF(ลับ!AN$3=0,0,IF(เวลาเรียน!AU50="/",ลับ!AN$3,0))</f>
        <v>0</v>
      </c>
      <c r="AO50" s="64">
        <f>IF(ลับ!AO$3=0,0,IF(เวลาเรียน!AV50="/",ลับ!AO$3,0))</f>
        <v>0</v>
      </c>
      <c r="AP50" s="64">
        <f>IF(ลับ!AP$3=0,0,IF(เวลาเรียน!AW50="/",ลับ!AP$3,0))</f>
        <v>0</v>
      </c>
      <c r="AQ50" s="64">
        <f>IF(ลับ!AQ$3=0,0,IF(เวลาเรียน!AX50="/",ลับ!AQ$3,0))</f>
        <v>0</v>
      </c>
      <c r="AR50" s="64">
        <f>IF(ลับ!AR$3=0,0,IF(เวลาเรียน!AY50="/",ลับ!AR$3,0))</f>
        <v>0</v>
      </c>
      <c r="AS50" s="64">
        <f>IF(ลับ!AS$3=0,0,IF(เวลาเรียน!AZ50="/",ลับ!AS$3,0))</f>
        <v>0</v>
      </c>
      <c r="AT50" s="64">
        <f>IF(ลับ!AT$3=0,0,IF(เวลาเรียน!BA50="/",ลับ!AT$3,0))</f>
        <v>0</v>
      </c>
      <c r="AU50" s="64">
        <f>IF(ลับ!AU$3=0,0,IF(เวลาเรียน!BB50="/",ลับ!AU$3,0))</f>
        <v>0</v>
      </c>
      <c r="AV50" s="64">
        <f>IF(ลับ!AV$3=0,0,IF(เวลาเรียน!BC50="/",ลับ!AV$3,0))</f>
        <v>0</v>
      </c>
      <c r="AW50" s="64">
        <f>IF(ลับ!AW$3=0,0,IF(เวลาเรียน!BD50="/",ลับ!AW$3,0))</f>
        <v>0</v>
      </c>
      <c r="AX50" s="64">
        <f>IF(ลับ!AX$3=0,0,IF(เวลาเรียน!BE50="/",ลับ!AX$3,0))</f>
        <v>0</v>
      </c>
      <c r="AY50" s="64">
        <f>IF(ลับ!AY$3=0,0,IF(เวลาเรียน!BF50="/",ลับ!AY$3,0))</f>
        <v>0</v>
      </c>
      <c r="AZ50" s="64">
        <f>IF(ลับ!AZ$3=0,0,IF(เวลาเรียน!BG50="/",ลับ!AZ$3,0))</f>
        <v>0</v>
      </c>
      <c r="BA50" s="64">
        <f>IF(ลับ!BA$3=0,0,IF(เวลาเรียน!BH50="/",ลับ!BA$3,0))</f>
        <v>0</v>
      </c>
      <c r="BB50" s="64">
        <f>IF(ลับ!BB$3=0,0,IF(เวลาเรียน!BI50="/",ลับ!BB$3,0))</f>
        <v>0</v>
      </c>
      <c r="BC50" s="64">
        <f>IF(ลับ!BC$3=0,0,IF(เวลาเรียน!BJ50="/",ลับ!BC$3,0))</f>
        <v>0</v>
      </c>
      <c r="BD50" s="64">
        <f>IF(ลับ!BD$3=0,0,IF(เวลาเรียน!BK50="/",ลับ!BD$3,0))</f>
        <v>0</v>
      </c>
      <c r="BE50" s="64">
        <f>IF(ลับ!BE$3=0,0,IF(เวลาเรียน!BL50="/",ลับ!BE$3,0))</f>
        <v>0</v>
      </c>
      <c r="BF50" s="64">
        <f>IF(ลับ!BF$3=0,0,IF(เวลาเรียน!BM50="/",ลับ!BF$3,0))</f>
        <v>0</v>
      </c>
      <c r="BG50" s="64">
        <f>IF(ลับ!BG$3=0,0,IF(เวลาเรียน!BN50="/",ลับ!BG$3,0))</f>
        <v>0</v>
      </c>
      <c r="BH50" s="64">
        <f>IF(ลับ!BH$3=0,0,IF(เวลาเรียน!BO50="/",ลับ!BH$3,0))</f>
        <v>0</v>
      </c>
      <c r="BI50" s="64">
        <f>IF(ลับ!BI$3=0,0,IF(เวลาเรียน!BP50="/",ลับ!BI$3,0))</f>
        <v>0</v>
      </c>
      <c r="BJ50" s="64">
        <f>IF(ลับ!BJ$3=0,0,IF(เวลาเรียน!BQ50="/",ลับ!BJ$3,0))</f>
        <v>0</v>
      </c>
      <c r="BK50" s="64">
        <f>IF(ลับ!BK$3=0,0,IF(เวลาเรียน!BR50="/",ลับ!BK$3,0))</f>
        <v>0</v>
      </c>
      <c r="BL50" s="64">
        <f>IF(ลับ!BL$3=0,0,IF(เวลาเรียน!BS50="/",ลับ!BL$3,0))</f>
        <v>0</v>
      </c>
      <c r="BM50" s="64">
        <f>IF(ลับ!BM$3=0,0,IF(เวลาเรียน!BT50="/",ลับ!BM$3,0))</f>
        <v>0</v>
      </c>
      <c r="BN50" s="64">
        <f>IF(ลับ!BN$3=0,0,IF(เวลาเรียน!BU50="/",ลับ!BN$3,0))</f>
        <v>0</v>
      </c>
      <c r="BO50" s="64">
        <f>IF(ลับ!BO$3=0,0,IF(เวลาเรียน!BV50="/",ลับ!BO$3,0))</f>
        <v>0</v>
      </c>
      <c r="BP50" s="64">
        <f>IF(ลับ!BP$3=0,0,IF(เวลาเรียน!BW50="/",ลับ!BP$3,0))</f>
        <v>0</v>
      </c>
      <c r="BQ50" s="64">
        <f>IF(ลับ!BQ$3=0,0,IF(เวลาเรียน!BX50="/",ลับ!BQ$3,0))</f>
        <v>0</v>
      </c>
      <c r="BR50" s="64">
        <f>IF(ลับ!BR$3=0,0,IF(เวลาเรียน!BY50="/",ลับ!BR$3,0))</f>
        <v>0</v>
      </c>
      <c r="BS50" s="773">
        <f>IF(ลับ!BS$3=0,0,IF(เวลาเรียน!BZ50="/",ลับ!BS$3,0))</f>
        <v>0</v>
      </c>
      <c r="BT50" s="64">
        <f>IF(ลับ!BT$3=0,0,IF(เวลาเรียน!CB50="/",ลับ!BT$3,0))</f>
        <v>0</v>
      </c>
      <c r="BU50" s="64">
        <f>IF(ลับ!BU$3=0,0,IF(เวลาเรียน!CC50="/",ลับ!BU$3,0))</f>
        <v>0</v>
      </c>
      <c r="BV50" s="64">
        <f>IF(ลับ!BV$3=0,0,IF(เวลาเรียน!CD50="/",ลับ!BV$3,0))</f>
        <v>0</v>
      </c>
      <c r="BW50" s="64">
        <f>IF(ลับ!BW$3=0,0,IF(เวลาเรียน!CE50="/",ลับ!BW$3,0))</f>
        <v>0</v>
      </c>
      <c r="BX50" s="64">
        <f>IF(ลับ!BX$3=0,0,IF(เวลาเรียน!CF50="/",ลับ!BX$3,0))</f>
        <v>0</v>
      </c>
      <c r="BY50" s="64">
        <f>IF(ลับ!BY$3=0,0,IF(เวลาเรียน!CG50="/",ลับ!BY$3,0))</f>
        <v>0</v>
      </c>
      <c r="BZ50" s="64">
        <f>IF(ลับ!BZ$3=0,0,IF(เวลาเรียน!CH50="/",ลับ!BZ$3,0))</f>
        <v>0</v>
      </c>
      <c r="CA50" s="64">
        <f>IF(ลับ!CA$3=0,0,IF(เวลาเรียน!CI50="/",ลับ!CA$3,0))</f>
        <v>0</v>
      </c>
      <c r="CB50" s="64">
        <f>IF(ลับ!CB$3=0,0,IF(เวลาเรียน!CJ50="/",ลับ!CB$3,0))</f>
        <v>0</v>
      </c>
      <c r="CC50" s="64">
        <f>IF(ลับ!CC$3=0,0,IF(เวลาเรียน!CK50="/",ลับ!CC$3,0))</f>
        <v>0</v>
      </c>
      <c r="CD50" s="64">
        <f>IF(ลับ!CD$3=0,0,IF(เวลาเรียน!CL50="/",ลับ!CD$3,0))</f>
        <v>0</v>
      </c>
      <c r="CE50" s="64">
        <f>IF(ลับ!CE$3=0,0,IF(เวลาเรียน!CM50="/",ลับ!CE$3,0))</f>
        <v>0</v>
      </c>
      <c r="CF50" s="64">
        <f>IF(ลับ!CF$3=0,0,IF(เวลาเรียน!CN50="/",ลับ!CF$3,0))</f>
        <v>0</v>
      </c>
      <c r="CG50" s="64">
        <f>IF(ลับ!CG$3=0,0,IF(เวลาเรียน!CO50="/",ลับ!CG$3,0))</f>
        <v>0</v>
      </c>
      <c r="CH50" s="64">
        <f>IF(ลับ!CH$3=0,0,IF(เวลาเรียน!CP50="/",ลับ!CH$3,0))</f>
        <v>0</v>
      </c>
      <c r="CI50" s="64">
        <f>IF(ลับ!CI$3=0,0,IF(เวลาเรียน!CQ50="/",ลับ!CI$3,0))</f>
        <v>0</v>
      </c>
      <c r="CJ50" s="64">
        <f>IF(ลับ!CJ$3=0,0,IF(เวลาเรียน!CR50="/",ลับ!CJ$3,0))</f>
        <v>0</v>
      </c>
      <c r="CK50" s="64">
        <f>IF(ลับ!CK$3=0,0,IF(เวลาเรียน!CS50="/",ลับ!CK$3,0))</f>
        <v>0</v>
      </c>
      <c r="CL50" s="64">
        <f>IF(ลับ!CL$3=0,0,IF(เวลาเรียน!CT50="/",ลับ!CL$3,0))</f>
        <v>0</v>
      </c>
      <c r="CM50" s="64">
        <f>IF(ลับ!CM$3=0,0,IF(เวลาเรียน!CU50="/",ลับ!CM$3,0))</f>
        <v>0</v>
      </c>
      <c r="CN50" s="64">
        <f>IF(ลับ!CN$3=0,0,IF(เวลาเรียน!CV50="/",ลับ!CN$3,0))</f>
        <v>0</v>
      </c>
      <c r="CO50" s="64">
        <f>IF(ลับ!CO$3=0,0,IF(เวลาเรียน!CW50="/",ลับ!CO$3,0))</f>
        <v>0</v>
      </c>
      <c r="CP50" s="64">
        <f>IF(ลับ!CP$3=0,0,IF(เวลาเรียน!CX50="/",ลับ!CP$3,0))</f>
        <v>0</v>
      </c>
      <c r="CQ50" s="64">
        <f>IF(ลับ!CQ$3=0,0,IF(เวลาเรียน!CY50="/",ลับ!CQ$3,0))</f>
        <v>0</v>
      </c>
      <c r="CR50" s="64">
        <f>IF(ลับ!CR$3=0,0,IF(เวลาเรียน!CZ50="/",ลับ!CR$3,0))</f>
        <v>0</v>
      </c>
      <c r="CS50" s="64">
        <f>IF(ลับ!CS$3=0,0,IF(เวลาเรียน!DA50="/",ลับ!CS$3,0))</f>
        <v>0</v>
      </c>
      <c r="CT50" s="64">
        <f>IF(ลับ!CT$3=0,0,IF(เวลาเรียน!DB50="/",ลับ!CT$3,0))</f>
        <v>0</v>
      </c>
      <c r="CU50" s="64">
        <f>IF(ลับ!CU$3=0,0,IF(เวลาเรียน!DC50="/",ลับ!CU$3,0))</f>
        <v>0</v>
      </c>
      <c r="CV50" s="64">
        <f>IF(ลับ!CV$3=0,0,IF(เวลาเรียน!DD50="/",ลับ!CV$3,0))</f>
        <v>0</v>
      </c>
      <c r="CW50" s="65">
        <f>IF(ลับ!CW$3=0,0,IF(เวลาเรียน!DE50="/",ลับ!CW$3,0))</f>
        <v>0</v>
      </c>
      <c r="CX50" s="85">
        <f t="shared" si="11"/>
        <v>0</v>
      </c>
      <c r="CZ50" s="16">
        <v>45</v>
      </c>
      <c r="DA50" s="16">
        <f>IF(ตัวชี้วัด!C50="ร",ตัวชี้วัด!C50,IF(ตัวชี้วัด!F50="ร",ตัวชี้วัด!F50,IF(ตัวชี้วัด!I50="ร",ตัวชี้วัด!I50,IF(ตัวชี้วัด!L50="ร",ตัวชี้วัด!L50,IF(ตัวชี้วัด!O50="ร",ตัวชี้วัด!O50,IF(ตัวชี้วัด!S50="ร",ตัวชี้วัด!S50,IF(ตัวชี้วัด!V50="ร",ตัวชี้วัด!V50,SUM(ตัวชี้วัด!C50,ตัวชี้วัด!F50,ตัวชี้วัด!I50,ตัวชี้วัด!L50,ตัวชี้วัด!O50,ตัวชี้วัด!S50,ตัวชี้วัด!V50))))))))</f>
        <v>0</v>
      </c>
      <c r="DB50" s="16">
        <f>IF(ตัวชี้วัด!Y50="ร",ตัวชี้วัด!Y50,IF(ตัวชี้วัด!AB50="ร",ตัวชี้วัด!AB50,IF(ตัวชี้วัด!AE50="ร",ตัวชี้วัด!AE50,IF(ตัวชี้วัด!AK50="ร",ตัวชี้วัด!AK50,IF(ตัวชี้วัด!AN50="ร",ตัวชี้วัด!AN50,IF(ตัวชี้วัด!AQ50="ร",ตัวชี้วัด!AQ50,IF(ตัวชี้วัด!AT50="ร",ตัวชี้วัด!AT50,SUM(ตัวชี้วัด!Y50,ตัวชี้วัด!AB50,ตัวชี้วัด!AE50,ตัวชี้วัด!AK50,ตัวชี้วัด!AN50,ตัวชี้วัด!AQ50,ตัวชี้วัด!AT50))))))))</f>
        <v>0</v>
      </c>
      <c r="DC50" s="16">
        <f>IF(ตัวชี้วัด!AW50="ร",ตัวชี้วัด!AW50,IF(ตัวชี้วัด!BA50="ร",ตัวชี้วัด!BA50,IF(ตัวชี้วัด!BD50="ร",ตัวชี้วัด!BD50,IF(ตัวชี้วัด!BG50="ร",ตัวชี้วัด!BG50,IF(ตัวชี้วัด!BJ50="ร",ตัวชี้วัด!BJ50,IF(ตัวชี้วัด!BM50="ร",ตัวชี้วัด!BM50,IF(ตัวชี้วัด!BS50="ร",ตัวชี้วัด!BS50,SUM(ตัวชี้วัด!AW50,ตัวชี้วัด!BA50,ตัวชี้วัด!BD50,ตัวชี้วัด!BG50,ตัวชี้วัด!BJ50,ตัวชี้วัด!BM50,ตัวชี้วัด!BS50))))))))</f>
        <v>0</v>
      </c>
      <c r="DD50" s="16">
        <f>IF(ตัวชี้วัด!BV50="ร",ตัวชี้วัด!BV50,IF(ตัวชี้วัด!BY50="ร",ตัวชี้วัด!BY50,IF(ตัวชี้วัด!CB50="ร",ตัวชี้วัด!CB50,IF(ตัวชี้วัด!CE50="ร",ตัวชี้วัด!CE50,IF(ตัวชี้วัด!CI50="ร",ตัวชี้วัด!CI50,IF(ตัวชี้วัด!CL50="ร",ตัวชี้วัด!CL50,IF(ตัวชี้วัด!CO50="ร",ตัวชี้วัด!CO50,SUM(ตัวชี้วัด!BV50,ตัวชี้วัด!BY50,ตัวชี้วัด!CB50,ตัวชี้วัด!CE50,ตัวชี้วัด!CI50,ตัวชี้วัด!CL50,ตัวชี้วัด!CO50))))))))</f>
        <v>0</v>
      </c>
      <c r="DE50" s="16">
        <f>IF(ตัวชี้วัด!CR50="ร",ตัวชี้วัด!CR50,IF(ตัวชี้วัด!CU50="ร",ตัวชี้วัด!CU50,IF(ตัวชี้วัด!DA50="ร",ตัวชี้วัด!DA50,IF(ตัวชี้วัด!DD50="ร",ตัวชี้วัด!DD50,IF(ตัวชี้วัด!DG50="ร",ตัวชี้วัด!DG50,IF(ตัวชี้วัด!DJ50="ร",ตัวชี้วัด!DJ50,IF(ตัวชี้วัด!DM50="ร",ตัวชี้วัด!DM50,SUM(ตัวชี้วัด!CR50,ตัวชี้วัด!CU50,ตัวชี้วัด!DA50,ตัวชี้วัด!DD50,ตัวชี้วัด!DG50,ตัวชี้วัด!DJ50,ตัวชี้วัด!DM50))))))))</f>
        <v>0</v>
      </c>
      <c r="DF50" s="16">
        <f>IF(ตัวชี้วัด!DQ50="ร",ตัวชี้วัด!DQ50,IF(ตัวชี้วัด!DT50="ร",ตัวชี้วัด!DT50,IF(ตัวชี้วัด!DW50="ร",ตัวชี้วัด!DW50,IF(ตัวชี้วัด!DZ50="ร",ตัวชี้วัด!DZ50,SUM(ตัวชี้วัด!DQ50,ตัวชี้วัด!DT50,ตัวชี้วัด!DW50,ตัวชี้วัด!DZ50)))))</f>
        <v>0</v>
      </c>
      <c r="DG50" s="84">
        <f t="shared" si="12"/>
        <v>0</v>
      </c>
      <c r="DH50" s="51"/>
      <c r="DI50" s="16">
        <f>IF(ตัวชี้วัด!D50="/",1,0)</f>
        <v>0</v>
      </c>
      <c r="DJ50" s="16">
        <f>IF(ตัวชี้วัด!G50="/",1,0)</f>
        <v>0</v>
      </c>
      <c r="DK50" s="16">
        <f>IF(ตัวชี้วัด!J50="/",1,0)</f>
        <v>0</v>
      </c>
      <c r="DL50" s="16">
        <f>IF(ตัวชี้วัด!M50="/",1,0)</f>
        <v>0</v>
      </c>
      <c r="DM50" s="16">
        <f>IF(ตัวชี้วัด!P50="/",1,0)</f>
        <v>0</v>
      </c>
      <c r="DN50" s="16">
        <f>IF(ตัวชี้วัด!T50="/",1,0)</f>
        <v>0</v>
      </c>
      <c r="DO50" s="16">
        <f>IF(ตัวชี้วัด!W50="/",1,0)</f>
        <v>0</v>
      </c>
      <c r="DP50" s="16">
        <f>IF(ตัวชี้วัด!Z50="/",1,0)</f>
        <v>0</v>
      </c>
      <c r="DQ50" s="16">
        <f>IF(ตัวชี้วัด!AC50="/",1,0)</f>
        <v>0</v>
      </c>
      <c r="DR50" s="16">
        <f>IF(ตัวชี้วัด!AF50="/",1,0)</f>
        <v>0</v>
      </c>
      <c r="DS50" s="16">
        <f>IF(ตัวชี้วัด!AL50="/",1,0)</f>
        <v>0</v>
      </c>
      <c r="DT50" s="16">
        <f>IF(ตัวชี้วัด!AO50="/",1,0)</f>
        <v>0</v>
      </c>
      <c r="DU50" s="16">
        <f>IF(ตัวชี้วัด!AR50="/",1,0)</f>
        <v>0</v>
      </c>
      <c r="DV50" s="16">
        <f>IF(ตัวชี้วัด!AU50="/",1,0)</f>
        <v>0</v>
      </c>
      <c r="DW50" s="16">
        <f>IF(ตัวชี้วัด!AX50="/",1,0)</f>
        <v>0</v>
      </c>
      <c r="DX50" s="16">
        <f>IF(ตัวชี้วัด!BB50="/",1,0)</f>
        <v>0</v>
      </c>
      <c r="DY50" s="16">
        <f>IF(ตัวชี้วัด!BE50="/",1,0)</f>
        <v>0</v>
      </c>
      <c r="DZ50" s="16">
        <f>IF(ตัวชี้วัด!BH50="/",1,0)</f>
        <v>0</v>
      </c>
      <c r="EA50" s="16">
        <f>IF(ตัวชี้วัด!BK50="/",1,0)</f>
        <v>0</v>
      </c>
      <c r="EB50" s="16">
        <f>IF(ตัวชี้วัด!BN50="/",1,0)</f>
        <v>0</v>
      </c>
      <c r="EC50" s="16">
        <f>IF(ตัวชี้วัด!BT50="/",1,0)</f>
        <v>0</v>
      </c>
      <c r="ED50" s="16">
        <f>IF(ตัวชี้วัด!BW50="/",1,0)</f>
        <v>0</v>
      </c>
      <c r="EE50" s="16">
        <f>IF(ตัวชี้วัด!BZ50="/",1,0)</f>
        <v>0</v>
      </c>
      <c r="EF50" s="16">
        <f>IF(ตัวชี้วัด!CC50="/",1,0)</f>
        <v>0</v>
      </c>
      <c r="EG50" s="16">
        <f>IF(ตัวชี้วัด!CF50="/",1,0)</f>
        <v>0</v>
      </c>
      <c r="EH50" s="16">
        <f>IF(ตัวชี้วัด!CJ50="/",1,0)</f>
        <v>0</v>
      </c>
      <c r="EI50" s="16">
        <f>IF(ตัวชี้วัด!CM50="/",1,0)</f>
        <v>0</v>
      </c>
      <c r="EJ50" s="16">
        <f>IF(ตัวชี้วัด!CP50="/",1,0)</f>
        <v>0</v>
      </c>
      <c r="EK50" s="16">
        <f>IF(ตัวชี้วัด!CS50="/",1,0)</f>
        <v>0</v>
      </c>
      <c r="EL50" s="16">
        <f>IF(ตัวชี้วัด!CV50="/",1,0)</f>
        <v>0</v>
      </c>
      <c r="EM50" s="16">
        <f>IF(ตัวชี้วัด!DB50="/",1,0)</f>
        <v>0</v>
      </c>
      <c r="EN50" s="16">
        <f>IF(ตัวชี้วัด!DE50="/",1,0)</f>
        <v>0</v>
      </c>
      <c r="EO50" s="16">
        <f>IF(ตัวชี้วัด!DH50="/",1,0)</f>
        <v>0</v>
      </c>
      <c r="EP50" s="16">
        <f>IF(ตัวชี้วัด!DK50="/",1,0)</f>
        <v>0</v>
      </c>
      <c r="EQ50" s="16">
        <f>IF(ตัวชี้วัด!DN50="/",1,0)</f>
        <v>0</v>
      </c>
      <c r="ER50" s="16">
        <f>IF(ตัวชี้วัด!DR50="/",1,0)</f>
        <v>0</v>
      </c>
      <c r="ES50" s="16">
        <f>IF(ตัวชี้วัด!DU50="/",1,0)</f>
        <v>0</v>
      </c>
      <c r="ET50" s="16">
        <f>IF(ตัวชี้วัด!DX50="/",1,0)</f>
        <v>0</v>
      </c>
      <c r="EU50" s="16">
        <f>IF(ตัวชี้วัด!EA50="/",1,0)</f>
        <v>0</v>
      </c>
      <c r="EV50" s="84">
        <f t="shared" si="14"/>
        <v>0</v>
      </c>
      <c r="EX50" s="16">
        <v>45</v>
      </c>
      <c r="EY50" s="16">
        <f>IF(คุณลักษณะ!B50&gt;1,2,IF(คุณลักษณะ!B50=1,1,0))</f>
        <v>0</v>
      </c>
      <c r="EZ50" s="16">
        <f>IF(คุณลักษณะ!C50&gt;1,2,IF(คุณลักษณะ!C50=1,1,0))</f>
        <v>0</v>
      </c>
      <c r="FA50" s="16">
        <f>IF(คุณลักษณะ!D50&gt;1,2,IF(คุณลักษณะ!D50=1,1,0))</f>
        <v>0</v>
      </c>
      <c r="FB50" s="16">
        <f>IF(คุณลักษณะ!E50&gt;1,2,IF(คุณลักษณะ!E50=1,1,0))</f>
        <v>0</v>
      </c>
      <c r="FC50" s="84">
        <f t="shared" si="15"/>
        <v>0</v>
      </c>
      <c r="FD50" s="16">
        <f>IF(คุณลักษณะ!G50&gt;1,2,IF(คุณลักษณะ!G50=1,1,0))</f>
        <v>0</v>
      </c>
      <c r="FE50" s="16">
        <f>IF(คุณลักษณะ!H50&gt;1,2,IF(คุณลักษณะ!H50=1,1,0))</f>
        <v>0</v>
      </c>
      <c r="FF50" s="84">
        <f t="shared" si="16"/>
        <v>0</v>
      </c>
      <c r="FG50" s="16">
        <f>IF(คุณลักษณะ!O50&gt;1,2,IF(คุณลักษณะ!O50=1,1,0))</f>
        <v>0</v>
      </c>
      <c r="FH50" s="16">
        <f>IF(คุณลักษณะ!P50&gt;1,2,IF(คุณลักษณะ!P50=1,1,0))</f>
        <v>0</v>
      </c>
      <c r="FI50" s="84">
        <f t="shared" si="17"/>
        <v>0</v>
      </c>
      <c r="FJ50" s="16">
        <f>IF(คุณลักษณะ!S50&gt;1,2,IF(คุณลักษณะ!S50=1,1,0))</f>
        <v>0</v>
      </c>
      <c r="FK50" s="16">
        <f>IF(คุณลักษณะ!T50&gt;1,2,IF(คุณลักษณะ!T50=1,1,0))</f>
        <v>0</v>
      </c>
      <c r="FL50" s="84">
        <f t="shared" si="18"/>
        <v>0</v>
      </c>
      <c r="FM50" s="16">
        <f>IF(คุณลักษณะ!V50&gt;1,2,IF(คุณลักษณะ!V50=1,1,0))</f>
        <v>0</v>
      </c>
      <c r="FN50" s="16">
        <f>IF(คุณลักษณะ!W50&gt;1,2,IF(คุณลักษณะ!W50=1,1,0))</f>
        <v>0</v>
      </c>
      <c r="FO50" s="84">
        <f t="shared" si="19"/>
        <v>0</v>
      </c>
      <c r="FP50" s="16">
        <f>IF(คุณลักษณะ!Y50&gt;1,2,IF(คุณลักษณะ!Y50=1,1,0))</f>
        <v>0</v>
      </c>
      <c r="FQ50" s="16">
        <f>IF(คุณลักษณะ!AC50&gt;1,2,IF(คุณลักษณะ!AC50=1,1,0))</f>
        <v>0</v>
      </c>
      <c r="FR50" s="16">
        <f>IF(คุณลักษณะ!AD50&gt;1,2,IF(คุณลักษณะ!AD50=1,1,0))</f>
        <v>0</v>
      </c>
      <c r="FS50" s="84">
        <f t="shared" si="20"/>
        <v>0</v>
      </c>
      <c r="FT50" s="16">
        <f>IF(คุณลักษณะ!AF50&gt;1,2,IF(คุณลักษณะ!AF50=1,1,0))</f>
        <v>0</v>
      </c>
      <c r="FU50" s="16">
        <f>IF(คุณลักษณะ!AG50&gt;1,2,IF(คุณลักษณะ!AG50=1,1,0))</f>
        <v>0</v>
      </c>
      <c r="FV50" s="84">
        <f t="shared" si="21"/>
        <v>0</v>
      </c>
      <c r="FW50" s="51"/>
      <c r="FX50" s="16">
        <f>IF(คุณลักษณะ!F50&gt;1,2,IF(คุณลักษณะ!F50=1,1,0))</f>
        <v>0</v>
      </c>
      <c r="FY50" s="16">
        <f>IF(คุณลักษณะ!I50&gt;1,2,IF(คุณลักษณะ!I50=1,1,0))</f>
        <v>0</v>
      </c>
      <c r="FZ50" s="16">
        <f>IF(คุณลักษณะ!N50&gt;1,2,IF(คุณลักษณะ!N50=1,1,0))</f>
        <v>0</v>
      </c>
      <c r="GA50" s="16">
        <f>IF(คุณลักษณะ!Q50&gt;1,2,IF(คุณลักษณะ!Q50=1,1,0))</f>
        <v>0</v>
      </c>
      <c r="GB50" s="16">
        <f>IF(คุณลักษณะ!U50&gt;1,2,IF(คุณลักษณะ!U50=1,1,0))</f>
        <v>0</v>
      </c>
      <c r="GC50" s="16">
        <f>IF(คุณลักษณะ!X50&gt;1,2,IF(คุณลักษณะ!X50=1,1,0))</f>
        <v>0</v>
      </c>
      <c r="GD50" s="16">
        <f>IF(คุณลักษณะ!AE50&gt;1,2,IF(คุณลักษณะ!AE50=1,1,0))</f>
        <v>0</v>
      </c>
      <c r="GE50" s="16">
        <f>IF(คุณลักษณะ!AH50&gt;1,2,IF(คุณลักษณะ!AH50=1,1,0))</f>
        <v>0</v>
      </c>
      <c r="GF50" s="88">
        <f t="shared" si="22"/>
        <v>0</v>
      </c>
      <c r="GG50" s="86">
        <f>IF(คุณลักษณะ!F50=0,0,IF(คุณลักษณะ!I50=0,0,IF(คุณลักษณะ!N50=0,0,IF(คุณลักษณะ!Q50=0,0,IF(คุณลักษณะ!U50=0,0,IF(คุณลักษณะ!X50=0,0,IF(คุณลักษณะ!AE50=0,0,IF(คุณลักษณะ!AH50=0,0,GF50))))))))</f>
        <v>0</v>
      </c>
      <c r="GI50" s="3">
        <v>45</v>
      </c>
      <c r="GJ50" s="22">
        <f>IF(เวลาเรียน!C50="",0,1)</f>
        <v>0</v>
      </c>
      <c r="GK50" s="456">
        <f>IF(ผลการเรียน!$AK49=$GK$5,1,0)</f>
        <v>0</v>
      </c>
      <c r="GL50" s="456">
        <f>IF(ผลการเรียน!$AK49=$GL$5,1,0)</f>
        <v>0</v>
      </c>
      <c r="GM50" s="456">
        <f>IF(ผลการเรียน!$AK49=$GM$5,1,0)</f>
        <v>0</v>
      </c>
      <c r="GN50" s="456">
        <f>IF(ผลการเรียน!$AK49=$GN$5,1,0)</f>
        <v>0</v>
      </c>
      <c r="GO50" s="456">
        <f>IF(ผลการเรียน!$AK49=$GO$5,1,0)</f>
        <v>0</v>
      </c>
      <c r="GP50" s="456">
        <f>IF(ผลการเรียน!$AK49=$GP$5,1,0)</f>
        <v>0</v>
      </c>
      <c r="GQ50" s="456">
        <f>IF(ผลการเรียน!$AK49=$GQ$5,1,0)</f>
        <v>0</v>
      </c>
      <c r="GR50" s="456">
        <f>IF(ผลการเรียน!$AK49=$GR$5,1,0)</f>
        <v>0</v>
      </c>
      <c r="GS50" s="456">
        <f>IF(ผลการเรียน!$AK49=$GS$5,1,0)</f>
        <v>0</v>
      </c>
      <c r="GT50" s="456">
        <f>IF(ผลการเรียน!$AK49=$GT$5,1,0)</f>
        <v>0</v>
      </c>
      <c r="GU50" s="456">
        <f ca="1">IF(ผลการเรียน!$BA49=ลับ!$GU$5,1,0)</f>
        <v>0</v>
      </c>
      <c r="GV50" s="456">
        <f ca="1">IF(ผลการเรียน!$BA49=ลับ!$GV$5,1,0)</f>
        <v>0</v>
      </c>
      <c r="GW50" s="456">
        <f ca="1">IF(ผลการเรียน!$BA49=ลับ!$GW$5,1,0)</f>
        <v>0</v>
      </c>
      <c r="GX50" s="456">
        <f ca="1">IF(ผลการเรียน!$BA49=ลับ!$GX$5,1,0)</f>
        <v>0</v>
      </c>
      <c r="GY50" s="456">
        <f ca="1">IF(ผลการเรียน!$AR49=ลับ!$GY$5,1,0)</f>
        <v>0</v>
      </c>
      <c r="GZ50" s="456">
        <f ca="1">IF(ผลการเรียน!$AR49=ลับ!$GZ$5,1,0)</f>
        <v>0</v>
      </c>
      <c r="HA50" s="456">
        <f ca="1">IF(ผลการเรียน!$AR49=ลับ!$HA$5,1,0)</f>
        <v>0</v>
      </c>
      <c r="HB50" s="456">
        <f ca="1">IF(ผลการเรียน!$AR49=ลับ!$HB$5,1,0)</f>
        <v>0</v>
      </c>
      <c r="HC50" s="22">
        <f>IF(สรุปคะแนน!$Q50=3,1,0)</f>
        <v>0</v>
      </c>
      <c r="HD50" s="22">
        <f>IF(สรุปคะแนน!$Q50=2,1,0)</f>
        <v>0</v>
      </c>
      <c r="HE50" s="22">
        <f>IF(สรุปคะแนน!$Q50=1,1,0)</f>
        <v>0</v>
      </c>
      <c r="HF50" s="22">
        <f>IF(สรุปคะแนน!$Q50=0,1,0)</f>
        <v>1</v>
      </c>
      <c r="HG50" s="51"/>
      <c r="HH50" s="51"/>
      <c r="HI50" s="51"/>
      <c r="HJ50" s="51"/>
      <c r="HK50" s="51"/>
      <c r="HL50" s="51"/>
      <c r="HM50" s="51"/>
      <c r="HN50" s="51"/>
    </row>
    <row r="51" spans="1:222" ht="21">
      <c r="A51" s="29">
        <v>46</v>
      </c>
      <c r="B51" s="64">
        <f>IF(ลับ!B$3=0,0,IF(เวลาเรียน!G51="/",ลับ!B$3,0))</f>
        <v>0</v>
      </c>
      <c r="C51" s="64">
        <f>IF(ลับ!C$3=0,0,IF(เวลาเรียน!H51="/",ลับ!C$3,0))</f>
        <v>0</v>
      </c>
      <c r="D51" s="64">
        <f>IF(ลับ!D$3=0,0,IF(เวลาเรียน!I51="/",ลับ!D$3,0))</f>
        <v>0</v>
      </c>
      <c r="E51" s="64">
        <f>IF(ลับ!E$3=0,0,IF(เวลาเรียน!J51="/",ลับ!E$3,0))</f>
        <v>0</v>
      </c>
      <c r="F51" s="64">
        <f>IF(ลับ!F$3=0,0,IF(เวลาเรียน!K51="/",ลับ!F$3,0))</f>
        <v>0</v>
      </c>
      <c r="G51" s="64">
        <f>IF(ลับ!G$3=0,0,IF(เวลาเรียน!L51="/",ลับ!G$3,0))</f>
        <v>0</v>
      </c>
      <c r="H51" s="64">
        <f>IF(ลับ!H$3=0,0,IF(เวลาเรียน!M51="/",ลับ!H$3,0))</f>
        <v>0</v>
      </c>
      <c r="I51" s="64">
        <f>IF(ลับ!I$3=0,0,IF(เวลาเรียน!N51="/",ลับ!I$3,0))</f>
        <v>0</v>
      </c>
      <c r="J51" s="64">
        <f>IF(ลับ!J$3=0,0,IF(เวลาเรียน!O51="/",ลับ!J$3,0))</f>
        <v>0</v>
      </c>
      <c r="K51" s="64">
        <f>IF(ลับ!K$3=0,0,IF(เวลาเรียน!P51="/",ลับ!K$3,0))</f>
        <v>0</v>
      </c>
      <c r="L51" s="64">
        <f>IF(ลับ!L$3=0,0,IF(เวลาเรียน!Q51="/",ลับ!L$3,0))</f>
        <v>0</v>
      </c>
      <c r="M51" s="64">
        <f>IF(ลับ!M$3=0,0,IF(เวลาเรียน!R51="/",ลับ!M$3,0))</f>
        <v>0</v>
      </c>
      <c r="N51" s="64">
        <f>IF(ลับ!N$3=0,0,IF(เวลาเรียน!S51="/",ลับ!N$3,0))</f>
        <v>0</v>
      </c>
      <c r="O51" s="64">
        <f>IF(ลับ!O$3=0,0,IF(เวลาเรียน!T51="/",ลับ!O$3,0))</f>
        <v>0</v>
      </c>
      <c r="P51" s="64">
        <f>IF(ลับ!P$3=0,0,IF(เวลาเรียน!U51="/",ลับ!P$3,0))</f>
        <v>0</v>
      </c>
      <c r="Q51" s="64">
        <f>IF(ลับ!Q$3=0,0,IF(เวลาเรียน!V51="/",ลับ!Q$3,0))</f>
        <v>0</v>
      </c>
      <c r="R51" s="64">
        <f>IF(ลับ!R$3=0,0,IF(เวลาเรียน!W51="/",ลับ!R$3,0))</f>
        <v>0</v>
      </c>
      <c r="S51" s="64">
        <f>IF(ลับ!S$3=0,0,IF(เวลาเรียน!X51="/",ลับ!S$3,0))</f>
        <v>0</v>
      </c>
      <c r="T51" s="64">
        <f>IF(ลับ!T$3=0,0,IF(เวลาเรียน!Y51="/",ลับ!T$3,0))</f>
        <v>0</v>
      </c>
      <c r="U51" s="64">
        <f>IF(ลับ!U$3=0,0,IF(เวลาเรียน!Z51="/",ลับ!U$3,0))</f>
        <v>0</v>
      </c>
      <c r="V51" s="64">
        <f>IF(ลับ!V$3=0,0,IF(เวลาเรียน!AA51="/",ลับ!V$3,0))</f>
        <v>0</v>
      </c>
      <c r="W51" s="64">
        <f>IF(ลับ!W$3=0,0,IF(เวลาเรียน!AB51="/",ลับ!W$3,0))</f>
        <v>0</v>
      </c>
      <c r="X51" s="64">
        <f>IF(ลับ!X$3=0,0,IF(เวลาเรียน!AC51="/",ลับ!X$3,0))</f>
        <v>0</v>
      </c>
      <c r="Y51" s="64">
        <f>IF(ลับ!Y$3=0,0,IF(เวลาเรียน!AD51="/",ลับ!Y$3,0))</f>
        <v>0</v>
      </c>
      <c r="Z51" s="773">
        <f>IF(ลับ!Z$3=0,0,IF(เวลาเรียน!AE51="/",ลับ!Z$3,0))</f>
        <v>0</v>
      </c>
      <c r="AA51" s="64">
        <f>IF(ลับ!AA$3=0,0,IF(เวลาเรียน!AH51="/",ลับ!AA$3,0))</f>
        <v>0</v>
      </c>
      <c r="AB51" s="64">
        <f>IF(ลับ!AB$3=0,0,IF(เวลาเรียน!AI51="/",ลับ!AB$3,0))</f>
        <v>0</v>
      </c>
      <c r="AC51" s="64">
        <f>IF(ลับ!AC$3=0,0,IF(เวลาเรียน!AJ51="/",ลับ!AC$3,0))</f>
        <v>0</v>
      </c>
      <c r="AD51" s="64">
        <f>IF(ลับ!AD$3=0,0,IF(เวลาเรียน!AK51="/",ลับ!AD$3,0))</f>
        <v>0</v>
      </c>
      <c r="AE51" s="64">
        <f>IF(ลับ!AE$3=0,0,IF(เวลาเรียน!AL51="/",ลับ!AE$3,0))</f>
        <v>0</v>
      </c>
      <c r="AF51" s="64">
        <f>IF(ลับ!AF$3=0,0,IF(เวลาเรียน!AM51="/",ลับ!AF$3,0))</f>
        <v>0</v>
      </c>
      <c r="AG51" s="64">
        <f>IF(ลับ!AG$3=0,0,IF(เวลาเรียน!AN51="/",ลับ!AG$3,0))</f>
        <v>0</v>
      </c>
      <c r="AH51" s="64">
        <f>IF(ลับ!AH$3=0,0,IF(เวลาเรียน!AO51="/",ลับ!AH$3,0))</f>
        <v>0</v>
      </c>
      <c r="AI51" s="64">
        <f>IF(ลับ!AI$3=0,0,IF(เวลาเรียน!AP51="/",ลับ!AI$3,0))</f>
        <v>0</v>
      </c>
      <c r="AJ51" s="64">
        <f>IF(ลับ!AJ$3=0,0,IF(เวลาเรียน!AQ51="/",ลับ!AJ$3,0))</f>
        <v>0</v>
      </c>
      <c r="AK51" s="64">
        <f>IF(ลับ!AK$3=0,0,IF(เวลาเรียน!AR51="/",ลับ!AK$3,0))</f>
        <v>0</v>
      </c>
      <c r="AL51" s="64">
        <f>IF(ลับ!AL$3=0,0,IF(เวลาเรียน!AS51="/",ลับ!AL$3,0))</f>
        <v>0</v>
      </c>
      <c r="AM51" s="64">
        <f>IF(ลับ!AM$3=0,0,IF(เวลาเรียน!AT51="/",ลับ!AM$3,0))</f>
        <v>0</v>
      </c>
      <c r="AN51" s="64">
        <f>IF(ลับ!AN$3=0,0,IF(เวลาเรียน!AU51="/",ลับ!AN$3,0))</f>
        <v>0</v>
      </c>
      <c r="AO51" s="64">
        <f>IF(ลับ!AO$3=0,0,IF(เวลาเรียน!AV51="/",ลับ!AO$3,0))</f>
        <v>0</v>
      </c>
      <c r="AP51" s="64">
        <f>IF(ลับ!AP$3=0,0,IF(เวลาเรียน!AW51="/",ลับ!AP$3,0))</f>
        <v>0</v>
      </c>
      <c r="AQ51" s="64">
        <f>IF(ลับ!AQ$3=0,0,IF(เวลาเรียน!AX51="/",ลับ!AQ$3,0))</f>
        <v>0</v>
      </c>
      <c r="AR51" s="64">
        <f>IF(ลับ!AR$3=0,0,IF(เวลาเรียน!AY51="/",ลับ!AR$3,0))</f>
        <v>0</v>
      </c>
      <c r="AS51" s="64">
        <f>IF(ลับ!AS$3=0,0,IF(เวลาเรียน!AZ51="/",ลับ!AS$3,0))</f>
        <v>0</v>
      </c>
      <c r="AT51" s="64">
        <f>IF(ลับ!AT$3=0,0,IF(เวลาเรียน!BA51="/",ลับ!AT$3,0))</f>
        <v>0</v>
      </c>
      <c r="AU51" s="64">
        <f>IF(ลับ!AU$3=0,0,IF(เวลาเรียน!BB51="/",ลับ!AU$3,0))</f>
        <v>0</v>
      </c>
      <c r="AV51" s="64">
        <f>IF(ลับ!AV$3=0,0,IF(เวลาเรียน!BC51="/",ลับ!AV$3,0))</f>
        <v>0</v>
      </c>
      <c r="AW51" s="64">
        <f>IF(ลับ!AW$3=0,0,IF(เวลาเรียน!BD51="/",ลับ!AW$3,0))</f>
        <v>0</v>
      </c>
      <c r="AX51" s="64">
        <f>IF(ลับ!AX$3=0,0,IF(เวลาเรียน!BE51="/",ลับ!AX$3,0))</f>
        <v>0</v>
      </c>
      <c r="AY51" s="64">
        <f>IF(ลับ!AY$3=0,0,IF(เวลาเรียน!BF51="/",ลับ!AY$3,0))</f>
        <v>0</v>
      </c>
      <c r="AZ51" s="64">
        <f>IF(ลับ!AZ$3=0,0,IF(เวลาเรียน!BG51="/",ลับ!AZ$3,0))</f>
        <v>0</v>
      </c>
      <c r="BA51" s="64">
        <f>IF(ลับ!BA$3=0,0,IF(เวลาเรียน!BH51="/",ลับ!BA$3,0))</f>
        <v>0</v>
      </c>
      <c r="BB51" s="64">
        <f>IF(ลับ!BB$3=0,0,IF(เวลาเรียน!BI51="/",ลับ!BB$3,0))</f>
        <v>0</v>
      </c>
      <c r="BC51" s="64">
        <f>IF(ลับ!BC$3=0,0,IF(เวลาเรียน!BJ51="/",ลับ!BC$3,0))</f>
        <v>0</v>
      </c>
      <c r="BD51" s="64">
        <f>IF(ลับ!BD$3=0,0,IF(เวลาเรียน!BK51="/",ลับ!BD$3,0))</f>
        <v>0</v>
      </c>
      <c r="BE51" s="64">
        <f>IF(ลับ!BE$3=0,0,IF(เวลาเรียน!BL51="/",ลับ!BE$3,0))</f>
        <v>0</v>
      </c>
      <c r="BF51" s="64">
        <f>IF(ลับ!BF$3=0,0,IF(เวลาเรียน!BM51="/",ลับ!BF$3,0))</f>
        <v>0</v>
      </c>
      <c r="BG51" s="64">
        <f>IF(ลับ!BG$3=0,0,IF(เวลาเรียน!BN51="/",ลับ!BG$3,0))</f>
        <v>0</v>
      </c>
      <c r="BH51" s="64">
        <f>IF(ลับ!BH$3=0,0,IF(เวลาเรียน!BO51="/",ลับ!BH$3,0))</f>
        <v>0</v>
      </c>
      <c r="BI51" s="64">
        <f>IF(ลับ!BI$3=0,0,IF(เวลาเรียน!BP51="/",ลับ!BI$3,0))</f>
        <v>0</v>
      </c>
      <c r="BJ51" s="64">
        <f>IF(ลับ!BJ$3=0,0,IF(เวลาเรียน!BQ51="/",ลับ!BJ$3,0))</f>
        <v>0</v>
      </c>
      <c r="BK51" s="64">
        <f>IF(ลับ!BK$3=0,0,IF(เวลาเรียน!BR51="/",ลับ!BK$3,0))</f>
        <v>0</v>
      </c>
      <c r="BL51" s="64">
        <f>IF(ลับ!BL$3=0,0,IF(เวลาเรียน!BS51="/",ลับ!BL$3,0))</f>
        <v>0</v>
      </c>
      <c r="BM51" s="64">
        <f>IF(ลับ!BM$3=0,0,IF(เวลาเรียน!BT51="/",ลับ!BM$3,0))</f>
        <v>0</v>
      </c>
      <c r="BN51" s="64">
        <f>IF(ลับ!BN$3=0,0,IF(เวลาเรียน!BU51="/",ลับ!BN$3,0))</f>
        <v>0</v>
      </c>
      <c r="BO51" s="64">
        <f>IF(ลับ!BO$3=0,0,IF(เวลาเรียน!BV51="/",ลับ!BO$3,0))</f>
        <v>0</v>
      </c>
      <c r="BP51" s="64">
        <f>IF(ลับ!BP$3=0,0,IF(เวลาเรียน!BW51="/",ลับ!BP$3,0))</f>
        <v>0</v>
      </c>
      <c r="BQ51" s="64">
        <f>IF(ลับ!BQ$3=0,0,IF(เวลาเรียน!BX51="/",ลับ!BQ$3,0))</f>
        <v>0</v>
      </c>
      <c r="BR51" s="64">
        <f>IF(ลับ!BR$3=0,0,IF(เวลาเรียน!BY51="/",ลับ!BR$3,0))</f>
        <v>0</v>
      </c>
      <c r="BS51" s="773">
        <f>IF(ลับ!BS$3=0,0,IF(เวลาเรียน!BZ51="/",ลับ!BS$3,0))</f>
        <v>0</v>
      </c>
      <c r="BT51" s="64">
        <f>IF(ลับ!BT$3=0,0,IF(เวลาเรียน!CB51="/",ลับ!BT$3,0))</f>
        <v>0</v>
      </c>
      <c r="BU51" s="64">
        <f>IF(ลับ!BU$3=0,0,IF(เวลาเรียน!CC51="/",ลับ!BU$3,0))</f>
        <v>0</v>
      </c>
      <c r="BV51" s="64">
        <f>IF(ลับ!BV$3=0,0,IF(เวลาเรียน!CD51="/",ลับ!BV$3,0))</f>
        <v>0</v>
      </c>
      <c r="BW51" s="64">
        <f>IF(ลับ!BW$3=0,0,IF(เวลาเรียน!CE51="/",ลับ!BW$3,0))</f>
        <v>0</v>
      </c>
      <c r="BX51" s="64">
        <f>IF(ลับ!BX$3=0,0,IF(เวลาเรียน!CF51="/",ลับ!BX$3,0))</f>
        <v>0</v>
      </c>
      <c r="BY51" s="64">
        <f>IF(ลับ!BY$3=0,0,IF(เวลาเรียน!CG51="/",ลับ!BY$3,0))</f>
        <v>0</v>
      </c>
      <c r="BZ51" s="64">
        <f>IF(ลับ!BZ$3=0,0,IF(เวลาเรียน!CH51="/",ลับ!BZ$3,0))</f>
        <v>0</v>
      </c>
      <c r="CA51" s="64">
        <f>IF(ลับ!CA$3=0,0,IF(เวลาเรียน!CI51="/",ลับ!CA$3,0))</f>
        <v>0</v>
      </c>
      <c r="CB51" s="64">
        <f>IF(ลับ!CB$3=0,0,IF(เวลาเรียน!CJ51="/",ลับ!CB$3,0))</f>
        <v>0</v>
      </c>
      <c r="CC51" s="64">
        <f>IF(ลับ!CC$3=0,0,IF(เวลาเรียน!CK51="/",ลับ!CC$3,0))</f>
        <v>0</v>
      </c>
      <c r="CD51" s="64">
        <f>IF(ลับ!CD$3=0,0,IF(เวลาเรียน!CL51="/",ลับ!CD$3,0))</f>
        <v>0</v>
      </c>
      <c r="CE51" s="64">
        <f>IF(ลับ!CE$3=0,0,IF(เวลาเรียน!CM51="/",ลับ!CE$3,0))</f>
        <v>0</v>
      </c>
      <c r="CF51" s="64">
        <f>IF(ลับ!CF$3=0,0,IF(เวลาเรียน!CN51="/",ลับ!CF$3,0))</f>
        <v>0</v>
      </c>
      <c r="CG51" s="64">
        <f>IF(ลับ!CG$3=0,0,IF(เวลาเรียน!CO51="/",ลับ!CG$3,0))</f>
        <v>0</v>
      </c>
      <c r="CH51" s="64">
        <f>IF(ลับ!CH$3=0,0,IF(เวลาเรียน!CP51="/",ลับ!CH$3,0))</f>
        <v>0</v>
      </c>
      <c r="CI51" s="64">
        <f>IF(ลับ!CI$3=0,0,IF(เวลาเรียน!CQ51="/",ลับ!CI$3,0))</f>
        <v>0</v>
      </c>
      <c r="CJ51" s="64">
        <f>IF(ลับ!CJ$3=0,0,IF(เวลาเรียน!CR51="/",ลับ!CJ$3,0))</f>
        <v>0</v>
      </c>
      <c r="CK51" s="64">
        <f>IF(ลับ!CK$3=0,0,IF(เวลาเรียน!CS51="/",ลับ!CK$3,0))</f>
        <v>0</v>
      </c>
      <c r="CL51" s="64">
        <f>IF(ลับ!CL$3=0,0,IF(เวลาเรียน!CT51="/",ลับ!CL$3,0))</f>
        <v>0</v>
      </c>
      <c r="CM51" s="64">
        <f>IF(ลับ!CM$3=0,0,IF(เวลาเรียน!CU51="/",ลับ!CM$3,0))</f>
        <v>0</v>
      </c>
      <c r="CN51" s="64">
        <f>IF(ลับ!CN$3=0,0,IF(เวลาเรียน!CV51="/",ลับ!CN$3,0))</f>
        <v>0</v>
      </c>
      <c r="CO51" s="64">
        <f>IF(ลับ!CO$3=0,0,IF(เวลาเรียน!CW51="/",ลับ!CO$3,0))</f>
        <v>0</v>
      </c>
      <c r="CP51" s="64">
        <f>IF(ลับ!CP$3=0,0,IF(เวลาเรียน!CX51="/",ลับ!CP$3,0))</f>
        <v>0</v>
      </c>
      <c r="CQ51" s="64">
        <f>IF(ลับ!CQ$3=0,0,IF(เวลาเรียน!CY51="/",ลับ!CQ$3,0))</f>
        <v>0</v>
      </c>
      <c r="CR51" s="64">
        <f>IF(ลับ!CR$3=0,0,IF(เวลาเรียน!CZ51="/",ลับ!CR$3,0))</f>
        <v>0</v>
      </c>
      <c r="CS51" s="64">
        <f>IF(ลับ!CS$3=0,0,IF(เวลาเรียน!DA51="/",ลับ!CS$3,0))</f>
        <v>0</v>
      </c>
      <c r="CT51" s="64">
        <f>IF(ลับ!CT$3=0,0,IF(เวลาเรียน!DB51="/",ลับ!CT$3,0))</f>
        <v>0</v>
      </c>
      <c r="CU51" s="64">
        <f>IF(ลับ!CU$3=0,0,IF(เวลาเรียน!DC51="/",ลับ!CU$3,0))</f>
        <v>0</v>
      </c>
      <c r="CV51" s="64">
        <f>IF(ลับ!CV$3=0,0,IF(เวลาเรียน!DD51="/",ลับ!CV$3,0))</f>
        <v>0</v>
      </c>
      <c r="CW51" s="65">
        <f>IF(ลับ!CW$3=0,0,IF(เวลาเรียน!DE51="/",ลับ!CW$3,0))</f>
        <v>0</v>
      </c>
      <c r="CX51" s="85">
        <f t="shared" si="11"/>
        <v>0</v>
      </c>
      <c r="CZ51" s="16">
        <v>46</v>
      </c>
      <c r="DA51" s="16">
        <f>IF(ตัวชี้วัด!C51="ร",ตัวชี้วัด!C51,IF(ตัวชี้วัด!F51="ร",ตัวชี้วัด!F51,IF(ตัวชี้วัด!I51="ร",ตัวชี้วัด!I51,IF(ตัวชี้วัด!L51="ร",ตัวชี้วัด!L51,IF(ตัวชี้วัด!O51="ร",ตัวชี้วัด!O51,IF(ตัวชี้วัด!S51="ร",ตัวชี้วัด!S51,IF(ตัวชี้วัด!V51="ร",ตัวชี้วัด!V51,SUM(ตัวชี้วัด!C51,ตัวชี้วัด!F51,ตัวชี้วัด!I51,ตัวชี้วัด!L51,ตัวชี้วัด!O51,ตัวชี้วัด!S51,ตัวชี้วัด!V51))))))))</f>
        <v>0</v>
      </c>
      <c r="DB51" s="16">
        <f>IF(ตัวชี้วัด!Y51="ร",ตัวชี้วัด!Y51,IF(ตัวชี้วัด!AB51="ร",ตัวชี้วัด!AB51,IF(ตัวชี้วัด!AE51="ร",ตัวชี้วัด!AE51,IF(ตัวชี้วัด!AK51="ร",ตัวชี้วัด!AK51,IF(ตัวชี้วัด!AN51="ร",ตัวชี้วัด!AN51,IF(ตัวชี้วัด!AQ51="ร",ตัวชี้วัด!AQ51,IF(ตัวชี้วัด!AT51="ร",ตัวชี้วัด!AT51,SUM(ตัวชี้วัด!Y51,ตัวชี้วัด!AB51,ตัวชี้วัด!AE51,ตัวชี้วัด!AK51,ตัวชี้วัด!AN51,ตัวชี้วัด!AQ51,ตัวชี้วัด!AT51))))))))</f>
        <v>0</v>
      </c>
      <c r="DC51" s="16">
        <f>IF(ตัวชี้วัด!AW51="ร",ตัวชี้วัด!AW51,IF(ตัวชี้วัด!BA51="ร",ตัวชี้วัด!BA51,IF(ตัวชี้วัด!BD51="ร",ตัวชี้วัด!BD51,IF(ตัวชี้วัด!BG51="ร",ตัวชี้วัด!BG51,IF(ตัวชี้วัด!BJ51="ร",ตัวชี้วัด!BJ51,IF(ตัวชี้วัด!BM51="ร",ตัวชี้วัด!BM51,IF(ตัวชี้วัด!BS51="ร",ตัวชี้วัด!BS51,SUM(ตัวชี้วัด!AW51,ตัวชี้วัด!BA51,ตัวชี้วัด!BD51,ตัวชี้วัด!BG51,ตัวชี้วัด!BJ51,ตัวชี้วัด!BM51,ตัวชี้วัด!BS51))))))))</f>
        <v>0</v>
      </c>
      <c r="DD51" s="16">
        <f>IF(ตัวชี้วัด!BV51="ร",ตัวชี้วัด!BV51,IF(ตัวชี้วัด!BY51="ร",ตัวชี้วัด!BY51,IF(ตัวชี้วัด!CB51="ร",ตัวชี้วัด!CB51,IF(ตัวชี้วัด!CE51="ร",ตัวชี้วัด!CE51,IF(ตัวชี้วัด!CI51="ร",ตัวชี้วัด!CI51,IF(ตัวชี้วัด!CL51="ร",ตัวชี้วัด!CL51,IF(ตัวชี้วัด!CO51="ร",ตัวชี้วัด!CO51,SUM(ตัวชี้วัด!BV51,ตัวชี้วัด!BY51,ตัวชี้วัด!CB51,ตัวชี้วัด!CE51,ตัวชี้วัด!CI51,ตัวชี้วัด!CL51,ตัวชี้วัด!CO51))))))))</f>
        <v>0</v>
      </c>
      <c r="DE51" s="16">
        <f>IF(ตัวชี้วัด!CR51="ร",ตัวชี้วัด!CR51,IF(ตัวชี้วัด!CU51="ร",ตัวชี้วัด!CU51,IF(ตัวชี้วัด!DA51="ร",ตัวชี้วัด!DA51,IF(ตัวชี้วัด!DD51="ร",ตัวชี้วัด!DD51,IF(ตัวชี้วัด!DG51="ร",ตัวชี้วัด!DG51,IF(ตัวชี้วัด!DJ51="ร",ตัวชี้วัด!DJ51,IF(ตัวชี้วัด!DM51="ร",ตัวชี้วัด!DM51,SUM(ตัวชี้วัด!CR51,ตัวชี้วัด!CU51,ตัวชี้วัด!DA51,ตัวชี้วัด!DD51,ตัวชี้วัด!DG51,ตัวชี้วัด!DJ51,ตัวชี้วัด!DM51))))))))</f>
        <v>0</v>
      </c>
      <c r="DF51" s="16">
        <f>IF(ตัวชี้วัด!DQ51="ร",ตัวชี้วัด!DQ51,IF(ตัวชี้วัด!DT51="ร",ตัวชี้วัด!DT51,IF(ตัวชี้วัด!DW51="ร",ตัวชี้วัด!DW51,IF(ตัวชี้วัด!DZ51="ร",ตัวชี้วัด!DZ51,SUM(ตัวชี้วัด!DQ51,ตัวชี้วัด!DT51,ตัวชี้วัด!DW51,ตัวชี้วัด!DZ51)))))</f>
        <v>0</v>
      </c>
      <c r="DG51" s="84">
        <f t="shared" si="12"/>
        <v>0</v>
      </c>
      <c r="DH51" s="51"/>
      <c r="DI51" s="16">
        <f>IF(ตัวชี้วัด!D51="/",1,0)</f>
        <v>0</v>
      </c>
      <c r="DJ51" s="16">
        <f>IF(ตัวชี้วัด!G51="/",1,0)</f>
        <v>0</v>
      </c>
      <c r="DK51" s="16">
        <f>IF(ตัวชี้วัด!J51="/",1,0)</f>
        <v>0</v>
      </c>
      <c r="DL51" s="16">
        <f>IF(ตัวชี้วัด!M51="/",1,0)</f>
        <v>0</v>
      </c>
      <c r="DM51" s="16">
        <f>IF(ตัวชี้วัด!P51="/",1,0)</f>
        <v>0</v>
      </c>
      <c r="DN51" s="16">
        <f>IF(ตัวชี้วัด!T51="/",1,0)</f>
        <v>0</v>
      </c>
      <c r="DO51" s="16">
        <f>IF(ตัวชี้วัด!W51="/",1,0)</f>
        <v>0</v>
      </c>
      <c r="DP51" s="16">
        <f>IF(ตัวชี้วัด!Z51="/",1,0)</f>
        <v>0</v>
      </c>
      <c r="DQ51" s="16">
        <f>IF(ตัวชี้วัด!AC51="/",1,0)</f>
        <v>0</v>
      </c>
      <c r="DR51" s="16">
        <f>IF(ตัวชี้วัด!AF51="/",1,0)</f>
        <v>0</v>
      </c>
      <c r="DS51" s="16">
        <f>IF(ตัวชี้วัด!AL51="/",1,0)</f>
        <v>0</v>
      </c>
      <c r="DT51" s="16">
        <f>IF(ตัวชี้วัด!AO51="/",1,0)</f>
        <v>0</v>
      </c>
      <c r="DU51" s="16">
        <f>IF(ตัวชี้วัด!AR51="/",1,0)</f>
        <v>0</v>
      </c>
      <c r="DV51" s="16">
        <f>IF(ตัวชี้วัด!AU51="/",1,0)</f>
        <v>0</v>
      </c>
      <c r="DW51" s="16">
        <f>IF(ตัวชี้วัด!AX51="/",1,0)</f>
        <v>0</v>
      </c>
      <c r="DX51" s="16">
        <f>IF(ตัวชี้วัด!BB51="/",1,0)</f>
        <v>0</v>
      </c>
      <c r="DY51" s="16">
        <f>IF(ตัวชี้วัด!BE51="/",1,0)</f>
        <v>0</v>
      </c>
      <c r="DZ51" s="16">
        <f>IF(ตัวชี้วัด!BH51="/",1,0)</f>
        <v>0</v>
      </c>
      <c r="EA51" s="16">
        <f>IF(ตัวชี้วัด!BK51="/",1,0)</f>
        <v>0</v>
      </c>
      <c r="EB51" s="16">
        <f>IF(ตัวชี้วัด!BN51="/",1,0)</f>
        <v>0</v>
      </c>
      <c r="EC51" s="16">
        <f>IF(ตัวชี้วัด!BT51="/",1,0)</f>
        <v>0</v>
      </c>
      <c r="ED51" s="16">
        <f>IF(ตัวชี้วัด!BW51="/",1,0)</f>
        <v>0</v>
      </c>
      <c r="EE51" s="16">
        <f>IF(ตัวชี้วัด!BZ51="/",1,0)</f>
        <v>0</v>
      </c>
      <c r="EF51" s="16">
        <f>IF(ตัวชี้วัด!CC51="/",1,0)</f>
        <v>0</v>
      </c>
      <c r="EG51" s="16">
        <f>IF(ตัวชี้วัด!CF51="/",1,0)</f>
        <v>0</v>
      </c>
      <c r="EH51" s="16">
        <f>IF(ตัวชี้วัด!CJ51="/",1,0)</f>
        <v>0</v>
      </c>
      <c r="EI51" s="16">
        <f>IF(ตัวชี้วัด!CM51="/",1,0)</f>
        <v>0</v>
      </c>
      <c r="EJ51" s="16">
        <f>IF(ตัวชี้วัด!CP51="/",1,0)</f>
        <v>0</v>
      </c>
      <c r="EK51" s="16">
        <f>IF(ตัวชี้วัด!CS51="/",1,0)</f>
        <v>0</v>
      </c>
      <c r="EL51" s="16">
        <f>IF(ตัวชี้วัด!CV51="/",1,0)</f>
        <v>0</v>
      </c>
      <c r="EM51" s="16">
        <f>IF(ตัวชี้วัด!DB51="/",1,0)</f>
        <v>0</v>
      </c>
      <c r="EN51" s="16">
        <f>IF(ตัวชี้วัด!DE51="/",1,0)</f>
        <v>0</v>
      </c>
      <c r="EO51" s="16">
        <f>IF(ตัวชี้วัด!DH51="/",1,0)</f>
        <v>0</v>
      </c>
      <c r="EP51" s="16">
        <f>IF(ตัวชี้วัด!DK51="/",1,0)</f>
        <v>0</v>
      </c>
      <c r="EQ51" s="16">
        <f>IF(ตัวชี้วัด!DN51="/",1,0)</f>
        <v>0</v>
      </c>
      <c r="ER51" s="16">
        <f>IF(ตัวชี้วัด!DR51="/",1,0)</f>
        <v>0</v>
      </c>
      <c r="ES51" s="16">
        <f>IF(ตัวชี้วัด!DU51="/",1,0)</f>
        <v>0</v>
      </c>
      <c r="ET51" s="16">
        <f>IF(ตัวชี้วัด!DX51="/",1,0)</f>
        <v>0</v>
      </c>
      <c r="EU51" s="16">
        <f>IF(ตัวชี้วัด!EA51="/",1,0)</f>
        <v>0</v>
      </c>
      <c r="EV51" s="84">
        <f t="shared" si="14"/>
        <v>0</v>
      </c>
      <c r="EX51" s="16">
        <v>46</v>
      </c>
      <c r="EY51" s="16">
        <f>IF(คุณลักษณะ!B51&gt;1,2,IF(คุณลักษณะ!B51=1,1,0))</f>
        <v>0</v>
      </c>
      <c r="EZ51" s="16">
        <f>IF(คุณลักษณะ!C51&gt;1,2,IF(คุณลักษณะ!C51=1,1,0))</f>
        <v>0</v>
      </c>
      <c r="FA51" s="16">
        <f>IF(คุณลักษณะ!D51&gt;1,2,IF(คุณลักษณะ!D51=1,1,0))</f>
        <v>0</v>
      </c>
      <c r="FB51" s="16">
        <f>IF(คุณลักษณะ!E51&gt;1,2,IF(คุณลักษณะ!E51=1,1,0))</f>
        <v>0</v>
      </c>
      <c r="FC51" s="84">
        <f t="shared" si="15"/>
        <v>0</v>
      </c>
      <c r="FD51" s="16">
        <f>IF(คุณลักษณะ!G51&gt;1,2,IF(คุณลักษณะ!G51=1,1,0))</f>
        <v>0</v>
      </c>
      <c r="FE51" s="16">
        <f>IF(คุณลักษณะ!H51&gt;1,2,IF(คุณลักษณะ!H51=1,1,0))</f>
        <v>0</v>
      </c>
      <c r="FF51" s="84">
        <f t="shared" si="16"/>
        <v>0</v>
      </c>
      <c r="FG51" s="16">
        <f>IF(คุณลักษณะ!O51&gt;1,2,IF(คุณลักษณะ!O51=1,1,0))</f>
        <v>0</v>
      </c>
      <c r="FH51" s="16">
        <f>IF(คุณลักษณะ!P51&gt;1,2,IF(คุณลักษณะ!P51=1,1,0))</f>
        <v>0</v>
      </c>
      <c r="FI51" s="84">
        <f t="shared" si="17"/>
        <v>0</v>
      </c>
      <c r="FJ51" s="16">
        <f>IF(คุณลักษณะ!S51&gt;1,2,IF(คุณลักษณะ!S51=1,1,0))</f>
        <v>0</v>
      </c>
      <c r="FK51" s="16">
        <f>IF(คุณลักษณะ!T51&gt;1,2,IF(คุณลักษณะ!T51=1,1,0))</f>
        <v>0</v>
      </c>
      <c r="FL51" s="84">
        <f t="shared" si="18"/>
        <v>0</v>
      </c>
      <c r="FM51" s="16">
        <f>IF(คุณลักษณะ!V51&gt;1,2,IF(คุณลักษณะ!V51=1,1,0))</f>
        <v>0</v>
      </c>
      <c r="FN51" s="16">
        <f>IF(คุณลักษณะ!W51&gt;1,2,IF(คุณลักษณะ!W51=1,1,0))</f>
        <v>0</v>
      </c>
      <c r="FO51" s="84">
        <f t="shared" si="19"/>
        <v>0</v>
      </c>
      <c r="FP51" s="16">
        <f>IF(คุณลักษณะ!Y51&gt;1,2,IF(คุณลักษณะ!Y51=1,1,0))</f>
        <v>0</v>
      </c>
      <c r="FQ51" s="16">
        <f>IF(คุณลักษณะ!AC51&gt;1,2,IF(คุณลักษณะ!AC51=1,1,0))</f>
        <v>0</v>
      </c>
      <c r="FR51" s="16">
        <f>IF(คุณลักษณะ!AD51&gt;1,2,IF(คุณลักษณะ!AD51=1,1,0))</f>
        <v>0</v>
      </c>
      <c r="FS51" s="84">
        <f t="shared" si="20"/>
        <v>0</v>
      </c>
      <c r="FT51" s="16">
        <f>IF(คุณลักษณะ!AF51&gt;1,2,IF(คุณลักษณะ!AF51=1,1,0))</f>
        <v>0</v>
      </c>
      <c r="FU51" s="16">
        <f>IF(คุณลักษณะ!AG51&gt;1,2,IF(คุณลักษณะ!AG51=1,1,0))</f>
        <v>0</v>
      </c>
      <c r="FV51" s="84">
        <f t="shared" si="21"/>
        <v>0</v>
      </c>
      <c r="FW51" s="51"/>
      <c r="FX51" s="16">
        <f>IF(คุณลักษณะ!F51&gt;1,2,IF(คุณลักษณะ!F51=1,1,0))</f>
        <v>0</v>
      </c>
      <c r="FY51" s="16">
        <f>IF(คุณลักษณะ!I51&gt;1,2,IF(คุณลักษณะ!I51=1,1,0))</f>
        <v>0</v>
      </c>
      <c r="FZ51" s="16">
        <f>IF(คุณลักษณะ!N51&gt;1,2,IF(คุณลักษณะ!N51=1,1,0))</f>
        <v>0</v>
      </c>
      <c r="GA51" s="16">
        <f>IF(คุณลักษณะ!Q51&gt;1,2,IF(คุณลักษณะ!Q51=1,1,0))</f>
        <v>0</v>
      </c>
      <c r="GB51" s="16">
        <f>IF(คุณลักษณะ!U51&gt;1,2,IF(คุณลักษณะ!U51=1,1,0))</f>
        <v>0</v>
      </c>
      <c r="GC51" s="16">
        <f>IF(คุณลักษณะ!X51&gt;1,2,IF(คุณลักษณะ!X51=1,1,0))</f>
        <v>0</v>
      </c>
      <c r="GD51" s="16">
        <f>IF(คุณลักษณะ!AE51&gt;1,2,IF(คุณลักษณะ!AE51=1,1,0))</f>
        <v>0</v>
      </c>
      <c r="GE51" s="16">
        <f>IF(คุณลักษณะ!AH51&gt;1,2,IF(คุณลักษณะ!AH51=1,1,0))</f>
        <v>0</v>
      </c>
      <c r="GF51" s="88">
        <f t="shared" si="22"/>
        <v>0</v>
      </c>
      <c r="GG51" s="86">
        <f>IF(คุณลักษณะ!F51=0,0,IF(คุณลักษณะ!I51=0,0,IF(คุณลักษณะ!N51=0,0,IF(คุณลักษณะ!Q51=0,0,IF(คุณลักษณะ!U51=0,0,IF(คุณลักษณะ!X51=0,0,IF(คุณลักษณะ!AE51=0,0,IF(คุณลักษณะ!AH51=0,0,GF51))))))))</f>
        <v>0</v>
      </c>
      <c r="GI51" s="3">
        <v>46</v>
      </c>
      <c r="GJ51" s="22">
        <f>IF(เวลาเรียน!C51="",0,1)</f>
        <v>0</v>
      </c>
      <c r="GK51" s="456">
        <f>IF(ผลการเรียน!$AK50=$GK$5,1,0)</f>
        <v>0</v>
      </c>
      <c r="GL51" s="456">
        <f>IF(ผลการเรียน!$AK50=$GL$5,1,0)</f>
        <v>0</v>
      </c>
      <c r="GM51" s="456">
        <f>IF(ผลการเรียน!$AK50=$GM$5,1,0)</f>
        <v>0</v>
      </c>
      <c r="GN51" s="456">
        <f>IF(ผลการเรียน!$AK50=$GN$5,1,0)</f>
        <v>0</v>
      </c>
      <c r="GO51" s="456">
        <f>IF(ผลการเรียน!$AK50=$GO$5,1,0)</f>
        <v>0</v>
      </c>
      <c r="GP51" s="456">
        <f>IF(ผลการเรียน!$AK50=$GP$5,1,0)</f>
        <v>0</v>
      </c>
      <c r="GQ51" s="456">
        <f>IF(ผลการเรียน!$AK50=$GQ$5,1,0)</f>
        <v>0</v>
      </c>
      <c r="GR51" s="456">
        <f>IF(ผลการเรียน!$AK50=$GR$5,1,0)</f>
        <v>0</v>
      </c>
      <c r="GS51" s="456">
        <f>IF(ผลการเรียน!$AK50=$GS$5,1,0)</f>
        <v>0</v>
      </c>
      <c r="GT51" s="456">
        <f>IF(ผลการเรียน!$AK50=$GT$5,1,0)</f>
        <v>0</v>
      </c>
      <c r="GU51" s="456">
        <f ca="1">IF(ผลการเรียน!$BA50=ลับ!$GU$5,1,0)</f>
        <v>0</v>
      </c>
      <c r="GV51" s="456">
        <f ca="1">IF(ผลการเรียน!$BA50=ลับ!$GV$5,1,0)</f>
        <v>0</v>
      </c>
      <c r="GW51" s="456">
        <f ca="1">IF(ผลการเรียน!$BA50=ลับ!$GW$5,1,0)</f>
        <v>0</v>
      </c>
      <c r="GX51" s="456">
        <f ca="1">IF(ผลการเรียน!$BA50=ลับ!$GX$5,1,0)</f>
        <v>0</v>
      </c>
      <c r="GY51" s="456">
        <f ca="1">IF(ผลการเรียน!$AR50=ลับ!$GY$5,1,0)</f>
        <v>0</v>
      </c>
      <c r="GZ51" s="456">
        <f ca="1">IF(ผลการเรียน!$AR50=ลับ!$GZ$5,1,0)</f>
        <v>0</v>
      </c>
      <c r="HA51" s="456">
        <f ca="1">IF(ผลการเรียน!$AR50=ลับ!$HA$5,1,0)</f>
        <v>0</v>
      </c>
      <c r="HB51" s="456">
        <f ca="1">IF(ผลการเรียน!$AR50=ลับ!$HB$5,1,0)</f>
        <v>0</v>
      </c>
      <c r="HC51" s="22">
        <f>IF(สรุปคะแนน!$Q51=3,1,0)</f>
        <v>0</v>
      </c>
      <c r="HD51" s="22">
        <f>IF(สรุปคะแนน!$Q51=2,1,0)</f>
        <v>0</v>
      </c>
      <c r="HE51" s="22">
        <f>IF(สรุปคะแนน!$Q51=1,1,0)</f>
        <v>0</v>
      </c>
      <c r="HF51" s="22">
        <f>IF(สรุปคะแนน!$Q51=0,1,0)</f>
        <v>1</v>
      </c>
      <c r="HG51" s="51"/>
      <c r="HH51" s="51"/>
      <c r="HI51" s="51"/>
      <c r="HJ51" s="51"/>
      <c r="HK51" s="51"/>
      <c r="HL51" s="51"/>
      <c r="HM51" s="51"/>
      <c r="HN51" s="51"/>
    </row>
    <row r="52" spans="1:222" ht="21">
      <c r="A52" s="29">
        <v>47</v>
      </c>
      <c r="B52" s="64">
        <f>IF(ลับ!B$3=0,0,IF(เวลาเรียน!G52="/",ลับ!B$3,0))</f>
        <v>0</v>
      </c>
      <c r="C52" s="64">
        <f>IF(ลับ!C$3=0,0,IF(เวลาเรียน!H52="/",ลับ!C$3,0))</f>
        <v>0</v>
      </c>
      <c r="D52" s="64">
        <f>IF(ลับ!D$3=0,0,IF(เวลาเรียน!I52="/",ลับ!D$3,0))</f>
        <v>0</v>
      </c>
      <c r="E52" s="64">
        <f>IF(ลับ!E$3=0,0,IF(เวลาเรียน!J52="/",ลับ!E$3,0))</f>
        <v>0</v>
      </c>
      <c r="F52" s="64">
        <f>IF(ลับ!F$3=0,0,IF(เวลาเรียน!K52="/",ลับ!F$3,0))</f>
        <v>0</v>
      </c>
      <c r="G52" s="64">
        <f>IF(ลับ!G$3=0,0,IF(เวลาเรียน!L52="/",ลับ!G$3,0))</f>
        <v>0</v>
      </c>
      <c r="H52" s="64">
        <f>IF(ลับ!H$3=0,0,IF(เวลาเรียน!M52="/",ลับ!H$3,0))</f>
        <v>0</v>
      </c>
      <c r="I52" s="64">
        <f>IF(ลับ!I$3=0,0,IF(เวลาเรียน!N52="/",ลับ!I$3,0))</f>
        <v>0</v>
      </c>
      <c r="J52" s="64">
        <f>IF(ลับ!J$3=0,0,IF(เวลาเรียน!O52="/",ลับ!J$3,0))</f>
        <v>0</v>
      </c>
      <c r="K52" s="64">
        <f>IF(ลับ!K$3=0,0,IF(เวลาเรียน!P52="/",ลับ!K$3,0))</f>
        <v>0</v>
      </c>
      <c r="L52" s="64">
        <f>IF(ลับ!L$3=0,0,IF(เวลาเรียน!Q52="/",ลับ!L$3,0))</f>
        <v>0</v>
      </c>
      <c r="M52" s="64">
        <f>IF(ลับ!M$3=0,0,IF(เวลาเรียน!R52="/",ลับ!M$3,0))</f>
        <v>0</v>
      </c>
      <c r="N52" s="64">
        <f>IF(ลับ!N$3=0,0,IF(เวลาเรียน!S52="/",ลับ!N$3,0))</f>
        <v>0</v>
      </c>
      <c r="O52" s="64">
        <f>IF(ลับ!O$3=0,0,IF(เวลาเรียน!T52="/",ลับ!O$3,0))</f>
        <v>0</v>
      </c>
      <c r="P52" s="64">
        <f>IF(ลับ!P$3=0,0,IF(เวลาเรียน!U52="/",ลับ!P$3,0))</f>
        <v>0</v>
      </c>
      <c r="Q52" s="64">
        <f>IF(ลับ!Q$3=0,0,IF(เวลาเรียน!V52="/",ลับ!Q$3,0))</f>
        <v>0</v>
      </c>
      <c r="R52" s="64">
        <f>IF(ลับ!R$3=0,0,IF(เวลาเรียน!W52="/",ลับ!R$3,0))</f>
        <v>0</v>
      </c>
      <c r="S52" s="64">
        <f>IF(ลับ!S$3=0,0,IF(เวลาเรียน!X52="/",ลับ!S$3,0))</f>
        <v>0</v>
      </c>
      <c r="T52" s="64">
        <f>IF(ลับ!T$3=0,0,IF(เวลาเรียน!Y52="/",ลับ!T$3,0))</f>
        <v>0</v>
      </c>
      <c r="U52" s="64">
        <f>IF(ลับ!U$3=0,0,IF(เวลาเรียน!Z52="/",ลับ!U$3,0))</f>
        <v>0</v>
      </c>
      <c r="V52" s="64">
        <f>IF(ลับ!V$3=0,0,IF(เวลาเรียน!AA52="/",ลับ!V$3,0))</f>
        <v>0</v>
      </c>
      <c r="W52" s="64">
        <f>IF(ลับ!W$3=0,0,IF(เวลาเรียน!AB52="/",ลับ!W$3,0))</f>
        <v>0</v>
      </c>
      <c r="X52" s="64">
        <f>IF(ลับ!X$3=0,0,IF(เวลาเรียน!AC52="/",ลับ!X$3,0))</f>
        <v>0</v>
      </c>
      <c r="Y52" s="64">
        <f>IF(ลับ!Y$3=0,0,IF(เวลาเรียน!AD52="/",ลับ!Y$3,0))</f>
        <v>0</v>
      </c>
      <c r="Z52" s="773">
        <f>IF(ลับ!Z$3=0,0,IF(เวลาเรียน!AE52="/",ลับ!Z$3,0))</f>
        <v>0</v>
      </c>
      <c r="AA52" s="64">
        <f>IF(ลับ!AA$3=0,0,IF(เวลาเรียน!AH52="/",ลับ!AA$3,0))</f>
        <v>0</v>
      </c>
      <c r="AB52" s="64">
        <f>IF(ลับ!AB$3=0,0,IF(เวลาเรียน!AI52="/",ลับ!AB$3,0))</f>
        <v>0</v>
      </c>
      <c r="AC52" s="64">
        <f>IF(ลับ!AC$3=0,0,IF(เวลาเรียน!AJ52="/",ลับ!AC$3,0))</f>
        <v>0</v>
      </c>
      <c r="AD52" s="64">
        <f>IF(ลับ!AD$3=0,0,IF(เวลาเรียน!AK52="/",ลับ!AD$3,0))</f>
        <v>0</v>
      </c>
      <c r="AE52" s="64">
        <f>IF(ลับ!AE$3=0,0,IF(เวลาเรียน!AL52="/",ลับ!AE$3,0))</f>
        <v>0</v>
      </c>
      <c r="AF52" s="64">
        <f>IF(ลับ!AF$3=0,0,IF(เวลาเรียน!AM52="/",ลับ!AF$3,0))</f>
        <v>0</v>
      </c>
      <c r="AG52" s="64">
        <f>IF(ลับ!AG$3=0,0,IF(เวลาเรียน!AN52="/",ลับ!AG$3,0))</f>
        <v>0</v>
      </c>
      <c r="AH52" s="64">
        <f>IF(ลับ!AH$3=0,0,IF(เวลาเรียน!AO52="/",ลับ!AH$3,0))</f>
        <v>0</v>
      </c>
      <c r="AI52" s="64">
        <f>IF(ลับ!AI$3=0,0,IF(เวลาเรียน!AP52="/",ลับ!AI$3,0))</f>
        <v>0</v>
      </c>
      <c r="AJ52" s="64">
        <f>IF(ลับ!AJ$3=0,0,IF(เวลาเรียน!AQ52="/",ลับ!AJ$3,0))</f>
        <v>0</v>
      </c>
      <c r="AK52" s="64">
        <f>IF(ลับ!AK$3=0,0,IF(เวลาเรียน!AR52="/",ลับ!AK$3,0))</f>
        <v>0</v>
      </c>
      <c r="AL52" s="64">
        <f>IF(ลับ!AL$3=0,0,IF(เวลาเรียน!AS52="/",ลับ!AL$3,0))</f>
        <v>0</v>
      </c>
      <c r="AM52" s="64">
        <f>IF(ลับ!AM$3=0,0,IF(เวลาเรียน!AT52="/",ลับ!AM$3,0))</f>
        <v>0</v>
      </c>
      <c r="AN52" s="64">
        <f>IF(ลับ!AN$3=0,0,IF(เวลาเรียน!AU52="/",ลับ!AN$3,0))</f>
        <v>0</v>
      </c>
      <c r="AO52" s="64">
        <f>IF(ลับ!AO$3=0,0,IF(เวลาเรียน!AV52="/",ลับ!AO$3,0))</f>
        <v>0</v>
      </c>
      <c r="AP52" s="64">
        <f>IF(ลับ!AP$3=0,0,IF(เวลาเรียน!AW52="/",ลับ!AP$3,0))</f>
        <v>0</v>
      </c>
      <c r="AQ52" s="64">
        <f>IF(ลับ!AQ$3=0,0,IF(เวลาเรียน!AX52="/",ลับ!AQ$3,0))</f>
        <v>0</v>
      </c>
      <c r="AR52" s="64">
        <f>IF(ลับ!AR$3=0,0,IF(เวลาเรียน!AY52="/",ลับ!AR$3,0))</f>
        <v>0</v>
      </c>
      <c r="AS52" s="64">
        <f>IF(ลับ!AS$3=0,0,IF(เวลาเรียน!AZ52="/",ลับ!AS$3,0))</f>
        <v>0</v>
      </c>
      <c r="AT52" s="64">
        <f>IF(ลับ!AT$3=0,0,IF(เวลาเรียน!BA52="/",ลับ!AT$3,0))</f>
        <v>0</v>
      </c>
      <c r="AU52" s="64">
        <f>IF(ลับ!AU$3=0,0,IF(เวลาเรียน!BB52="/",ลับ!AU$3,0))</f>
        <v>0</v>
      </c>
      <c r="AV52" s="64">
        <f>IF(ลับ!AV$3=0,0,IF(เวลาเรียน!BC52="/",ลับ!AV$3,0))</f>
        <v>0</v>
      </c>
      <c r="AW52" s="64">
        <f>IF(ลับ!AW$3=0,0,IF(เวลาเรียน!BD52="/",ลับ!AW$3,0))</f>
        <v>0</v>
      </c>
      <c r="AX52" s="64">
        <f>IF(ลับ!AX$3=0,0,IF(เวลาเรียน!BE52="/",ลับ!AX$3,0))</f>
        <v>0</v>
      </c>
      <c r="AY52" s="64">
        <f>IF(ลับ!AY$3=0,0,IF(เวลาเรียน!BF52="/",ลับ!AY$3,0))</f>
        <v>0</v>
      </c>
      <c r="AZ52" s="64">
        <f>IF(ลับ!AZ$3=0,0,IF(เวลาเรียน!BG52="/",ลับ!AZ$3,0))</f>
        <v>0</v>
      </c>
      <c r="BA52" s="64">
        <f>IF(ลับ!BA$3=0,0,IF(เวลาเรียน!BH52="/",ลับ!BA$3,0))</f>
        <v>0</v>
      </c>
      <c r="BB52" s="64">
        <f>IF(ลับ!BB$3=0,0,IF(เวลาเรียน!BI52="/",ลับ!BB$3,0))</f>
        <v>0</v>
      </c>
      <c r="BC52" s="64">
        <f>IF(ลับ!BC$3=0,0,IF(เวลาเรียน!BJ52="/",ลับ!BC$3,0))</f>
        <v>0</v>
      </c>
      <c r="BD52" s="64">
        <f>IF(ลับ!BD$3=0,0,IF(เวลาเรียน!BK52="/",ลับ!BD$3,0))</f>
        <v>0</v>
      </c>
      <c r="BE52" s="64">
        <f>IF(ลับ!BE$3=0,0,IF(เวลาเรียน!BL52="/",ลับ!BE$3,0))</f>
        <v>0</v>
      </c>
      <c r="BF52" s="64">
        <f>IF(ลับ!BF$3=0,0,IF(เวลาเรียน!BM52="/",ลับ!BF$3,0))</f>
        <v>0</v>
      </c>
      <c r="BG52" s="64">
        <f>IF(ลับ!BG$3=0,0,IF(เวลาเรียน!BN52="/",ลับ!BG$3,0))</f>
        <v>0</v>
      </c>
      <c r="BH52" s="64">
        <f>IF(ลับ!BH$3=0,0,IF(เวลาเรียน!BO52="/",ลับ!BH$3,0))</f>
        <v>0</v>
      </c>
      <c r="BI52" s="64">
        <f>IF(ลับ!BI$3=0,0,IF(เวลาเรียน!BP52="/",ลับ!BI$3,0))</f>
        <v>0</v>
      </c>
      <c r="BJ52" s="64">
        <f>IF(ลับ!BJ$3=0,0,IF(เวลาเรียน!BQ52="/",ลับ!BJ$3,0))</f>
        <v>0</v>
      </c>
      <c r="BK52" s="64">
        <f>IF(ลับ!BK$3=0,0,IF(เวลาเรียน!BR52="/",ลับ!BK$3,0))</f>
        <v>0</v>
      </c>
      <c r="BL52" s="64">
        <f>IF(ลับ!BL$3=0,0,IF(เวลาเรียน!BS52="/",ลับ!BL$3,0))</f>
        <v>0</v>
      </c>
      <c r="BM52" s="64">
        <f>IF(ลับ!BM$3=0,0,IF(เวลาเรียน!BT52="/",ลับ!BM$3,0))</f>
        <v>0</v>
      </c>
      <c r="BN52" s="64">
        <f>IF(ลับ!BN$3=0,0,IF(เวลาเรียน!BU52="/",ลับ!BN$3,0))</f>
        <v>0</v>
      </c>
      <c r="BO52" s="64">
        <f>IF(ลับ!BO$3=0,0,IF(เวลาเรียน!BV52="/",ลับ!BO$3,0))</f>
        <v>0</v>
      </c>
      <c r="BP52" s="64">
        <f>IF(ลับ!BP$3=0,0,IF(เวลาเรียน!BW52="/",ลับ!BP$3,0))</f>
        <v>0</v>
      </c>
      <c r="BQ52" s="64">
        <f>IF(ลับ!BQ$3=0,0,IF(เวลาเรียน!BX52="/",ลับ!BQ$3,0))</f>
        <v>0</v>
      </c>
      <c r="BR52" s="64">
        <f>IF(ลับ!BR$3=0,0,IF(เวลาเรียน!BY52="/",ลับ!BR$3,0))</f>
        <v>0</v>
      </c>
      <c r="BS52" s="773">
        <f>IF(ลับ!BS$3=0,0,IF(เวลาเรียน!BZ52="/",ลับ!BS$3,0))</f>
        <v>0</v>
      </c>
      <c r="BT52" s="64">
        <f>IF(ลับ!BT$3=0,0,IF(เวลาเรียน!CB52="/",ลับ!BT$3,0))</f>
        <v>0</v>
      </c>
      <c r="BU52" s="64">
        <f>IF(ลับ!BU$3=0,0,IF(เวลาเรียน!CC52="/",ลับ!BU$3,0))</f>
        <v>0</v>
      </c>
      <c r="BV52" s="64">
        <f>IF(ลับ!BV$3=0,0,IF(เวลาเรียน!CD52="/",ลับ!BV$3,0))</f>
        <v>0</v>
      </c>
      <c r="BW52" s="64">
        <f>IF(ลับ!BW$3=0,0,IF(เวลาเรียน!CE52="/",ลับ!BW$3,0))</f>
        <v>0</v>
      </c>
      <c r="BX52" s="64">
        <f>IF(ลับ!BX$3=0,0,IF(เวลาเรียน!CF52="/",ลับ!BX$3,0))</f>
        <v>0</v>
      </c>
      <c r="BY52" s="64">
        <f>IF(ลับ!BY$3=0,0,IF(เวลาเรียน!CG52="/",ลับ!BY$3,0))</f>
        <v>0</v>
      </c>
      <c r="BZ52" s="64">
        <f>IF(ลับ!BZ$3=0,0,IF(เวลาเรียน!CH52="/",ลับ!BZ$3,0))</f>
        <v>0</v>
      </c>
      <c r="CA52" s="64">
        <f>IF(ลับ!CA$3=0,0,IF(เวลาเรียน!CI52="/",ลับ!CA$3,0))</f>
        <v>0</v>
      </c>
      <c r="CB52" s="64">
        <f>IF(ลับ!CB$3=0,0,IF(เวลาเรียน!CJ52="/",ลับ!CB$3,0))</f>
        <v>0</v>
      </c>
      <c r="CC52" s="64">
        <f>IF(ลับ!CC$3=0,0,IF(เวลาเรียน!CK52="/",ลับ!CC$3,0))</f>
        <v>0</v>
      </c>
      <c r="CD52" s="64">
        <f>IF(ลับ!CD$3=0,0,IF(เวลาเรียน!CL52="/",ลับ!CD$3,0))</f>
        <v>0</v>
      </c>
      <c r="CE52" s="64">
        <f>IF(ลับ!CE$3=0,0,IF(เวลาเรียน!CM52="/",ลับ!CE$3,0))</f>
        <v>0</v>
      </c>
      <c r="CF52" s="64">
        <f>IF(ลับ!CF$3=0,0,IF(เวลาเรียน!CN52="/",ลับ!CF$3,0))</f>
        <v>0</v>
      </c>
      <c r="CG52" s="64">
        <f>IF(ลับ!CG$3=0,0,IF(เวลาเรียน!CO52="/",ลับ!CG$3,0))</f>
        <v>0</v>
      </c>
      <c r="CH52" s="64">
        <f>IF(ลับ!CH$3=0,0,IF(เวลาเรียน!CP52="/",ลับ!CH$3,0))</f>
        <v>0</v>
      </c>
      <c r="CI52" s="64">
        <f>IF(ลับ!CI$3=0,0,IF(เวลาเรียน!CQ52="/",ลับ!CI$3,0))</f>
        <v>0</v>
      </c>
      <c r="CJ52" s="64">
        <f>IF(ลับ!CJ$3=0,0,IF(เวลาเรียน!CR52="/",ลับ!CJ$3,0))</f>
        <v>0</v>
      </c>
      <c r="CK52" s="64">
        <f>IF(ลับ!CK$3=0,0,IF(เวลาเรียน!CS52="/",ลับ!CK$3,0))</f>
        <v>0</v>
      </c>
      <c r="CL52" s="64">
        <f>IF(ลับ!CL$3=0,0,IF(เวลาเรียน!CT52="/",ลับ!CL$3,0))</f>
        <v>0</v>
      </c>
      <c r="CM52" s="64">
        <f>IF(ลับ!CM$3=0,0,IF(เวลาเรียน!CU52="/",ลับ!CM$3,0))</f>
        <v>0</v>
      </c>
      <c r="CN52" s="64">
        <f>IF(ลับ!CN$3=0,0,IF(เวลาเรียน!CV52="/",ลับ!CN$3,0))</f>
        <v>0</v>
      </c>
      <c r="CO52" s="64">
        <f>IF(ลับ!CO$3=0,0,IF(เวลาเรียน!CW52="/",ลับ!CO$3,0))</f>
        <v>0</v>
      </c>
      <c r="CP52" s="64">
        <f>IF(ลับ!CP$3=0,0,IF(เวลาเรียน!CX52="/",ลับ!CP$3,0))</f>
        <v>0</v>
      </c>
      <c r="CQ52" s="64">
        <f>IF(ลับ!CQ$3=0,0,IF(เวลาเรียน!CY52="/",ลับ!CQ$3,0))</f>
        <v>0</v>
      </c>
      <c r="CR52" s="64">
        <f>IF(ลับ!CR$3=0,0,IF(เวลาเรียน!CZ52="/",ลับ!CR$3,0))</f>
        <v>0</v>
      </c>
      <c r="CS52" s="64">
        <f>IF(ลับ!CS$3=0,0,IF(เวลาเรียน!DA52="/",ลับ!CS$3,0))</f>
        <v>0</v>
      </c>
      <c r="CT52" s="64">
        <f>IF(ลับ!CT$3=0,0,IF(เวลาเรียน!DB52="/",ลับ!CT$3,0))</f>
        <v>0</v>
      </c>
      <c r="CU52" s="64">
        <f>IF(ลับ!CU$3=0,0,IF(เวลาเรียน!DC52="/",ลับ!CU$3,0))</f>
        <v>0</v>
      </c>
      <c r="CV52" s="64">
        <f>IF(ลับ!CV$3=0,0,IF(เวลาเรียน!DD52="/",ลับ!CV$3,0))</f>
        <v>0</v>
      </c>
      <c r="CW52" s="65">
        <f>IF(ลับ!CW$3=0,0,IF(เวลาเรียน!DE52="/",ลับ!CW$3,0))</f>
        <v>0</v>
      </c>
      <c r="CX52" s="85">
        <f t="shared" si="11"/>
        <v>0</v>
      </c>
      <c r="CZ52" s="16">
        <v>47</v>
      </c>
      <c r="DA52" s="16">
        <f>IF(ตัวชี้วัด!C52="ร",ตัวชี้วัด!C52,IF(ตัวชี้วัด!F52="ร",ตัวชี้วัด!F52,IF(ตัวชี้วัด!I52="ร",ตัวชี้วัด!I52,IF(ตัวชี้วัด!L52="ร",ตัวชี้วัด!L52,IF(ตัวชี้วัด!O52="ร",ตัวชี้วัด!O52,IF(ตัวชี้วัด!S52="ร",ตัวชี้วัด!S52,IF(ตัวชี้วัด!V52="ร",ตัวชี้วัด!V52,SUM(ตัวชี้วัด!C52,ตัวชี้วัด!F52,ตัวชี้วัด!I52,ตัวชี้วัด!L52,ตัวชี้วัด!O52,ตัวชี้วัด!S52,ตัวชี้วัด!V52))))))))</f>
        <v>0</v>
      </c>
      <c r="DB52" s="16">
        <f>IF(ตัวชี้วัด!Y52="ร",ตัวชี้วัด!Y52,IF(ตัวชี้วัด!AB52="ร",ตัวชี้วัด!AB52,IF(ตัวชี้วัด!AE52="ร",ตัวชี้วัด!AE52,IF(ตัวชี้วัด!AK52="ร",ตัวชี้วัด!AK52,IF(ตัวชี้วัด!AN52="ร",ตัวชี้วัด!AN52,IF(ตัวชี้วัด!AQ52="ร",ตัวชี้วัด!AQ52,IF(ตัวชี้วัด!AT52="ร",ตัวชี้วัด!AT52,SUM(ตัวชี้วัด!Y52,ตัวชี้วัด!AB52,ตัวชี้วัด!AE52,ตัวชี้วัด!AK52,ตัวชี้วัด!AN52,ตัวชี้วัด!AQ52,ตัวชี้วัด!AT52))))))))</f>
        <v>0</v>
      </c>
      <c r="DC52" s="16">
        <f>IF(ตัวชี้วัด!AW52="ร",ตัวชี้วัด!AW52,IF(ตัวชี้วัด!BA52="ร",ตัวชี้วัด!BA52,IF(ตัวชี้วัด!BD52="ร",ตัวชี้วัด!BD52,IF(ตัวชี้วัด!BG52="ร",ตัวชี้วัด!BG52,IF(ตัวชี้วัด!BJ52="ร",ตัวชี้วัด!BJ52,IF(ตัวชี้วัด!BM52="ร",ตัวชี้วัด!BM52,IF(ตัวชี้วัด!BS52="ร",ตัวชี้วัด!BS52,SUM(ตัวชี้วัด!AW52,ตัวชี้วัด!BA52,ตัวชี้วัด!BD52,ตัวชี้วัด!BG52,ตัวชี้วัด!BJ52,ตัวชี้วัด!BM52,ตัวชี้วัด!BS52))))))))</f>
        <v>0</v>
      </c>
      <c r="DD52" s="16">
        <f>IF(ตัวชี้วัด!BV52="ร",ตัวชี้วัด!BV52,IF(ตัวชี้วัด!BY52="ร",ตัวชี้วัด!BY52,IF(ตัวชี้วัด!CB52="ร",ตัวชี้วัด!CB52,IF(ตัวชี้วัด!CE52="ร",ตัวชี้วัด!CE52,IF(ตัวชี้วัด!CI52="ร",ตัวชี้วัด!CI52,IF(ตัวชี้วัด!CL52="ร",ตัวชี้วัด!CL52,IF(ตัวชี้วัด!CO52="ร",ตัวชี้วัด!CO52,SUM(ตัวชี้วัด!BV52,ตัวชี้วัด!BY52,ตัวชี้วัด!CB52,ตัวชี้วัด!CE52,ตัวชี้วัด!CI52,ตัวชี้วัด!CL52,ตัวชี้วัด!CO52))))))))</f>
        <v>0</v>
      </c>
      <c r="DE52" s="16">
        <f>IF(ตัวชี้วัด!CR52="ร",ตัวชี้วัด!CR52,IF(ตัวชี้วัด!CU52="ร",ตัวชี้วัด!CU52,IF(ตัวชี้วัด!DA52="ร",ตัวชี้วัด!DA52,IF(ตัวชี้วัด!DD52="ร",ตัวชี้วัด!DD52,IF(ตัวชี้วัด!DG52="ร",ตัวชี้วัด!DG52,IF(ตัวชี้วัด!DJ52="ร",ตัวชี้วัด!DJ52,IF(ตัวชี้วัด!DM52="ร",ตัวชี้วัด!DM52,SUM(ตัวชี้วัด!CR52,ตัวชี้วัด!CU52,ตัวชี้วัด!DA52,ตัวชี้วัด!DD52,ตัวชี้วัด!DG52,ตัวชี้วัด!DJ52,ตัวชี้วัด!DM52))))))))</f>
        <v>0</v>
      </c>
      <c r="DF52" s="16">
        <f>IF(ตัวชี้วัด!DQ52="ร",ตัวชี้วัด!DQ52,IF(ตัวชี้วัด!DT52="ร",ตัวชี้วัด!DT52,IF(ตัวชี้วัด!DW52="ร",ตัวชี้วัด!DW52,IF(ตัวชี้วัด!DZ52="ร",ตัวชี้วัด!DZ52,SUM(ตัวชี้วัด!DQ52,ตัวชี้วัด!DT52,ตัวชี้วัด!DW52,ตัวชี้วัด!DZ52)))))</f>
        <v>0</v>
      </c>
      <c r="DG52" s="84">
        <f t="shared" si="12"/>
        <v>0</v>
      </c>
      <c r="DH52" s="51"/>
      <c r="DI52" s="16">
        <f>IF(ตัวชี้วัด!D52="/",1,0)</f>
        <v>0</v>
      </c>
      <c r="DJ52" s="16">
        <f>IF(ตัวชี้วัด!G52="/",1,0)</f>
        <v>0</v>
      </c>
      <c r="DK52" s="16">
        <f>IF(ตัวชี้วัด!J52="/",1,0)</f>
        <v>0</v>
      </c>
      <c r="DL52" s="16">
        <f>IF(ตัวชี้วัด!M52="/",1,0)</f>
        <v>0</v>
      </c>
      <c r="DM52" s="16">
        <f>IF(ตัวชี้วัด!P52="/",1,0)</f>
        <v>0</v>
      </c>
      <c r="DN52" s="16">
        <f>IF(ตัวชี้วัด!T52="/",1,0)</f>
        <v>0</v>
      </c>
      <c r="DO52" s="16">
        <f>IF(ตัวชี้วัด!W52="/",1,0)</f>
        <v>0</v>
      </c>
      <c r="DP52" s="16">
        <f>IF(ตัวชี้วัด!Z52="/",1,0)</f>
        <v>0</v>
      </c>
      <c r="DQ52" s="16">
        <f>IF(ตัวชี้วัด!AC52="/",1,0)</f>
        <v>0</v>
      </c>
      <c r="DR52" s="16">
        <f>IF(ตัวชี้วัด!AF52="/",1,0)</f>
        <v>0</v>
      </c>
      <c r="DS52" s="16">
        <f>IF(ตัวชี้วัด!AL52="/",1,0)</f>
        <v>0</v>
      </c>
      <c r="DT52" s="16">
        <f>IF(ตัวชี้วัด!AO52="/",1,0)</f>
        <v>0</v>
      </c>
      <c r="DU52" s="16">
        <f>IF(ตัวชี้วัด!AR52="/",1,0)</f>
        <v>0</v>
      </c>
      <c r="DV52" s="16">
        <f>IF(ตัวชี้วัด!AU52="/",1,0)</f>
        <v>0</v>
      </c>
      <c r="DW52" s="16">
        <f>IF(ตัวชี้วัด!AX52="/",1,0)</f>
        <v>0</v>
      </c>
      <c r="DX52" s="16">
        <f>IF(ตัวชี้วัด!BB52="/",1,0)</f>
        <v>0</v>
      </c>
      <c r="DY52" s="16">
        <f>IF(ตัวชี้วัด!BE52="/",1,0)</f>
        <v>0</v>
      </c>
      <c r="DZ52" s="16">
        <f>IF(ตัวชี้วัด!BH52="/",1,0)</f>
        <v>0</v>
      </c>
      <c r="EA52" s="16">
        <f>IF(ตัวชี้วัด!BK52="/",1,0)</f>
        <v>0</v>
      </c>
      <c r="EB52" s="16">
        <f>IF(ตัวชี้วัด!BN52="/",1,0)</f>
        <v>0</v>
      </c>
      <c r="EC52" s="16">
        <f>IF(ตัวชี้วัด!BT52="/",1,0)</f>
        <v>0</v>
      </c>
      <c r="ED52" s="16">
        <f>IF(ตัวชี้วัด!BW52="/",1,0)</f>
        <v>0</v>
      </c>
      <c r="EE52" s="16">
        <f>IF(ตัวชี้วัด!BZ52="/",1,0)</f>
        <v>0</v>
      </c>
      <c r="EF52" s="16">
        <f>IF(ตัวชี้วัด!CC52="/",1,0)</f>
        <v>0</v>
      </c>
      <c r="EG52" s="16">
        <f>IF(ตัวชี้วัด!CF52="/",1,0)</f>
        <v>0</v>
      </c>
      <c r="EH52" s="16">
        <f>IF(ตัวชี้วัด!CJ52="/",1,0)</f>
        <v>0</v>
      </c>
      <c r="EI52" s="16">
        <f>IF(ตัวชี้วัด!CM52="/",1,0)</f>
        <v>0</v>
      </c>
      <c r="EJ52" s="16">
        <f>IF(ตัวชี้วัด!CP52="/",1,0)</f>
        <v>0</v>
      </c>
      <c r="EK52" s="16">
        <f>IF(ตัวชี้วัด!CS52="/",1,0)</f>
        <v>0</v>
      </c>
      <c r="EL52" s="16">
        <f>IF(ตัวชี้วัด!CV52="/",1,0)</f>
        <v>0</v>
      </c>
      <c r="EM52" s="16">
        <f>IF(ตัวชี้วัด!DB52="/",1,0)</f>
        <v>0</v>
      </c>
      <c r="EN52" s="16">
        <f>IF(ตัวชี้วัด!DE52="/",1,0)</f>
        <v>0</v>
      </c>
      <c r="EO52" s="16">
        <f>IF(ตัวชี้วัด!DH52="/",1,0)</f>
        <v>0</v>
      </c>
      <c r="EP52" s="16">
        <f>IF(ตัวชี้วัด!DK52="/",1,0)</f>
        <v>0</v>
      </c>
      <c r="EQ52" s="16">
        <f>IF(ตัวชี้วัด!DN52="/",1,0)</f>
        <v>0</v>
      </c>
      <c r="ER52" s="16">
        <f>IF(ตัวชี้วัด!DR52="/",1,0)</f>
        <v>0</v>
      </c>
      <c r="ES52" s="16">
        <f>IF(ตัวชี้วัด!DU52="/",1,0)</f>
        <v>0</v>
      </c>
      <c r="ET52" s="16">
        <f>IF(ตัวชี้วัด!DX52="/",1,0)</f>
        <v>0</v>
      </c>
      <c r="EU52" s="16">
        <f>IF(ตัวชี้วัด!EA52="/",1,0)</f>
        <v>0</v>
      </c>
      <c r="EV52" s="84">
        <f t="shared" si="14"/>
        <v>0</v>
      </c>
      <c r="EX52" s="16">
        <v>47</v>
      </c>
      <c r="EY52" s="16">
        <f>IF(คุณลักษณะ!B52&gt;1,2,IF(คุณลักษณะ!B52=1,1,0))</f>
        <v>0</v>
      </c>
      <c r="EZ52" s="16">
        <f>IF(คุณลักษณะ!C52&gt;1,2,IF(คุณลักษณะ!C52=1,1,0))</f>
        <v>0</v>
      </c>
      <c r="FA52" s="16">
        <f>IF(คุณลักษณะ!D52&gt;1,2,IF(คุณลักษณะ!D52=1,1,0))</f>
        <v>0</v>
      </c>
      <c r="FB52" s="16">
        <f>IF(คุณลักษณะ!E52&gt;1,2,IF(คุณลักษณะ!E52=1,1,0))</f>
        <v>0</v>
      </c>
      <c r="FC52" s="84">
        <f t="shared" si="15"/>
        <v>0</v>
      </c>
      <c r="FD52" s="16">
        <f>IF(คุณลักษณะ!G52&gt;1,2,IF(คุณลักษณะ!G52=1,1,0))</f>
        <v>0</v>
      </c>
      <c r="FE52" s="16">
        <f>IF(คุณลักษณะ!H52&gt;1,2,IF(คุณลักษณะ!H52=1,1,0))</f>
        <v>0</v>
      </c>
      <c r="FF52" s="84">
        <f t="shared" si="16"/>
        <v>0</v>
      </c>
      <c r="FG52" s="16">
        <f>IF(คุณลักษณะ!O52&gt;1,2,IF(คุณลักษณะ!O52=1,1,0))</f>
        <v>0</v>
      </c>
      <c r="FH52" s="16">
        <f>IF(คุณลักษณะ!P52&gt;1,2,IF(คุณลักษณะ!P52=1,1,0))</f>
        <v>0</v>
      </c>
      <c r="FI52" s="84">
        <f t="shared" si="17"/>
        <v>0</v>
      </c>
      <c r="FJ52" s="16">
        <f>IF(คุณลักษณะ!S52&gt;1,2,IF(คุณลักษณะ!S52=1,1,0))</f>
        <v>0</v>
      </c>
      <c r="FK52" s="16">
        <f>IF(คุณลักษณะ!T52&gt;1,2,IF(คุณลักษณะ!T52=1,1,0))</f>
        <v>0</v>
      </c>
      <c r="FL52" s="84">
        <f t="shared" si="18"/>
        <v>0</v>
      </c>
      <c r="FM52" s="16">
        <f>IF(คุณลักษณะ!V52&gt;1,2,IF(คุณลักษณะ!V52=1,1,0))</f>
        <v>0</v>
      </c>
      <c r="FN52" s="16">
        <f>IF(คุณลักษณะ!W52&gt;1,2,IF(คุณลักษณะ!W52=1,1,0))</f>
        <v>0</v>
      </c>
      <c r="FO52" s="84">
        <f t="shared" si="19"/>
        <v>0</v>
      </c>
      <c r="FP52" s="16">
        <f>IF(คุณลักษณะ!Y52&gt;1,2,IF(คุณลักษณะ!Y52=1,1,0))</f>
        <v>0</v>
      </c>
      <c r="FQ52" s="16">
        <f>IF(คุณลักษณะ!AC52&gt;1,2,IF(คุณลักษณะ!AC52=1,1,0))</f>
        <v>0</v>
      </c>
      <c r="FR52" s="16">
        <f>IF(คุณลักษณะ!AD52&gt;1,2,IF(คุณลักษณะ!AD52=1,1,0))</f>
        <v>0</v>
      </c>
      <c r="FS52" s="84">
        <f t="shared" si="20"/>
        <v>0</v>
      </c>
      <c r="FT52" s="16">
        <f>IF(คุณลักษณะ!AF52&gt;1,2,IF(คุณลักษณะ!AF52=1,1,0))</f>
        <v>0</v>
      </c>
      <c r="FU52" s="16">
        <f>IF(คุณลักษณะ!AG52&gt;1,2,IF(คุณลักษณะ!AG52=1,1,0))</f>
        <v>0</v>
      </c>
      <c r="FV52" s="84">
        <f t="shared" si="21"/>
        <v>0</v>
      </c>
      <c r="FW52" s="51"/>
      <c r="FX52" s="16">
        <f>IF(คุณลักษณะ!F52&gt;1,2,IF(คุณลักษณะ!F52=1,1,0))</f>
        <v>0</v>
      </c>
      <c r="FY52" s="16">
        <f>IF(คุณลักษณะ!I52&gt;1,2,IF(คุณลักษณะ!I52=1,1,0))</f>
        <v>0</v>
      </c>
      <c r="FZ52" s="16">
        <f>IF(คุณลักษณะ!N52&gt;1,2,IF(คุณลักษณะ!N52=1,1,0))</f>
        <v>0</v>
      </c>
      <c r="GA52" s="16">
        <f>IF(คุณลักษณะ!Q52&gt;1,2,IF(คุณลักษณะ!Q52=1,1,0))</f>
        <v>0</v>
      </c>
      <c r="GB52" s="16">
        <f>IF(คุณลักษณะ!U52&gt;1,2,IF(คุณลักษณะ!U52=1,1,0))</f>
        <v>0</v>
      </c>
      <c r="GC52" s="16">
        <f>IF(คุณลักษณะ!X52&gt;1,2,IF(คุณลักษณะ!X52=1,1,0))</f>
        <v>0</v>
      </c>
      <c r="GD52" s="16">
        <f>IF(คุณลักษณะ!AE52&gt;1,2,IF(คุณลักษณะ!AE52=1,1,0))</f>
        <v>0</v>
      </c>
      <c r="GE52" s="16">
        <f>IF(คุณลักษณะ!AH52&gt;1,2,IF(คุณลักษณะ!AH52=1,1,0))</f>
        <v>0</v>
      </c>
      <c r="GF52" s="88">
        <f t="shared" si="22"/>
        <v>0</v>
      </c>
      <c r="GG52" s="86">
        <f>IF(คุณลักษณะ!F52=0,0,IF(คุณลักษณะ!I52=0,0,IF(คุณลักษณะ!N52=0,0,IF(คุณลักษณะ!Q52=0,0,IF(คุณลักษณะ!U52=0,0,IF(คุณลักษณะ!X52=0,0,IF(คุณลักษณะ!AE52=0,0,IF(คุณลักษณะ!AH52=0,0,GF52))))))))</f>
        <v>0</v>
      </c>
      <c r="GI52" s="3">
        <v>47</v>
      </c>
      <c r="GJ52" s="22">
        <f>IF(เวลาเรียน!C52="",0,1)</f>
        <v>0</v>
      </c>
      <c r="GK52" s="456">
        <f>IF(ผลการเรียน!$AK51=$GK$5,1,0)</f>
        <v>0</v>
      </c>
      <c r="GL52" s="456">
        <f>IF(ผลการเรียน!$AK51=$GL$5,1,0)</f>
        <v>0</v>
      </c>
      <c r="GM52" s="456">
        <f>IF(ผลการเรียน!$AK51=$GM$5,1,0)</f>
        <v>0</v>
      </c>
      <c r="GN52" s="456">
        <f>IF(ผลการเรียน!$AK51=$GN$5,1,0)</f>
        <v>0</v>
      </c>
      <c r="GO52" s="456">
        <f>IF(ผลการเรียน!$AK51=$GO$5,1,0)</f>
        <v>0</v>
      </c>
      <c r="GP52" s="456">
        <f>IF(ผลการเรียน!$AK51=$GP$5,1,0)</f>
        <v>0</v>
      </c>
      <c r="GQ52" s="456">
        <f>IF(ผลการเรียน!$AK51=$GQ$5,1,0)</f>
        <v>0</v>
      </c>
      <c r="GR52" s="456">
        <f>IF(ผลการเรียน!$AK51=$GR$5,1,0)</f>
        <v>0</v>
      </c>
      <c r="GS52" s="456">
        <f>IF(ผลการเรียน!$AK51=$GS$5,1,0)</f>
        <v>0</v>
      </c>
      <c r="GT52" s="456">
        <f>IF(ผลการเรียน!$AK51=$GT$5,1,0)</f>
        <v>0</v>
      </c>
      <c r="GU52" s="456">
        <f ca="1">IF(ผลการเรียน!$BA51=ลับ!$GU$5,1,0)</f>
        <v>0</v>
      </c>
      <c r="GV52" s="456">
        <f ca="1">IF(ผลการเรียน!$BA51=ลับ!$GV$5,1,0)</f>
        <v>0</v>
      </c>
      <c r="GW52" s="456">
        <f ca="1">IF(ผลการเรียน!$BA51=ลับ!$GW$5,1,0)</f>
        <v>0</v>
      </c>
      <c r="GX52" s="456">
        <f ca="1">IF(ผลการเรียน!$BA51=ลับ!$GX$5,1,0)</f>
        <v>0</v>
      </c>
      <c r="GY52" s="456">
        <f ca="1">IF(ผลการเรียน!$AR51=ลับ!$GY$5,1,0)</f>
        <v>0</v>
      </c>
      <c r="GZ52" s="456">
        <f ca="1">IF(ผลการเรียน!$AR51=ลับ!$GZ$5,1,0)</f>
        <v>0</v>
      </c>
      <c r="HA52" s="456">
        <f ca="1">IF(ผลการเรียน!$AR51=ลับ!$HA$5,1,0)</f>
        <v>0</v>
      </c>
      <c r="HB52" s="456">
        <f ca="1">IF(ผลการเรียน!$AR51=ลับ!$HB$5,1,0)</f>
        <v>0</v>
      </c>
      <c r="HC52" s="22">
        <f>IF(สรุปคะแนน!$Q52=3,1,0)</f>
        <v>0</v>
      </c>
      <c r="HD52" s="22">
        <f>IF(สรุปคะแนน!$Q52=2,1,0)</f>
        <v>0</v>
      </c>
      <c r="HE52" s="22">
        <f>IF(สรุปคะแนน!$Q52=1,1,0)</f>
        <v>0</v>
      </c>
      <c r="HF52" s="22">
        <f>IF(สรุปคะแนน!$Q52=0,1,0)</f>
        <v>1</v>
      </c>
      <c r="HG52" s="51"/>
      <c r="HH52" s="51"/>
      <c r="HI52" s="51"/>
      <c r="HJ52" s="51"/>
      <c r="HK52" s="51"/>
      <c r="HL52" s="51"/>
      <c r="HM52" s="51"/>
      <c r="HN52" s="51"/>
    </row>
    <row r="53" spans="1:222" ht="21">
      <c r="A53" s="29">
        <v>48</v>
      </c>
      <c r="B53" s="64">
        <f>IF(ลับ!B$3=0,0,IF(เวลาเรียน!G53="/",ลับ!B$3,0))</f>
        <v>0</v>
      </c>
      <c r="C53" s="64">
        <f>IF(ลับ!C$3=0,0,IF(เวลาเรียน!H53="/",ลับ!C$3,0))</f>
        <v>0</v>
      </c>
      <c r="D53" s="64">
        <f>IF(ลับ!D$3=0,0,IF(เวลาเรียน!I53="/",ลับ!D$3,0))</f>
        <v>0</v>
      </c>
      <c r="E53" s="64">
        <f>IF(ลับ!E$3=0,0,IF(เวลาเรียน!J53="/",ลับ!E$3,0))</f>
        <v>0</v>
      </c>
      <c r="F53" s="64">
        <f>IF(ลับ!F$3=0,0,IF(เวลาเรียน!K53="/",ลับ!F$3,0))</f>
        <v>0</v>
      </c>
      <c r="G53" s="64">
        <f>IF(ลับ!G$3=0,0,IF(เวลาเรียน!L53="/",ลับ!G$3,0))</f>
        <v>0</v>
      </c>
      <c r="H53" s="64">
        <f>IF(ลับ!H$3=0,0,IF(เวลาเรียน!M53="/",ลับ!H$3,0))</f>
        <v>0</v>
      </c>
      <c r="I53" s="64">
        <f>IF(ลับ!I$3=0,0,IF(เวลาเรียน!N53="/",ลับ!I$3,0))</f>
        <v>0</v>
      </c>
      <c r="J53" s="64">
        <f>IF(ลับ!J$3=0,0,IF(เวลาเรียน!O53="/",ลับ!J$3,0))</f>
        <v>0</v>
      </c>
      <c r="K53" s="64">
        <f>IF(ลับ!K$3=0,0,IF(เวลาเรียน!P53="/",ลับ!K$3,0))</f>
        <v>0</v>
      </c>
      <c r="L53" s="64">
        <f>IF(ลับ!L$3=0,0,IF(เวลาเรียน!Q53="/",ลับ!L$3,0))</f>
        <v>0</v>
      </c>
      <c r="M53" s="64">
        <f>IF(ลับ!M$3=0,0,IF(เวลาเรียน!R53="/",ลับ!M$3,0))</f>
        <v>0</v>
      </c>
      <c r="N53" s="64">
        <f>IF(ลับ!N$3=0,0,IF(เวลาเรียน!S53="/",ลับ!N$3,0))</f>
        <v>0</v>
      </c>
      <c r="O53" s="64">
        <f>IF(ลับ!O$3=0,0,IF(เวลาเรียน!T53="/",ลับ!O$3,0))</f>
        <v>0</v>
      </c>
      <c r="P53" s="64">
        <f>IF(ลับ!P$3=0,0,IF(เวลาเรียน!U53="/",ลับ!P$3,0))</f>
        <v>0</v>
      </c>
      <c r="Q53" s="64">
        <f>IF(ลับ!Q$3=0,0,IF(เวลาเรียน!V53="/",ลับ!Q$3,0))</f>
        <v>0</v>
      </c>
      <c r="R53" s="64">
        <f>IF(ลับ!R$3=0,0,IF(เวลาเรียน!W53="/",ลับ!R$3,0))</f>
        <v>0</v>
      </c>
      <c r="S53" s="64">
        <f>IF(ลับ!S$3=0,0,IF(เวลาเรียน!X53="/",ลับ!S$3,0))</f>
        <v>0</v>
      </c>
      <c r="T53" s="64">
        <f>IF(ลับ!T$3=0,0,IF(เวลาเรียน!Y53="/",ลับ!T$3,0))</f>
        <v>0</v>
      </c>
      <c r="U53" s="64">
        <f>IF(ลับ!U$3=0,0,IF(เวลาเรียน!Z53="/",ลับ!U$3,0))</f>
        <v>0</v>
      </c>
      <c r="V53" s="64">
        <f>IF(ลับ!V$3=0,0,IF(เวลาเรียน!AA53="/",ลับ!V$3,0))</f>
        <v>0</v>
      </c>
      <c r="W53" s="64">
        <f>IF(ลับ!W$3=0,0,IF(เวลาเรียน!AB53="/",ลับ!W$3,0))</f>
        <v>0</v>
      </c>
      <c r="X53" s="64">
        <f>IF(ลับ!X$3=0,0,IF(เวลาเรียน!AC53="/",ลับ!X$3,0))</f>
        <v>0</v>
      </c>
      <c r="Y53" s="64">
        <f>IF(ลับ!Y$3=0,0,IF(เวลาเรียน!AD53="/",ลับ!Y$3,0))</f>
        <v>0</v>
      </c>
      <c r="Z53" s="773">
        <f>IF(ลับ!Z$3=0,0,IF(เวลาเรียน!AE53="/",ลับ!Z$3,0))</f>
        <v>0</v>
      </c>
      <c r="AA53" s="64">
        <f>IF(ลับ!AA$3=0,0,IF(เวลาเรียน!AH53="/",ลับ!AA$3,0))</f>
        <v>0</v>
      </c>
      <c r="AB53" s="64">
        <f>IF(ลับ!AB$3=0,0,IF(เวลาเรียน!AI53="/",ลับ!AB$3,0))</f>
        <v>0</v>
      </c>
      <c r="AC53" s="64">
        <f>IF(ลับ!AC$3=0,0,IF(เวลาเรียน!AJ53="/",ลับ!AC$3,0))</f>
        <v>0</v>
      </c>
      <c r="AD53" s="64">
        <f>IF(ลับ!AD$3=0,0,IF(เวลาเรียน!AK53="/",ลับ!AD$3,0))</f>
        <v>0</v>
      </c>
      <c r="AE53" s="64">
        <f>IF(ลับ!AE$3=0,0,IF(เวลาเรียน!AL53="/",ลับ!AE$3,0))</f>
        <v>0</v>
      </c>
      <c r="AF53" s="64">
        <f>IF(ลับ!AF$3=0,0,IF(เวลาเรียน!AM53="/",ลับ!AF$3,0))</f>
        <v>0</v>
      </c>
      <c r="AG53" s="64">
        <f>IF(ลับ!AG$3=0,0,IF(เวลาเรียน!AN53="/",ลับ!AG$3,0))</f>
        <v>0</v>
      </c>
      <c r="AH53" s="64">
        <f>IF(ลับ!AH$3=0,0,IF(เวลาเรียน!AO53="/",ลับ!AH$3,0))</f>
        <v>0</v>
      </c>
      <c r="AI53" s="64">
        <f>IF(ลับ!AI$3=0,0,IF(เวลาเรียน!AP53="/",ลับ!AI$3,0))</f>
        <v>0</v>
      </c>
      <c r="AJ53" s="64">
        <f>IF(ลับ!AJ$3=0,0,IF(เวลาเรียน!AQ53="/",ลับ!AJ$3,0))</f>
        <v>0</v>
      </c>
      <c r="AK53" s="64">
        <f>IF(ลับ!AK$3=0,0,IF(เวลาเรียน!AR53="/",ลับ!AK$3,0))</f>
        <v>0</v>
      </c>
      <c r="AL53" s="64">
        <f>IF(ลับ!AL$3=0,0,IF(เวลาเรียน!AS53="/",ลับ!AL$3,0))</f>
        <v>0</v>
      </c>
      <c r="AM53" s="64">
        <f>IF(ลับ!AM$3=0,0,IF(เวลาเรียน!AT53="/",ลับ!AM$3,0))</f>
        <v>0</v>
      </c>
      <c r="AN53" s="64">
        <f>IF(ลับ!AN$3=0,0,IF(เวลาเรียน!AU53="/",ลับ!AN$3,0))</f>
        <v>0</v>
      </c>
      <c r="AO53" s="64">
        <f>IF(ลับ!AO$3=0,0,IF(เวลาเรียน!AV53="/",ลับ!AO$3,0))</f>
        <v>0</v>
      </c>
      <c r="AP53" s="64">
        <f>IF(ลับ!AP$3=0,0,IF(เวลาเรียน!AW53="/",ลับ!AP$3,0))</f>
        <v>0</v>
      </c>
      <c r="AQ53" s="64">
        <f>IF(ลับ!AQ$3=0,0,IF(เวลาเรียน!AX53="/",ลับ!AQ$3,0))</f>
        <v>0</v>
      </c>
      <c r="AR53" s="64">
        <f>IF(ลับ!AR$3=0,0,IF(เวลาเรียน!AY53="/",ลับ!AR$3,0))</f>
        <v>0</v>
      </c>
      <c r="AS53" s="64">
        <f>IF(ลับ!AS$3=0,0,IF(เวลาเรียน!AZ53="/",ลับ!AS$3,0))</f>
        <v>0</v>
      </c>
      <c r="AT53" s="64">
        <f>IF(ลับ!AT$3=0,0,IF(เวลาเรียน!BA53="/",ลับ!AT$3,0))</f>
        <v>0</v>
      </c>
      <c r="AU53" s="64">
        <f>IF(ลับ!AU$3=0,0,IF(เวลาเรียน!BB53="/",ลับ!AU$3,0))</f>
        <v>0</v>
      </c>
      <c r="AV53" s="64">
        <f>IF(ลับ!AV$3=0,0,IF(เวลาเรียน!BC53="/",ลับ!AV$3,0))</f>
        <v>0</v>
      </c>
      <c r="AW53" s="64">
        <f>IF(ลับ!AW$3=0,0,IF(เวลาเรียน!BD53="/",ลับ!AW$3,0))</f>
        <v>0</v>
      </c>
      <c r="AX53" s="64">
        <f>IF(ลับ!AX$3=0,0,IF(เวลาเรียน!BE53="/",ลับ!AX$3,0))</f>
        <v>0</v>
      </c>
      <c r="AY53" s="64">
        <f>IF(ลับ!AY$3=0,0,IF(เวลาเรียน!BF53="/",ลับ!AY$3,0))</f>
        <v>0</v>
      </c>
      <c r="AZ53" s="64">
        <f>IF(ลับ!AZ$3=0,0,IF(เวลาเรียน!BG53="/",ลับ!AZ$3,0))</f>
        <v>0</v>
      </c>
      <c r="BA53" s="64">
        <f>IF(ลับ!BA$3=0,0,IF(เวลาเรียน!BH53="/",ลับ!BA$3,0))</f>
        <v>0</v>
      </c>
      <c r="BB53" s="64">
        <f>IF(ลับ!BB$3=0,0,IF(เวลาเรียน!BI53="/",ลับ!BB$3,0))</f>
        <v>0</v>
      </c>
      <c r="BC53" s="64">
        <f>IF(ลับ!BC$3=0,0,IF(เวลาเรียน!BJ53="/",ลับ!BC$3,0))</f>
        <v>0</v>
      </c>
      <c r="BD53" s="64">
        <f>IF(ลับ!BD$3=0,0,IF(เวลาเรียน!BK53="/",ลับ!BD$3,0))</f>
        <v>0</v>
      </c>
      <c r="BE53" s="64">
        <f>IF(ลับ!BE$3=0,0,IF(เวลาเรียน!BL53="/",ลับ!BE$3,0))</f>
        <v>0</v>
      </c>
      <c r="BF53" s="64">
        <f>IF(ลับ!BF$3=0,0,IF(เวลาเรียน!BM53="/",ลับ!BF$3,0))</f>
        <v>0</v>
      </c>
      <c r="BG53" s="64">
        <f>IF(ลับ!BG$3=0,0,IF(เวลาเรียน!BN53="/",ลับ!BG$3,0))</f>
        <v>0</v>
      </c>
      <c r="BH53" s="64">
        <f>IF(ลับ!BH$3=0,0,IF(เวลาเรียน!BO53="/",ลับ!BH$3,0))</f>
        <v>0</v>
      </c>
      <c r="BI53" s="64">
        <f>IF(ลับ!BI$3=0,0,IF(เวลาเรียน!BP53="/",ลับ!BI$3,0))</f>
        <v>0</v>
      </c>
      <c r="BJ53" s="64">
        <f>IF(ลับ!BJ$3=0,0,IF(เวลาเรียน!BQ53="/",ลับ!BJ$3,0))</f>
        <v>0</v>
      </c>
      <c r="BK53" s="64">
        <f>IF(ลับ!BK$3=0,0,IF(เวลาเรียน!BR53="/",ลับ!BK$3,0))</f>
        <v>0</v>
      </c>
      <c r="BL53" s="64">
        <f>IF(ลับ!BL$3=0,0,IF(เวลาเรียน!BS53="/",ลับ!BL$3,0))</f>
        <v>0</v>
      </c>
      <c r="BM53" s="64">
        <f>IF(ลับ!BM$3=0,0,IF(เวลาเรียน!BT53="/",ลับ!BM$3,0))</f>
        <v>0</v>
      </c>
      <c r="BN53" s="64">
        <f>IF(ลับ!BN$3=0,0,IF(เวลาเรียน!BU53="/",ลับ!BN$3,0))</f>
        <v>0</v>
      </c>
      <c r="BO53" s="64">
        <f>IF(ลับ!BO$3=0,0,IF(เวลาเรียน!BV53="/",ลับ!BO$3,0))</f>
        <v>0</v>
      </c>
      <c r="BP53" s="64">
        <f>IF(ลับ!BP$3=0,0,IF(เวลาเรียน!BW53="/",ลับ!BP$3,0))</f>
        <v>0</v>
      </c>
      <c r="BQ53" s="64">
        <f>IF(ลับ!BQ$3=0,0,IF(เวลาเรียน!BX53="/",ลับ!BQ$3,0))</f>
        <v>0</v>
      </c>
      <c r="BR53" s="64">
        <f>IF(ลับ!BR$3=0,0,IF(เวลาเรียน!BY53="/",ลับ!BR$3,0))</f>
        <v>0</v>
      </c>
      <c r="BS53" s="773">
        <f>IF(ลับ!BS$3=0,0,IF(เวลาเรียน!BZ53="/",ลับ!BS$3,0))</f>
        <v>0</v>
      </c>
      <c r="BT53" s="64">
        <f>IF(ลับ!BT$3=0,0,IF(เวลาเรียน!CB53="/",ลับ!BT$3,0))</f>
        <v>0</v>
      </c>
      <c r="BU53" s="64">
        <f>IF(ลับ!BU$3=0,0,IF(เวลาเรียน!CC53="/",ลับ!BU$3,0))</f>
        <v>0</v>
      </c>
      <c r="BV53" s="64">
        <f>IF(ลับ!BV$3=0,0,IF(เวลาเรียน!CD53="/",ลับ!BV$3,0))</f>
        <v>0</v>
      </c>
      <c r="BW53" s="64">
        <f>IF(ลับ!BW$3=0,0,IF(เวลาเรียน!CE53="/",ลับ!BW$3,0))</f>
        <v>0</v>
      </c>
      <c r="BX53" s="64">
        <f>IF(ลับ!BX$3=0,0,IF(เวลาเรียน!CF53="/",ลับ!BX$3,0))</f>
        <v>0</v>
      </c>
      <c r="BY53" s="64">
        <f>IF(ลับ!BY$3=0,0,IF(เวลาเรียน!CG53="/",ลับ!BY$3,0))</f>
        <v>0</v>
      </c>
      <c r="BZ53" s="64">
        <f>IF(ลับ!BZ$3=0,0,IF(เวลาเรียน!CH53="/",ลับ!BZ$3,0))</f>
        <v>0</v>
      </c>
      <c r="CA53" s="64">
        <f>IF(ลับ!CA$3=0,0,IF(เวลาเรียน!CI53="/",ลับ!CA$3,0))</f>
        <v>0</v>
      </c>
      <c r="CB53" s="64">
        <f>IF(ลับ!CB$3=0,0,IF(เวลาเรียน!CJ53="/",ลับ!CB$3,0))</f>
        <v>0</v>
      </c>
      <c r="CC53" s="64">
        <f>IF(ลับ!CC$3=0,0,IF(เวลาเรียน!CK53="/",ลับ!CC$3,0))</f>
        <v>0</v>
      </c>
      <c r="CD53" s="64">
        <f>IF(ลับ!CD$3=0,0,IF(เวลาเรียน!CL53="/",ลับ!CD$3,0))</f>
        <v>0</v>
      </c>
      <c r="CE53" s="64">
        <f>IF(ลับ!CE$3=0,0,IF(เวลาเรียน!CM53="/",ลับ!CE$3,0))</f>
        <v>0</v>
      </c>
      <c r="CF53" s="64">
        <f>IF(ลับ!CF$3=0,0,IF(เวลาเรียน!CN53="/",ลับ!CF$3,0))</f>
        <v>0</v>
      </c>
      <c r="CG53" s="64">
        <f>IF(ลับ!CG$3=0,0,IF(เวลาเรียน!CO53="/",ลับ!CG$3,0))</f>
        <v>0</v>
      </c>
      <c r="CH53" s="64">
        <f>IF(ลับ!CH$3=0,0,IF(เวลาเรียน!CP53="/",ลับ!CH$3,0))</f>
        <v>0</v>
      </c>
      <c r="CI53" s="64">
        <f>IF(ลับ!CI$3=0,0,IF(เวลาเรียน!CQ53="/",ลับ!CI$3,0))</f>
        <v>0</v>
      </c>
      <c r="CJ53" s="64">
        <f>IF(ลับ!CJ$3=0,0,IF(เวลาเรียน!CR53="/",ลับ!CJ$3,0))</f>
        <v>0</v>
      </c>
      <c r="CK53" s="64">
        <f>IF(ลับ!CK$3=0,0,IF(เวลาเรียน!CS53="/",ลับ!CK$3,0))</f>
        <v>0</v>
      </c>
      <c r="CL53" s="64">
        <f>IF(ลับ!CL$3=0,0,IF(เวลาเรียน!CT53="/",ลับ!CL$3,0))</f>
        <v>0</v>
      </c>
      <c r="CM53" s="64">
        <f>IF(ลับ!CM$3=0,0,IF(เวลาเรียน!CU53="/",ลับ!CM$3,0))</f>
        <v>0</v>
      </c>
      <c r="CN53" s="64">
        <f>IF(ลับ!CN$3=0,0,IF(เวลาเรียน!CV53="/",ลับ!CN$3,0))</f>
        <v>0</v>
      </c>
      <c r="CO53" s="64">
        <f>IF(ลับ!CO$3=0,0,IF(เวลาเรียน!CW53="/",ลับ!CO$3,0))</f>
        <v>0</v>
      </c>
      <c r="CP53" s="64">
        <f>IF(ลับ!CP$3=0,0,IF(เวลาเรียน!CX53="/",ลับ!CP$3,0))</f>
        <v>0</v>
      </c>
      <c r="CQ53" s="64">
        <f>IF(ลับ!CQ$3=0,0,IF(เวลาเรียน!CY53="/",ลับ!CQ$3,0))</f>
        <v>0</v>
      </c>
      <c r="CR53" s="64">
        <f>IF(ลับ!CR$3=0,0,IF(เวลาเรียน!CZ53="/",ลับ!CR$3,0))</f>
        <v>0</v>
      </c>
      <c r="CS53" s="64">
        <f>IF(ลับ!CS$3=0,0,IF(เวลาเรียน!DA53="/",ลับ!CS$3,0))</f>
        <v>0</v>
      </c>
      <c r="CT53" s="64">
        <f>IF(ลับ!CT$3=0,0,IF(เวลาเรียน!DB53="/",ลับ!CT$3,0))</f>
        <v>0</v>
      </c>
      <c r="CU53" s="64">
        <f>IF(ลับ!CU$3=0,0,IF(เวลาเรียน!DC53="/",ลับ!CU$3,0))</f>
        <v>0</v>
      </c>
      <c r="CV53" s="64">
        <f>IF(ลับ!CV$3=0,0,IF(เวลาเรียน!DD53="/",ลับ!CV$3,0))</f>
        <v>0</v>
      </c>
      <c r="CW53" s="65">
        <f>IF(ลับ!CW$3=0,0,IF(เวลาเรียน!DE53="/",ลับ!CW$3,0))</f>
        <v>0</v>
      </c>
      <c r="CX53" s="85">
        <f t="shared" si="11"/>
        <v>0</v>
      </c>
      <c r="CZ53" s="16">
        <v>48</v>
      </c>
      <c r="DA53" s="16">
        <f>IF(ตัวชี้วัด!C53="ร",ตัวชี้วัด!C53,IF(ตัวชี้วัด!F53="ร",ตัวชี้วัด!F53,IF(ตัวชี้วัด!I53="ร",ตัวชี้วัด!I53,IF(ตัวชี้วัด!L53="ร",ตัวชี้วัด!L53,IF(ตัวชี้วัด!O53="ร",ตัวชี้วัด!O53,IF(ตัวชี้วัด!S53="ร",ตัวชี้วัด!S53,IF(ตัวชี้วัด!V53="ร",ตัวชี้วัด!V53,SUM(ตัวชี้วัด!C53,ตัวชี้วัด!F53,ตัวชี้วัด!I53,ตัวชี้วัด!L53,ตัวชี้วัด!O53,ตัวชี้วัด!S53,ตัวชี้วัด!V53))))))))</f>
        <v>0</v>
      </c>
      <c r="DB53" s="16">
        <f>IF(ตัวชี้วัด!Y53="ร",ตัวชี้วัด!Y53,IF(ตัวชี้วัด!AB53="ร",ตัวชี้วัด!AB53,IF(ตัวชี้วัด!AE53="ร",ตัวชี้วัด!AE53,IF(ตัวชี้วัด!AK53="ร",ตัวชี้วัด!AK53,IF(ตัวชี้วัด!AN53="ร",ตัวชี้วัด!AN53,IF(ตัวชี้วัด!AQ53="ร",ตัวชี้วัด!AQ53,IF(ตัวชี้วัด!AT53="ร",ตัวชี้วัด!AT53,SUM(ตัวชี้วัด!Y53,ตัวชี้วัด!AB53,ตัวชี้วัด!AE53,ตัวชี้วัด!AK53,ตัวชี้วัด!AN53,ตัวชี้วัด!AQ53,ตัวชี้วัด!AT53))))))))</f>
        <v>0</v>
      </c>
      <c r="DC53" s="16">
        <f>IF(ตัวชี้วัด!AW53="ร",ตัวชี้วัด!AW53,IF(ตัวชี้วัด!BA53="ร",ตัวชี้วัด!BA53,IF(ตัวชี้วัด!BD53="ร",ตัวชี้วัด!BD53,IF(ตัวชี้วัด!BG53="ร",ตัวชี้วัด!BG53,IF(ตัวชี้วัด!BJ53="ร",ตัวชี้วัด!BJ53,IF(ตัวชี้วัด!BM53="ร",ตัวชี้วัด!BM53,IF(ตัวชี้วัด!BS53="ร",ตัวชี้วัด!BS53,SUM(ตัวชี้วัด!AW53,ตัวชี้วัด!BA53,ตัวชี้วัด!BD53,ตัวชี้วัด!BG53,ตัวชี้วัด!BJ53,ตัวชี้วัด!BM53,ตัวชี้วัด!BS53))))))))</f>
        <v>0</v>
      </c>
      <c r="DD53" s="16">
        <f>IF(ตัวชี้วัด!BV53="ร",ตัวชี้วัด!BV53,IF(ตัวชี้วัด!BY53="ร",ตัวชี้วัด!BY53,IF(ตัวชี้วัด!CB53="ร",ตัวชี้วัด!CB53,IF(ตัวชี้วัด!CE53="ร",ตัวชี้วัด!CE53,IF(ตัวชี้วัด!CI53="ร",ตัวชี้วัด!CI53,IF(ตัวชี้วัด!CL53="ร",ตัวชี้วัด!CL53,IF(ตัวชี้วัด!CO53="ร",ตัวชี้วัด!CO53,SUM(ตัวชี้วัด!BV53,ตัวชี้วัด!BY53,ตัวชี้วัด!CB53,ตัวชี้วัด!CE53,ตัวชี้วัด!CI53,ตัวชี้วัด!CL53,ตัวชี้วัด!CO53))))))))</f>
        <v>0</v>
      </c>
      <c r="DE53" s="16">
        <f>IF(ตัวชี้วัด!CR53="ร",ตัวชี้วัด!CR53,IF(ตัวชี้วัด!CU53="ร",ตัวชี้วัด!CU53,IF(ตัวชี้วัด!DA53="ร",ตัวชี้วัด!DA53,IF(ตัวชี้วัด!DD53="ร",ตัวชี้วัด!DD53,IF(ตัวชี้วัด!DG53="ร",ตัวชี้วัด!DG53,IF(ตัวชี้วัด!DJ53="ร",ตัวชี้วัด!DJ53,IF(ตัวชี้วัด!DM53="ร",ตัวชี้วัด!DM53,SUM(ตัวชี้วัด!CR53,ตัวชี้วัด!CU53,ตัวชี้วัด!DA53,ตัวชี้วัด!DD53,ตัวชี้วัด!DG53,ตัวชี้วัด!DJ53,ตัวชี้วัด!DM53))))))))</f>
        <v>0</v>
      </c>
      <c r="DF53" s="16">
        <f>IF(ตัวชี้วัด!DQ53="ร",ตัวชี้วัด!DQ53,IF(ตัวชี้วัด!DT53="ร",ตัวชี้วัด!DT53,IF(ตัวชี้วัด!DW53="ร",ตัวชี้วัด!DW53,IF(ตัวชี้วัด!DZ53="ร",ตัวชี้วัด!DZ53,SUM(ตัวชี้วัด!DQ53,ตัวชี้วัด!DT53,ตัวชี้วัด!DW53,ตัวชี้วัด!DZ53)))))</f>
        <v>0</v>
      </c>
      <c r="DG53" s="84">
        <f t="shared" si="12"/>
        <v>0</v>
      </c>
      <c r="DH53" s="51"/>
      <c r="DI53" s="16">
        <f>IF(ตัวชี้วัด!D53="/",1,0)</f>
        <v>0</v>
      </c>
      <c r="DJ53" s="16">
        <f>IF(ตัวชี้วัด!G53="/",1,0)</f>
        <v>0</v>
      </c>
      <c r="DK53" s="16">
        <f>IF(ตัวชี้วัด!J53="/",1,0)</f>
        <v>0</v>
      </c>
      <c r="DL53" s="16">
        <f>IF(ตัวชี้วัด!M53="/",1,0)</f>
        <v>0</v>
      </c>
      <c r="DM53" s="16">
        <f>IF(ตัวชี้วัด!P53="/",1,0)</f>
        <v>0</v>
      </c>
      <c r="DN53" s="16">
        <f>IF(ตัวชี้วัด!T53="/",1,0)</f>
        <v>0</v>
      </c>
      <c r="DO53" s="16">
        <f>IF(ตัวชี้วัด!W53="/",1,0)</f>
        <v>0</v>
      </c>
      <c r="DP53" s="16">
        <f>IF(ตัวชี้วัด!Z53="/",1,0)</f>
        <v>0</v>
      </c>
      <c r="DQ53" s="16">
        <f>IF(ตัวชี้วัด!AC53="/",1,0)</f>
        <v>0</v>
      </c>
      <c r="DR53" s="16">
        <f>IF(ตัวชี้วัด!AF53="/",1,0)</f>
        <v>0</v>
      </c>
      <c r="DS53" s="16">
        <f>IF(ตัวชี้วัด!AL53="/",1,0)</f>
        <v>0</v>
      </c>
      <c r="DT53" s="16">
        <f>IF(ตัวชี้วัด!AO53="/",1,0)</f>
        <v>0</v>
      </c>
      <c r="DU53" s="16">
        <f>IF(ตัวชี้วัด!AR53="/",1,0)</f>
        <v>0</v>
      </c>
      <c r="DV53" s="16">
        <f>IF(ตัวชี้วัด!AU53="/",1,0)</f>
        <v>0</v>
      </c>
      <c r="DW53" s="16">
        <f>IF(ตัวชี้วัด!AX53="/",1,0)</f>
        <v>0</v>
      </c>
      <c r="DX53" s="16">
        <f>IF(ตัวชี้วัด!BB53="/",1,0)</f>
        <v>0</v>
      </c>
      <c r="DY53" s="16">
        <f>IF(ตัวชี้วัด!BE53="/",1,0)</f>
        <v>0</v>
      </c>
      <c r="DZ53" s="16">
        <f>IF(ตัวชี้วัด!BH53="/",1,0)</f>
        <v>0</v>
      </c>
      <c r="EA53" s="16">
        <f>IF(ตัวชี้วัด!BK53="/",1,0)</f>
        <v>0</v>
      </c>
      <c r="EB53" s="16">
        <f>IF(ตัวชี้วัด!BN53="/",1,0)</f>
        <v>0</v>
      </c>
      <c r="EC53" s="16">
        <f>IF(ตัวชี้วัด!BT53="/",1,0)</f>
        <v>0</v>
      </c>
      <c r="ED53" s="16">
        <f>IF(ตัวชี้วัด!BW53="/",1,0)</f>
        <v>0</v>
      </c>
      <c r="EE53" s="16">
        <f>IF(ตัวชี้วัด!BZ53="/",1,0)</f>
        <v>0</v>
      </c>
      <c r="EF53" s="16">
        <f>IF(ตัวชี้วัด!CC53="/",1,0)</f>
        <v>0</v>
      </c>
      <c r="EG53" s="16">
        <f>IF(ตัวชี้วัด!CF53="/",1,0)</f>
        <v>0</v>
      </c>
      <c r="EH53" s="16">
        <f>IF(ตัวชี้วัด!CJ53="/",1,0)</f>
        <v>0</v>
      </c>
      <c r="EI53" s="16">
        <f>IF(ตัวชี้วัด!CM53="/",1,0)</f>
        <v>0</v>
      </c>
      <c r="EJ53" s="16">
        <f>IF(ตัวชี้วัด!CP53="/",1,0)</f>
        <v>0</v>
      </c>
      <c r="EK53" s="16">
        <f>IF(ตัวชี้วัด!CS53="/",1,0)</f>
        <v>0</v>
      </c>
      <c r="EL53" s="16">
        <f>IF(ตัวชี้วัด!CV53="/",1,0)</f>
        <v>0</v>
      </c>
      <c r="EM53" s="16">
        <f>IF(ตัวชี้วัด!DB53="/",1,0)</f>
        <v>0</v>
      </c>
      <c r="EN53" s="16">
        <f>IF(ตัวชี้วัด!DE53="/",1,0)</f>
        <v>0</v>
      </c>
      <c r="EO53" s="16">
        <f>IF(ตัวชี้วัด!DH53="/",1,0)</f>
        <v>0</v>
      </c>
      <c r="EP53" s="16">
        <f>IF(ตัวชี้วัด!DK53="/",1,0)</f>
        <v>0</v>
      </c>
      <c r="EQ53" s="16">
        <f>IF(ตัวชี้วัด!DN53="/",1,0)</f>
        <v>0</v>
      </c>
      <c r="ER53" s="16">
        <f>IF(ตัวชี้วัด!DR53="/",1,0)</f>
        <v>0</v>
      </c>
      <c r="ES53" s="16">
        <f>IF(ตัวชี้วัด!DU53="/",1,0)</f>
        <v>0</v>
      </c>
      <c r="ET53" s="16">
        <f>IF(ตัวชี้วัด!DX53="/",1,0)</f>
        <v>0</v>
      </c>
      <c r="EU53" s="16">
        <f>IF(ตัวชี้วัด!EA53="/",1,0)</f>
        <v>0</v>
      </c>
      <c r="EV53" s="84">
        <f t="shared" si="14"/>
        <v>0</v>
      </c>
      <c r="EX53" s="16">
        <v>48</v>
      </c>
      <c r="EY53" s="16">
        <f>IF(คุณลักษณะ!B53&gt;1,2,IF(คุณลักษณะ!B53=1,1,0))</f>
        <v>0</v>
      </c>
      <c r="EZ53" s="16">
        <f>IF(คุณลักษณะ!C53&gt;1,2,IF(คุณลักษณะ!C53=1,1,0))</f>
        <v>0</v>
      </c>
      <c r="FA53" s="16">
        <f>IF(คุณลักษณะ!D53&gt;1,2,IF(คุณลักษณะ!D53=1,1,0))</f>
        <v>0</v>
      </c>
      <c r="FB53" s="16">
        <f>IF(คุณลักษณะ!E53&gt;1,2,IF(คุณลักษณะ!E53=1,1,0))</f>
        <v>0</v>
      </c>
      <c r="FC53" s="84">
        <f t="shared" si="15"/>
        <v>0</v>
      </c>
      <c r="FD53" s="16">
        <f>IF(คุณลักษณะ!G53&gt;1,2,IF(คุณลักษณะ!G53=1,1,0))</f>
        <v>0</v>
      </c>
      <c r="FE53" s="16">
        <f>IF(คุณลักษณะ!H53&gt;1,2,IF(คุณลักษณะ!H53=1,1,0))</f>
        <v>0</v>
      </c>
      <c r="FF53" s="84">
        <f t="shared" si="16"/>
        <v>0</v>
      </c>
      <c r="FG53" s="16">
        <f>IF(คุณลักษณะ!O53&gt;1,2,IF(คุณลักษณะ!O53=1,1,0))</f>
        <v>0</v>
      </c>
      <c r="FH53" s="16">
        <f>IF(คุณลักษณะ!P53&gt;1,2,IF(คุณลักษณะ!P53=1,1,0))</f>
        <v>0</v>
      </c>
      <c r="FI53" s="84">
        <f t="shared" si="17"/>
        <v>0</v>
      </c>
      <c r="FJ53" s="16">
        <f>IF(คุณลักษณะ!S53&gt;1,2,IF(คุณลักษณะ!S53=1,1,0))</f>
        <v>0</v>
      </c>
      <c r="FK53" s="16">
        <f>IF(คุณลักษณะ!T53&gt;1,2,IF(คุณลักษณะ!T53=1,1,0))</f>
        <v>0</v>
      </c>
      <c r="FL53" s="84">
        <f t="shared" si="18"/>
        <v>0</v>
      </c>
      <c r="FM53" s="16">
        <f>IF(คุณลักษณะ!V53&gt;1,2,IF(คุณลักษณะ!V53=1,1,0))</f>
        <v>0</v>
      </c>
      <c r="FN53" s="16">
        <f>IF(คุณลักษณะ!W53&gt;1,2,IF(คุณลักษณะ!W53=1,1,0))</f>
        <v>0</v>
      </c>
      <c r="FO53" s="84">
        <f t="shared" si="19"/>
        <v>0</v>
      </c>
      <c r="FP53" s="16">
        <f>IF(คุณลักษณะ!Y53&gt;1,2,IF(คุณลักษณะ!Y53=1,1,0))</f>
        <v>0</v>
      </c>
      <c r="FQ53" s="16">
        <f>IF(คุณลักษณะ!AC53&gt;1,2,IF(คุณลักษณะ!AC53=1,1,0))</f>
        <v>0</v>
      </c>
      <c r="FR53" s="16">
        <f>IF(คุณลักษณะ!AD53&gt;1,2,IF(คุณลักษณะ!AD53=1,1,0))</f>
        <v>0</v>
      </c>
      <c r="FS53" s="84">
        <f t="shared" si="20"/>
        <v>0</v>
      </c>
      <c r="FT53" s="16">
        <f>IF(คุณลักษณะ!AF53&gt;1,2,IF(คุณลักษณะ!AF53=1,1,0))</f>
        <v>0</v>
      </c>
      <c r="FU53" s="16">
        <f>IF(คุณลักษณะ!AG53&gt;1,2,IF(คุณลักษณะ!AG53=1,1,0))</f>
        <v>0</v>
      </c>
      <c r="FV53" s="84">
        <f t="shared" si="21"/>
        <v>0</v>
      </c>
      <c r="FW53" s="51"/>
      <c r="FX53" s="16">
        <f>IF(คุณลักษณะ!F53&gt;1,2,IF(คุณลักษณะ!F53=1,1,0))</f>
        <v>0</v>
      </c>
      <c r="FY53" s="16">
        <f>IF(คุณลักษณะ!I53&gt;1,2,IF(คุณลักษณะ!I53=1,1,0))</f>
        <v>0</v>
      </c>
      <c r="FZ53" s="16">
        <f>IF(คุณลักษณะ!N53&gt;1,2,IF(คุณลักษณะ!N53=1,1,0))</f>
        <v>0</v>
      </c>
      <c r="GA53" s="16">
        <f>IF(คุณลักษณะ!Q53&gt;1,2,IF(คุณลักษณะ!Q53=1,1,0))</f>
        <v>0</v>
      </c>
      <c r="GB53" s="16">
        <f>IF(คุณลักษณะ!U53&gt;1,2,IF(คุณลักษณะ!U53=1,1,0))</f>
        <v>0</v>
      </c>
      <c r="GC53" s="16">
        <f>IF(คุณลักษณะ!X53&gt;1,2,IF(คุณลักษณะ!X53=1,1,0))</f>
        <v>0</v>
      </c>
      <c r="GD53" s="16">
        <f>IF(คุณลักษณะ!AE53&gt;1,2,IF(คุณลักษณะ!AE53=1,1,0))</f>
        <v>0</v>
      </c>
      <c r="GE53" s="16">
        <f>IF(คุณลักษณะ!AH53&gt;1,2,IF(คุณลักษณะ!AH53=1,1,0))</f>
        <v>0</v>
      </c>
      <c r="GF53" s="88">
        <f t="shared" si="22"/>
        <v>0</v>
      </c>
      <c r="GG53" s="86">
        <f>IF(คุณลักษณะ!F53=0,0,IF(คุณลักษณะ!I53=0,0,IF(คุณลักษณะ!N53=0,0,IF(คุณลักษณะ!Q53=0,0,IF(คุณลักษณะ!U53=0,0,IF(คุณลักษณะ!X53=0,0,IF(คุณลักษณะ!AE53=0,0,IF(คุณลักษณะ!AH53=0,0,GF53))))))))</f>
        <v>0</v>
      </c>
      <c r="GI53" s="3">
        <v>48</v>
      </c>
      <c r="GJ53" s="22">
        <f>IF(เวลาเรียน!C53="",0,1)</f>
        <v>0</v>
      </c>
      <c r="GK53" s="456">
        <f>IF(ผลการเรียน!$AK52=$GK$5,1,0)</f>
        <v>0</v>
      </c>
      <c r="GL53" s="456">
        <f>IF(ผลการเรียน!$AK52=$GL$5,1,0)</f>
        <v>0</v>
      </c>
      <c r="GM53" s="456">
        <f>IF(ผลการเรียน!$AK52=$GM$5,1,0)</f>
        <v>0</v>
      </c>
      <c r="GN53" s="456">
        <f>IF(ผลการเรียน!$AK52=$GN$5,1,0)</f>
        <v>0</v>
      </c>
      <c r="GO53" s="456">
        <f>IF(ผลการเรียน!$AK52=$GO$5,1,0)</f>
        <v>0</v>
      </c>
      <c r="GP53" s="456">
        <f>IF(ผลการเรียน!$AK52=$GP$5,1,0)</f>
        <v>0</v>
      </c>
      <c r="GQ53" s="456">
        <f>IF(ผลการเรียน!$AK52=$GQ$5,1,0)</f>
        <v>0</v>
      </c>
      <c r="GR53" s="456">
        <f>IF(ผลการเรียน!$AK52=$GR$5,1,0)</f>
        <v>0</v>
      </c>
      <c r="GS53" s="456">
        <f>IF(ผลการเรียน!$AK52=$GS$5,1,0)</f>
        <v>0</v>
      </c>
      <c r="GT53" s="456">
        <f>IF(ผลการเรียน!$AK52=$GT$5,1,0)</f>
        <v>0</v>
      </c>
      <c r="GU53" s="456">
        <f ca="1">IF(ผลการเรียน!$BA52=ลับ!$GU$5,1,0)</f>
        <v>0</v>
      </c>
      <c r="GV53" s="456">
        <f ca="1">IF(ผลการเรียน!$BA52=ลับ!$GV$5,1,0)</f>
        <v>0</v>
      </c>
      <c r="GW53" s="456">
        <f ca="1">IF(ผลการเรียน!$BA52=ลับ!$GW$5,1,0)</f>
        <v>0</v>
      </c>
      <c r="GX53" s="456">
        <f ca="1">IF(ผลการเรียน!$BA52=ลับ!$GX$5,1,0)</f>
        <v>0</v>
      </c>
      <c r="GY53" s="456">
        <f ca="1">IF(ผลการเรียน!$AR52=ลับ!$GY$5,1,0)</f>
        <v>0</v>
      </c>
      <c r="GZ53" s="456">
        <f ca="1">IF(ผลการเรียน!$AR52=ลับ!$GZ$5,1,0)</f>
        <v>0</v>
      </c>
      <c r="HA53" s="456">
        <f ca="1">IF(ผลการเรียน!$AR52=ลับ!$HA$5,1,0)</f>
        <v>0</v>
      </c>
      <c r="HB53" s="456">
        <f ca="1">IF(ผลการเรียน!$AR52=ลับ!$HB$5,1,0)</f>
        <v>0</v>
      </c>
      <c r="HC53" s="22">
        <f>IF(สรุปคะแนน!$Q53=3,1,0)</f>
        <v>0</v>
      </c>
      <c r="HD53" s="22">
        <f>IF(สรุปคะแนน!$Q53=2,1,0)</f>
        <v>0</v>
      </c>
      <c r="HE53" s="22">
        <f>IF(สรุปคะแนน!$Q53=1,1,0)</f>
        <v>0</v>
      </c>
      <c r="HF53" s="22">
        <f>IF(สรุปคะแนน!$Q53=0,1,0)</f>
        <v>1</v>
      </c>
      <c r="HG53" s="51"/>
      <c r="HH53" s="51"/>
      <c r="HI53" s="51"/>
      <c r="HJ53" s="51"/>
      <c r="HK53" s="51"/>
      <c r="HL53" s="51"/>
      <c r="HM53" s="51"/>
      <c r="HN53" s="51"/>
    </row>
    <row r="54" spans="1:222" ht="21">
      <c r="A54" s="29">
        <v>49</v>
      </c>
      <c r="B54" s="64">
        <f>IF(ลับ!B$3=0,0,IF(เวลาเรียน!G54="/",ลับ!B$3,0))</f>
        <v>0</v>
      </c>
      <c r="C54" s="64">
        <f>IF(ลับ!C$3=0,0,IF(เวลาเรียน!H54="/",ลับ!C$3,0))</f>
        <v>0</v>
      </c>
      <c r="D54" s="64">
        <f>IF(ลับ!D$3=0,0,IF(เวลาเรียน!I54="/",ลับ!D$3,0))</f>
        <v>0</v>
      </c>
      <c r="E54" s="64">
        <f>IF(ลับ!E$3=0,0,IF(เวลาเรียน!J54="/",ลับ!E$3,0))</f>
        <v>0</v>
      </c>
      <c r="F54" s="64">
        <f>IF(ลับ!F$3=0,0,IF(เวลาเรียน!K54="/",ลับ!F$3,0))</f>
        <v>0</v>
      </c>
      <c r="G54" s="64">
        <f>IF(ลับ!G$3=0,0,IF(เวลาเรียน!L54="/",ลับ!G$3,0))</f>
        <v>0</v>
      </c>
      <c r="H54" s="64">
        <f>IF(ลับ!H$3=0,0,IF(เวลาเรียน!M54="/",ลับ!H$3,0))</f>
        <v>0</v>
      </c>
      <c r="I54" s="64">
        <f>IF(ลับ!I$3=0,0,IF(เวลาเรียน!N54="/",ลับ!I$3,0))</f>
        <v>0</v>
      </c>
      <c r="J54" s="64">
        <f>IF(ลับ!J$3=0,0,IF(เวลาเรียน!O54="/",ลับ!J$3,0))</f>
        <v>0</v>
      </c>
      <c r="K54" s="64">
        <f>IF(ลับ!K$3=0,0,IF(เวลาเรียน!P54="/",ลับ!K$3,0))</f>
        <v>0</v>
      </c>
      <c r="L54" s="64">
        <f>IF(ลับ!L$3=0,0,IF(เวลาเรียน!Q54="/",ลับ!L$3,0))</f>
        <v>0</v>
      </c>
      <c r="M54" s="64">
        <f>IF(ลับ!M$3=0,0,IF(เวลาเรียน!R54="/",ลับ!M$3,0))</f>
        <v>0</v>
      </c>
      <c r="N54" s="64">
        <f>IF(ลับ!N$3=0,0,IF(เวลาเรียน!S54="/",ลับ!N$3,0))</f>
        <v>0</v>
      </c>
      <c r="O54" s="64">
        <f>IF(ลับ!O$3=0,0,IF(เวลาเรียน!T54="/",ลับ!O$3,0))</f>
        <v>0</v>
      </c>
      <c r="P54" s="64">
        <f>IF(ลับ!P$3=0,0,IF(เวลาเรียน!U54="/",ลับ!P$3,0))</f>
        <v>0</v>
      </c>
      <c r="Q54" s="64">
        <f>IF(ลับ!Q$3=0,0,IF(เวลาเรียน!V54="/",ลับ!Q$3,0))</f>
        <v>0</v>
      </c>
      <c r="R54" s="64">
        <f>IF(ลับ!R$3=0,0,IF(เวลาเรียน!W54="/",ลับ!R$3,0))</f>
        <v>0</v>
      </c>
      <c r="S54" s="64">
        <f>IF(ลับ!S$3=0,0,IF(เวลาเรียน!X54="/",ลับ!S$3,0))</f>
        <v>0</v>
      </c>
      <c r="T54" s="64">
        <f>IF(ลับ!T$3=0,0,IF(เวลาเรียน!Y54="/",ลับ!T$3,0))</f>
        <v>0</v>
      </c>
      <c r="U54" s="64">
        <f>IF(ลับ!U$3=0,0,IF(เวลาเรียน!Z54="/",ลับ!U$3,0))</f>
        <v>0</v>
      </c>
      <c r="V54" s="64">
        <f>IF(ลับ!V$3=0,0,IF(เวลาเรียน!AA54="/",ลับ!V$3,0))</f>
        <v>0</v>
      </c>
      <c r="W54" s="64">
        <f>IF(ลับ!W$3=0,0,IF(เวลาเรียน!AB54="/",ลับ!W$3,0))</f>
        <v>0</v>
      </c>
      <c r="X54" s="64">
        <f>IF(ลับ!X$3=0,0,IF(เวลาเรียน!AC54="/",ลับ!X$3,0))</f>
        <v>0</v>
      </c>
      <c r="Y54" s="64">
        <f>IF(ลับ!Y$3=0,0,IF(เวลาเรียน!AD54="/",ลับ!Y$3,0))</f>
        <v>0</v>
      </c>
      <c r="Z54" s="773">
        <f>IF(ลับ!Z$3=0,0,IF(เวลาเรียน!AE54="/",ลับ!Z$3,0))</f>
        <v>0</v>
      </c>
      <c r="AA54" s="64">
        <f>IF(ลับ!AA$3=0,0,IF(เวลาเรียน!AH54="/",ลับ!AA$3,0))</f>
        <v>0</v>
      </c>
      <c r="AB54" s="64">
        <f>IF(ลับ!AB$3=0,0,IF(เวลาเรียน!AI54="/",ลับ!AB$3,0))</f>
        <v>0</v>
      </c>
      <c r="AC54" s="64">
        <f>IF(ลับ!AC$3=0,0,IF(เวลาเรียน!AJ54="/",ลับ!AC$3,0))</f>
        <v>0</v>
      </c>
      <c r="AD54" s="64">
        <f>IF(ลับ!AD$3=0,0,IF(เวลาเรียน!AK54="/",ลับ!AD$3,0))</f>
        <v>0</v>
      </c>
      <c r="AE54" s="64">
        <f>IF(ลับ!AE$3=0,0,IF(เวลาเรียน!AL54="/",ลับ!AE$3,0))</f>
        <v>0</v>
      </c>
      <c r="AF54" s="64">
        <f>IF(ลับ!AF$3=0,0,IF(เวลาเรียน!AM54="/",ลับ!AF$3,0))</f>
        <v>0</v>
      </c>
      <c r="AG54" s="64">
        <f>IF(ลับ!AG$3=0,0,IF(เวลาเรียน!AN54="/",ลับ!AG$3,0))</f>
        <v>0</v>
      </c>
      <c r="AH54" s="64">
        <f>IF(ลับ!AH$3=0,0,IF(เวลาเรียน!AO54="/",ลับ!AH$3,0))</f>
        <v>0</v>
      </c>
      <c r="AI54" s="64">
        <f>IF(ลับ!AI$3=0,0,IF(เวลาเรียน!AP54="/",ลับ!AI$3,0))</f>
        <v>0</v>
      </c>
      <c r="AJ54" s="64">
        <f>IF(ลับ!AJ$3=0,0,IF(เวลาเรียน!AQ54="/",ลับ!AJ$3,0))</f>
        <v>0</v>
      </c>
      <c r="AK54" s="64">
        <f>IF(ลับ!AK$3=0,0,IF(เวลาเรียน!AR54="/",ลับ!AK$3,0))</f>
        <v>0</v>
      </c>
      <c r="AL54" s="64">
        <f>IF(ลับ!AL$3=0,0,IF(เวลาเรียน!AS54="/",ลับ!AL$3,0))</f>
        <v>0</v>
      </c>
      <c r="AM54" s="64">
        <f>IF(ลับ!AM$3=0,0,IF(เวลาเรียน!AT54="/",ลับ!AM$3,0))</f>
        <v>0</v>
      </c>
      <c r="AN54" s="64">
        <f>IF(ลับ!AN$3=0,0,IF(เวลาเรียน!AU54="/",ลับ!AN$3,0))</f>
        <v>0</v>
      </c>
      <c r="AO54" s="64">
        <f>IF(ลับ!AO$3=0,0,IF(เวลาเรียน!AV54="/",ลับ!AO$3,0))</f>
        <v>0</v>
      </c>
      <c r="AP54" s="64">
        <f>IF(ลับ!AP$3=0,0,IF(เวลาเรียน!AW54="/",ลับ!AP$3,0))</f>
        <v>0</v>
      </c>
      <c r="AQ54" s="64">
        <f>IF(ลับ!AQ$3=0,0,IF(เวลาเรียน!AX54="/",ลับ!AQ$3,0))</f>
        <v>0</v>
      </c>
      <c r="AR54" s="64">
        <f>IF(ลับ!AR$3=0,0,IF(เวลาเรียน!AY54="/",ลับ!AR$3,0))</f>
        <v>0</v>
      </c>
      <c r="AS54" s="64">
        <f>IF(ลับ!AS$3=0,0,IF(เวลาเรียน!AZ54="/",ลับ!AS$3,0))</f>
        <v>0</v>
      </c>
      <c r="AT54" s="64">
        <f>IF(ลับ!AT$3=0,0,IF(เวลาเรียน!BA54="/",ลับ!AT$3,0))</f>
        <v>0</v>
      </c>
      <c r="AU54" s="64">
        <f>IF(ลับ!AU$3=0,0,IF(เวลาเรียน!BB54="/",ลับ!AU$3,0))</f>
        <v>0</v>
      </c>
      <c r="AV54" s="64">
        <f>IF(ลับ!AV$3=0,0,IF(เวลาเรียน!BC54="/",ลับ!AV$3,0))</f>
        <v>0</v>
      </c>
      <c r="AW54" s="64">
        <f>IF(ลับ!AW$3=0,0,IF(เวลาเรียน!BD54="/",ลับ!AW$3,0))</f>
        <v>0</v>
      </c>
      <c r="AX54" s="64">
        <f>IF(ลับ!AX$3=0,0,IF(เวลาเรียน!BE54="/",ลับ!AX$3,0))</f>
        <v>0</v>
      </c>
      <c r="AY54" s="64">
        <f>IF(ลับ!AY$3=0,0,IF(เวลาเรียน!BF54="/",ลับ!AY$3,0))</f>
        <v>0</v>
      </c>
      <c r="AZ54" s="64">
        <f>IF(ลับ!AZ$3=0,0,IF(เวลาเรียน!BG54="/",ลับ!AZ$3,0))</f>
        <v>0</v>
      </c>
      <c r="BA54" s="64">
        <f>IF(ลับ!BA$3=0,0,IF(เวลาเรียน!BH54="/",ลับ!BA$3,0))</f>
        <v>0</v>
      </c>
      <c r="BB54" s="64">
        <f>IF(ลับ!BB$3=0,0,IF(เวลาเรียน!BI54="/",ลับ!BB$3,0))</f>
        <v>0</v>
      </c>
      <c r="BC54" s="64">
        <f>IF(ลับ!BC$3=0,0,IF(เวลาเรียน!BJ54="/",ลับ!BC$3,0))</f>
        <v>0</v>
      </c>
      <c r="BD54" s="64">
        <f>IF(ลับ!BD$3=0,0,IF(เวลาเรียน!BK54="/",ลับ!BD$3,0))</f>
        <v>0</v>
      </c>
      <c r="BE54" s="64">
        <f>IF(ลับ!BE$3=0,0,IF(เวลาเรียน!BL54="/",ลับ!BE$3,0))</f>
        <v>0</v>
      </c>
      <c r="BF54" s="64">
        <f>IF(ลับ!BF$3=0,0,IF(เวลาเรียน!BM54="/",ลับ!BF$3,0))</f>
        <v>0</v>
      </c>
      <c r="BG54" s="64">
        <f>IF(ลับ!BG$3=0,0,IF(เวลาเรียน!BN54="/",ลับ!BG$3,0))</f>
        <v>0</v>
      </c>
      <c r="BH54" s="64">
        <f>IF(ลับ!BH$3=0,0,IF(เวลาเรียน!BO54="/",ลับ!BH$3,0))</f>
        <v>0</v>
      </c>
      <c r="BI54" s="64">
        <f>IF(ลับ!BI$3=0,0,IF(เวลาเรียน!BP54="/",ลับ!BI$3,0))</f>
        <v>0</v>
      </c>
      <c r="BJ54" s="64">
        <f>IF(ลับ!BJ$3=0,0,IF(เวลาเรียน!BQ54="/",ลับ!BJ$3,0))</f>
        <v>0</v>
      </c>
      <c r="BK54" s="64">
        <f>IF(ลับ!BK$3=0,0,IF(เวลาเรียน!BR54="/",ลับ!BK$3,0))</f>
        <v>0</v>
      </c>
      <c r="BL54" s="64">
        <f>IF(ลับ!BL$3=0,0,IF(เวลาเรียน!BS54="/",ลับ!BL$3,0))</f>
        <v>0</v>
      </c>
      <c r="BM54" s="64">
        <f>IF(ลับ!BM$3=0,0,IF(เวลาเรียน!BT54="/",ลับ!BM$3,0))</f>
        <v>0</v>
      </c>
      <c r="BN54" s="64">
        <f>IF(ลับ!BN$3=0,0,IF(เวลาเรียน!BU54="/",ลับ!BN$3,0))</f>
        <v>0</v>
      </c>
      <c r="BO54" s="64">
        <f>IF(ลับ!BO$3=0,0,IF(เวลาเรียน!BV54="/",ลับ!BO$3,0))</f>
        <v>0</v>
      </c>
      <c r="BP54" s="64">
        <f>IF(ลับ!BP$3=0,0,IF(เวลาเรียน!BW54="/",ลับ!BP$3,0))</f>
        <v>0</v>
      </c>
      <c r="BQ54" s="64">
        <f>IF(ลับ!BQ$3=0,0,IF(เวลาเรียน!BX54="/",ลับ!BQ$3,0))</f>
        <v>0</v>
      </c>
      <c r="BR54" s="64">
        <f>IF(ลับ!BR$3=0,0,IF(เวลาเรียน!BY54="/",ลับ!BR$3,0))</f>
        <v>0</v>
      </c>
      <c r="BS54" s="773">
        <f>IF(ลับ!BS$3=0,0,IF(เวลาเรียน!BZ54="/",ลับ!BS$3,0))</f>
        <v>0</v>
      </c>
      <c r="BT54" s="64">
        <f>IF(ลับ!BT$3=0,0,IF(เวลาเรียน!CB54="/",ลับ!BT$3,0))</f>
        <v>0</v>
      </c>
      <c r="BU54" s="64">
        <f>IF(ลับ!BU$3=0,0,IF(เวลาเรียน!CC54="/",ลับ!BU$3,0))</f>
        <v>0</v>
      </c>
      <c r="BV54" s="64">
        <f>IF(ลับ!BV$3=0,0,IF(เวลาเรียน!CD54="/",ลับ!BV$3,0))</f>
        <v>0</v>
      </c>
      <c r="BW54" s="64">
        <f>IF(ลับ!BW$3=0,0,IF(เวลาเรียน!CE54="/",ลับ!BW$3,0))</f>
        <v>0</v>
      </c>
      <c r="BX54" s="64">
        <f>IF(ลับ!BX$3=0,0,IF(เวลาเรียน!CF54="/",ลับ!BX$3,0))</f>
        <v>0</v>
      </c>
      <c r="BY54" s="64">
        <f>IF(ลับ!BY$3=0,0,IF(เวลาเรียน!CG54="/",ลับ!BY$3,0))</f>
        <v>0</v>
      </c>
      <c r="BZ54" s="64">
        <f>IF(ลับ!BZ$3=0,0,IF(เวลาเรียน!CH54="/",ลับ!BZ$3,0))</f>
        <v>0</v>
      </c>
      <c r="CA54" s="64">
        <f>IF(ลับ!CA$3=0,0,IF(เวลาเรียน!CI54="/",ลับ!CA$3,0))</f>
        <v>0</v>
      </c>
      <c r="CB54" s="64">
        <f>IF(ลับ!CB$3=0,0,IF(เวลาเรียน!CJ54="/",ลับ!CB$3,0))</f>
        <v>0</v>
      </c>
      <c r="CC54" s="64">
        <f>IF(ลับ!CC$3=0,0,IF(เวลาเรียน!CK54="/",ลับ!CC$3,0))</f>
        <v>0</v>
      </c>
      <c r="CD54" s="64">
        <f>IF(ลับ!CD$3=0,0,IF(เวลาเรียน!CL54="/",ลับ!CD$3,0))</f>
        <v>0</v>
      </c>
      <c r="CE54" s="64">
        <f>IF(ลับ!CE$3=0,0,IF(เวลาเรียน!CM54="/",ลับ!CE$3,0))</f>
        <v>0</v>
      </c>
      <c r="CF54" s="64">
        <f>IF(ลับ!CF$3=0,0,IF(เวลาเรียน!CN54="/",ลับ!CF$3,0))</f>
        <v>0</v>
      </c>
      <c r="CG54" s="64">
        <f>IF(ลับ!CG$3=0,0,IF(เวลาเรียน!CO54="/",ลับ!CG$3,0))</f>
        <v>0</v>
      </c>
      <c r="CH54" s="64">
        <f>IF(ลับ!CH$3=0,0,IF(เวลาเรียน!CP54="/",ลับ!CH$3,0))</f>
        <v>0</v>
      </c>
      <c r="CI54" s="64">
        <f>IF(ลับ!CI$3=0,0,IF(เวลาเรียน!CQ54="/",ลับ!CI$3,0))</f>
        <v>0</v>
      </c>
      <c r="CJ54" s="64">
        <f>IF(ลับ!CJ$3=0,0,IF(เวลาเรียน!CR54="/",ลับ!CJ$3,0))</f>
        <v>0</v>
      </c>
      <c r="CK54" s="64">
        <f>IF(ลับ!CK$3=0,0,IF(เวลาเรียน!CS54="/",ลับ!CK$3,0))</f>
        <v>0</v>
      </c>
      <c r="CL54" s="64">
        <f>IF(ลับ!CL$3=0,0,IF(เวลาเรียน!CT54="/",ลับ!CL$3,0))</f>
        <v>0</v>
      </c>
      <c r="CM54" s="64">
        <f>IF(ลับ!CM$3=0,0,IF(เวลาเรียน!CU54="/",ลับ!CM$3,0))</f>
        <v>0</v>
      </c>
      <c r="CN54" s="64">
        <f>IF(ลับ!CN$3=0,0,IF(เวลาเรียน!CV54="/",ลับ!CN$3,0))</f>
        <v>0</v>
      </c>
      <c r="CO54" s="64">
        <f>IF(ลับ!CO$3=0,0,IF(เวลาเรียน!CW54="/",ลับ!CO$3,0))</f>
        <v>0</v>
      </c>
      <c r="CP54" s="64">
        <f>IF(ลับ!CP$3=0,0,IF(เวลาเรียน!CX54="/",ลับ!CP$3,0))</f>
        <v>0</v>
      </c>
      <c r="CQ54" s="64">
        <f>IF(ลับ!CQ$3=0,0,IF(เวลาเรียน!CY54="/",ลับ!CQ$3,0))</f>
        <v>0</v>
      </c>
      <c r="CR54" s="64">
        <f>IF(ลับ!CR$3=0,0,IF(เวลาเรียน!CZ54="/",ลับ!CR$3,0))</f>
        <v>0</v>
      </c>
      <c r="CS54" s="64">
        <f>IF(ลับ!CS$3=0,0,IF(เวลาเรียน!DA54="/",ลับ!CS$3,0))</f>
        <v>0</v>
      </c>
      <c r="CT54" s="64">
        <f>IF(ลับ!CT$3=0,0,IF(เวลาเรียน!DB54="/",ลับ!CT$3,0))</f>
        <v>0</v>
      </c>
      <c r="CU54" s="64">
        <f>IF(ลับ!CU$3=0,0,IF(เวลาเรียน!DC54="/",ลับ!CU$3,0))</f>
        <v>0</v>
      </c>
      <c r="CV54" s="64">
        <f>IF(ลับ!CV$3=0,0,IF(เวลาเรียน!DD54="/",ลับ!CV$3,0))</f>
        <v>0</v>
      </c>
      <c r="CW54" s="65">
        <f>IF(ลับ!CW$3=0,0,IF(เวลาเรียน!DE54="/",ลับ!CW$3,0))</f>
        <v>0</v>
      </c>
      <c r="CX54" s="85">
        <f t="shared" si="11"/>
        <v>0</v>
      </c>
      <c r="CZ54" s="16">
        <v>49</v>
      </c>
      <c r="DA54" s="16">
        <f>IF(ตัวชี้วัด!C54="ร",ตัวชี้วัด!C54,IF(ตัวชี้วัด!F54="ร",ตัวชี้วัด!F54,IF(ตัวชี้วัด!I54="ร",ตัวชี้วัด!I54,IF(ตัวชี้วัด!L54="ร",ตัวชี้วัด!L54,IF(ตัวชี้วัด!O54="ร",ตัวชี้วัด!O54,IF(ตัวชี้วัด!S54="ร",ตัวชี้วัด!S54,IF(ตัวชี้วัด!V54="ร",ตัวชี้วัด!V54,SUM(ตัวชี้วัด!C54,ตัวชี้วัด!F54,ตัวชี้วัด!I54,ตัวชี้วัด!L54,ตัวชี้วัด!O54,ตัวชี้วัด!S54,ตัวชี้วัด!V54))))))))</f>
        <v>0</v>
      </c>
      <c r="DB54" s="16">
        <f>IF(ตัวชี้วัด!Y54="ร",ตัวชี้วัด!Y54,IF(ตัวชี้วัด!AB54="ร",ตัวชี้วัด!AB54,IF(ตัวชี้วัด!AE54="ร",ตัวชี้วัด!AE54,IF(ตัวชี้วัด!AK54="ร",ตัวชี้วัด!AK54,IF(ตัวชี้วัด!AN54="ร",ตัวชี้วัด!AN54,IF(ตัวชี้วัด!AQ54="ร",ตัวชี้วัด!AQ54,IF(ตัวชี้วัด!AT54="ร",ตัวชี้วัด!AT54,SUM(ตัวชี้วัด!Y54,ตัวชี้วัด!AB54,ตัวชี้วัด!AE54,ตัวชี้วัด!AK54,ตัวชี้วัด!AN54,ตัวชี้วัด!AQ54,ตัวชี้วัด!AT54))))))))</f>
        <v>0</v>
      </c>
      <c r="DC54" s="16">
        <f>IF(ตัวชี้วัด!AW54="ร",ตัวชี้วัด!AW54,IF(ตัวชี้วัด!BA54="ร",ตัวชี้วัด!BA54,IF(ตัวชี้วัด!BD54="ร",ตัวชี้วัด!BD54,IF(ตัวชี้วัด!BG54="ร",ตัวชี้วัด!BG54,IF(ตัวชี้วัด!BJ54="ร",ตัวชี้วัด!BJ54,IF(ตัวชี้วัด!BM54="ร",ตัวชี้วัด!BM54,IF(ตัวชี้วัด!BS54="ร",ตัวชี้วัด!BS54,SUM(ตัวชี้วัด!AW54,ตัวชี้วัด!BA54,ตัวชี้วัด!BD54,ตัวชี้วัด!BG54,ตัวชี้วัด!BJ54,ตัวชี้วัด!BM54,ตัวชี้วัด!BS54))))))))</f>
        <v>0</v>
      </c>
      <c r="DD54" s="16">
        <f>IF(ตัวชี้วัด!BV54="ร",ตัวชี้วัด!BV54,IF(ตัวชี้วัด!BY54="ร",ตัวชี้วัด!BY54,IF(ตัวชี้วัด!CB54="ร",ตัวชี้วัด!CB54,IF(ตัวชี้วัด!CE54="ร",ตัวชี้วัด!CE54,IF(ตัวชี้วัด!CI54="ร",ตัวชี้วัด!CI54,IF(ตัวชี้วัด!CL54="ร",ตัวชี้วัด!CL54,IF(ตัวชี้วัด!CO54="ร",ตัวชี้วัด!CO54,SUM(ตัวชี้วัด!BV54,ตัวชี้วัด!BY54,ตัวชี้วัด!CB54,ตัวชี้วัด!CE54,ตัวชี้วัด!CI54,ตัวชี้วัด!CL54,ตัวชี้วัด!CO54))))))))</f>
        <v>0</v>
      </c>
      <c r="DE54" s="16">
        <f>IF(ตัวชี้วัด!CR54="ร",ตัวชี้วัด!CR54,IF(ตัวชี้วัด!CU54="ร",ตัวชี้วัด!CU54,IF(ตัวชี้วัด!DA54="ร",ตัวชี้วัด!DA54,IF(ตัวชี้วัด!DD54="ร",ตัวชี้วัด!DD54,IF(ตัวชี้วัด!DG54="ร",ตัวชี้วัด!DG54,IF(ตัวชี้วัด!DJ54="ร",ตัวชี้วัด!DJ54,IF(ตัวชี้วัด!DM54="ร",ตัวชี้วัด!DM54,SUM(ตัวชี้วัด!CR54,ตัวชี้วัด!CU54,ตัวชี้วัด!DA54,ตัวชี้วัด!DD54,ตัวชี้วัด!DG54,ตัวชี้วัด!DJ54,ตัวชี้วัด!DM54))))))))</f>
        <v>0</v>
      </c>
      <c r="DF54" s="16">
        <f>IF(ตัวชี้วัด!DQ54="ร",ตัวชี้วัด!DQ54,IF(ตัวชี้วัด!DT54="ร",ตัวชี้วัด!DT54,IF(ตัวชี้วัด!DW54="ร",ตัวชี้วัด!DW54,IF(ตัวชี้วัด!DZ54="ร",ตัวชี้วัด!DZ54,SUM(ตัวชี้วัด!DQ54,ตัวชี้วัด!DT54,ตัวชี้วัด!DW54,ตัวชี้วัด!DZ54)))))</f>
        <v>0</v>
      </c>
      <c r="DG54" s="84">
        <f t="shared" si="12"/>
        <v>0</v>
      </c>
      <c r="DH54" s="51"/>
      <c r="DI54" s="16">
        <f>IF(ตัวชี้วัด!D54="/",1,0)</f>
        <v>0</v>
      </c>
      <c r="DJ54" s="16">
        <f>IF(ตัวชี้วัด!G54="/",1,0)</f>
        <v>0</v>
      </c>
      <c r="DK54" s="16">
        <f>IF(ตัวชี้วัด!J54="/",1,0)</f>
        <v>0</v>
      </c>
      <c r="DL54" s="16">
        <f>IF(ตัวชี้วัด!M54="/",1,0)</f>
        <v>0</v>
      </c>
      <c r="DM54" s="16">
        <f>IF(ตัวชี้วัด!P54="/",1,0)</f>
        <v>0</v>
      </c>
      <c r="DN54" s="16">
        <f>IF(ตัวชี้วัด!T54="/",1,0)</f>
        <v>0</v>
      </c>
      <c r="DO54" s="16">
        <f>IF(ตัวชี้วัด!W54="/",1,0)</f>
        <v>0</v>
      </c>
      <c r="DP54" s="16">
        <f>IF(ตัวชี้วัด!Z54="/",1,0)</f>
        <v>0</v>
      </c>
      <c r="DQ54" s="16">
        <f>IF(ตัวชี้วัด!AC54="/",1,0)</f>
        <v>0</v>
      </c>
      <c r="DR54" s="16">
        <f>IF(ตัวชี้วัด!AF54="/",1,0)</f>
        <v>0</v>
      </c>
      <c r="DS54" s="16">
        <f>IF(ตัวชี้วัด!AL54="/",1,0)</f>
        <v>0</v>
      </c>
      <c r="DT54" s="16">
        <f>IF(ตัวชี้วัด!AO54="/",1,0)</f>
        <v>0</v>
      </c>
      <c r="DU54" s="16">
        <f>IF(ตัวชี้วัด!AR54="/",1,0)</f>
        <v>0</v>
      </c>
      <c r="DV54" s="16">
        <f>IF(ตัวชี้วัด!AU54="/",1,0)</f>
        <v>0</v>
      </c>
      <c r="DW54" s="16">
        <f>IF(ตัวชี้วัด!AX54="/",1,0)</f>
        <v>0</v>
      </c>
      <c r="DX54" s="16">
        <f>IF(ตัวชี้วัด!BB54="/",1,0)</f>
        <v>0</v>
      </c>
      <c r="DY54" s="16">
        <f>IF(ตัวชี้วัด!BE54="/",1,0)</f>
        <v>0</v>
      </c>
      <c r="DZ54" s="16">
        <f>IF(ตัวชี้วัด!BH54="/",1,0)</f>
        <v>0</v>
      </c>
      <c r="EA54" s="16">
        <f>IF(ตัวชี้วัด!BK54="/",1,0)</f>
        <v>0</v>
      </c>
      <c r="EB54" s="16">
        <f>IF(ตัวชี้วัด!BN54="/",1,0)</f>
        <v>0</v>
      </c>
      <c r="EC54" s="16">
        <f>IF(ตัวชี้วัด!BT54="/",1,0)</f>
        <v>0</v>
      </c>
      <c r="ED54" s="16">
        <f>IF(ตัวชี้วัด!BW54="/",1,0)</f>
        <v>0</v>
      </c>
      <c r="EE54" s="16">
        <f>IF(ตัวชี้วัด!BZ54="/",1,0)</f>
        <v>0</v>
      </c>
      <c r="EF54" s="16">
        <f>IF(ตัวชี้วัด!CC54="/",1,0)</f>
        <v>0</v>
      </c>
      <c r="EG54" s="16">
        <f>IF(ตัวชี้วัด!CF54="/",1,0)</f>
        <v>0</v>
      </c>
      <c r="EH54" s="16">
        <f>IF(ตัวชี้วัด!CJ54="/",1,0)</f>
        <v>0</v>
      </c>
      <c r="EI54" s="16">
        <f>IF(ตัวชี้วัด!CM54="/",1,0)</f>
        <v>0</v>
      </c>
      <c r="EJ54" s="16">
        <f>IF(ตัวชี้วัด!CP54="/",1,0)</f>
        <v>0</v>
      </c>
      <c r="EK54" s="16">
        <f>IF(ตัวชี้วัด!CS54="/",1,0)</f>
        <v>0</v>
      </c>
      <c r="EL54" s="16">
        <f>IF(ตัวชี้วัด!CV54="/",1,0)</f>
        <v>0</v>
      </c>
      <c r="EM54" s="16">
        <f>IF(ตัวชี้วัด!DB54="/",1,0)</f>
        <v>0</v>
      </c>
      <c r="EN54" s="16">
        <f>IF(ตัวชี้วัด!DE54="/",1,0)</f>
        <v>0</v>
      </c>
      <c r="EO54" s="16">
        <f>IF(ตัวชี้วัด!DH54="/",1,0)</f>
        <v>0</v>
      </c>
      <c r="EP54" s="16">
        <f>IF(ตัวชี้วัด!DK54="/",1,0)</f>
        <v>0</v>
      </c>
      <c r="EQ54" s="16">
        <f>IF(ตัวชี้วัด!DN54="/",1,0)</f>
        <v>0</v>
      </c>
      <c r="ER54" s="16">
        <f>IF(ตัวชี้วัด!DR54="/",1,0)</f>
        <v>0</v>
      </c>
      <c r="ES54" s="16">
        <f>IF(ตัวชี้วัด!DU54="/",1,0)</f>
        <v>0</v>
      </c>
      <c r="ET54" s="16">
        <f>IF(ตัวชี้วัด!DX54="/",1,0)</f>
        <v>0</v>
      </c>
      <c r="EU54" s="16">
        <f>IF(ตัวชี้วัด!EA54="/",1,0)</f>
        <v>0</v>
      </c>
      <c r="EV54" s="84">
        <f t="shared" si="14"/>
        <v>0</v>
      </c>
      <c r="EX54" s="16">
        <v>49</v>
      </c>
      <c r="EY54" s="16">
        <f>IF(คุณลักษณะ!B54&gt;1,2,IF(คุณลักษณะ!B54=1,1,0))</f>
        <v>0</v>
      </c>
      <c r="EZ54" s="16">
        <f>IF(คุณลักษณะ!C54&gt;1,2,IF(คุณลักษณะ!C54=1,1,0))</f>
        <v>0</v>
      </c>
      <c r="FA54" s="16">
        <f>IF(คุณลักษณะ!D54&gt;1,2,IF(คุณลักษณะ!D54=1,1,0))</f>
        <v>0</v>
      </c>
      <c r="FB54" s="16">
        <f>IF(คุณลักษณะ!E54&gt;1,2,IF(คุณลักษณะ!E54=1,1,0))</f>
        <v>0</v>
      </c>
      <c r="FC54" s="84">
        <f t="shared" si="15"/>
        <v>0</v>
      </c>
      <c r="FD54" s="16">
        <f>IF(คุณลักษณะ!G54&gt;1,2,IF(คุณลักษณะ!G54=1,1,0))</f>
        <v>0</v>
      </c>
      <c r="FE54" s="16">
        <f>IF(คุณลักษณะ!H54&gt;1,2,IF(คุณลักษณะ!H54=1,1,0))</f>
        <v>0</v>
      </c>
      <c r="FF54" s="84">
        <f t="shared" si="16"/>
        <v>0</v>
      </c>
      <c r="FG54" s="16">
        <f>IF(คุณลักษณะ!O54&gt;1,2,IF(คุณลักษณะ!O54=1,1,0))</f>
        <v>0</v>
      </c>
      <c r="FH54" s="16">
        <f>IF(คุณลักษณะ!P54&gt;1,2,IF(คุณลักษณะ!P54=1,1,0))</f>
        <v>0</v>
      </c>
      <c r="FI54" s="84">
        <f t="shared" si="17"/>
        <v>0</v>
      </c>
      <c r="FJ54" s="16">
        <f>IF(คุณลักษณะ!S54&gt;1,2,IF(คุณลักษณะ!S54=1,1,0))</f>
        <v>0</v>
      </c>
      <c r="FK54" s="16">
        <f>IF(คุณลักษณะ!T54&gt;1,2,IF(คุณลักษณะ!T54=1,1,0))</f>
        <v>0</v>
      </c>
      <c r="FL54" s="84">
        <f t="shared" si="18"/>
        <v>0</v>
      </c>
      <c r="FM54" s="16">
        <f>IF(คุณลักษณะ!V54&gt;1,2,IF(คุณลักษณะ!V54=1,1,0))</f>
        <v>0</v>
      </c>
      <c r="FN54" s="16">
        <f>IF(คุณลักษณะ!W54&gt;1,2,IF(คุณลักษณะ!W54=1,1,0))</f>
        <v>0</v>
      </c>
      <c r="FO54" s="84">
        <f t="shared" si="19"/>
        <v>0</v>
      </c>
      <c r="FP54" s="16">
        <f>IF(คุณลักษณะ!Y54&gt;1,2,IF(คุณลักษณะ!Y54=1,1,0))</f>
        <v>0</v>
      </c>
      <c r="FQ54" s="16">
        <f>IF(คุณลักษณะ!AC54&gt;1,2,IF(คุณลักษณะ!AC54=1,1,0))</f>
        <v>0</v>
      </c>
      <c r="FR54" s="16">
        <f>IF(คุณลักษณะ!AD54&gt;1,2,IF(คุณลักษณะ!AD54=1,1,0))</f>
        <v>0</v>
      </c>
      <c r="FS54" s="84">
        <f t="shared" si="20"/>
        <v>0</v>
      </c>
      <c r="FT54" s="16">
        <f>IF(คุณลักษณะ!AF54&gt;1,2,IF(คุณลักษณะ!AF54=1,1,0))</f>
        <v>0</v>
      </c>
      <c r="FU54" s="16">
        <f>IF(คุณลักษณะ!AG54&gt;1,2,IF(คุณลักษณะ!AG54=1,1,0))</f>
        <v>0</v>
      </c>
      <c r="FV54" s="84">
        <f t="shared" si="21"/>
        <v>0</v>
      </c>
      <c r="FW54" s="51"/>
      <c r="FX54" s="16">
        <f>IF(คุณลักษณะ!F54&gt;1,2,IF(คุณลักษณะ!F54=1,1,0))</f>
        <v>0</v>
      </c>
      <c r="FY54" s="16">
        <f>IF(คุณลักษณะ!I54&gt;1,2,IF(คุณลักษณะ!I54=1,1,0))</f>
        <v>0</v>
      </c>
      <c r="FZ54" s="16">
        <f>IF(คุณลักษณะ!N54&gt;1,2,IF(คุณลักษณะ!N54=1,1,0))</f>
        <v>0</v>
      </c>
      <c r="GA54" s="16">
        <f>IF(คุณลักษณะ!Q54&gt;1,2,IF(คุณลักษณะ!Q54=1,1,0))</f>
        <v>0</v>
      </c>
      <c r="GB54" s="16">
        <f>IF(คุณลักษณะ!U54&gt;1,2,IF(คุณลักษณะ!U54=1,1,0))</f>
        <v>0</v>
      </c>
      <c r="GC54" s="16">
        <f>IF(คุณลักษณะ!X54&gt;1,2,IF(คุณลักษณะ!X54=1,1,0))</f>
        <v>0</v>
      </c>
      <c r="GD54" s="16">
        <f>IF(คุณลักษณะ!AE54&gt;1,2,IF(คุณลักษณะ!AE54=1,1,0))</f>
        <v>0</v>
      </c>
      <c r="GE54" s="16">
        <f>IF(คุณลักษณะ!AH54&gt;1,2,IF(คุณลักษณะ!AH54=1,1,0))</f>
        <v>0</v>
      </c>
      <c r="GF54" s="88">
        <f t="shared" si="22"/>
        <v>0</v>
      </c>
      <c r="GG54" s="86">
        <f>IF(คุณลักษณะ!F54=0,0,IF(คุณลักษณะ!I54=0,0,IF(คุณลักษณะ!N54=0,0,IF(คุณลักษณะ!Q54=0,0,IF(คุณลักษณะ!U54=0,0,IF(คุณลักษณะ!X54=0,0,IF(คุณลักษณะ!AE54=0,0,IF(คุณลักษณะ!AH54=0,0,GF54))))))))</f>
        <v>0</v>
      </c>
      <c r="GI54" s="3">
        <v>49</v>
      </c>
      <c r="GJ54" s="22">
        <f>IF(เวลาเรียน!C54="",0,1)</f>
        <v>0</v>
      </c>
      <c r="GK54" s="456">
        <f>IF(ผลการเรียน!$AK53=$GK$5,1,0)</f>
        <v>0</v>
      </c>
      <c r="GL54" s="456">
        <f>IF(ผลการเรียน!$AK53=$GL$5,1,0)</f>
        <v>0</v>
      </c>
      <c r="GM54" s="456">
        <f>IF(ผลการเรียน!$AK53=$GM$5,1,0)</f>
        <v>0</v>
      </c>
      <c r="GN54" s="456">
        <f>IF(ผลการเรียน!$AK53=$GN$5,1,0)</f>
        <v>0</v>
      </c>
      <c r="GO54" s="456">
        <f>IF(ผลการเรียน!$AK53=$GO$5,1,0)</f>
        <v>0</v>
      </c>
      <c r="GP54" s="456">
        <f>IF(ผลการเรียน!$AK53=$GP$5,1,0)</f>
        <v>0</v>
      </c>
      <c r="GQ54" s="456">
        <f>IF(ผลการเรียน!$AK53=$GQ$5,1,0)</f>
        <v>0</v>
      </c>
      <c r="GR54" s="456">
        <f>IF(ผลการเรียน!$AK53=$GR$5,1,0)</f>
        <v>0</v>
      </c>
      <c r="GS54" s="456">
        <f>IF(ผลการเรียน!$AK53=$GS$5,1,0)</f>
        <v>0</v>
      </c>
      <c r="GT54" s="456">
        <f>IF(ผลการเรียน!$AK53=$GT$5,1,0)</f>
        <v>0</v>
      </c>
      <c r="GU54" s="456">
        <f ca="1">IF(ผลการเรียน!$BA53=ลับ!$GU$5,1,0)</f>
        <v>0</v>
      </c>
      <c r="GV54" s="456">
        <f ca="1">IF(ผลการเรียน!$BA53=ลับ!$GV$5,1,0)</f>
        <v>0</v>
      </c>
      <c r="GW54" s="456">
        <f ca="1">IF(ผลการเรียน!$BA53=ลับ!$GW$5,1,0)</f>
        <v>0</v>
      </c>
      <c r="GX54" s="456">
        <f ca="1">IF(ผลการเรียน!$BA53=ลับ!$GX$5,1,0)</f>
        <v>0</v>
      </c>
      <c r="GY54" s="456">
        <f ca="1">IF(ผลการเรียน!$AR53=ลับ!$GY$5,1,0)</f>
        <v>0</v>
      </c>
      <c r="GZ54" s="456">
        <f ca="1">IF(ผลการเรียน!$AR53=ลับ!$GZ$5,1,0)</f>
        <v>0</v>
      </c>
      <c r="HA54" s="456">
        <f ca="1">IF(ผลการเรียน!$AR53=ลับ!$HA$5,1,0)</f>
        <v>0</v>
      </c>
      <c r="HB54" s="456">
        <f ca="1">IF(ผลการเรียน!$AR53=ลับ!$HB$5,1,0)</f>
        <v>0</v>
      </c>
      <c r="HC54" s="22">
        <f>IF(สรุปคะแนน!$Q54=3,1,0)</f>
        <v>0</v>
      </c>
      <c r="HD54" s="22">
        <f>IF(สรุปคะแนน!$Q54=2,1,0)</f>
        <v>0</v>
      </c>
      <c r="HE54" s="22">
        <f>IF(สรุปคะแนน!$Q54=1,1,0)</f>
        <v>0</v>
      </c>
      <c r="HF54" s="22">
        <f>IF(สรุปคะแนน!$Q54=0,1,0)</f>
        <v>1</v>
      </c>
      <c r="HG54" s="51"/>
      <c r="HH54" s="51"/>
      <c r="HI54" s="51"/>
      <c r="HJ54" s="51"/>
      <c r="HK54" s="51"/>
      <c r="HL54" s="51"/>
      <c r="HM54" s="51"/>
      <c r="HN54" s="51"/>
    </row>
    <row r="55" spans="1:222" ht="21.75" thickBot="1">
      <c r="A55" s="30">
        <v>50</v>
      </c>
      <c r="B55" s="64">
        <f>IF(ลับ!B$3=0,0,IF(เวลาเรียน!G55="/",ลับ!B$3,0))</f>
        <v>0</v>
      </c>
      <c r="C55" s="64">
        <f>IF(ลับ!C$3=0,0,IF(เวลาเรียน!H55="/",ลับ!C$3,0))</f>
        <v>0</v>
      </c>
      <c r="D55" s="64">
        <f>IF(ลับ!D$3=0,0,IF(เวลาเรียน!I55="/",ลับ!D$3,0))</f>
        <v>0</v>
      </c>
      <c r="E55" s="64">
        <f>IF(ลับ!E$3=0,0,IF(เวลาเรียน!J55="/",ลับ!E$3,0))</f>
        <v>0</v>
      </c>
      <c r="F55" s="64">
        <f>IF(ลับ!F$3=0,0,IF(เวลาเรียน!K55="/",ลับ!F$3,0))</f>
        <v>0</v>
      </c>
      <c r="G55" s="64">
        <f>IF(ลับ!G$3=0,0,IF(เวลาเรียน!L55="/",ลับ!G$3,0))</f>
        <v>0</v>
      </c>
      <c r="H55" s="64">
        <f>IF(ลับ!H$3=0,0,IF(เวลาเรียน!M55="/",ลับ!H$3,0))</f>
        <v>0</v>
      </c>
      <c r="I55" s="64">
        <f>IF(ลับ!I$3=0,0,IF(เวลาเรียน!N55="/",ลับ!I$3,0))</f>
        <v>0</v>
      </c>
      <c r="J55" s="64">
        <f>IF(ลับ!J$3=0,0,IF(เวลาเรียน!O55="/",ลับ!J$3,0))</f>
        <v>0</v>
      </c>
      <c r="K55" s="64">
        <f>IF(ลับ!K$3=0,0,IF(เวลาเรียน!P55="/",ลับ!K$3,0))</f>
        <v>0</v>
      </c>
      <c r="L55" s="64">
        <f>IF(ลับ!L$3=0,0,IF(เวลาเรียน!Q55="/",ลับ!L$3,0))</f>
        <v>0</v>
      </c>
      <c r="M55" s="64">
        <f>IF(ลับ!M$3=0,0,IF(เวลาเรียน!R55="/",ลับ!M$3,0))</f>
        <v>0</v>
      </c>
      <c r="N55" s="64">
        <f>IF(ลับ!N$3=0,0,IF(เวลาเรียน!S55="/",ลับ!N$3,0))</f>
        <v>0</v>
      </c>
      <c r="O55" s="64">
        <f>IF(ลับ!O$3=0,0,IF(เวลาเรียน!T55="/",ลับ!O$3,0))</f>
        <v>0</v>
      </c>
      <c r="P55" s="64">
        <f>IF(ลับ!P$3=0,0,IF(เวลาเรียน!U55="/",ลับ!P$3,0))</f>
        <v>0</v>
      </c>
      <c r="Q55" s="64">
        <f>IF(ลับ!Q$3=0,0,IF(เวลาเรียน!V55="/",ลับ!Q$3,0))</f>
        <v>0</v>
      </c>
      <c r="R55" s="64">
        <f>IF(ลับ!R$3=0,0,IF(เวลาเรียน!W55="/",ลับ!R$3,0))</f>
        <v>0</v>
      </c>
      <c r="S55" s="64">
        <f>IF(ลับ!S$3=0,0,IF(เวลาเรียน!X55="/",ลับ!S$3,0))</f>
        <v>0</v>
      </c>
      <c r="T55" s="64">
        <f>IF(ลับ!T$3=0,0,IF(เวลาเรียน!Y55="/",ลับ!T$3,0))</f>
        <v>0</v>
      </c>
      <c r="U55" s="64">
        <f>IF(ลับ!U$3=0,0,IF(เวลาเรียน!Z55="/",ลับ!U$3,0))</f>
        <v>0</v>
      </c>
      <c r="V55" s="64">
        <f>IF(ลับ!V$3=0,0,IF(เวลาเรียน!AA55="/",ลับ!V$3,0))</f>
        <v>0</v>
      </c>
      <c r="W55" s="64">
        <f>IF(ลับ!W$3=0,0,IF(เวลาเรียน!AB55="/",ลับ!W$3,0))</f>
        <v>0</v>
      </c>
      <c r="X55" s="64">
        <f>IF(ลับ!X$3=0,0,IF(เวลาเรียน!AC55="/",ลับ!X$3,0))</f>
        <v>0</v>
      </c>
      <c r="Y55" s="64">
        <f>IF(ลับ!Y$3=0,0,IF(เวลาเรียน!AD55="/",ลับ!Y$3,0))</f>
        <v>0</v>
      </c>
      <c r="Z55" s="773">
        <f>IF(ลับ!Z$3=0,0,IF(เวลาเรียน!AE55="/",ลับ!Z$3,0))</f>
        <v>0</v>
      </c>
      <c r="AA55" s="64">
        <f>IF(ลับ!AA$3=0,0,IF(เวลาเรียน!AH55="/",ลับ!AA$3,0))</f>
        <v>0</v>
      </c>
      <c r="AB55" s="64">
        <f>IF(ลับ!AB$3=0,0,IF(เวลาเรียน!AI55="/",ลับ!AB$3,0))</f>
        <v>0</v>
      </c>
      <c r="AC55" s="64">
        <f>IF(ลับ!AC$3=0,0,IF(เวลาเรียน!AJ55="/",ลับ!AC$3,0))</f>
        <v>0</v>
      </c>
      <c r="AD55" s="64">
        <f>IF(ลับ!AD$3=0,0,IF(เวลาเรียน!AK55="/",ลับ!AD$3,0))</f>
        <v>0</v>
      </c>
      <c r="AE55" s="64">
        <f>IF(ลับ!AE$3=0,0,IF(เวลาเรียน!AL55="/",ลับ!AE$3,0))</f>
        <v>0</v>
      </c>
      <c r="AF55" s="64">
        <f>IF(ลับ!AF$3=0,0,IF(เวลาเรียน!AM55="/",ลับ!AF$3,0))</f>
        <v>0</v>
      </c>
      <c r="AG55" s="64">
        <f>IF(ลับ!AG$3=0,0,IF(เวลาเรียน!AN55="/",ลับ!AG$3,0))</f>
        <v>0</v>
      </c>
      <c r="AH55" s="64">
        <f>IF(ลับ!AH$3=0,0,IF(เวลาเรียน!AO55="/",ลับ!AH$3,0))</f>
        <v>0</v>
      </c>
      <c r="AI55" s="64">
        <f>IF(ลับ!AI$3=0,0,IF(เวลาเรียน!AP55="/",ลับ!AI$3,0))</f>
        <v>0</v>
      </c>
      <c r="AJ55" s="64">
        <f>IF(ลับ!AJ$3=0,0,IF(เวลาเรียน!AQ55="/",ลับ!AJ$3,0))</f>
        <v>0</v>
      </c>
      <c r="AK55" s="64">
        <f>IF(ลับ!AK$3=0,0,IF(เวลาเรียน!AR55="/",ลับ!AK$3,0))</f>
        <v>0</v>
      </c>
      <c r="AL55" s="64">
        <f>IF(ลับ!AL$3=0,0,IF(เวลาเรียน!AS55="/",ลับ!AL$3,0))</f>
        <v>0</v>
      </c>
      <c r="AM55" s="64">
        <f>IF(ลับ!AM$3=0,0,IF(เวลาเรียน!AT55="/",ลับ!AM$3,0))</f>
        <v>0</v>
      </c>
      <c r="AN55" s="64">
        <f>IF(ลับ!AN$3=0,0,IF(เวลาเรียน!AU55="/",ลับ!AN$3,0))</f>
        <v>0</v>
      </c>
      <c r="AO55" s="64">
        <f>IF(ลับ!AO$3=0,0,IF(เวลาเรียน!AV55="/",ลับ!AO$3,0))</f>
        <v>0</v>
      </c>
      <c r="AP55" s="64">
        <f>IF(ลับ!AP$3=0,0,IF(เวลาเรียน!AW55="/",ลับ!AP$3,0))</f>
        <v>0</v>
      </c>
      <c r="AQ55" s="64">
        <f>IF(ลับ!AQ$3=0,0,IF(เวลาเรียน!AX55="/",ลับ!AQ$3,0))</f>
        <v>0</v>
      </c>
      <c r="AR55" s="64">
        <f>IF(ลับ!AR$3=0,0,IF(เวลาเรียน!AY55="/",ลับ!AR$3,0))</f>
        <v>0</v>
      </c>
      <c r="AS55" s="64">
        <f>IF(ลับ!AS$3=0,0,IF(เวลาเรียน!AZ55="/",ลับ!AS$3,0))</f>
        <v>0</v>
      </c>
      <c r="AT55" s="64">
        <f>IF(ลับ!AT$3=0,0,IF(เวลาเรียน!BA55="/",ลับ!AT$3,0))</f>
        <v>0</v>
      </c>
      <c r="AU55" s="64">
        <f>IF(ลับ!AU$3=0,0,IF(เวลาเรียน!BB55="/",ลับ!AU$3,0))</f>
        <v>0</v>
      </c>
      <c r="AV55" s="64">
        <f>IF(ลับ!AV$3=0,0,IF(เวลาเรียน!BC55="/",ลับ!AV$3,0))</f>
        <v>0</v>
      </c>
      <c r="AW55" s="64">
        <f>IF(ลับ!AW$3=0,0,IF(เวลาเรียน!BD55="/",ลับ!AW$3,0))</f>
        <v>0</v>
      </c>
      <c r="AX55" s="64">
        <f>IF(ลับ!AX$3=0,0,IF(เวลาเรียน!BE55="/",ลับ!AX$3,0))</f>
        <v>0</v>
      </c>
      <c r="AY55" s="64">
        <f>IF(ลับ!AY$3=0,0,IF(เวลาเรียน!BF55="/",ลับ!AY$3,0))</f>
        <v>0</v>
      </c>
      <c r="AZ55" s="64">
        <f>IF(ลับ!AZ$3=0,0,IF(เวลาเรียน!BG55="/",ลับ!AZ$3,0))</f>
        <v>0</v>
      </c>
      <c r="BA55" s="64">
        <f>IF(ลับ!BA$3=0,0,IF(เวลาเรียน!BH55="/",ลับ!BA$3,0))</f>
        <v>0</v>
      </c>
      <c r="BB55" s="64">
        <f>IF(ลับ!BB$3=0,0,IF(เวลาเรียน!BI55="/",ลับ!BB$3,0))</f>
        <v>0</v>
      </c>
      <c r="BC55" s="64">
        <f>IF(ลับ!BC$3=0,0,IF(เวลาเรียน!BJ55="/",ลับ!BC$3,0))</f>
        <v>0</v>
      </c>
      <c r="BD55" s="64">
        <f>IF(ลับ!BD$3=0,0,IF(เวลาเรียน!BK55="/",ลับ!BD$3,0))</f>
        <v>0</v>
      </c>
      <c r="BE55" s="64">
        <f>IF(ลับ!BE$3=0,0,IF(เวลาเรียน!BL55="/",ลับ!BE$3,0))</f>
        <v>0</v>
      </c>
      <c r="BF55" s="64">
        <f>IF(ลับ!BF$3=0,0,IF(เวลาเรียน!BM55="/",ลับ!BF$3,0))</f>
        <v>0</v>
      </c>
      <c r="BG55" s="64">
        <f>IF(ลับ!BG$3=0,0,IF(เวลาเรียน!BN55="/",ลับ!BG$3,0))</f>
        <v>0</v>
      </c>
      <c r="BH55" s="64">
        <f>IF(ลับ!BH$3=0,0,IF(เวลาเรียน!BO55="/",ลับ!BH$3,0))</f>
        <v>0</v>
      </c>
      <c r="BI55" s="64">
        <f>IF(ลับ!BI$3=0,0,IF(เวลาเรียน!BP55="/",ลับ!BI$3,0))</f>
        <v>0</v>
      </c>
      <c r="BJ55" s="64">
        <f>IF(ลับ!BJ$3=0,0,IF(เวลาเรียน!BQ55="/",ลับ!BJ$3,0))</f>
        <v>0</v>
      </c>
      <c r="BK55" s="64">
        <f>IF(ลับ!BK$3=0,0,IF(เวลาเรียน!BR55="/",ลับ!BK$3,0))</f>
        <v>0</v>
      </c>
      <c r="BL55" s="64">
        <f>IF(ลับ!BL$3=0,0,IF(เวลาเรียน!BS55="/",ลับ!BL$3,0))</f>
        <v>0</v>
      </c>
      <c r="BM55" s="64">
        <f>IF(ลับ!BM$3=0,0,IF(เวลาเรียน!BT55="/",ลับ!BM$3,0))</f>
        <v>0</v>
      </c>
      <c r="BN55" s="64">
        <f>IF(ลับ!BN$3=0,0,IF(เวลาเรียน!BU55="/",ลับ!BN$3,0))</f>
        <v>0</v>
      </c>
      <c r="BO55" s="64">
        <f>IF(ลับ!BO$3=0,0,IF(เวลาเรียน!BV55="/",ลับ!BO$3,0))</f>
        <v>0</v>
      </c>
      <c r="BP55" s="64">
        <f>IF(ลับ!BP$3=0,0,IF(เวลาเรียน!BW55="/",ลับ!BP$3,0))</f>
        <v>0</v>
      </c>
      <c r="BQ55" s="64">
        <f>IF(ลับ!BQ$3=0,0,IF(เวลาเรียน!BX55="/",ลับ!BQ$3,0))</f>
        <v>0</v>
      </c>
      <c r="BR55" s="64">
        <f>IF(ลับ!BR$3=0,0,IF(เวลาเรียน!BY55="/",ลับ!BR$3,0))</f>
        <v>0</v>
      </c>
      <c r="BS55" s="773">
        <f>IF(ลับ!BS$3=0,0,IF(เวลาเรียน!BZ55="/",ลับ!BS$3,0))</f>
        <v>0</v>
      </c>
      <c r="BT55" s="64">
        <f>IF(ลับ!BT$3=0,0,IF(เวลาเรียน!CB55="/",ลับ!BT$3,0))</f>
        <v>0</v>
      </c>
      <c r="BU55" s="64">
        <f>IF(ลับ!BU$3=0,0,IF(เวลาเรียน!CC55="/",ลับ!BU$3,0))</f>
        <v>0</v>
      </c>
      <c r="BV55" s="64">
        <f>IF(ลับ!BV$3=0,0,IF(เวลาเรียน!CD55="/",ลับ!BV$3,0))</f>
        <v>0</v>
      </c>
      <c r="BW55" s="64">
        <f>IF(ลับ!BW$3=0,0,IF(เวลาเรียน!CE55="/",ลับ!BW$3,0))</f>
        <v>0</v>
      </c>
      <c r="BX55" s="64">
        <f>IF(ลับ!BX$3=0,0,IF(เวลาเรียน!CF55="/",ลับ!BX$3,0))</f>
        <v>0</v>
      </c>
      <c r="BY55" s="64">
        <f>IF(ลับ!BY$3=0,0,IF(เวลาเรียน!CG55="/",ลับ!BY$3,0))</f>
        <v>0</v>
      </c>
      <c r="BZ55" s="64">
        <f>IF(ลับ!BZ$3=0,0,IF(เวลาเรียน!CH55="/",ลับ!BZ$3,0))</f>
        <v>0</v>
      </c>
      <c r="CA55" s="64">
        <f>IF(ลับ!CA$3=0,0,IF(เวลาเรียน!CI55="/",ลับ!CA$3,0))</f>
        <v>0</v>
      </c>
      <c r="CB55" s="64">
        <f>IF(ลับ!CB$3=0,0,IF(เวลาเรียน!CJ55="/",ลับ!CB$3,0))</f>
        <v>0</v>
      </c>
      <c r="CC55" s="64">
        <f>IF(ลับ!CC$3=0,0,IF(เวลาเรียน!CK55="/",ลับ!CC$3,0))</f>
        <v>0</v>
      </c>
      <c r="CD55" s="64">
        <f>IF(ลับ!CD$3=0,0,IF(เวลาเรียน!CL55="/",ลับ!CD$3,0))</f>
        <v>0</v>
      </c>
      <c r="CE55" s="64">
        <f>IF(ลับ!CE$3=0,0,IF(เวลาเรียน!CM55="/",ลับ!CE$3,0))</f>
        <v>0</v>
      </c>
      <c r="CF55" s="64">
        <f>IF(ลับ!CF$3=0,0,IF(เวลาเรียน!CN55="/",ลับ!CF$3,0))</f>
        <v>0</v>
      </c>
      <c r="CG55" s="64">
        <f>IF(ลับ!CG$3=0,0,IF(เวลาเรียน!CO55="/",ลับ!CG$3,0))</f>
        <v>0</v>
      </c>
      <c r="CH55" s="64">
        <f>IF(ลับ!CH$3=0,0,IF(เวลาเรียน!CP55="/",ลับ!CH$3,0))</f>
        <v>0</v>
      </c>
      <c r="CI55" s="64">
        <f>IF(ลับ!CI$3=0,0,IF(เวลาเรียน!CQ55="/",ลับ!CI$3,0))</f>
        <v>0</v>
      </c>
      <c r="CJ55" s="64">
        <f>IF(ลับ!CJ$3=0,0,IF(เวลาเรียน!CR55="/",ลับ!CJ$3,0))</f>
        <v>0</v>
      </c>
      <c r="CK55" s="64">
        <f>IF(ลับ!CK$3=0,0,IF(เวลาเรียน!CS55="/",ลับ!CK$3,0))</f>
        <v>0</v>
      </c>
      <c r="CL55" s="64">
        <f>IF(ลับ!CL$3=0,0,IF(เวลาเรียน!CT55="/",ลับ!CL$3,0))</f>
        <v>0</v>
      </c>
      <c r="CM55" s="64">
        <f>IF(ลับ!CM$3=0,0,IF(เวลาเรียน!CU55="/",ลับ!CM$3,0))</f>
        <v>0</v>
      </c>
      <c r="CN55" s="64">
        <f>IF(ลับ!CN$3=0,0,IF(เวลาเรียน!CV55="/",ลับ!CN$3,0))</f>
        <v>0</v>
      </c>
      <c r="CO55" s="64">
        <f>IF(ลับ!CO$3=0,0,IF(เวลาเรียน!CW55="/",ลับ!CO$3,0))</f>
        <v>0</v>
      </c>
      <c r="CP55" s="64">
        <f>IF(ลับ!CP$3=0,0,IF(เวลาเรียน!CX55="/",ลับ!CP$3,0))</f>
        <v>0</v>
      </c>
      <c r="CQ55" s="64">
        <f>IF(ลับ!CQ$3=0,0,IF(เวลาเรียน!CY55="/",ลับ!CQ$3,0))</f>
        <v>0</v>
      </c>
      <c r="CR55" s="64">
        <f>IF(ลับ!CR$3=0,0,IF(เวลาเรียน!CZ55="/",ลับ!CR$3,0))</f>
        <v>0</v>
      </c>
      <c r="CS55" s="64">
        <f>IF(ลับ!CS$3=0,0,IF(เวลาเรียน!DA55="/",ลับ!CS$3,0))</f>
        <v>0</v>
      </c>
      <c r="CT55" s="64">
        <f>IF(ลับ!CT$3=0,0,IF(เวลาเรียน!DB55="/",ลับ!CT$3,0))</f>
        <v>0</v>
      </c>
      <c r="CU55" s="64">
        <f>IF(ลับ!CU$3=0,0,IF(เวลาเรียน!DC55="/",ลับ!CU$3,0))</f>
        <v>0</v>
      </c>
      <c r="CV55" s="64">
        <f>IF(ลับ!CV$3=0,0,IF(เวลาเรียน!DD55="/",ลับ!CV$3,0))</f>
        <v>0</v>
      </c>
      <c r="CW55" s="65">
        <f>IF(ลับ!CW$3=0,0,IF(เวลาเรียน!DE55="/",ลับ!CW$3,0))</f>
        <v>0</v>
      </c>
      <c r="CX55" s="85">
        <f t="shared" si="11"/>
        <v>0</v>
      </c>
      <c r="CZ55" s="16">
        <v>50</v>
      </c>
      <c r="DA55" s="16">
        <f>IF(ตัวชี้วัด!C55="ร",ตัวชี้วัด!C55,IF(ตัวชี้วัด!F55="ร",ตัวชี้วัด!F55,IF(ตัวชี้วัด!I55="ร",ตัวชี้วัด!I55,IF(ตัวชี้วัด!L55="ร",ตัวชี้วัด!L55,IF(ตัวชี้วัด!O55="ร",ตัวชี้วัด!O55,IF(ตัวชี้วัด!S55="ร",ตัวชี้วัด!S55,IF(ตัวชี้วัด!V55="ร",ตัวชี้วัด!V55,SUM(ตัวชี้วัด!C55,ตัวชี้วัด!F55,ตัวชี้วัด!I55,ตัวชี้วัด!L55,ตัวชี้วัด!O55,ตัวชี้วัด!S55,ตัวชี้วัด!V55))))))))</f>
        <v>0</v>
      </c>
      <c r="DB55" s="16">
        <f>IF(ตัวชี้วัด!Y55="ร",ตัวชี้วัด!Y55,IF(ตัวชี้วัด!AB55="ร",ตัวชี้วัด!AB55,IF(ตัวชี้วัด!AE55="ร",ตัวชี้วัด!AE55,IF(ตัวชี้วัด!AK55="ร",ตัวชี้วัด!AK55,IF(ตัวชี้วัด!AN55="ร",ตัวชี้วัด!AN55,IF(ตัวชี้วัด!AQ55="ร",ตัวชี้วัด!AQ55,IF(ตัวชี้วัด!AT55="ร",ตัวชี้วัด!AT55,SUM(ตัวชี้วัด!Y55,ตัวชี้วัด!AB55,ตัวชี้วัด!AE55,ตัวชี้วัด!AK55,ตัวชี้วัด!AN55,ตัวชี้วัด!AQ55,ตัวชี้วัด!AT55))))))))</f>
        <v>0</v>
      </c>
      <c r="DC55" s="16">
        <f>IF(ตัวชี้วัด!AW55="ร",ตัวชี้วัด!AW55,IF(ตัวชี้วัด!BA55="ร",ตัวชี้วัด!BA55,IF(ตัวชี้วัด!BD55="ร",ตัวชี้วัด!BD55,IF(ตัวชี้วัด!BG55="ร",ตัวชี้วัด!BG55,IF(ตัวชี้วัด!BJ55="ร",ตัวชี้วัด!BJ55,IF(ตัวชี้วัด!BM55="ร",ตัวชี้วัด!BM55,IF(ตัวชี้วัด!BS55="ร",ตัวชี้วัด!BS55,SUM(ตัวชี้วัด!AW55,ตัวชี้วัด!BA55,ตัวชี้วัด!BD55,ตัวชี้วัด!BG55,ตัวชี้วัด!BJ55,ตัวชี้วัด!BM55,ตัวชี้วัด!BS55))))))))</f>
        <v>0</v>
      </c>
      <c r="DD55" s="16">
        <f>IF(ตัวชี้วัด!BV55="ร",ตัวชี้วัด!BV55,IF(ตัวชี้วัด!BY55="ร",ตัวชี้วัด!BY55,IF(ตัวชี้วัด!CB55="ร",ตัวชี้วัด!CB55,IF(ตัวชี้วัด!CE55="ร",ตัวชี้วัด!CE55,IF(ตัวชี้วัด!CI55="ร",ตัวชี้วัด!CI55,IF(ตัวชี้วัด!CL55="ร",ตัวชี้วัด!CL55,IF(ตัวชี้วัด!CO55="ร",ตัวชี้วัด!CO55,SUM(ตัวชี้วัด!BV55,ตัวชี้วัด!BY55,ตัวชี้วัด!CB55,ตัวชี้วัด!CE55,ตัวชี้วัด!CI55,ตัวชี้วัด!CL55,ตัวชี้วัด!CO55))))))))</f>
        <v>0</v>
      </c>
      <c r="DE55" s="16">
        <f>IF(ตัวชี้วัด!CR55="ร",ตัวชี้วัด!CR55,IF(ตัวชี้วัด!CU55="ร",ตัวชี้วัด!CU55,IF(ตัวชี้วัด!DA55="ร",ตัวชี้วัด!DA55,IF(ตัวชี้วัด!DD55="ร",ตัวชี้วัด!DD55,IF(ตัวชี้วัด!DG55="ร",ตัวชี้วัด!DG55,IF(ตัวชี้วัด!DJ55="ร",ตัวชี้วัด!DJ55,IF(ตัวชี้วัด!DM55="ร",ตัวชี้วัด!DM55,SUM(ตัวชี้วัด!CR55,ตัวชี้วัด!CU55,ตัวชี้วัด!DA55,ตัวชี้วัด!DD55,ตัวชี้วัด!DG55,ตัวชี้วัด!DJ55,ตัวชี้วัด!DM55))))))))</f>
        <v>0</v>
      </c>
      <c r="DF55" s="16">
        <f>IF(ตัวชี้วัด!DQ55="ร",ตัวชี้วัด!DQ55,IF(ตัวชี้วัด!DT55="ร",ตัวชี้วัด!DT55,IF(ตัวชี้วัด!DW55="ร",ตัวชี้วัด!DW55,IF(ตัวชี้วัด!DZ55="ร",ตัวชี้วัด!DZ55,SUM(ตัวชี้วัด!DQ55,ตัวชี้วัด!DT55,ตัวชี้วัด!DW55,ตัวชี้วัด!DZ55)))))</f>
        <v>0</v>
      </c>
      <c r="DG55" s="84">
        <f t="shared" si="12"/>
        <v>0</v>
      </c>
      <c r="DH55" s="51"/>
      <c r="DI55" s="16">
        <f>IF(ตัวชี้วัด!D55="/",1,0)</f>
        <v>0</v>
      </c>
      <c r="DJ55" s="16">
        <f>IF(ตัวชี้วัด!G55="/",1,0)</f>
        <v>0</v>
      </c>
      <c r="DK55" s="16">
        <f>IF(ตัวชี้วัด!J55="/",1,0)</f>
        <v>0</v>
      </c>
      <c r="DL55" s="16">
        <f>IF(ตัวชี้วัด!M55="/",1,0)</f>
        <v>0</v>
      </c>
      <c r="DM55" s="16">
        <f>IF(ตัวชี้วัด!P55="/",1,0)</f>
        <v>0</v>
      </c>
      <c r="DN55" s="16">
        <f>IF(ตัวชี้วัด!T55="/",1,0)</f>
        <v>0</v>
      </c>
      <c r="DO55" s="16">
        <f>IF(ตัวชี้วัด!W55="/",1,0)</f>
        <v>0</v>
      </c>
      <c r="DP55" s="16">
        <f>IF(ตัวชี้วัด!Z55="/",1,0)</f>
        <v>0</v>
      </c>
      <c r="DQ55" s="16">
        <f>IF(ตัวชี้วัด!AC55="/",1,0)</f>
        <v>0</v>
      </c>
      <c r="DR55" s="16">
        <f>IF(ตัวชี้วัด!AF55="/",1,0)</f>
        <v>0</v>
      </c>
      <c r="DS55" s="16">
        <f>IF(ตัวชี้วัด!AL55="/",1,0)</f>
        <v>0</v>
      </c>
      <c r="DT55" s="16">
        <f>IF(ตัวชี้วัด!AO55="/",1,0)</f>
        <v>0</v>
      </c>
      <c r="DU55" s="16">
        <f>IF(ตัวชี้วัด!AR55="/",1,0)</f>
        <v>0</v>
      </c>
      <c r="DV55" s="16">
        <f>IF(ตัวชี้วัด!AU55="/",1,0)</f>
        <v>0</v>
      </c>
      <c r="DW55" s="16">
        <f>IF(ตัวชี้วัด!AX55="/",1,0)</f>
        <v>0</v>
      </c>
      <c r="DX55" s="16">
        <f>IF(ตัวชี้วัด!BB55="/",1,0)</f>
        <v>0</v>
      </c>
      <c r="DY55" s="16">
        <f>IF(ตัวชี้วัด!BE55="/",1,0)</f>
        <v>0</v>
      </c>
      <c r="DZ55" s="16">
        <f>IF(ตัวชี้วัด!BH55="/",1,0)</f>
        <v>0</v>
      </c>
      <c r="EA55" s="16">
        <f>IF(ตัวชี้วัด!BK55="/",1,0)</f>
        <v>0</v>
      </c>
      <c r="EB55" s="16">
        <f>IF(ตัวชี้วัด!BN55="/",1,0)</f>
        <v>0</v>
      </c>
      <c r="EC55" s="16">
        <f>IF(ตัวชี้วัด!BT55="/",1,0)</f>
        <v>0</v>
      </c>
      <c r="ED55" s="16">
        <f>IF(ตัวชี้วัด!BW55="/",1,0)</f>
        <v>0</v>
      </c>
      <c r="EE55" s="16">
        <f>IF(ตัวชี้วัด!BZ55="/",1,0)</f>
        <v>0</v>
      </c>
      <c r="EF55" s="16">
        <f>IF(ตัวชี้วัด!CC55="/",1,0)</f>
        <v>0</v>
      </c>
      <c r="EG55" s="16">
        <f>IF(ตัวชี้วัด!CF55="/",1,0)</f>
        <v>0</v>
      </c>
      <c r="EH55" s="16">
        <f>IF(ตัวชี้วัด!CJ55="/",1,0)</f>
        <v>0</v>
      </c>
      <c r="EI55" s="16">
        <f>IF(ตัวชี้วัด!CM55="/",1,0)</f>
        <v>0</v>
      </c>
      <c r="EJ55" s="16">
        <f>IF(ตัวชี้วัด!CP55="/",1,0)</f>
        <v>0</v>
      </c>
      <c r="EK55" s="16">
        <f>IF(ตัวชี้วัด!CS55="/",1,0)</f>
        <v>0</v>
      </c>
      <c r="EL55" s="16">
        <f>IF(ตัวชี้วัด!CV55="/",1,0)</f>
        <v>0</v>
      </c>
      <c r="EM55" s="16">
        <f>IF(ตัวชี้วัด!DB55="/",1,0)</f>
        <v>0</v>
      </c>
      <c r="EN55" s="16">
        <f>IF(ตัวชี้วัด!DE55="/",1,0)</f>
        <v>0</v>
      </c>
      <c r="EO55" s="16">
        <f>IF(ตัวชี้วัด!DH55="/",1,0)</f>
        <v>0</v>
      </c>
      <c r="EP55" s="16">
        <f>IF(ตัวชี้วัด!DK55="/",1,0)</f>
        <v>0</v>
      </c>
      <c r="EQ55" s="16">
        <f>IF(ตัวชี้วัด!DN55="/",1,0)</f>
        <v>0</v>
      </c>
      <c r="ER55" s="16">
        <f>IF(ตัวชี้วัด!DR55="/",1,0)</f>
        <v>0</v>
      </c>
      <c r="ES55" s="16">
        <f>IF(ตัวชี้วัด!DU55="/",1,0)</f>
        <v>0</v>
      </c>
      <c r="ET55" s="16">
        <f>IF(ตัวชี้วัด!DX55="/",1,0)</f>
        <v>0</v>
      </c>
      <c r="EU55" s="16">
        <f>IF(ตัวชี้วัด!EA55="/",1,0)</f>
        <v>0</v>
      </c>
      <c r="EV55" s="84">
        <f t="shared" si="14"/>
        <v>0</v>
      </c>
      <c r="EX55" s="16">
        <v>50</v>
      </c>
      <c r="EY55" s="16">
        <f>IF(คุณลักษณะ!B55&gt;1,2,IF(คุณลักษณะ!B55=1,1,0))</f>
        <v>0</v>
      </c>
      <c r="EZ55" s="16">
        <f>IF(คุณลักษณะ!C55&gt;1,2,IF(คุณลักษณะ!C55=1,1,0))</f>
        <v>0</v>
      </c>
      <c r="FA55" s="16">
        <f>IF(คุณลักษณะ!D55&gt;1,2,IF(คุณลักษณะ!D55=1,1,0))</f>
        <v>0</v>
      </c>
      <c r="FB55" s="16">
        <f>IF(คุณลักษณะ!E55&gt;1,2,IF(คุณลักษณะ!E55=1,1,0))</f>
        <v>0</v>
      </c>
      <c r="FC55" s="84">
        <f t="shared" si="15"/>
        <v>0</v>
      </c>
      <c r="FD55" s="16">
        <f>IF(คุณลักษณะ!G55&gt;1,2,IF(คุณลักษณะ!G55=1,1,0))</f>
        <v>0</v>
      </c>
      <c r="FE55" s="16">
        <f>IF(คุณลักษณะ!H55&gt;1,2,IF(คุณลักษณะ!H55=1,1,0))</f>
        <v>0</v>
      </c>
      <c r="FF55" s="84">
        <f t="shared" si="16"/>
        <v>0</v>
      </c>
      <c r="FG55" s="16">
        <f>IF(คุณลักษณะ!O55&gt;1,2,IF(คุณลักษณะ!O55=1,1,0))</f>
        <v>0</v>
      </c>
      <c r="FH55" s="16">
        <f>IF(คุณลักษณะ!P55&gt;1,2,IF(คุณลักษณะ!P55=1,1,0))</f>
        <v>0</v>
      </c>
      <c r="FI55" s="84">
        <f t="shared" si="17"/>
        <v>0</v>
      </c>
      <c r="FJ55" s="16">
        <f>IF(คุณลักษณะ!S55&gt;1,2,IF(คุณลักษณะ!S55=1,1,0))</f>
        <v>0</v>
      </c>
      <c r="FK55" s="16">
        <f>IF(คุณลักษณะ!T55&gt;1,2,IF(คุณลักษณะ!T55=1,1,0))</f>
        <v>0</v>
      </c>
      <c r="FL55" s="84">
        <f t="shared" si="18"/>
        <v>0</v>
      </c>
      <c r="FM55" s="16">
        <f>IF(คุณลักษณะ!V55&gt;1,2,IF(คุณลักษณะ!V55=1,1,0))</f>
        <v>0</v>
      </c>
      <c r="FN55" s="16">
        <f>IF(คุณลักษณะ!W55&gt;1,2,IF(คุณลักษณะ!W55=1,1,0))</f>
        <v>0</v>
      </c>
      <c r="FO55" s="84">
        <f t="shared" si="19"/>
        <v>0</v>
      </c>
      <c r="FP55" s="16">
        <f>IF(คุณลักษณะ!Y55&gt;1,2,IF(คุณลักษณะ!Y55=1,1,0))</f>
        <v>0</v>
      </c>
      <c r="FQ55" s="16">
        <f>IF(คุณลักษณะ!AC55&gt;1,2,IF(คุณลักษณะ!AC55=1,1,0))</f>
        <v>0</v>
      </c>
      <c r="FR55" s="16">
        <f>IF(คุณลักษณะ!AD55&gt;1,2,IF(คุณลักษณะ!AD55=1,1,0))</f>
        <v>0</v>
      </c>
      <c r="FS55" s="84">
        <f t="shared" si="20"/>
        <v>0</v>
      </c>
      <c r="FT55" s="16">
        <f>IF(คุณลักษณะ!AF55&gt;1,2,IF(คุณลักษณะ!AF55=1,1,0))</f>
        <v>0</v>
      </c>
      <c r="FU55" s="16">
        <f>IF(คุณลักษณะ!AG55&gt;1,2,IF(คุณลักษณะ!AG55=1,1,0))</f>
        <v>0</v>
      </c>
      <c r="FV55" s="84">
        <f t="shared" si="21"/>
        <v>0</v>
      </c>
      <c r="FW55" s="15"/>
      <c r="FX55" s="16">
        <f>IF(คุณลักษณะ!F55&gt;1,2,IF(คุณลักษณะ!F55=1,1,0))</f>
        <v>0</v>
      </c>
      <c r="FY55" s="16">
        <f>IF(คุณลักษณะ!I55&gt;1,2,IF(คุณลักษณะ!I55=1,1,0))</f>
        <v>0</v>
      </c>
      <c r="FZ55" s="16">
        <f>IF(คุณลักษณะ!N55&gt;1,2,IF(คุณลักษณะ!N55=1,1,0))</f>
        <v>0</v>
      </c>
      <c r="GA55" s="16">
        <f>IF(คุณลักษณะ!Q55&gt;1,2,IF(คุณลักษณะ!Q55=1,1,0))</f>
        <v>0</v>
      </c>
      <c r="GB55" s="16">
        <f>IF(คุณลักษณะ!U55&gt;1,2,IF(คุณลักษณะ!U55=1,1,0))</f>
        <v>0</v>
      </c>
      <c r="GC55" s="16">
        <f>IF(คุณลักษณะ!X55&gt;1,2,IF(คุณลักษณะ!X55=1,1,0))</f>
        <v>0</v>
      </c>
      <c r="GD55" s="16">
        <f>IF(คุณลักษณะ!AE55&gt;1,2,IF(คุณลักษณะ!AE55=1,1,0))</f>
        <v>0</v>
      </c>
      <c r="GE55" s="16">
        <f>IF(คุณลักษณะ!AH55&gt;1,2,IF(คุณลักษณะ!AH55=1,1,0))</f>
        <v>0</v>
      </c>
      <c r="GF55" s="88">
        <f t="shared" si="22"/>
        <v>0</v>
      </c>
      <c r="GG55" s="86">
        <f>IF(คุณลักษณะ!F55=0,0,IF(คุณลักษณะ!I55=0,0,IF(คุณลักษณะ!N55=0,0,IF(คุณลักษณะ!Q55=0,0,IF(คุณลักษณะ!U55=0,0,IF(คุณลักษณะ!X55=0,0,IF(คุณลักษณะ!AE55=0,0,IF(คุณลักษณะ!AH55=0,0,GF55))))))))</f>
        <v>0</v>
      </c>
      <c r="GI55" s="3">
        <v>50</v>
      </c>
      <c r="GJ55" s="90">
        <f>IF(เวลาเรียน!C55="",0,1)</f>
        <v>0</v>
      </c>
      <c r="GK55" s="456">
        <f>IF(ผลการเรียน!$AK54=$GK$5,1,0)</f>
        <v>0</v>
      </c>
      <c r="GL55" s="456">
        <f>IF(ผลการเรียน!$AK54=$GL$5,1,0)</f>
        <v>0</v>
      </c>
      <c r="GM55" s="456">
        <f>IF(ผลการเรียน!$AK54=$GM$5,1,0)</f>
        <v>0</v>
      </c>
      <c r="GN55" s="456">
        <f>IF(ผลการเรียน!$AK54=$GN$5,1,0)</f>
        <v>0</v>
      </c>
      <c r="GO55" s="456">
        <f>IF(ผลการเรียน!$AK54=$GO$5,1,0)</f>
        <v>0</v>
      </c>
      <c r="GP55" s="456">
        <f>IF(ผลการเรียน!$AK54=$GP$5,1,0)</f>
        <v>0</v>
      </c>
      <c r="GQ55" s="456">
        <f>IF(ผลการเรียน!$AK54=$GQ$5,1,0)</f>
        <v>0</v>
      </c>
      <c r="GR55" s="456">
        <f>IF(ผลการเรียน!$AK54=$GR$5,1,0)</f>
        <v>0</v>
      </c>
      <c r="GS55" s="456">
        <f>IF(ผลการเรียน!$AK54=$GS$5,1,0)</f>
        <v>0</v>
      </c>
      <c r="GT55" s="456">
        <f>IF(ผลการเรียน!$AK54=$GT$5,1,0)</f>
        <v>0</v>
      </c>
      <c r="GU55" s="456">
        <f ca="1">IF(ผลการเรียน!$BA54=ลับ!$GU$5,1,0)</f>
        <v>0</v>
      </c>
      <c r="GV55" s="456">
        <f ca="1">IF(ผลการเรียน!$BA54=ลับ!$GV$5,1,0)</f>
        <v>0</v>
      </c>
      <c r="GW55" s="456">
        <f ca="1">IF(ผลการเรียน!$BA54=ลับ!$GW$5,1,0)</f>
        <v>0</v>
      </c>
      <c r="GX55" s="456">
        <f ca="1">IF(ผลการเรียน!$BA54=ลับ!$GX$5,1,0)</f>
        <v>0</v>
      </c>
      <c r="GY55" s="456">
        <f ca="1">IF(ผลการเรียน!$AR54=ลับ!$GY$5,1,0)</f>
        <v>0</v>
      </c>
      <c r="GZ55" s="456">
        <f ca="1">IF(ผลการเรียน!$AR54=ลับ!$GZ$5,1,0)</f>
        <v>0</v>
      </c>
      <c r="HA55" s="456">
        <f ca="1">IF(ผลการเรียน!$AR54=ลับ!$HA$5,1,0)</f>
        <v>0</v>
      </c>
      <c r="HB55" s="456">
        <f ca="1">IF(ผลการเรียน!$AR54=ลับ!$HB$5,1,0)</f>
        <v>0</v>
      </c>
      <c r="HC55" s="90">
        <f>IF(สรุปคะแนน!$Q55=3,1,0)</f>
        <v>0</v>
      </c>
      <c r="HD55" s="90">
        <f>IF(สรุปคะแนน!$Q55=2,1,0)</f>
        <v>0</v>
      </c>
      <c r="HE55" s="90">
        <f>IF(สรุปคะแนน!$Q55=1,1,0)</f>
        <v>0</v>
      </c>
      <c r="HF55" s="90">
        <f>IF(สรุปคะแนน!$Q55=0,1,0)</f>
        <v>1</v>
      </c>
      <c r="HG55" s="51"/>
      <c r="HH55" s="51"/>
      <c r="HI55" s="51"/>
      <c r="HJ55" s="51"/>
      <c r="HK55" s="51"/>
      <c r="HL55" s="51"/>
      <c r="HM55" s="51"/>
      <c r="HN55" s="51"/>
    </row>
    <row r="56" spans="1:222" ht="21.75" thickBot="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X56" s="51"/>
      <c r="EY56" s="51"/>
      <c r="EZ56" s="51"/>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I56" s="52" t="s">
        <v>130</v>
      </c>
      <c r="GJ56" s="98">
        <f>SUM(GJ6:GJ55)</f>
        <v>1</v>
      </c>
      <c r="GK56" s="91">
        <f>IF(เวลาเรียน!$C6=0," ",SUM(GK6:GK55))</f>
        <v>0</v>
      </c>
      <c r="GL56" s="92">
        <f>IF(เวลาเรียน!$C6=0," ",SUM(GL6:GL55))</f>
        <v>0</v>
      </c>
      <c r="GM56" s="92">
        <f>IF(เวลาเรียน!$C6=0," ",SUM(GM6:GM55))</f>
        <v>0</v>
      </c>
      <c r="GN56" s="92">
        <f>IF(เวลาเรียน!$C6=0," ",SUM(GN6:GN55))</f>
        <v>0</v>
      </c>
      <c r="GO56" s="92">
        <f>IF(เวลาเรียน!$C6=0," ",SUM(GO6:GO55))</f>
        <v>0</v>
      </c>
      <c r="GP56" s="92">
        <f>IF(เวลาเรียน!$C6=0," ",SUM(GP6:GP55))</f>
        <v>0</v>
      </c>
      <c r="GQ56" s="92">
        <f>IF(เวลาเรียน!$C6=0," ",SUM(GQ6:GQ55))</f>
        <v>0</v>
      </c>
      <c r="GR56" s="92">
        <f>IF(เวลาเรียน!$C6=0," ",SUM(GR6:GR55))</f>
        <v>1</v>
      </c>
      <c r="GS56" s="92">
        <f>IF(เวลาเรียน!$C6=0," ",SUM(GS6:GS55))</f>
        <v>0</v>
      </c>
      <c r="GT56" s="93">
        <f>IF(เวลาเรียน!$C6=0," ",SUM(GT6:GT55))</f>
        <v>0</v>
      </c>
      <c r="GU56" s="91">
        <f ca="1">IF(เวลาเรียน!$C6=0," ",SUM(GU6:GU55))</f>
        <v>1</v>
      </c>
      <c r="GV56" s="92">
        <f ca="1">IF(เวลาเรียน!$C6=0," ",SUM(GV6:GV55))</f>
        <v>0</v>
      </c>
      <c r="GW56" s="92">
        <f ca="1">IF(เวลาเรียน!$C6=0," ",SUM(GW6:GW55))</f>
        <v>0</v>
      </c>
      <c r="GX56" s="93">
        <f ca="1">IF(เวลาเรียน!$C6=0," ",SUM(GX6:GX55))</f>
        <v>0</v>
      </c>
      <c r="GY56" s="91">
        <f ca="1">IF(เวลาเรียน!$C6=0," ",SUM(GY6:GY55))</f>
        <v>1</v>
      </c>
      <c r="GZ56" s="92">
        <f ca="1">IF(เวลาเรียน!$C6=0," ",SUM(GZ6:GZ55))</f>
        <v>0</v>
      </c>
      <c r="HA56" s="92">
        <f ca="1">IF(เวลาเรียน!$C6=0," ",SUM(HA6:HA55))</f>
        <v>0</v>
      </c>
      <c r="HB56" s="93">
        <f ca="1">IF(เวลาเรียน!$C6=0," ",SUM(HB6:HB55))</f>
        <v>0</v>
      </c>
      <c r="HC56" s="91">
        <f>IF(เวลาเรียน!$C6=0," ",SUM(HC6:HC55))</f>
        <v>0</v>
      </c>
      <c r="HD56" s="92">
        <f>IF(เวลาเรียน!$C6=0," ",SUM(HD6:HD55))</f>
        <v>0</v>
      </c>
      <c r="HE56" s="92">
        <f>IF(เวลาเรียน!$C6=0," ",SUM(HE6:HE55))</f>
        <v>0</v>
      </c>
      <c r="HF56" s="93">
        <f>IF(เวลาเรียน!$C6=0," ",SUM(HF6:HF55))</f>
        <v>50</v>
      </c>
      <c r="HG56" s="51"/>
      <c r="HH56" s="51"/>
      <c r="HI56" s="51"/>
      <c r="HJ56" s="51"/>
      <c r="HK56" s="51"/>
      <c r="HL56" s="51"/>
      <c r="HM56" s="51"/>
      <c r="HN56" s="51"/>
    </row>
    <row r="57" spans="1:222" ht="21.75" thickBot="1">
      <c r="A57" s="776" t="s">
        <v>440</v>
      </c>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I57" s="59"/>
      <c r="GJ57" s="59"/>
      <c r="GK57" s="129">
        <f>GK5*GK56</f>
        <v>0</v>
      </c>
      <c r="GL57" s="89">
        <f t="shared" ref="GL57:GR57" si="23">GL5*GL56</f>
        <v>0</v>
      </c>
      <c r="GM57" s="89">
        <f t="shared" si="23"/>
        <v>0</v>
      </c>
      <c r="GN57" s="89">
        <f t="shared" si="23"/>
        <v>0</v>
      </c>
      <c r="GO57" s="89">
        <f t="shared" si="23"/>
        <v>0</v>
      </c>
      <c r="GP57" s="89">
        <f t="shared" si="23"/>
        <v>0</v>
      </c>
      <c r="GQ57" s="89">
        <f t="shared" si="23"/>
        <v>0</v>
      </c>
      <c r="GR57" s="130">
        <f t="shared" si="23"/>
        <v>0</v>
      </c>
      <c r="GS57" s="59"/>
      <c r="GT57" s="59"/>
      <c r="GU57" s="59"/>
      <c r="GV57" s="59"/>
      <c r="GW57" s="59"/>
      <c r="GX57" s="59"/>
      <c r="GY57" s="59"/>
      <c r="GZ57" s="59"/>
      <c r="HA57" s="59"/>
      <c r="HB57" s="59"/>
      <c r="HC57" s="59"/>
      <c r="HD57" s="59"/>
      <c r="HE57" s="59"/>
      <c r="HF57" s="59"/>
      <c r="HG57" s="51"/>
      <c r="HH57" s="51"/>
      <c r="HI57" s="51"/>
      <c r="HJ57" s="51"/>
      <c r="HK57" s="51"/>
      <c r="HL57" s="51"/>
      <c r="HM57" s="51"/>
      <c r="HN57" s="51"/>
    </row>
    <row r="58" spans="1:222" ht="21">
      <c r="A58" s="29">
        <v>1</v>
      </c>
      <c r="B58" s="64">
        <f>IF(ลับ!B$3=0,0,IF(เวลาเรียน!G6="ป",ลับ!B$3,0))</f>
        <v>0</v>
      </c>
      <c r="C58" s="64">
        <f>IF(ลับ!C$3=0,0,IF(เวลาเรียน!H6="ป",ลับ!C$3,0))</f>
        <v>0</v>
      </c>
      <c r="D58" s="64">
        <f>IF(ลับ!D$3=0,0,IF(เวลาเรียน!I6="ป",ลับ!D$3,0))</f>
        <v>0</v>
      </c>
      <c r="E58" s="64">
        <f>IF(ลับ!E$3=0,0,IF(เวลาเรียน!J6="ป",ลับ!E$3,0))</f>
        <v>0</v>
      </c>
      <c r="F58" s="64">
        <f>IF(ลับ!F$3=0,0,IF(เวลาเรียน!K6="ป",ลับ!F$3,0))</f>
        <v>0</v>
      </c>
      <c r="G58" s="64">
        <f>IF(ลับ!G$3=0,0,IF(เวลาเรียน!L6="ป",ลับ!G$3,0))</f>
        <v>0</v>
      </c>
      <c r="H58" s="64">
        <f>IF(ลับ!H$3=0,0,IF(เวลาเรียน!M6="ป",ลับ!H$3,0))</f>
        <v>0</v>
      </c>
      <c r="I58" s="64">
        <f>IF(ลับ!I$3=0,0,IF(เวลาเรียน!N6="ป",ลับ!I$3,0))</f>
        <v>0</v>
      </c>
      <c r="J58" s="64">
        <f>IF(ลับ!J$3=0,0,IF(เวลาเรียน!O6="ป",ลับ!J$3,0))</f>
        <v>0</v>
      </c>
      <c r="K58" s="64">
        <f>IF(ลับ!K$3=0,0,IF(เวลาเรียน!P6="ป",ลับ!K$3,0))</f>
        <v>0</v>
      </c>
      <c r="L58" s="64">
        <f>IF(ลับ!L$3=0,0,IF(เวลาเรียน!Q6="ป",ลับ!L$3,0))</f>
        <v>0</v>
      </c>
      <c r="M58" s="64">
        <f>IF(ลับ!M$3=0,0,IF(เวลาเรียน!R6="ป",ลับ!M$3,0))</f>
        <v>0</v>
      </c>
      <c r="N58" s="64">
        <f>IF(ลับ!N$3=0,0,IF(เวลาเรียน!S6="ป",ลับ!N$3,0))</f>
        <v>0</v>
      </c>
      <c r="O58" s="64">
        <f>IF(ลับ!O$3=0,0,IF(เวลาเรียน!T6="ป",ลับ!O$3,0))</f>
        <v>0</v>
      </c>
      <c r="P58" s="64">
        <f>IF(ลับ!P$3=0,0,IF(เวลาเรียน!U6="ป",ลับ!P$3,0))</f>
        <v>0</v>
      </c>
      <c r="Q58" s="64">
        <f>IF(ลับ!Q$3=0,0,IF(เวลาเรียน!V6="ป",ลับ!Q$3,0))</f>
        <v>0</v>
      </c>
      <c r="R58" s="64">
        <f>IF(ลับ!R$3=0,0,IF(เวลาเรียน!W6="ป",ลับ!R$3,0))</f>
        <v>0</v>
      </c>
      <c r="S58" s="64">
        <f>IF(ลับ!S$3=0,0,IF(เวลาเรียน!X6="ป",ลับ!S$3,0))</f>
        <v>0</v>
      </c>
      <c r="T58" s="64">
        <f>IF(ลับ!T$3=0,0,IF(เวลาเรียน!Y6="ป",ลับ!T$3,0))</f>
        <v>0</v>
      </c>
      <c r="U58" s="64">
        <f>IF(ลับ!U$3=0,0,IF(เวลาเรียน!Z6="ป",ลับ!U$3,0))</f>
        <v>0</v>
      </c>
      <c r="V58" s="64">
        <f>IF(ลับ!V$3=0,0,IF(เวลาเรียน!AA6="ป",ลับ!V$3,0))</f>
        <v>0</v>
      </c>
      <c r="W58" s="64">
        <f>IF(ลับ!W$3=0,0,IF(เวลาเรียน!AB6="ป",ลับ!W$3,0))</f>
        <v>0</v>
      </c>
      <c r="X58" s="64">
        <f>IF(ลับ!X$3=0,0,IF(เวลาเรียน!AC6="ป",ลับ!X$3,0))</f>
        <v>0</v>
      </c>
      <c r="Y58" s="64">
        <f>IF(ลับ!Y$3=0,0,IF(เวลาเรียน!AD6="ป",ลับ!Y$3,0))</f>
        <v>0</v>
      </c>
      <c r="Z58" s="773">
        <f>IF(ลับ!Z$3=0,0,IF(เวลาเรียน!AE6="ป",ลับ!Z$3,0))</f>
        <v>0</v>
      </c>
      <c r="AA58" s="64">
        <f>IF(ลับ!B$3=0,0,IF(เวลาเรียน!AH6="ป",ลับ!B$3,0))</f>
        <v>0</v>
      </c>
      <c r="AB58" s="64">
        <f>IF(ลับ!C$3=0,0,IF(เวลาเรียน!AI6="ป",ลับ!C$3,0))</f>
        <v>0</v>
      </c>
      <c r="AC58" s="64">
        <f>IF(ลับ!D$3=0,0,IF(เวลาเรียน!AJ6="ป",ลับ!D$3,0))</f>
        <v>0</v>
      </c>
      <c r="AD58" s="64">
        <f>IF(ลับ!E$3=0,0,IF(เวลาเรียน!AK6="ป",ลับ!E$3,0))</f>
        <v>0</v>
      </c>
      <c r="AE58" s="64">
        <f>IF(ลับ!F$3=0,0,IF(เวลาเรียน!AL6="ป",ลับ!F$3,0))</f>
        <v>0</v>
      </c>
      <c r="AF58" s="64">
        <f>IF(ลับ!G$3=0,0,IF(เวลาเรียน!AM6="ป",ลับ!G$3,0))</f>
        <v>0</v>
      </c>
      <c r="AG58" s="64">
        <f>IF(ลับ!H$3=0,0,IF(เวลาเรียน!AN6="ป",ลับ!H$3,0))</f>
        <v>0</v>
      </c>
      <c r="AH58" s="64">
        <f>IF(ลับ!I$3=0,0,IF(เวลาเรียน!AO6="ป",ลับ!I$3,0))</f>
        <v>0</v>
      </c>
      <c r="AI58" s="64">
        <f>IF(ลับ!J$3=0,0,IF(เวลาเรียน!AP6="ป",ลับ!J$3,0))</f>
        <v>0</v>
      </c>
      <c r="AJ58" s="64">
        <f>IF(ลับ!K$3=0,0,IF(เวลาเรียน!AQ6="ป",ลับ!K$3,0))</f>
        <v>0</v>
      </c>
      <c r="AK58" s="64">
        <f>IF(ลับ!L$3=0,0,IF(เวลาเรียน!AR6="ป",ลับ!L$3,0))</f>
        <v>0</v>
      </c>
      <c r="AL58" s="64">
        <f>IF(ลับ!M$3=0,0,IF(เวลาเรียน!AS6="ป",ลับ!M$3,0))</f>
        <v>0</v>
      </c>
      <c r="AM58" s="64">
        <f>IF(ลับ!N$3=0,0,IF(เวลาเรียน!AT6="ป",ลับ!N$3,0))</f>
        <v>0</v>
      </c>
      <c r="AN58" s="64">
        <f>IF(ลับ!O$3=0,0,IF(เวลาเรียน!AU6="ป",ลับ!O$3,0))</f>
        <v>0</v>
      </c>
      <c r="AO58" s="64">
        <f>IF(ลับ!P$3=0,0,IF(เวลาเรียน!AV6="ป",ลับ!P$3,0))</f>
        <v>0</v>
      </c>
      <c r="AP58" s="64">
        <f>IF(ลับ!Q$3=0,0,IF(เวลาเรียน!AW6="ป",ลับ!Q$3,0))</f>
        <v>0</v>
      </c>
      <c r="AQ58" s="64">
        <f>IF(ลับ!R$3=0,0,IF(เวลาเรียน!AX6="ป",ลับ!R$3,0))</f>
        <v>0</v>
      </c>
      <c r="AR58" s="64">
        <f>IF(ลับ!S$3=0,0,IF(เวลาเรียน!AY6="ป",ลับ!S$3,0))</f>
        <v>0</v>
      </c>
      <c r="AS58" s="64">
        <f>IF(ลับ!T$3=0,0,IF(เวลาเรียน!AZ6="ป",ลับ!T$3,0))</f>
        <v>0</v>
      </c>
      <c r="AT58" s="64">
        <f>IF(ลับ!U$3=0,0,IF(เวลาเรียน!BA6="ป",ลับ!U$3,0))</f>
        <v>0</v>
      </c>
      <c r="AU58" s="64">
        <f>IF(ลับ!V$3=0,0,IF(เวลาเรียน!BB6="ป",ลับ!V$3,0))</f>
        <v>0</v>
      </c>
      <c r="AV58" s="64">
        <f>IF(ลับ!W$3=0,0,IF(เวลาเรียน!BC6="ป",ลับ!W$3,0))</f>
        <v>0</v>
      </c>
      <c r="AW58" s="64">
        <f>IF(ลับ!X$3=0,0,IF(เวลาเรียน!BD6="ป",ลับ!X$3,0))</f>
        <v>0</v>
      </c>
      <c r="AX58" s="64">
        <f>IF(ลับ!Y$3=0,0,IF(เวลาเรียน!BE6="ป",ลับ!Y$3,0))</f>
        <v>0</v>
      </c>
      <c r="AY58" s="64">
        <f>IF(ลับ!Z$3=0,0,IF(เวลาเรียน!BF6="ป",ลับ!Z$3,0))</f>
        <v>0</v>
      </c>
      <c r="AZ58" s="64">
        <f>IF(ลับ!AA$3=0,0,IF(เวลาเรียน!BG6="ป",ลับ!AA$3,0))</f>
        <v>0</v>
      </c>
      <c r="BA58" s="64">
        <f>IF(ลับ!AB$3=0,0,IF(เวลาเรียน!BH6="ป",ลับ!AB$3,0))</f>
        <v>0</v>
      </c>
      <c r="BB58" s="64">
        <f>IF(ลับ!AC$3=0,0,IF(เวลาเรียน!BI6="ป",ลับ!AC$3,0))</f>
        <v>0</v>
      </c>
      <c r="BC58" s="64">
        <f>IF(ลับ!AD$3=0,0,IF(เวลาเรียน!BJ6="ป",ลับ!AD$3,0))</f>
        <v>0</v>
      </c>
      <c r="BD58" s="64">
        <f>IF(ลับ!AE$3=0,0,IF(เวลาเรียน!BK6="ป",ลับ!AE$3,0))</f>
        <v>0</v>
      </c>
      <c r="BE58" s="64">
        <f>IF(ลับ!AF$3=0,0,IF(เวลาเรียน!BL6="ป",ลับ!AF$3,0))</f>
        <v>0</v>
      </c>
      <c r="BF58" s="64">
        <f>IF(ลับ!AG$3=0,0,IF(เวลาเรียน!BM6="ป",ลับ!AG$3,0))</f>
        <v>0</v>
      </c>
      <c r="BG58" s="64">
        <f>IF(ลับ!AH$3=0,0,IF(เวลาเรียน!BN6="ป",ลับ!AH$3,0))</f>
        <v>0</v>
      </c>
      <c r="BH58" s="64">
        <f>IF(ลับ!AI$3=0,0,IF(เวลาเรียน!BO6="ป",ลับ!AI$3,0))</f>
        <v>0</v>
      </c>
      <c r="BI58" s="64">
        <f>IF(ลับ!AJ$3=0,0,IF(เวลาเรียน!BP6="ป",ลับ!AJ$3,0))</f>
        <v>0</v>
      </c>
      <c r="BJ58" s="64">
        <f>IF(ลับ!AK$3=0,0,IF(เวลาเรียน!BQ6="ป",ลับ!AK$3,0))</f>
        <v>0</v>
      </c>
      <c r="BK58" s="64">
        <f>IF(ลับ!AL$3=0,0,IF(เวลาเรียน!BR6="ป",ลับ!AL$3,0))</f>
        <v>0</v>
      </c>
      <c r="BL58" s="64">
        <f>IF(ลับ!AM$3=0,0,IF(เวลาเรียน!BS6="ป",ลับ!AM$3,0))</f>
        <v>0</v>
      </c>
      <c r="BM58" s="64">
        <f>IF(ลับ!AN$3=0,0,IF(เวลาเรียน!BT6="ป",ลับ!AN$3,0))</f>
        <v>0</v>
      </c>
      <c r="BN58" s="64">
        <f>IF(ลับ!AO$3=0,0,IF(เวลาเรียน!BU6="ป",ลับ!AO$3,0))</f>
        <v>0</v>
      </c>
      <c r="BO58" s="64">
        <f>IF(ลับ!AP$3=0,0,IF(เวลาเรียน!BV6="ป",ลับ!AP$3,0))</f>
        <v>0</v>
      </c>
      <c r="BP58" s="64">
        <f>IF(ลับ!AQ$3=0,0,IF(เวลาเรียน!BW6="ป",ลับ!AQ$3,0))</f>
        <v>0</v>
      </c>
      <c r="BQ58" s="64">
        <f>IF(ลับ!AR$3=0,0,IF(เวลาเรียน!BX6="ป",ลับ!AR$3,0))</f>
        <v>0</v>
      </c>
      <c r="BR58" s="64">
        <f>IF(ลับ!AS$3=0,0,IF(เวลาเรียน!BY6="ป",ลับ!AS$3,0))</f>
        <v>0</v>
      </c>
      <c r="BS58" s="773">
        <f>IF(ลับ!AT$3=0,0,IF(เวลาเรียน!BZ6="ป",ลับ!AT$3,0))</f>
        <v>0</v>
      </c>
      <c r="BT58" s="64">
        <f>IF(ลับ!BT$3=0,0,IF(เวลาเรียน!CB6="ป",ลับ!BT$3,0))</f>
        <v>0</v>
      </c>
      <c r="BU58" s="64">
        <f>IF(ลับ!BU$3=0,0,IF(เวลาเรียน!CC6="ป",ลับ!BU$3,0))</f>
        <v>0</v>
      </c>
      <c r="BV58" s="64">
        <f>IF(ลับ!BV$3=0,0,IF(เวลาเรียน!CD6="ป",ลับ!BV$3,0))</f>
        <v>0</v>
      </c>
      <c r="BW58" s="64">
        <f>IF(ลับ!BW$3=0,0,IF(เวลาเรียน!CE6="ป",ลับ!BW$3,0))</f>
        <v>0</v>
      </c>
      <c r="BX58" s="64">
        <f>IF(ลับ!BX$3=0,0,IF(เวลาเรียน!CF6="ป",ลับ!BX$3,0))</f>
        <v>0</v>
      </c>
      <c r="BY58" s="64">
        <f>IF(ลับ!BY$3=0,0,IF(เวลาเรียน!CG6="ป",ลับ!BY$3,0))</f>
        <v>0</v>
      </c>
      <c r="BZ58" s="64">
        <f>IF(ลับ!BZ$3=0,0,IF(เวลาเรียน!CH6="ป",ลับ!BZ$3,0))</f>
        <v>0</v>
      </c>
      <c r="CA58" s="64">
        <f>IF(ลับ!CA$3=0,0,IF(เวลาเรียน!CI6="ป",ลับ!CA$3,0))</f>
        <v>0</v>
      </c>
      <c r="CB58" s="64">
        <f>IF(ลับ!CB$3=0,0,IF(เวลาเรียน!CJ6="ป",ลับ!CB$3,0))</f>
        <v>0</v>
      </c>
      <c r="CC58" s="64">
        <f>IF(ลับ!CC$3=0,0,IF(เวลาเรียน!CK6="ป",ลับ!CC$3,0))</f>
        <v>0</v>
      </c>
      <c r="CD58" s="64">
        <f>IF(ลับ!CD$3=0,0,IF(เวลาเรียน!CL6="ป",ลับ!CD$3,0))</f>
        <v>0</v>
      </c>
      <c r="CE58" s="64">
        <f>IF(ลับ!CE$3=0,0,IF(เวลาเรียน!CM6="ป",ลับ!CE$3,0))</f>
        <v>0</v>
      </c>
      <c r="CF58" s="64">
        <f>IF(ลับ!CF$3=0,0,IF(เวลาเรียน!CN6="ป",ลับ!CF$3,0))</f>
        <v>0</v>
      </c>
      <c r="CG58" s="64">
        <f>IF(ลับ!CG$3=0,0,IF(เวลาเรียน!CO6="ป",ลับ!CG$3,0))</f>
        <v>0</v>
      </c>
      <c r="CH58" s="64">
        <f>IF(ลับ!CH$3=0,0,IF(เวลาเรียน!CP6="ป",ลับ!CH$3,0))</f>
        <v>0</v>
      </c>
      <c r="CI58" s="64">
        <f>IF(ลับ!CI$3=0,0,IF(เวลาเรียน!CQ6="ป",ลับ!CI$3,0))</f>
        <v>0</v>
      </c>
      <c r="CJ58" s="64">
        <f>IF(ลับ!CJ$3=0,0,IF(เวลาเรียน!CR6="ป",ลับ!CJ$3,0))</f>
        <v>0</v>
      </c>
      <c r="CK58" s="64">
        <f>IF(ลับ!CK$3=0,0,IF(เวลาเรียน!CS6="ป",ลับ!CK$3,0))</f>
        <v>0</v>
      </c>
      <c r="CL58" s="64">
        <f>IF(ลับ!CL$3=0,0,IF(เวลาเรียน!CT6="ป",ลับ!CL$3,0))</f>
        <v>0</v>
      </c>
      <c r="CM58" s="64">
        <f>IF(ลับ!CM$3=0,0,IF(เวลาเรียน!CU6="ป",ลับ!CM$3,0))</f>
        <v>0</v>
      </c>
      <c r="CN58" s="64">
        <f>IF(ลับ!CN$3=0,0,IF(เวลาเรียน!CV6="ป",ลับ!CN$3,0))</f>
        <v>0</v>
      </c>
      <c r="CO58" s="64">
        <f>IF(ลับ!CO$3=0,0,IF(เวลาเรียน!CW6="ป",ลับ!CO$3,0))</f>
        <v>0</v>
      </c>
      <c r="CP58" s="64">
        <f>IF(ลับ!CP$3=0,0,IF(เวลาเรียน!CX6="ป",ลับ!CP$3,0))</f>
        <v>0</v>
      </c>
      <c r="CQ58" s="64">
        <f>IF(ลับ!CQ$3=0,0,IF(เวลาเรียน!CY6="ป",ลับ!CQ$3,0))</f>
        <v>0</v>
      </c>
      <c r="CR58" s="64">
        <f>IF(ลับ!CR$3=0,0,IF(เวลาเรียน!CZ6="ป",ลับ!CR$3,0))</f>
        <v>0</v>
      </c>
      <c r="CS58" s="64">
        <f>IF(ลับ!CS$3=0,0,IF(เวลาเรียน!DA6="ป",ลับ!CS$3,0))</f>
        <v>0</v>
      </c>
      <c r="CT58" s="64">
        <f>IF(ลับ!CT$3=0,0,IF(เวลาเรียน!DB6="ป",ลับ!CT$3,0))</f>
        <v>0</v>
      </c>
      <c r="CU58" s="64">
        <f>IF(ลับ!CU$3=0,0,IF(เวลาเรียน!DC6="ป",ลับ!CU$3,0))</f>
        <v>0</v>
      </c>
      <c r="CV58" s="64">
        <f>IF(ลับ!CV$3=0,0,IF(เวลาเรียน!DD6="ป",ลับ!CV$3,0))</f>
        <v>0</v>
      </c>
      <c r="CW58" s="64">
        <f>IF(ลับ!CW$3=0,0,IF(เวลาเรียน!DE6="ป",ลับ!CW$3,0))</f>
        <v>0</v>
      </c>
      <c r="CX58" s="85">
        <f>SUM(B58:CW58)</f>
        <v>0</v>
      </c>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X58" s="51"/>
      <c r="EY58" s="51"/>
      <c r="EZ58" s="51"/>
      <c r="FA58" s="51"/>
      <c r="FB58" s="51"/>
      <c r="FC58" s="51"/>
      <c r="FD58" s="51"/>
      <c r="FE58" s="51"/>
      <c r="FF58" s="51"/>
      <c r="FG58" s="51"/>
      <c r="FH58" s="51"/>
      <c r="FI58" s="51"/>
      <c r="FJ58" s="51"/>
      <c r="FK58" s="51"/>
      <c r="FL58" s="51"/>
      <c r="FM58" s="51"/>
      <c r="FN58" s="51"/>
      <c r="FO58" s="51"/>
      <c r="FP58" s="51"/>
      <c r="FQ58" s="51"/>
      <c r="FR58" s="51"/>
      <c r="FS58" s="51"/>
      <c r="FT58" s="51"/>
      <c r="FU58" s="51"/>
      <c r="FV58" s="51"/>
      <c r="FW58" s="51"/>
      <c r="FX58" s="51"/>
      <c r="FY58" s="51"/>
      <c r="FZ58" s="51"/>
      <c r="GA58" s="51"/>
      <c r="GB58" s="51"/>
      <c r="GC58" s="51"/>
      <c r="GD58" s="51"/>
      <c r="GI58" s="59"/>
      <c r="GJ58" s="59"/>
      <c r="GK58" s="59"/>
      <c r="GL58" s="59"/>
      <c r="GM58" s="59"/>
      <c r="GN58" s="59"/>
      <c r="GO58" s="59"/>
      <c r="GP58" s="59"/>
      <c r="GQ58" s="59"/>
      <c r="GR58" s="59"/>
      <c r="GS58" s="59"/>
      <c r="GT58" s="59"/>
      <c r="GU58" s="59"/>
      <c r="GV58" s="59"/>
      <c r="GW58" s="59"/>
      <c r="GX58" s="59"/>
      <c r="GY58" s="59"/>
      <c r="GZ58" s="59"/>
      <c r="HA58" s="59"/>
      <c r="HB58" s="59"/>
      <c r="HC58" s="59"/>
      <c r="HD58" s="59"/>
      <c r="HE58" s="59"/>
      <c r="HF58" s="59"/>
      <c r="HG58" s="51"/>
      <c r="HH58" s="51"/>
      <c r="HI58" s="51"/>
      <c r="HJ58" s="51"/>
      <c r="HK58" s="51"/>
      <c r="HL58" s="51"/>
      <c r="HM58" s="51"/>
      <c r="HN58" s="51"/>
    </row>
    <row r="59" spans="1:222" ht="21">
      <c r="A59" s="29">
        <v>2</v>
      </c>
      <c r="B59" s="64">
        <f>IF(ลับ!B$3=0,0,IF(เวลาเรียน!G7="ป",ลับ!B$3,0))</f>
        <v>0</v>
      </c>
      <c r="C59" s="64">
        <f>IF(ลับ!C$3=0,0,IF(เวลาเรียน!H7="ป",ลับ!C$3,0))</f>
        <v>0</v>
      </c>
      <c r="D59" s="64">
        <f>IF(ลับ!D$3=0,0,IF(เวลาเรียน!I7="ป",ลับ!D$3,0))</f>
        <v>0</v>
      </c>
      <c r="E59" s="64">
        <f>IF(ลับ!E$3=0,0,IF(เวลาเรียน!J7="ป",ลับ!E$3,0))</f>
        <v>0</v>
      </c>
      <c r="F59" s="64">
        <f>IF(ลับ!F$3=0,0,IF(เวลาเรียน!K7="ป",ลับ!F$3,0))</f>
        <v>0</v>
      </c>
      <c r="G59" s="64">
        <f>IF(ลับ!G$3=0,0,IF(เวลาเรียน!L7="ป",ลับ!G$3,0))</f>
        <v>0</v>
      </c>
      <c r="H59" s="64">
        <f>IF(ลับ!H$3=0,0,IF(เวลาเรียน!M7="ป",ลับ!H$3,0))</f>
        <v>0</v>
      </c>
      <c r="I59" s="64">
        <f>IF(ลับ!I$3=0,0,IF(เวลาเรียน!N7="ป",ลับ!I$3,0))</f>
        <v>0</v>
      </c>
      <c r="J59" s="64">
        <f>IF(ลับ!J$3=0,0,IF(เวลาเรียน!O7="ป",ลับ!J$3,0))</f>
        <v>0</v>
      </c>
      <c r="K59" s="64">
        <f>IF(ลับ!K$3=0,0,IF(เวลาเรียน!P7="ป",ลับ!K$3,0))</f>
        <v>0</v>
      </c>
      <c r="L59" s="64">
        <f>IF(ลับ!L$3=0,0,IF(เวลาเรียน!Q7="ป",ลับ!L$3,0))</f>
        <v>0</v>
      </c>
      <c r="M59" s="64">
        <f>IF(ลับ!M$3=0,0,IF(เวลาเรียน!R7="ป",ลับ!M$3,0))</f>
        <v>0</v>
      </c>
      <c r="N59" s="64">
        <f>IF(ลับ!N$3=0,0,IF(เวลาเรียน!S7="ป",ลับ!N$3,0))</f>
        <v>0</v>
      </c>
      <c r="O59" s="64">
        <f>IF(ลับ!O$3=0,0,IF(เวลาเรียน!T7="ป",ลับ!O$3,0))</f>
        <v>0</v>
      </c>
      <c r="P59" s="64">
        <f>IF(ลับ!P$3=0,0,IF(เวลาเรียน!U7="ป",ลับ!P$3,0))</f>
        <v>0</v>
      </c>
      <c r="Q59" s="64">
        <f>IF(ลับ!Q$3=0,0,IF(เวลาเรียน!V7="ป",ลับ!Q$3,0))</f>
        <v>0</v>
      </c>
      <c r="R59" s="64">
        <f>IF(ลับ!R$3=0,0,IF(เวลาเรียน!W7="ป",ลับ!R$3,0))</f>
        <v>0</v>
      </c>
      <c r="S59" s="64">
        <f>IF(ลับ!S$3=0,0,IF(เวลาเรียน!X7="ป",ลับ!S$3,0))</f>
        <v>0</v>
      </c>
      <c r="T59" s="64">
        <f>IF(ลับ!T$3=0,0,IF(เวลาเรียน!Y7="ป",ลับ!T$3,0))</f>
        <v>0</v>
      </c>
      <c r="U59" s="64">
        <f>IF(ลับ!U$3=0,0,IF(เวลาเรียน!Z7="ป",ลับ!U$3,0))</f>
        <v>0</v>
      </c>
      <c r="V59" s="64">
        <f>IF(ลับ!V$3=0,0,IF(เวลาเรียน!AA7="ป",ลับ!V$3,0))</f>
        <v>0</v>
      </c>
      <c r="W59" s="64">
        <f>IF(ลับ!W$3=0,0,IF(เวลาเรียน!AB7="ป",ลับ!W$3,0))</f>
        <v>0</v>
      </c>
      <c r="X59" s="64">
        <f>IF(ลับ!X$3=0,0,IF(เวลาเรียน!AC7="ป",ลับ!X$3,0))</f>
        <v>0</v>
      </c>
      <c r="Y59" s="64">
        <f>IF(ลับ!Y$3=0,0,IF(เวลาเรียน!AD7="ป",ลับ!Y$3,0))</f>
        <v>0</v>
      </c>
      <c r="Z59" s="773">
        <f>IF(ลับ!Z$3=0,0,IF(เวลาเรียน!AE7="ป",ลับ!Z$3,0))</f>
        <v>0</v>
      </c>
      <c r="AA59" s="64">
        <f>IF(ลับ!B$3=0,0,IF(เวลาเรียน!AH7="ป",ลับ!B$3,0))</f>
        <v>0</v>
      </c>
      <c r="AB59" s="64">
        <f>IF(ลับ!C$3=0,0,IF(เวลาเรียน!AI7="ป",ลับ!C$3,0))</f>
        <v>0</v>
      </c>
      <c r="AC59" s="64">
        <f>IF(ลับ!D$3=0,0,IF(เวลาเรียน!AJ7="ป",ลับ!D$3,0))</f>
        <v>0</v>
      </c>
      <c r="AD59" s="64">
        <f>IF(ลับ!E$3=0,0,IF(เวลาเรียน!AK7="ป",ลับ!E$3,0))</f>
        <v>0</v>
      </c>
      <c r="AE59" s="64">
        <f>IF(ลับ!F$3=0,0,IF(เวลาเรียน!AL7="ป",ลับ!F$3,0))</f>
        <v>0</v>
      </c>
      <c r="AF59" s="64">
        <f>IF(ลับ!G$3=0,0,IF(เวลาเรียน!AM7="ป",ลับ!G$3,0))</f>
        <v>0</v>
      </c>
      <c r="AG59" s="64">
        <f>IF(ลับ!H$3=0,0,IF(เวลาเรียน!AN7="ป",ลับ!H$3,0))</f>
        <v>0</v>
      </c>
      <c r="AH59" s="64">
        <f>IF(ลับ!I$3=0,0,IF(เวลาเรียน!AO7="ป",ลับ!I$3,0))</f>
        <v>0</v>
      </c>
      <c r="AI59" s="64">
        <f>IF(ลับ!J$3=0,0,IF(เวลาเรียน!AP7="ป",ลับ!J$3,0))</f>
        <v>0</v>
      </c>
      <c r="AJ59" s="64">
        <f>IF(ลับ!K$3=0,0,IF(เวลาเรียน!AQ7="ป",ลับ!K$3,0))</f>
        <v>0</v>
      </c>
      <c r="AK59" s="64">
        <f>IF(ลับ!L$3=0,0,IF(เวลาเรียน!AR7="ป",ลับ!L$3,0))</f>
        <v>0</v>
      </c>
      <c r="AL59" s="64">
        <f>IF(ลับ!M$3=0,0,IF(เวลาเรียน!AS7="ป",ลับ!M$3,0))</f>
        <v>0</v>
      </c>
      <c r="AM59" s="64">
        <f>IF(ลับ!N$3=0,0,IF(เวลาเรียน!AT7="ป",ลับ!N$3,0))</f>
        <v>0</v>
      </c>
      <c r="AN59" s="64">
        <f>IF(ลับ!O$3=0,0,IF(เวลาเรียน!AU7="ป",ลับ!O$3,0))</f>
        <v>0</v>
      </c>
      <c r="AO59" s="64">
        <f>IF(ลับ!P$3=0,0,IF(เวลาเรียน!AV7="ป",ลับ!P$3,0))</f>
        <v>0</v>
      </c>
      <c r="AP59" s="64">
        <f>IF(ลับ!Q$3=0,0,IF(เวลาเรียน!AW7="ป",ลับ!Q$3,0))</f>
        <v>0</v>
      </c>
      <c r="AQ59" s="64">
        <f>IF(ลับ!R$3=0,0,IF(เวลาเรียน!AX7="ป",ลับ!R$3,0))</f>
        <v>0</v>
      </c>
      <c r="AR59" s="64">
        <f>IF(ลับ!S$3=0,0,IF(เวลาเรียน!AY7="ป",ลับ!S$3,0))</f>
        <v>0</v>
      </c>
      <c r="AS59" s="64">
        <f>IF(ลับ!T$3=0,0,IF(เวลาเรียน!AZ7="ป",ลับ!T$3,0))</f>
        <v>0</v>
      </c>
      <c r="AT59" s="64">
        <f>IF(ลับ!U$3=0,0,IF(เวลาเรียน!BA7="ป",ลับ!U$3,0))</f>
        <v>0</v>
      </c>
      <c r="AU59" s="64">
        <f>IF(ลับ!V$3=0,0,IF(เวลาเรียน!BB7="ป",ลับ!V$3,0))</f>
        <v>0</v>
      </c>
      <c r="AV59" s="64">
        <f>IF(ลับ!W$3=0,0,IF(เวลาเรียน!BC7="ป",ลับ!W$3,0))</f>
        <v>0</v>
      </c>
      <c r="AW59" s="64">
        <f>IF(ลับ!X$3=0,0,IF(เวลาเรียน!BD7="ป",ลับ!X$3,0))</f>
        <v>0</v>
      </c>
      <c r="AX59" s="64">
        <f>IF(ลับ!Y$3=0,0,IF(เวลาเรียน!BE7="ป",ลับ!Y$3,0))</f>
        <v>0</v>
      </c>
      <c r="AY59" s="64">
        <f>IF(ลับ!Z$3=0,0,IF(เวลาเรียน!BF7="ป",ลับ!Z$3,0))</f>
        <v>0</v>
      </c>
      <c r="AZ59" s="64">
        <f>IF(ลับ!AA$3=0,0,IF(เวลาเรียน!BG7="ป",ลับ!AA$3,0))</f>
        <v>0</v>
      </c>
      <c r="BA59" s="64">
        <f>IF(ลับ!AB$3=0,0,IF(เวลาเรียน!BH7="ป",ลับ!AB$3,0))</f>
        <v>0</v>
      </c>
      <c r="BB59" s="64">
        <f>IF(ลับ!AC$3=0,0,IF(เวลาเรียน!BI7="ป",ลับ!AC$3,0))</f>
        <v>0</v>
      </c>
      <c r="BC59" s="64">
        <f>IF(ลับ!AD$3=0,0,IF(เวลาเรียน!BJ7="ป",ลับ!AD$3,0))</f>
        <v>0</v>
      </c>
      <c r="BD59" s="64">
        <f>IF(ลับ!AE$3=0,0,IF(เวลาเรียน!BK7="ป",ลับ!AE$3,0))</f>
        <v>0</v>
      </c>
      <c r="BE59" s="64">
        <f>IF(ลับ!AF$3=0,0,IF(เวลาเรียน!BL7="ป",ลับ!AF$3,0))</f>
        <v>0</v>
      </c>
      <c r="BF59" s="64">
        <f>IF(ลับ!AG$3=0,0,IF(เวลาเรียน!BM7="ป",ลับ!AG$3,0))</f>
        <v>0</v>
      </c>
      <c r="BG59" s="64">
        <f>IF(ลับ!AH$3=0,0,IF(เวลาเรียน!BN7="ป",ลับ!AH$3,0))</f>
        <v>0</v>
      </c>
      <c r="BH59" s="64">
        <f>IF(ลับ!AI$3=0,0,IF(เวลาเรียน!BO7="ป",ลับ!AI$3,0))</f>
        <v>0</v>
      </c>
      <c r="BI59" s="64">
        <f>IF(ลับ!AJ$3=0,0,IF(เวลาเรียน!BP7="ป",ลับ!AJ$3,0))</f>
        <v>0</v>
      </c>
      <c r="BJ59" s="64">
        <f>IF(ลับ!AK$3=0,0,IF(เวลาเรียน!BQ7="ป",ลับ!AK$3,0))</f>
        <v>0</v>
      </c>
      <c r="BK59" s="64">
        <f>IF(ลับ!AL$3=0,0,IF(เวลาเรียน!BR7="ป",ลับ!AL$3,0))</f>
        <v>0</v>
      </c>
      <c r="BL59" s="64">
        <f>IF(ลับ!AM$3=0,0,IF(เวลาเรียน!BS7="ป",ลับ!AM$3,0))</f>
        <v>0</v>
      </c>
      <c r="BM59" s="64">
        <f>IF(ลับ!AN$3=0,0,IF(เวลาเรียน!BT7="ป",ลับ!AN$3,0))</f>
        <v>0</v>
      </c>
      <c r="BN59" s="64">
        <f>IF(ลับ!AO$3=0,0,IF(เวลาเรียน!BU7="ป",ลับ!AO$3,0))</f>
        <v>0</v>
      </c>
      <c r="BO59" s="64">
        <f>IF(ลับ!AP$3=0,0,IF(เวลาเรียน!BV7="ป",ลับ!AP$3,0))</f>
        <v>0</v>
      </c>
      <c r="BP59" s="64">
        <f>IF(ลับ!AQ$3=0,0,IF(เวลาเรียน!BW7="ป",ลับ!AQ$3,0))</f>
        <v>0</v>
      </c>
      <c r="BQ59" s="64">
        <f>IF(ลับ!AR$3=0,0,IF(เวลาเรียน!BX7="ป",ลับ!AR$3,0))</f>
        <v>0</v>
      </c>
      <c r="BR59" s="64">
        <f>IF(ลับ!AS$3=0,0,IF(เวลาเรียน!BY7="ป",ลับ!AS$3,0))</f>
        <v>0</v>
      </c>
      <c r="BS59" s="773">
        <f>IF(ลับ!AT$3=0,0,IF(เวลาเรียน!BZ7="ป",ลับ!AT$3,0))</f>
        <v>0</v>
      </c>
      <c r="BT59" s="64">
        <f>IF(ลับ!BT$3=0,0,IF(เวลาเรียน!CB7="ป",ลับ!BT$3,0))</f>
        <v>0</v>
      </c>
      <c r="BU59" s="64">
        <f>IF(ลับ!BU$3=0,0,IF(เวลาเรียน!CC7="ป",ลับ!BU$3,0))</f>
        <v>0</v>
      </c>
      <c r="BV59" s="64">
        <f>IF(ลับ!BV$3=0,0,IF(เวลาเรียน!CD7="ป",ลับ!BV$3,0))</f>
        <v>0</v>
      </c>
      <c r="BW59" s="64">
        <f>IF(ลับ!BW$3=0,0,IF(เวลาเรียน!CE7="ป",ลับ!BW$3,0))</f>
        <v>0</v>
      </c>
      <c r="BX59" s="64">
        <f>IF(ลับ!BX$3=0,0,IF(เวลาเรียน!CF7="ป",ลับ!BX$3,0))</f>
        <v>0</v>
      </c>
      <c r="BY59" s="64">
        <f>IF(ลับ!BY$3=0,0,IF(เวลาเรียน!CG7="ป",ลับ!BY$3,0))</f>
        <v>0</v>
      </c>
      <c r="BZ59" s="64">
        <f>IF(ลับ!BZ$3=0,0,IF(เวลาเรียน!CH7="ป",ลับ!BZ$3,0))</f>
        <v>0</v>
      </c>
      <c r="CA59" s="64">
        <f>IF(ลับ!CA$3=0,0,IF(เวลาเรียน!CI7="ป",ลับ!CA$3,0))</f>
        <v>0</v>
      </c>
      <c r="CB59" s="64">
        <f>IF(ลับ!CB$3=0,0,IF(เวลาเรียน!CJ7="ป",ลับ!CB$3,0))</f>
        <v>0</v>
      </c>
      <c r="CC59" s="64">
        <f>IF(ลับ!CC$3=0,0,IF(เวลาเรียน!CK7="ป",ลับ!CC$3,0))</f>
        <v>0</v>
      </c>
      <c r="CD59" s="64">
        <f>IF(ลับ!CD$3=0,0,IF(เวลาเรียน!CL7="ป",ลับ!CD$3,0))</f>
        <v>0</v>
      </c>
      <c r="CE59" s="64">
        <f>IF(ลับ!CE$3=0,0,IF(เวลาเรียน!CM7="ป",ลับ!CE$3,0))</f>
        <v>0</v>
      </c>
      <c r="CF59" s="64">
        <f>IF(ลับ!CF$3=0,0,IF(เวลาเรียน!CN7="ป",ลับ!CF$3,0))</f>
        <v>0</v>
      </c>
      <c r="CG59" s="64">
        <f>IF(ลับ!CG$3=0,0,IF(เวลาเรียน!CO7="ป",ลับ!CG$3,0))</f>
        <v>0</v>
      </c>
      <c r="CH59" s="64">
        <f>IF(ลับ!CH$3=0,0,IF(เวลาเรียน!CP7="ป",ลับ!CH$3,0))</f>
        <v>0</v>
      </c>
      <c r="CI59" s="64">
        <f>IF(ลับ!CI$3=0,0,IF(เวลาเรียน!CQ7="ป",ลับ!CI$3,0))</f>
        <v>0</v>
      </c>
      <c r="CJ59" s="64">
        <f>IF(ลับ!CJ$3=0,0,IF(เวลาเรียน!CR7="ป",ลับ!CJ$3,0))</f>
        <v>0</v>
      </c>
      <c r="CK59" s="64">
        <f>IF(ลับ!CK$3=0,0,IF(เวลาเรียน!CS7="ป",ลับ!CK$3,0))</f>
        <v>0</v>
      </c>
      <c r="CL59" s="64">
        <f>IF(ลับ!CL$3=0,0,IF(เวลาเรียน!CT7="ป",ลับ!CL$3,0))</f>
        <v>0</v>
      </c>
      <c r="CM59" s="64">
        <f>IF(ลับ!CM$3=0,0,IF(เวลาเรียน!CU7="ป",ลับ!CM$3,0))</f>
        <v>0</v>
      </c>
      <c r="CN59" s="64">
        <f>IF(ลับ!CN$3=0,0,IF(เวลาเรียน!CV7="ป",ลับ!CN$3,0))</f>
        <v>0</v>
      </c>
      <c r="CO59" s="64">
        <f>IF(ลับ!CO$3=0,0,IF(เวลาเรียน!CW7="ป",ลับ!CO$3,0))</f>
        <v>0</v>
      </c>
      <c r="CP59" s="64">
        <f>IF(ลับ!CP$3=0,0,IF(เวลาเรียน!CX7="ป",ลับ!CP$3,0))</f>
        <v>0</v>
      </c>
      <c r="CQ59" s="64">
        <f>IF(ลับ!CQ$3=0,0,IF(เวลาเรียน!CY7="ป",ลับ!CQ$3,0))</f>
        <v>0</v>
      </c>
      <c r="CR59" s="64">
        <f>IF(ลับ!CR$3=0,0,IF(เวลาเรียน!CZ7="ป",ลับ!CR$3,0))</f>
        <v>0</v>
      </c>
      <c r="CS59" s="64">
        <f>IF(ลับ!CS$3=0,0,IF(เวลาเรียน!DA7="ป",ลับ!CS$3,0))</f>
        <v>0</v>
      </c>
      <c r="CT59" s="64">
        <f>IF(ลับ!CT$3=0,0,IF(เวลาเรียน!DB7="ป",ลับ!CT$3,0))</f>
        <v>0</v>
      </c>
      <c r="CU59" s="64">
        <f>IF(ลับ!CU$3=0,0,IF(เวลาเรียน!DC7="ป",ลับ!CU$3,0))</f>
        <v>0</v>
      </c>
      <c r="CV59" s="64">
        <f>IF(ลับ!CV$3=0,0,IF(เวลาเรียน!DD7="ป",ลับ!CV$3,0))</f>
        <v>0</v>
      </c>
      <c r="CW59" s="64">
        <f>IF(ลับ!CW$3=0,0,IF(เวลาเรียน!DE7="ป",ลับ!CW$3,0))</f>
        <v>0</v>
      </c>
      <c r="CX59" s="85">
        <f t="shared" ref="CX59:CX107" si="24">SUM(B59:CW59)</f>
        <v>0</v>
      </c>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I59" s="59"/>
      <c r="GJ59" s="59"/>
      <c r="GK59" s="59"/>
      <c r="GL59" s="59"/>
      <c r="GM59" s="59"/>
      <c r="GN59" s="59"/>
      <c r="GO59" s="59"/>
      <c r="GP59" s="59"/>
      <c r="GQ59" s="59"/>
      <c r="GR59" s="59"/>
      <c r="GS59" s="59"/>
      <c r="GT59" s="59"/>
      <c r="GU59" s="59"/>
      <c r="GV59" s="59"/>
      <c r="GW59" s="59"/>
      <c r="GX59" s="59"/>
      <c r="GY59" s="59"/>
      <c r="GZ59" s="59"/>
      <c r="HA59" s="59"/>
      <c r="HB59" s="59"/>
      <c r="HC59" s="59"/>
      <c r="HD59" s="59"/>
      <c r="HE59" s="59"/>
      <c r="HF59" s="59"/>
      <c r="HG59" s="51"/>
      <c r="HH59" s="51"/>
      <c r="HI59" s="51"/>
      <c r="HJ59" s="51"/>
      <c r="HK59" s="51"/>
      <c r="HL59" s="51"/>
      <c r="HM59" s="51"/>
      <c r="HN59" s="51"/>
    </row>
    <row r="60" spans="1:222" ht="21">
      <c r="A60" s="29">
        <v>3</v>
      </c>
      <c r="B60" s="64">
        <f>IF(ลับ!B$3=0,0,IF(เวลาเรียน!G8="ป",ลับ!B$3,0))</f>
        <v>0</v>
      </c>
      <c r="C60" s="64">
        <f>IF(ลับ!C$3=0,0,IF(เวลาเรียน!H8="ป",ลับ!C$3,0))</f>
        <v>0</v>
      </c>
      <c r="D60" s="64">
        <f>IF(ลับ!D$3=0,0,IF(เวลาเรียน!I8="ป",ลับ!D$3,0))</f>
        <v>0</v>
      </c>
      <c r="E60" s="64">
        <f>IF(ลับ!E$3=0,0,IF(เวลาเรียน!J8="ป",ลับ!E$3,0))</f>
        <v>0</v>
      </c>
      <c r="F60" s="64">
        <f>IF(ลับ!F$3=0,0,IF(เวลาเรียน!K8="ป",ลับ!F$3,0))</f>
        <v>0</v>
      </c>
      <c r="G60" s="64">
        <f>IF(ลับ!G$3=0,0,IF(เวลาเรียน!L8="ป",ลับ!G$3,0))</f>
        <v>0</v>
      </c>
      <c r="H60" s="64">
        <f>IF(ลับ!H$3=0,0,IF(เวลาเรียน!M8="ป",ลับ!H$3,0))</f>
        <v>0</v>
      </c>
      <c r="I60" s="64">
        <f>IF(ลับ!I$3=0,0,IF(เวลาเรียน!N8="ป",ลับ!I$3,0))</f>
        <v>0</v>
      </c>
      <c r="J60" s="64">
        <f>IF(ลับ!J$3=0,0,IF(เวลาเรียน!O8="ป",ลับ!J$3,0))</f>
        <v>0</v>
      </c>
      <c r="K60" s="64">
        <f>IF(ลับ!K$3=0,0,IF(เวลาเรียน!P8="ป",ลับ!K$3,0))</f>
        <v>0</v>
      </c>
      <c r="L60" s="64">
        <f>IF(ลับ!L$3=0,0,IF(เวลาเรียน!Q8="ป",ลับ!L$3,0))</f>
        <v>0</v>
      </c>
      <c r="M60" s="64">
        <f>IF(ลับ!M$3=0,0,IF(เวลาเรียน!R8="ป",ลับ!M$3,0))</f>
        <v>0</v>
      </c>
      <c r="N60" s="64">
        <f>IF(ลับ!N$3=0,0,IF(เวลาเรียน!S8="ป",ลับ!N$3,0))</f>
        <v>0</v>
      </c>
      <c r="O60" s="64">
        <f>IF(ลับ!O$3=0,0,IF(เวลาเรียน!T8="ป",ลับ!O$3,0))</f>
        <v>0</v>
      </c>
      <c r="P60" s="64">
        <f>IF(ลับ!P$3=0,0,IF(เวลาเรียน!U8="ป",ลับ!P$3,0))</f>
        <v>0</v>
      </c>
      <c r="Q60" s="64">
        <f>IF(ลับ!Q$3=0,0,IF(เวลาเรียน!V8="ป",ลับ!Q$3,0))</f>
        <v>0</v>
      </c>
      <c r="R60" s="64">
        <f>IF(ลับ!R$3=0,0,IF(เวลาเรียน!W8="ป",ลับ!R$3,0))</f>
        <v>0</v>
      </c>
      <c r="S60" s="64">
        <f>IF(ลับ!S$3=0,0,IF(เวลาเรียน!X8="ป",ลับ!S$3,0))</f>
        <v>0</v>
      </c>
      <c r="T60" s="64">
        <f>IF(ลับ!T$3=0,0,IF(เวลาเรียน!Y8="ป",ลับ!T$3,0))</f>
        <v>0</v>
      </c>
      <c r="U60" s="64">
        <f>IF(ลับ!U$3=0,0,IF(เวลาเรียน!Z8="ป",ลับ!U$3,0))</f>
        <v>0</v>
      </c>
      <c r="V60" s="64">
        <f>IF(ลับ!V$3=0,0,IF(เวลาเรียน!AA8="ป",ลับ!V$3,0))</f>
        <v>0</v>
      </c>
      <c r="W60" s="64">
        <f>IF(ลับ!W$3=0,0,IF(เวลาเรียน!AB8="ป",ลับ!W$3,0))</f>
        <v>0</v>
      </c>
      <c r="X60" s="64">
        <f>IF(ลับ!X$3=0,0,IF(เวลาเรียน!AC8="ป",ลับ!X$3,0))</f>
        <v>0</v>
      </c>
      <c r="Y60" s="64">
        <f>IF(ลับ!Y$3=0,0,IF(เวลาเรียน!AD8="ป",ลับ!Y$3,0))</f>
        <v>0</v>
      </c>
      <c r="Z60" s="773">
        <f>IF(ลับ!Z$3=0,0,IF(เวลาเรียน!AE8="ป",ลับ!Z$3,0))</f>
        <v>0</v>
      </c>
      <c r="AA60" s="64">
        <f>IF(ลับ!B$3=0,0,IF(เวลาเรียน!AH8="ป",ลับ!B$3,0))</f>
        <v>0</v>
      </c>
      <c r="AB60" s="64">
        <f>IF(ลับ!C$3=0,0,IF(เวลาเรียน!AI8="ป",ลับ!C$3,0))</f>
        <v>0</v>
      </c>
      <c r="AC60" s="64">
        <f>IF(ลับ!D$3=0,0,IF(เวลาเรียน!AJ8="ป",ลับ!D$3,0))</f>
        <v>0</v>
      </c>
      <c r="AD60" s="64">
        <f>IF(ลับ!E$3=0,0,IF(เวลาเรียน!AK8="ป",ลับ!E$3,0))</f>
        <v>0</v>
      </c>
      <c r="AE60" s="64">
        <f>IF(ลับ!F$3=0,0,IF(เวลาเรียน!AL8="ป",ลับ!F$3,0))</f>
        <v>0</v>
      </c>
      <c r="AF60" s="64">
        <f>IF(ลับ!G$3=0,0,IF(เวลาเรียน!AM8="ป",ลับ!G$3,0))</f>
        <v>0</v>
      </c>
      <c r="AG60" s="64">
        <f>IF(ลับ!H$3=0,0,IF(เวลาเรียน!AN8="ป",ลับ!H$3,0))</f>
        <v>0</v>
      </c>
      <c r="AH60" s="64">
        <f>IF(ลับ!I$3=0,0,IF(เวลาเรียน!AO8="ป",ลับ!I$3,0))</f>
        <v>0</v>
      </c>
      <c r="AI60" s="64">
        <f>IF(ลับ!J$3=0,0,IF(เวลาเรียน!AP8="ป",ลับ!J$3,0))</f>
        <v>0</v>
      </c>
      <c r="AJ60" s="64">
        <f>IF(ลับ!K$3=0,0,IF(เวลาเรียน!AQ8="ป",ลับ!K$3,0))</f>
        <v>0</v>
      </c>
      <c r="AK60" s="64">
        <f>IF(ลับ!L$3=0,0,IF(เวลาเรียน!AR8="ป",ลับ!L$3,0))</f>
        <v>0</v>
      </c>
      <c r="AL60" s="64">
        <f>IF(ลับ!M$3=0,0,IF(เวลาเรียน!AS8="ป",ลับ!M$3,0))</f>
        <v>0</v>
      </c>
      <c r="AM60" s="64">
        <f>IF(ลับ!N$3=0,0,IF(เวลาเรียน!AT8="ป",ลับ!N$3,0))</f>
        <v>0</v>
      </c>
      <c r="AN60" s="64">
        <f>IF(ลับ!O$3=0,0,IF(เวลาเรียน!AU8="ป",ลับ!O$3,0))</f>
        <v>0</v>
      </c>
      <c r="AO60" s="64">
        <f>IF(ลับ!P$3=0,0,IF(เวลาเรียน!AV8="ป",ลับ!P$3,0))</f>
        <v>0</v>
      </c>
      <c r="AP60" s="64">
        <f>IF(ลับ!Q$3=0,0,IF(เวลาเรียน!AW8="ป",ลับ!Q$3,0))</f>
        <v>0</v>
      </c>
      <c r="AQ60" s="64">
        <f>IF(ลับ!R$3=0,0,IF(เวลาเรียน!AX8="ป",ลับ!R$3,0))</f>
        <v>0</v>
      </c>
      <c r="AR60" s="64">
        <f>IF(ลับ!S$3=0,0,IF(เวลาเรียน!AY8="ป",ลับ!S$3,0))</f>
        <v>0</v>
      </c>
      <c r="AS60" s="64">
        <f>IF(ลับ!T$3=0,0,IF(เวลาเรียน!AZ8="ป",ลับ!T$3,0))</f>
        <v>0</v>
      </c>
      <c r="AT60" s="64">
        <f>IF(ลับ!U$3=0,0,IF(เวลาเรียน!BA8="ป",ลับ!U$3,0))</f>
        <v>0</v>
      </c>
      <c r="AU60" s="64">
        <f>IF(ลับ!V$3=0,0,IF(เวลาเรียน!BB8="ป",ลับ!V$3,0))</f>
        <v>0</v>
      </c>
      <c r="AV60" s="64">
        <f>IF(ลับ!W$3=0,0,IF(เวลาเรียน!BC8="ป",ลับ!W$3,0))</f>
        <v>0</v>
      </c>
      <c r="AW60" s="64">
        <f>IF(ลับ!X$3=0,0,IF(เวลาเรียน!BD8="ป",ลับ!X$3,0))</f>
        <v>0</v>
      </c>
      <c r="AX60" s="64">
        <f>IF(ลับ!Y$3=0,0,IF(เวลาเรียน!BE8="ป",ลับ!Y$3,0))</f>
        <v>0</v>
      </c>
      <c r="AY60" s="64">
        <f>IF(ลับ!Z$3=0,0,IF(เวลาเรียน!BF8="ป",ลับ!Z$3,0))</f>
        <v>0</v>
      </c>
      <c r="AZ60" s="64">
        <f>IF(ลับ!AA$3=0,0,IF(เวลาเรียน!BG8="ป",ลับ!AA$3,0))</f>
        <v>0</v>
      </c>
      <c r="BA60" s="64">
        <f>IF(ลับ!AB$3=0,0,IF(เวลาเรียน!BH8="ป",ลับ!AB$3,0))</f>
        <v>0</v>
      </c>
      <c r="BB60" s="64">
        <f>IF(ลับ!AC$3=0,0,IF(เวลาเรียน!BI8="ป",ลับ!AC$3,0))</f>
        <v>0</v>
      </c>
      <c r="BC60" s="64">
        <f>IF(ลับ!AD$3=0,0,IF(เวลาเรียน!BJ8="ป",ลับ!AD$3,0))</f>
        <v>0</v>
      </c>
      <c r="BD60" s="64">
        <f>IF(ลับ!AE$3=0,0,IF(เวลาเรียน!BK8="ป",ลับ!AE$3,0))</f>
        <v>0</v>
      </c>
      <c r="BE60" s="64">
        <f>IF(ลับ!AF$3=0,0,IF(เวลาเรียน!BL8="ป",ลับ!AF$3,0))</f>
        <v>0</v>
      </c>
      <c r="BF60" s="64">
        <f>IF(ลับ!AG$3=0,0,IF(เวลาเรียน!BM8="ป",ลับ!AG$3,0))</f>
        <v>0</v>
      </c>
      <c r="BG60" s="64">
        <f>IF(ลับ!AH$3=0,0,IF(เวลาเรียน!BN8="ป",ลับ!AH$3,0))</f>
        <v>0</v>
      </c>
      <c r="BH60" s="64">
        <f>IF(ลับ!AI$3=0,0,IF(เวลาเรียน!BO8="ป",ลับ!AI$3,0))</f>
        <v>0</v>
      </c>
      <c r="BI60" s="64">
        <f>IF(ลับ!AJ$3=0,0,IF(เวลาเรียน!BP8="ป",ลับ!AJ$3,0))</f>
        <v>0</v>
      </c>
      <c r="BJ60" s="64">
        <f>IF(ลับ!AK$3=0,0,IF(เวลาเรียน!BQ8="ป",ลับ!AK$3,0))</f>
        <v>0</v>
      </c>
      <c r="BK60" s="64">
        <f>IF(ลับ!AL$3=0,0,IF(เวลาเรียน!BR8="ป",ลับ!AL$3,0))</f>
        <v>0</v>
      </c>
      <c r="BL60" s="64">
        <f>IF(ลับ!AM$3=0,0,IF(เวลาเรียน!BS8="ป",ลับ!AM$3,0))</f>
        <v>0</v>
      </c>
      <c r="BM60" s="64">
        <f>IF(ลับ!AN$3=0,0,IF(เวลาเรียน!BT8="ป",ลับ!AN$3,0))</f>
        <v>0</v>
      </c>
      <c r="BN60" s="64">
        <f>IF(ลับ!AO$3=0,0,IF(เวลาเรียน!BU8="ป",ลับ!AO$3,0))</f>
        <v>0</v>
      </c>
      <c r="BO60" s="64">
        <f>IF(ลับ!AP$3=0,0,IF(เวลาเรียน!BV8="ป",ลับ!AP$3,0))</f>
        <v>0</v>
      </c>
      <c r="BP60" s="64">
        <f>IF(ลับ!AQ$3=0,0,IF(เวลาเรียน!BW8="ป",ลับ!AQ$3,0))</f>
        <v>0</v>
      </c>
      <c r="BQ60" s="64">
        <f>IF(ลับ!AR$3=0,0,IF(เวลาเรียน!BX8="ป",ลับ!AR$3,0))</f>
        <v>0</v>
      </c>
      <c r="BR60" s="64">
        <f>IF(ลับ!AS$3=0,0,IF(เวลาเรียน!BY8="ป",ลับ!AS$3,0))</f>
        <v>0</v>
      </c>
      <c r="BS60" s="773">
        <f>IF(ลับ!AT$3=0,0,IF(เวลาเรียน!BZ8="ป",ลับ!AT$3,0))</f>
        <v>0</v>
      </c>
      <c r="BT60" s="64">
        <f>IF(ลับ!BT$3=0,0,IF(เวลาเรียน!CB8="ป",ลับ!BT$3,0))</f>
        <v>0</v>
      </c>
      <c r="BU60" s="64">
        <f>IF(ลับ!BU$3=0,0,IF(เวลาเรียน!CC8="ป",ลับ!BU$3,0))</f>
        <v>0</v>
      </c>
      <c r="BV60" s="64">
        <f>IF(ลับ!BV$3=0,0,IF(เวลาเรียน!CD8="ป",ลับ!BV$3,0))</f>
        <v>0</v>
      </c>
      <c r="BW60" s="64">
        <f>IF(ลับ!BW$3=0,0,IF(เวลาเรียน!CE8="ป",ลับ!BW$3,0))</f>
        <v>0</v>
      </c>
      <c r="BX60" s="64">
        <f>IF(ลับ!BX$3=0,0,IF(เวลาเรียน!CF8="ป",ลับ!BX$3,0))</f>
        <v>0</v>
      </c>
      <c r="BY60" s="64">
        <f>IF(ลับ!BY$3=0,0,IF(เวลาเรียน!CG8="ป",ลับ!BY$3,0))</f>
        <v>0</v>
      </c>
      <c r="BZ60" s="64">
        <f>IF(ลับ!BZ$3=0,0,IF(เวลาเรียน!CH8="ป",ลับ!BZ$3,0))</f>
        <v>0</v>
      </c>
      <c r="CA60" s="64">
        <f>IF(ลับ!CA$3=0,0,IF(เวลาเรียน!CI8="ป",ลับ!CA$3,0))</f>
        <v>0</v>
      </c>
      <c r="CB60" s="64">
        <f>IF(ลับ!CB$3=0,0,IF(เวลาเรียน!CJ8="ป",ลับ!CB$3,0))</f>
        <v>0</v>
      </c>
      <c r="CC60" s="64">
        <f>IF(ลับ!CC$3=0,0,IF(เวลาเรียน!CK8="ป",ลับ!CC$3,0))</f>
        <v>0</v>
      </c>
      <c r="CD60" s="64">
        <f>IF(ลับ!CD$3=0,0,IF(เวลาเรียน!CL8="ป",ลับ!CD$3,0))</f>
        <v>0</v>
      </c>
      <c r="CE60" s="64">
        <f>IF(ลับ!CE$3=0,0,IF(เวลาเรียน!CM8="ป",ลับ!CE$3,0))</f>
        <v>0</v>
      </c>
      <c r="CF60" s="64">
        <f>IF(ลับ!CF$3=0,0,IF(เวลาเรียน!CN8="ป",ลับ!CF$3,0))</f>
        <v>0</v>
      </c>
      <c r="CG60" s="64">
        <f>IF(ลับ!CG$3=0,0,IF(เวลาเรียน!CO8="ป",ลับ!CG$3,0))</f>
        <v>0</v>
      </c>
      <c r="CH60" s="64">
        <f>IF(ลับ!CH$3=0,0,IF(เวลาเรียน!CP8="ป",ลับ!CH$3,0))</f>
        <v>0</v>
      </c>
      <c r="CI60" s="64">
        <f>IF(ลับ!CI$3=0,0,IF(เวลาเรียน!CQ8="ป",ลับ!CI$3,0))</f>
        <v>0</v>
      </c>
      <c r="CJ60" s="64">
        <f>IF(ลับ!CJ$3=0,0,IF(เวลาเรียน!CR8="ป",ลับ!CJ$3,0))</f>
        <v>0</v>
      </c>
      <c r="CK60" s="64">
        <f>IF(ลับ!CK$3=0,0,IF(เวลาเรียน!CS8="ป",ลับ!CK$3,0))</f>
        <v>0</v>
      </c>
      <c r="CL60" s="64">
        <f>IF(ลับ!CL$3=0,0,IF(เวลาเรียน!CT8="ป",ลับ!CL$3,0))</f>
        <v>0</v>
      </c>
      <c r="CM60" s="64">
        <f>IF(ลับ!CM$3=0,0,IF(เวลาเรียน!CU8="ป",ลับ!CM$3,0))</f>
        <v>0</v>
      </c>
      <c r="CN60" s="64">
        <f>IF(ลับ!CN$3=0,0,IF(เวลาเรียน!CV8="ป",ลับ!CN$3,0))</f>
        <v>0</v>
      </c>
      <c r="CO60" s="64">
        <f>IF(ลับ!CO$3=0,0,IF(เวลาเรียน!CW8="ป",ลับ!CO$3,0))</f>
        <v>0</v>
      </c>
      <c r="CP60" s="64">
        <f>IF(ลับ!CP$3=0,0,IF(เวลาเรียน!CX8="ป",ลับ!CP$3,0))</f>
        <v>0</v>
      </c>
      <c r="CQ60" s="64">
        <f>IF(ลับ!CQ$3=0,0,IF(เวลาเรียน!CY8="ป",ลับ!CQ$3,0))</f>
        <v>0</v>
      </c>
      <c r="CR60" s="64">
        <f>IF(ลับ!CR$3=0,0,IF(เวลาเรียน!CZ8="ป",ลับ!CR$3,0))</f>
        <v>0</v>
      </c>
      <c r="CS60" s="64">
        <f>IF(ลับ!CS$3=0,0,IF(เวลาเรียน!DA8="ป",ลับ!CS$3,0))</f>
        <v>0</v>
      </c>
      <c r="CT60" s="64">
        <f>IF(ลับ!CT$3=0,0,IF(เวลาเรียน!DB8="ป",ลับ!CT$3,0))</f>
        <v>0</v>
      </c>
      <c r="CU60" s="64">
        <f>IF(ลับ!CU$3=0,0,IF(เวลาเรียน!DC8="ป",ลับ!CU$3,0))</f>
        <v>0</v>
      </c>
      <c r="CV60" s="64">
        <f>IF(ลับ!CV$3=0,0,IF(เวลาเรียน!DD8="ป",ลับ!CV$3,0))</f>
        <v>0</v>
      </c>
      <c r="CW60" s="64">
        <f>IF(ลับ!CW$3=0,0,IF(เวลาเรียน!DE8="ป",ลับ!CW$3,0))</f>
        <v>0</v>
      </c>
      <c r="CX60" s="85">
        <f t="shared" si="24"/>
        <v>0</v>
      </c>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X60" s="51"/>
      <c r="EY60" s="51"/>
      <c r="EZ60" s="51"/>
      <c r="FA60" s="51"/>
      <c r="FB60" s="51"/>
      <c r="FC60" s="51"/>
      <c r="FD60" s="51"/>
      <c r="FE60" s="51"/>
      <c r="FF60" s="51"/>
      <c r="FG60" s="51"/>
      <c r="FH60" s="51"/>
      <c r="FI60" s="51"/>
      <c r="FJ60" s="51"/>
      <c r="FK60" s="51"/>
      <c r="FL60" s="51"/>
      <c r="FM60" s="51"/>
      <c r="FN60" s="51"/>
      <c r="FO60" s="51"/>
      <c r="FP60" s="51"/>
      <c r="FQ60" s="51"/>
      <c r="FR60" s="51"/>
      <c r="FS60" s="51"/>
      <c r="FT60" s="51"/>
      <c r="FU60" s="51"/>
      <c r="FV60" s="51"/>
      <c r="FW60" s="51"/>
      <c r="FX60" s="51"/>
      <c r="FY60" s="51"/>
      <c r="FZ60" s="51"/>
      <c r="GA60" s="51"/>
      <c r="GB60" s="51"/>
      <c r="GC60" s="51"/>
      <c r="GD60" s="51"/>
      <c r="GI60" s="59"/>
      <c r="GJ60" s="59"/>
      <c r="GK60" s="59"/>
      <c r="GL60" s="59"/>
      <c r="GM60" s="59"/>
      <c r="GN60" s="59"/>
      <c r="GO60" s="59"/>
      <c r="GP60" s="59"/>
      <c r="GQ60" s="59"/>
      <c r="GR60" s="59"/>
      <c r="GS60" s="59"/>
      <c r="GT60" s="59"/>
      <c r="GU60" s="59"/>
      <c r="GV60" s="59"/>
      <c r="GW60" s="59"/>
      <c r="GX60" s="59"/>
      <c r="GY60" s="59"/>
      <c r="GZ60" s="59"/>
      <c r="HA60" s="59"/>
      <c r="HB60" s="59"/>
      <c r="HC60" s="59"/>
      <c r="HD60" s="59"/>
      <c r="HE60" s="59"/>
      <c r="HF60" s="59"/>
      <c r="HG60" s="51"/>
      <c r="HH60" s="51"/>
      <c r="HI60" s="51"/>
      <c r="HJ60" s="51"/>
      <c r="HK60" s="51"/>
      <c r="HL60" s="51"/>
      <c r="HM60" s="51"/>
      <c r="HN60" s="51"/>
    </row>
    <row r="61" spans="1:222" ht="21">
      <c r="A61" s="29">
        <v>4</v>
      </c>
      <c r="B61" s="64">
        <f>IF(ลับ!B$3=0,0,IF(เวลาเรียน!G9="ป",ลับ!B$3,0))</f>
        <v>0</v>
      </c>
      <c r="C61" s="64">
        <f>IF(ลับ!C$3=0,0,IF(เวลาเรียน!H9="ป",ลับ!C$3,0))</f>
        <v>0</v>
      </c>
      <c r="D61" s="64">
        <f>IF(ลับ!D$3=0,0,IF(เวลาเรียน!I9="ป",ลับ!D$3,0))</f>
        <v>0</v>
      </c>
      <c r="E61" s="64">
        <f>IF(ลับ!E$3=0,0,IF(เวลาเรียน!J9="ป",ลับ!E$3,0))</f>
        <v>0</v>
      </c>
      <c r="F61" s="64">
        <f>IF(ลับ!F$3=0,0,IF(เวลาเรียน!K9="ป",ลับ!F$3,0))</f>
        <v>0</v>
      </c>
      <c r="G61" s="64">
        <f>IF(ลับ!G$3=0,0,IF(เวลาเรียน!L9="ป",ลับ!G$3,0))</f>
        <v>0</v>
      </c>
      <c r="H61" s="64">
        <f>IF(ลับ!H$3=0,0,IF(เวลาเรียน!M9="ป",ลับ!H$3,0))</f>
        <v>0</v>
      </c>
      <c r="I61" s="64">
        <f>IF(ลับ!I$3=0,0,IF(เวลาเรียน!N9="ป",ลับ!I$3,0))</f>
        <v>0</v>
      </c>
      <c r="J61" s="64">
        <f>IF(ลับ!J$3=0,0,IF(เวลาเรียน!O9="ป",ลับ!J$3,0))</f>
        <v>0</v>
      </c>
      <c r="K61" s="64">
        <f>IF(ลับ!K$3=0,0,IF(เวลาเรียน!P9="ป",ลับ!K$3,0))</f>
        <v>0</v>
      </c>
      <c r="L61" s="64">
        <f>IF(ลับ!L$3=0,0,IF(เวลาเรียน!Q9="ป",ลับ!L$3,0))</f>
        <v>0</v>
      </c>
      <c r="M61" s="64">
        <f>IF(ลับ!M$3=0,0,IF(เวลาเรียน!R9="ป",ลับ!M$3,0))</f>
        <v>0</v>
      </c>
      <c r="N61" s="64">
        <f>IF(ลับ!N$3=0,0,IF(เวลาเรียน!S9="ป",ลับ!N$3,0))</f>
        <v>0</v>
      </c>
      <c r="O61" s="64">
        <f>IF(ลับ!O$3=0,0,IF(เวลาเรียน!T9="ป",ลับ!O$3,0))</f>
        <v>0</v>
      </c>
      <c r="P61" s="64">
        <f>IF(ลับ!P$3=0,0,IF(เวลาเรียน!U9="ป",ลับ!P$3,0))</f>
        <v>0</v>
      </c>
      <c r="Q61" s="64">
        <f>IF(ลับ!Q$3=0,0,IF(เวลาเรียน!V9="ป",ลับ!Q$3,0))</f>
        <v>0</v>
      </c>
      <c r="R61" s="64">
        <f>IF(ลับ!R$3=0,0,IF(เวลาเรียน!W9="ป",ลับ!R$3,0))</f>
        <v>0</v>
      </c>
      <c r="S61" s="64">
        <f>IF(ลับ!S$3=0,0,IF(เวลาเรียน!X9="ป",ลับ!S$3,0))</f>
        <v>0</v>
      </c>
      <c r="T61" s="64">
        <f>IF(ลับ!T$3=0,0,IF(เวลาเรียน!Y9="ป",ลับ!T$3,0))</f>
        <v>0</v>
      </c>
      <c r="U61" s="64">
        <f>IF(ลับ!U$3=0,0,IF(เวลาเรียน!Z9="ป",ลับ!U$3,0))</f>
        <v>0</v>
      </c>
      <c r="V61" s="64">
        <f>IF(ลับ!V$3=0,0,IF(เวลาเรียน!AA9="ป",ลับ!V$3,0))</f>
        <v>0</v>
      </c>
      <c r="W61" s="64">
        <f>IF(ลับ!W$3=0,0,IF(เวลาเรียน!AB9="ป",ลับ!W$3,0))</f>
        <v>0</v>
      </c>
      <c r="X61" s="64">
        <f>IF(ลับ!X$3=0,0,IF(เวลาเรียน!AC9="ป",ลับ!X$3,0))</f>
        <v>0</v>
      </c>
      <c r="Y61" s="64">
        <f>IF(ลับ!Y$3=0,0,IF(เวลาเรียน!AD9="ป",ลับ!Y$3,0))</f>
        <v>0</v>
      </c>
      <c r="Z61" s="773">
        <f>IF(ลับ!Z$3=0,0,IF(เวลาเรียน!AE9="ป",ลับ!Z$3,0))</f>
        <v>0</v>
      </c>
      <c r="AA61" s="64">
        <f>IF(ลับ!B$3=0,0,IF(เวลาเรียน!AH9="ป",ลับ!B$3,0))</f>
        <v>0</v>
      </c>
      <c r="AB61" s="64">
        <f>IF(ลับ!C$3=0,0,IF(เวลาเรียน!AI9="ป",ลับ!C$3,0))</f>
        <v>0</v>
      </c>
      <c r="AC61" s="64">
        <f>IF(ลับ!D$3=0,0,IF(เวลาเรียน!AJ9="ป",ลับ!D$3,0))</f>
        <v>0</v>
      </c>
      <c r="AD61" s="64">
        <f>IF(ลับ!E$3=0,0,IF(เวลาเรียน!AK9="ป",ลับ!E$3,0))</f>
        <v>0</v>
      </c>
      <c r="AE61" s="64">
        <f>IF(ลับ!F$3=0,0,IF(เวลาเรียน!AL9="ป",ลับ!F$3,0))</f>
        <v>0</v>
      </c>
      <c r="AF61" s="64">
        <f>IF(ลับ!G$3=0,0,IF(เวลาเรียน!AM9="ป",ลับ!G$3,0))</f>
        <v>0</v>
      </c>
      <c r="AG61" s="64">
        <f>IF(ลับ!H$3=0,0,IF(เวลาเรียน!AN9="ป",ลับ!H$3,0))</f>
        <v>0</v>
      </c>
      <c r="AH61" s="64">
        <f>IF(ลับ!I$3=0,0,IF(เวลาเรียน!AO9="ป",ลับ!I$3,0))</f>
        <v>0</v>
      </c>
      <c r="AI61" s="64">
        <f>IF(ลับ!J$3=0,0,IF(เวลาเรียน!AP9="ป",ลับ!J$3,0))</f>
        <v>0</v>
      </c>
      <c r="AJ61" s="64">
        <f>IF(ลับ!K$3=0,0,IF(เวลาเรียน!AQ9="ป",ลับ!K$3,0))</f>
        <v>0</v>
      </c>
      <c r="AK61" s="64">
        <f>IF(ลับ!L$3=0,0,IF(เวลาเรียน!AR9="ป",ลับ!L$3,0))</f>
        <v>0</v>
      </c>
      <c r="AL61" s="64">
        <f>IF(ลับ!M$3=0,0,IF(เวลาเรียน!AS9="ป",ลับ!M$3,0))</f>
        <v>0</v>
      </c>
      <c r="AM61" s="64">
        <f>IF(ลับ!N$3=0,0,IF(เวลาเรียน!AT9="ป",ลับ!N$3,0))</f>
        <v>0</v>
      </c>
      <c r="AN61" s="64">
        <f>IF(ลับ!O$3=0,0,IF(เวลาเรียน!AU9="ป",ลับ!O$3,0))</f>
        <v>0</v>
      </c>
      <c r="AO61" s="64">
        <f>IF(ลับ!P$3=0,0,IF(เวลาเรียน!AV9="ป",ลับ!P$3,0))</f>
        <v>0</v>
      </c>
      <c r="AP61" s="64">
        <f>IF(ลับ!Q$3=0,0,IF(เวลาเรียน!AW9="ป",ลับ!Q$3,0))</f>
        <v>0</v>
      </c>
      <c r="AQ61" s="64">
        <f>IF(ลับ!R$3=0,0,IF(เวลาเรียน!AX9="ป",ลับ!R$3,0))</f>
        <v>0</v>
      </c>
      <c r="AR61" s="64">
        <f>IF(ลับ!S$3=0,0,IF(เวลาเรียน!AY9="ป",ลับ!S$3,0))</f>
        <v>0</v>
      </c>
      <c r="AS61" s="64">
        <f>IF(ลับ!T$3=0,0,IF(เวลาเรียน!AZ9="ป",ลับ!T$3,0))</f>
        <v>0</v>
      </c>
      <c r="AT61" s="64">
        <f>IF(ลับ!U$3=0,0,IF(เวลาเรียน!BA9="ป",ลับ!U$3,0))</f>
        <v>0</v>
      </c>
      <c r="AU61" s="64">
        <f>IF(ลับ!V$3=0,0,IF(เวลาเรียน!BB9="ป",ลับ!V$3,0))</f>
        <v>0</v>
      </c>
      <c r="AV61" s="64">
        <f>IF(ลับ!W$3=0,0,IF(เวลาเรียน!BC9="ป",ลับ!W$3,0))</f>
        <v>0</v>
      </c>
      <c r="AW61" s="64">
        <f>IF(ลับ!X$3=0,0,IF(เวลาเรียน!BD9="ป",ลับ!X$3,0))</f>
        <v>0</v>
      </c>
      <c r="AX61" s="64">
        <f>IF(ลับ!Y$3=0,0,IF(เวลาเรียน!BE9="ป",ลับ!Y$3,0))</f>
        <v>0</v>
      </c>
      <c r="AY61" s="64">
        <f>IF(ลับ!Z$3=0,0,IF(เวลาเรียน!BF9="ป",ลับ!Z$3,0))</f>
        <v>0</v>
      </c>
      <c r="AZ61" s="64">
        <f>IF(ลับ!AA$3=0,0,IF(เวลาเรียน!BG9="ป",ลับ!AA$3,0))</f>
        <v>0</v>
      </c>
      <c r="BA61" s="64">
        <f>IF(ลับ!AB$3=0,0,IF(เวลาเรียน!BH9="ป",ลับ!AB$3,0))</f>
        <v>0</v>
      </c>
      <c r="BB61" s="64">
        <f>IF(ลับ!AC$3=0,0,IF(เวลาเรียน!BI9="ป",ลับ!AC$3,0))</f>
        <v>0</v>
      </c>
      <c r="BC61" s="64">
        <f>IF(ลับ!AD$3=0,0,IF(เวลาเรียน!BJ9="ป",ลับ!AD$3,0))</f>
        <v>0</v>
      </c>
      <c r="BD61" s="64">
        <f>IF(ลับ!AE$3=0,0,IF(เวลาเรียน!BK9="ป",ลับ!AE$3,0))</f>
        <v>0</v>
      </c>
      <c r="BE61" s="64">
        <f>IF(ลับ!AF$3=0,0,IF(เวลาเรียน!BL9="ป",ลับ!AF$3,0))</f>
        <v>0</v>
      </c>
      <c r="BF61" s="64">
        <f>IF(ลับ!AG$3=0,0,IF(เวลาเรียน!BM9="ป",ลับ!AG$3,0))</f>
        <v>0</v>
      </c>
      <c r="BG61" s="64">
        <f>IF(ลับ!AH$3=0,0,IF(เวลาเรียน!BN9="ป",ลับ!AH$3,0))</f>
        <v>0</v>
      </c>
      <c r="BH61" s="64">
        <f>IF(ลับ!AI$3=0,0,IF(เวลาเรียน!BO9="ป",ลับ!AI$3,0))</f>
        <v>0</v>
      </c>
      <c r="BI61" s="64">
        <f>IF(ลับ!AJ$3=0,0,IF(เวลาเรียน!BP9="ป",ลับ!AJ$3,0))</f>
        <v>0</v>
      </c>
      <c r="BJ61" s="64">
        <f>IF(ลับ!AK$3=0,0,IF(เวลาเรียน!BQ9="ป",ลับ!AK$3,0))</f>
        <v>0</v>
      </c>
      <c r="BK61" s="64">
        <f>IF(ลับ!AL$3=0,0,IF(เวลาเรียน!BR9="ป",ลับ!AL$3,0))</f>
        <v>0</v>
      </c>
      <c r="BL61" s="64">
        <f>IF(ลับ!AM$3=0,0,IF(เวลาเรียน!BS9="ป",ลับ!AM$3,0))</f>
        <v>0</v>
      </c>
      <c r="BM61" s="64">
        <f>IF(ลับ!AN$3=0,0,IF(เวลาเรียน!BT9="ป",ลับ!AN$3,0))</f>
        <v>0</v>
      </c>
      <c r="BN61" s="64">
        <f>IF(ลับ!AO$3=0,0,IF(เวลาเรียน!BU9="ป",ลับ!AO$3,0))</f>
        <v>0</v>
      </c>
      <c r="BO61" s="64">
        <f>IF(ลับ!AP$3=0,0,IF(เวลาเรียน!BV9="ป",ลับ!AP$3,0))</f>
        <v>0</v>
      </c>
      <c r="BP61" s="64">
        <f>IF(ลับ!AQ$3=0,0,IF(เวลาเรียน!BW9="ป",ลับ!AQ$3,0))</f>
        <v>0</v>
      </c>
      <c r="BQ61" s="64">
        <f>IF(ลับ!AR$3=0,0,IF(เวลาเรียน!BX9="ป",ลับ!AR$3,0))</f>
        <v>0</v>
      </c>
      <c r="BR61" s="64">
        <f>IF(ลับ!AS$3=0,0,IF(เวลาเรียน!BY9="ป",ลับ!AS$3,0))</f>
        <v>0</v>
      </c>
      <c r="BS61" s="773">
        <f>IF(ลับ!AT$3=0,0,IF(เวลาเรียน!BZ9="ป",ลับ!AT$3,0))</f>
        <v>0</v>
      </c>
      <c r="BT61" s="64">
        <f>IF(ลับ!BT$3=0,0,IF(เวลาเรียน!CB9="ป",ลับ!BT$3,0))</f>
        <v>0</v>
      </c>
      <c r="BU61" s="64">
        <f>IF(ลับ!BU$3=0,0,IF(เวลาเรียน!CC9="ป",ลับ!BU$3,0))</f>
        <v>0</v>
      </c>
      <c r="BV61" s="64">
        <f>IF(ลับ!BV$3=0,0,IF(เวลาเรียน!CD9="ป",ลับ!BV$3,0))</f>
        <v>0</v>
      </c>
      <c r="BW61" s="64">
        <f>IF(ลับ!BW$3=0,0,IF(เวลาเรียน!CE9="ป",ลับ!BW$3,0))</f>
        <v>0</v>
      </c>
      <c r="BX61" s="64">
        <f>IF(ลับ!BX$3=0,0,IF(เวลาเรียน!CF9="ป",ลับ!BX$3,0))</f>
        <v>0</v>
      </c>
      <c r="BY61" s="64">
        <f>IF(ลับ!BY$3=0,0,IF(เวลาเรียน!CG9="ป",ลับ!BY$3,0))</f>
        <v>0</v>
      </c>
      <c r="BZ61" s="64">
        <f>IF(ลับ!BZ$3=0,0,IF(เวลาเรียน!CH9="ป",ลับ!BZ$3,0))</f>
        <v>0</v>
      </c>
      <c r="CA61" s="64">
        <f>IF(ลับ!CA$3=0,0,IF(เวลาเรียน!CI9="ป",ลับ!CA$3,0))</f>
        <v>0</v>
      </c>
      <c r="CB61" s="64">
        <f>IF(ลับ!CB$3=0,0,IF(เวลาเรียน!CJ9="ป",ลับ!CB$3,0))</f>
        <v>0</v>
      </c>
      <c r="CC61" s="64">
        <f>IF(ลับ!CC$3=0,0,IF(เวลาเรียน!CK9="ป",ลับ!CC$3,0))</f>
        <v>0</v>
      </c>
      <c r="CD61" s="64">
        <f>IF(ลับ!CD$3=0,0,IF(เวลาเรียน!CL9="ป",ลับ!CD$3,0))</f>
        <v>0</v>
      </c>
      <c r="CE61" s="64">
        <f>IF(ลับ!CE$3=0,0,IF(เวลาเรียน!CM9="ป",ลับ!CE$3,0))</f>
        <v>0</v>
      </c>
      <c r="CF61" s="64">
        <f>IF(ลับ!CF$3=0,0,IF(เวลาเรียน!CN9="ป",ลับ!CF$3,0))</f>
        <v>0</v>
      </c>
      <c r="CG61" s="64">
        <f>IF(ลับ!CG$3=0,0,IF(เวลาเรียน!CO9="ป",ลับ!CG$3,0))</f>
        <v>0</v>
      </c>
      <c r="CH61" s="64">
        <f>IF(ลับ!CH$3=0,0,IF(เวลาเรียน!CP9="ป",ลับ!CH$3,0))</f>
        <v>0</v>
      </c>
      <c r="CI61" s="64">
        <f>IF(ลับ!CI$3=0,0,IF(เวลาเรียน!CQ9="ป",ลับ!CI$3,0))</f>
        <v>0</v>
      </c>
      <c r="CJ61" s="64">
        <f>IF(ลับ!CJ$3=0,0,IF(เวลาเรียน!CR9="ป",ลับ!CJ$3,0))</f>
        <v>0</v>
      </c>
      <c r="CK61" s="64">
        <f>IF(ลับ!CK$3=0,0,IF(เวลาเรียน!CS9="ป",ลับ!CK$3,0))</f>
        <v>0</v>
      </c>
      <c r="CL61" s="64">
        <f>IF(ลับ!CL$3=0,0,IF(เวลาเรียน!CT9="ป",ลับ!CL$3,0))</f>
        <v>0</v>
      </c>
      <c r="CM61" s="64">
        <f>IF(ลับ!CM$3=0,0,IF(เวลาเรียน!CU9="ป",ลับ!CM$3,0))</f>
        <v>0</v>
      </c>
      <c r="CN61" s="64">
        <f>IF(ลับ!CN$3=0,0,IF(เวลาเรียน!CV9="ป",ลับ!CN$3,0))</f>
        <v>0</v>
      </c>
      <c r="CO61" s="64">
        <f>IF(ลับ!CO$3=0,0,IF(เวลาเรียน!CW9="ป",ลับ!CO$3,0))</f>
        <v>0</v>
      </c>
      <c r="CP61" s="64">
        <f>IF(ลับ!CP$3=0,0,IF(เวลาเรียน!CX9="ป",ลับ!CP$3,0))</f>
        <v>0</v>
      </c>
      <c r="CQ61" s="64">
        <f>IF(ลับ!CQ$3=0,0,IF(เวลาเรียน!CY9="ป",ลับ!CQ$3,0))</f>
        <v>0</v>
      </c>
      <c r="CR61" s="64">
        <f>IF(ลับ!CR$3=0,0,IF(เวลาเรียน!CZ9="ป",ลับ!CR$3,0))</f>
        <v>0</v>
      </c>
      <c r="CS61" s="64">
        <f>IF(ลับ!CS$3=0,0,IF(เวลาเรียน!DA9="ป",ลับ!CS$3,0))</f>
        <v>0</v>
      </c>
      <c r="CT61" s="64">
        <f>IF(ลับ!CT$3=0,0,IF(เวลาเรียน!DB9="ป",ลับ!CT$3,0))</f>
        <v>0</v>
      </c>
      <c r="CU61" s="64">
        <f>IF(ลับ!CU$3=0,0,IF(เวลาเรียน!DC9="ป",ลับ!CU$3,0))</f>
        <v>0</v>
      </c>
      <c r="CV61" s="64">
        <f>IF(ลับ!CV$3=0,0,IF(เวลาเรียน!DD9="ป",ลับ!CV$3,0))</f>
        <v>0</v>
      </c>
      <c r="CW61" s="64">
        <f>IF(ลับ!CW$3=0,0,IF(เวลาเรียน!DE9="ป",ลับ!CW$3,0))</f>
        <v>0</v>
      </c>
      <c r="CX61" s="85">
        <f t="shared" si="24"/>
        <v>0</v>
      </c>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I61" s="59"/>
      <c r="GJ61" s="59"/>
      <c r="GK61" s="59"/>
      <c r="GL61" s="59"/>
      <c r="GM61" s="59"/>
      <c r="GN61" s="59"/>
      <c r="GO61" s="59"/>
      <c r="GP61" s="59"/>
      <c r="GQ61" s="59"/>
      <c r="GR61" s="59"/>
      <c r="GS61" s="59"/>
      <c r="GT61" s="59"/>
      <c r="GU61" s="59"/>
      <c r="GV61" s="59"/>
      <c r="GW61" s="59"/>
      <c r="GX61" s="59"/>
      <c r="GY61" s="59"/>
      <c r="GZ61" s="59"/>
      <c r="HA61" s="59"/>
      <c r="HB61" s="59"/>
      <c r="HC61" s="59"/>
      <c r="HD61" s="59"/>
      <c r="HE61" s="59"/>
      <c r="HF61" s="59"/>
      <c r="HG61" s="51"/>
      <c r="HH61" s="51"/>
      <c r="HI61" s="51"/>
      <c r="HJ61" s="51"/>
      <c r="HK61" s="51"/>
      <c r="HL61" s="51"/>
      <c r="HM61" s="51"/>
      <c r="HN61" s="51"/>
    </row>
    <row r="62" spans="1:222" ht="21">
      <c r="A62" s="29">
        <v>5</v>
      </c>
      <c r="B62" s="64">
        <f>IF(ลับ!B$3=0,0,IF(เวลาเรียน!G10="ป",ลับ!B$3,0))</f>
        <v>0</v>
      </c>
      <c r="C62" s="64">
        <f>IF(ลับ!C$3=0,0,IF(เวลาเรียน!H10="ป",ลับ!C$3,0))</f>
        <v>0</v>
      </c>
      <c r="D62" s="64">
        <f>IF(ลับ!D$3=0,0,IF(เวลาเรียน!I10="ป",ลับ!D$3,0))</f>
        <v>0</v>
      </c>
      <c r="E62" s="64">
        <f>IF(ลับ!E$3=0,0,IF(เวลาเรียน!J10="ป",ลับ!E$3,0))</f>
        <v>0</v>
      </c>
      <c r="F62" s="64">
        <f>IF(ลับ!F$3=0,0,IF(เวลาเรียน!K10="ป",ลับ!F$3,0))</f>
        <v>0</v>
      </c>
      <c r="G62" s="64">
        <f>IF(ลับ!G$3=0,0,IF(เวลาเรียน!L10="ป",ลับ!G$3,0))</f>
        <v>0</v>
      </c>
      <c r="H62" s="64">
        <f>IF(ลับ!H$3=0,0,IF(เวลาเรียน!M10="ป",ลับ!H$3,0))</f>
        <v>0</v>
      </c>
      <c r="I62" s="64">
        <f>IF(ลับ!I$3=0,0,IF(เวลาเรียน!N10="ป",ลับ!I$3,0))</f>
        <v>0</v>
      </c>
      <c r="J62" s="64">
        <f>IF(ลับ!J$3=0,0,IF(เวลาเรียน!O10="ป",ลับ!J$3,0))</f>
        <v>0</v>
      </c>
      <c r="K62" s="64">
        <f>IF(ลับ!K$3=0,0,IF(เวลาเรียน!P10="ป",ลับ!K$3,0))</f>
        <v>0</v>
      </c>
      <c r="L62" s="64">
        <f>IF(ลับ!L$3=0,0,IF(เวลาเรียน!Q10="ป",ลับ!L$3,0))</f>
        <v>0</v>
      </c>
      <c r="M62" s="64">
        <f>IF(ลับ!M$3=0,0,IF(เวลาเรียน!R10="ป",ลับ!M$3,0))</f>
        <v>0</v>
      </c>
      <c r="N62" s="64">
        <f>IF(ลับ!N$3=0,0,IF(เวลาเรียน!S10="ป",ลับ!N$3,0))</f>
        <v>0</v>
      </c>
      <c r="O62" s="64">
        <f>IF(ลับ!O$3=0,0,IF(เวลาเรียน!T10="ป",ลับ!O$3,0))</f>
        <v>0</v>
      </c>
      <c r="P62" s="64">
        <f>IF(ลับ!P$3=0,0,IF(เวลาเรียน!U10="ป",ลับ!P$3,0))</f>
        <v>0</v>
      </c>
      <c r="Q62" s="64">
        <f>IF(ลับ!Q$3=0,0,IF(เวลาเรียน!V10="ป",ลับ!Q$3,0))</f>
        <v>0</v>
      </c>
      <c r="R62" s="64">
        <f>IF(ลับ!R$3=0,0,IF(เวลาเรียน!W10="ป",ลับ!R$3,0))</f>
        <v>0</v>
      </c>
      <c r="S62" s="64">
        <f>IF(ลับ!S$3=0,0,IF(เวลาเรียน!X10="ป",ลับ!S$3,0))</f>
        <v>0</v>
      </c>
      <c r="T62" s="64">
        <f>IF(ลับ!T$3=0,0,IF(เวลาเรียน!Y10="ป",ลับ!T$3,0))</f>
        <v>0</v>
      </c>
      <c r="U62" s="64">
        <f>IF(ลับ!U$3=0,0,IF(เวลาเรียน!Z10="ป",ลับ!U$3,0))</f>
        <v>0</v>
      </c>
      <c r="V62" s="64">
        <f>IF(ลับ!V$3=0,0,IF(เวลาเรียน!AA10="ป",ลับ!V$3,0))</f>
        <v>0</v>
      </c>
      <c r="W62" s="64">
        <f>IF(ลับ!W$3=0,0,IF(เวลาเรียน!AB10="ป",ลับ!W$3,0))</f>
        <v>0</v>
      </c>
      <c r="X62" s="64">
        <f>IF(ลับ!X$3=0,0,IF(เวลาเรียน!AC10="ป",ลับ!X$3,0))</f>
        <v>0</v>
      </c>
      <c r="Y62" s="64">
        <f>IF(ลับ!Y$3=0,0,IF(เวลาเรียน!AD10="ป",ลับ!Y$3,0))</f>
        <v>0</v>
      </c>
      <c r="Z62" s="773">
        <f>IF(ลับ!Z$3=0,0,IF(เวลาเรียน!AE10="ป",ลับ!Z$3,0))</f>
        <v>0</v>
      </c>
      <c r="AA62" s="64">
        <f>IF(ลับ!B$3=0,0,IF(เวลาเรียน!AH10="ป",ลับ!B$3,0))</f>
        <v>0</v>
      </c>
      <c r="AB62" s="64">
        <f>IF(ลับ!C$3=0,0,IF(เวลาเรียน!AI10="ป",ลับ!C$3,0))</f>
        <v>0</v>
      </c>
      <c r="AC62" s="64">
        <f>IF(ลับ!D$3=0,0,IF(เวลาเรียน!AJ10="ป",ลับ!D$3,0))</f>
        <v>0</v>
      </c>
      <c r="AD62" s="64">
        <f>IF(ลับ!E$3=0,0,IF(เวลาเรียน!AK10="ป",ลับ!E$3,0))</f>
        <v>0</v>
      </c>
      <c r="AE62" s="64">
        <f>IF(ลับ!F$3=0,0,IF(เวลาเรียน!AL10="ป",ลับ!F$3,0))</f>
        <v>0</v>
      </c>
      <c r="AF62" s="64">
        <f>IF(ลับ!G$3=0,0,IF(เวลาเรียน!AM10="ป",ลับ!G$3,0))</f>
        <v>0</v>
      </c>
      <c r="AG62" s="64">
        <f>IF(ลับ!H$3=0,0,IF(เวลาเรียน!AN10="ป",ลับ!H$3,0))</f>
        <v>0</v>
      </c>
      <c r="AH62" s="64">
        <f>IF(ลับ!I$3=0,0,IF(เวลาเรียน!AO10="ป",ลับ!I$3,0))</f>
        <v>0</v>
      </c>
      <c r="AI62" s="64">
        <f>IF(ลับ!J$3=0,0,IF(เวลาเรียน!AP10="ป",ลับ!J$3,0))</f>
        <v>0</v>
      </c>
      <c r="AJ62" s="64">
        <f>IF(ลับ!K$3=0,0,IF(เวลาเรียน!AQ10="ป",ลับ!K$3,0))</f>
        <v>0</v>
      </c>
      <c r="AK62" s="64">
        <f>IF(ลับ!L$3=0,0,IF(เวลาเรียน!AR10="ป",ลับ!L$3,0))</f>
        <v>0</v>
      </c>
      <c r="AL62" s="64">
        <f>IF(ลับ!M$3=0,0,IF(เวลาเรียน!AS10="ป",ลับ!M$3,0))</f>
        <v>0</v>
      </c>
      <c r="AM62" s="64">
        <f>IF(ลับ!N$3=0,0,IF(เวลาเรียน!AT10="ป",ลับ!N$3,0))</f>
        <v>0</v>
      </c>
      <c r="AN62" s="64">
        <f>IF(ลับ!O$3=0,0,IF(เวลาเรียน!AU10="ป",ลับ!O$3,0))</f>
        <v>0</v>
      </c>
      <c r="AO62" s="64">
        <f>IF(ลับ!P$3=0,0,IF(เวลาเรียน!AV10="ป",ลับ!P$3,0))</f>
        <v>0</v>
      </c>
      <c r="AP62" s="64">
        <f>IF(ลับ!Q$3=0,0,IF(เวลาเรียน!AW10="ป",ลับ!Q$3,0))</f>
        <v>0</v>
      </c>
      <c r="AQ62" s="64">
        <f>IF(ลับ!R$3=0,0,IF(เวลาเรียน!AX10="ป",ลับ!R$3,0))</f>
        <v>0</v>
      </c>
      <c r="AR62" s="64">
        <f>IF(ลับ!S$3=0,0,IF(เวลาเรียน!AY10="ป",ลับ!S$3,0))</f>
        <v>0</v>
      </c>
      <c r="AS62" s="64">
        <f>IF(ลับ!T$3=0,0,IF(เวลาเรียน!AZ10="ป",ลับ!T$3,0))</f>
        <v>0</v>
      </c>
      <c r="AT62" s="64">
        <f>IF(ลับ!U$3=0,0,IF(เวลาเรียน!BA10="ป",ลับ!U$3,0))</f>
        <v>0</v>
      </c>
      <c r="AU62" s="64">
        <f>IF(ลับ!V$3=0,0,IF(เวลาเรียน!BB10="ป",ลับ!V$3,0))</f>
        <v>0</v>
      </c>
      <c r="AV62" s="64">
        <f>IF(ลับ!W$3=0,0,IF(เวลาเรียน!BC10="ป",ลับ!W$3,0))</f>
        <v>0</v>
      </c>
      <c r="AW62" s="64">
        <f>IF(ลับ!X$3=0,0,IF(เวลาเรียน!BD10="ป",ลับ!X$3,0))</f>
        <v>0</v>
      </c>
      <c r="AX62" s="64">
        <f>IF(ลับ!Y$3=0,0,IF(เวลาเรียน!BE10="ป",ลับ!Y$3,0))</f>
        <v>0</v>
      </c>
      <c r="AY62" s="64">
        <f>IF(ลับ!Z$3=0,0,IF(เวลาเรียน!BF10="ป",ลับ!Z$3,0))</f>
        <v>0</v>
      </c>
      <c r="AZ62" s="64">
        <f>IF(ลับ!AA$3=0,0,IF(เวลาเรียน!BG10="ป",ลับ!AA$3,0))</f>
        <v>0</v>
      </c>
      <c r="BA62" s="64">
        <f>IF(ลับ!AB$3=0,0,IF(เวลาเรียน!BH10="ป",ลับ!AB$3,0))</f>
        <v>0</v>
      </c>
      <c r="BB62" s="64">
        <f>IF(ลับ!AC$3=0,0,IF(เวลาเรียน!BI10="ป",ลับ!AC$3,0))</f>
        <v>0</v>
      </c>
      <c r="BC62" s="64">
        <f>IF(ลับ!AD$3=0,0,IF(เวลาเรียน!BJ10="ป",ลับ!AD$3,0))</f>
        <v>0</v>
      </c>
      <c r="BD62" s="64">
        <f>IF(ลับ!AE$3=0,0,IF(เวลาเรียน!BK10="ป",ลับ!AE$3,0))</f>
        <v>0</v>
      </c>
      <c r="BE62" s="64">
        <f>IF(ลับ!AF$3=0,0,IF(เวลาเรียน!BL10="ป",ลับ!AF$3,0))</f>
        <v>0</v>
      </c>
      <c r="BF62" s="64">
        <f>IF(ลับ!AG$3=0,0,IF(เวลาเรียน!BM10="ป",ลับ!AG$3,0))</f>
        <v>0</v>
      </c>
      <c r="BG62" s="64">
        <f>IF(ลับ!AH$3=0,0,IF(เวลาเรียน!BN10="ป",ลับ!AH$3,0))</f>
        <v>0</v>
      </c>
      <c r="BH62" s="64">
        <f>IF(ลับ!AI$3=0,0,IF(เวลาเรียน!BO10="ป",ลับ!AI$3,0))</f>
        <v>0</v>
      </c>
      <c r="BI62" s="64">
        <f>IF(ลับ!AJ$3=0,0,IF(เวลาเรียน!BP10="ป",ลับ!AJ$3,0))</f>
        <v>0</v>
      </c>
      <c r="BJ62" s="64">
        <f>IF(ลับ!AK$3=0,0,IF(เวลาเรียน!BQ10="ป",ลับ!AK$3,0))</f>
        <v>0</v>
      </c>
      <c r="BK62" s="64">
        <f>IF(ลับ!AL$3=0,0,IF(เวลาเรียน!BR10="ป",ลับ!AL$3,0))</f>
        <v>0</v>
      </c>
      <c r="BL62" s="64">
        <f>IF(ลับ!AM$3=0,0,IF(เวลาเรียน!BS10="ป",ลับ!AM$3,0))</f>
        <v>0</v>
      </c>
      <c r="BM62" s="64">
        <f>IF(ลับ!AN$3=0,0,IF(เวลาเรียน!BT10="ป",ลับ!AN$3,0))</f>
        <v>0</v>
      </c>
      <c r="BN62" s="64">
        <f>IF(ลับ!AO$3=0,0,IF(เวลาเรียน!BU10="ป",ลับ!AO$3,0))</f>
        <v>0</v>
      </c>
      <c r="BO62" s="64">
        <f>IF(ลับ!AP$3=0,0,IF(เวลาเรียน!BV10="ป",ลับ!AP$3,0))</f>
        <v>0</v>
      </c>
      <c r="BP62" s="64">
        <f>IF(ลับ!AQ$3=0,0,IF(เวลาเรียน!BW10="ป",ลับ!AQ$3,0))</f>
        <v>0</v>
      </c>
      <c r="BQ62" s="64">
        <f>IF(ลับ!AR$3=0,0,IF(เวลาเรียน!BX10="ป",ลับ!AR$3,0))</f>
        <v>0</v>
      </c>
      <c r="BR62" s="64">
        <f>IF(ลับ!AS$3=0,0,IF(เวลาเรียน!BY10="ป",ลับ!AS$3,0))</f>
        <v>0</v>
      </c>
      <c r="BS62" s="773">
        <f>IF(ลับ!AT$3=0,0,IF(เวลาเรียน!BZ10="ป",ลับ!AT$3,0))</f>
        <v>0</v>
      </c>
      <c r="BT62" s="64">
        <f>IF(ลับ!BT$3=0,0,IF(เวลาเรียน!CB10="ป",ลับ!BT$3,0))</f>
        <v>0</v>
      </c>
      <c r="BU62" s="64">
        <f>IF(ลับ!BU$3=0,0,IF(เวลาเรียน!CC10="ป",ลับ!BU$3,0))</f>
        <v>0</v>
      </c>
      <c r="BV62" s="64">
        <f>IF(ลับ!BV$3=0,0,IF(เวลาเรียน!CD10="ป",ลับ!BV$3,0))</f>
        <v>0</v>
      </c>
      <c r="BW62" s="64">
        <f>IF(ลับ!BW$3=0,0,IF(เวลาเรียน!CE10="ป",ลับ!BW$3,0))</f>
        <v>0</v>
      </c>
      <c r="BX62" s="64">
        <f>IF(ลับ!BX$3=0,0,IF(เวลาเรียน!CF10="ป",ลับ!BX$3,0))</f>
        <v>0</v>
      </c>
      <c r="BY62" s="64">
        <f>IF(ลับ!BY$3=0,0,IF(เวลาเรียน!CG10="ป",ลับ!BY$3,0))</f>
        <v>0</v>
      </c>
      <c r="BZ62" s="64">
        <f>IF(ลับ!BZ$3=0,0,IF(เวลาเรียน!CH10="ป",ลับ!BZ$3,0))</f>
        <v>0</v>
      </c>
      <c r="CA62" s="64">
        <f>IF(ลับ!CA$3=0,0,IF(เวลาเรียน!CI10="ป",ลับ!CA$3,0))</f>
        <v>0</v>
      </c>
      <c r="CB62" s="64">
        <f>IF(ลับ!CB$3=0,0,IF(เวลาเรียน!CJ10="ป",ลับ!CB$3,0))</f>
        <v>0</v>
      </c>
      <c r="CC62" s="64">
        <f>IF(ลับ!CC$3=0,0,IF(เวลาเรียน!CK10="ป",ลับ!CC$3,0))</f>
        <v>0</v>
      </c>
      <c r="CD62" s="64">
        <f>IF(ลับ!CD$3=0,0,IF(เวลาเรียน!CL10="ป",ลับ!CD$3,0))</f>
        <v>0</v>
      </c>
      <c r="CE62" s="64">
        <f>IF(ลับ!CE$3=0,0,IF(เวลาเรียน!CM10="ป",ลับ!CE$3,0))</f>
        <v>0</v>
      </c>
      <c r="CF62" s="64">
        <f>IF(ลับ!CF$3=0,0,IF(เวลาเรียน!CN10="ป",ลับ!CF$3,0))</f>
        <v>0</v>
      </c>
      <c r="CG62" s="64">
        <f>IF(ลับ!CG$3=0,0,IF(เวลาเรียน!CO10="ป",ลับ!CG$3,0))</f>
        <v>0</v>
      </c>
      <c r="CH62" s="64">
        <f>IF(ลับ!CH$3=0,0,IF(เวลาเรียน!CP10="ป",ลับ!CH$3,0))</f>
        <v>0</v>
      </c>
      <c r="CI62" s="64">
        <f>IF(ลับ!CI$3=0,0,IF(เวลาเรียน!CQ10="ป",ลับ!CI$3,0))</f>
        <v>0</v>
      </c>
      <c r="CJ62" s="64">
        <f>IF(ลับ!CJ$3=0,0,IF(เวลาเรียน!CR10="ป",ลับ!CJ$3,0))</f>
        <v>0</v>
      </c>
      <c r="CK62" s="64">
        <f>IF(ลับ!CK$3=0,0,IF(เวลาเรียน!CS10="ป",ลับ!CK$3,0))</f>
        <v>0</v>
      </c>
      <c r="CL62" s="64">
        <f>IF(ลับ!CL$3=0,0,IF(เวลาเรียน!CT10="ป",ลับ!CL$3,0))</f>
        <v>0</v>
      </c>
      <c r="CM62" s="64">
        <f>IF(ลับ!CM$3=0,0,IF(เวลาเรียน!CU10="ป",ลับ!CM$3,0))</f>
        <v>0</v>
      </c>
      <c r="CN62" s="64">
        <f>IF(ลับ!CN$3=0,0,IF(เวลาเรียน!CV10="ป",ลับ!CN$3,0))</f>
        <v>0</v>
      </c>
      <c r="CO62" s="64">
        <f>IF(ลับ!CO$3=0,0,IF(เวลาเรียน!CW10="ป",ลับ!CO$3,0))</f>
        <v>0</v>
      </c>
      <c r="CP62" s="64">
        <f>IF(ลับ!CP$3=0,0,IF(เวลาเรียน!CX10="ป",ลับ!CP$3,0))</f>
        <v>0</v>
      </c>
      <c r="CQ62" s="64">
        <f>IF(ลับ!CQ$3=0,0,IF(เวลาเรียน!CY10="ป",ลับ!CQ$3,0))</f>
        <v>0</v>
      </c>
      <c r="CR62" s="64">
        <f>IF(ลับ!CR$3=0,0,IF(เวลาเรียน!CZ10="ป",ลับ!CR$3,0))</f>
        <v>0</v>
      </c>
      <c r="CS62" s="64">
        <f>IF(ลับ!CS$3=0,0,IF(เวลาเรียน!DA10="ป",ลับ!CS$3,0))</f>
        <v>0</v>
      </c>
      <c r="CT62" s="64">
        <f>IF(ลับ!CT$3=0,0,IF(เวลาเรียน!DB10="ป",ลับ!CT$3,0))</f>
        <v>0</v>
      </c>
      <c r="CU62" s="64">
        <f>IF(ลับ!CU$3=0,0,IF(เวลาเรียน!DC10="ป",ลับ!CU$3,0))</f>
        <v>0</v>
      </c>
      <c r="CV62" s="64">
        <f>IF(ลับ!CV$3=0,0,IF(เวลาเรียน!DD10="ป",ลับ!CV$3,0))</f>
        <v>0</v>
      </c>
      <c r="CW62" s="64">
        <f>IF(ลับ!CW$3=0,0,IF(เวลาเรียน!DE10="ป",ลับ!CW$3,0))</f>
        <v>0</v>
      </c>
      <c r="CX62" s="85">
        <f t="shared" si="24"/>
        <v>0</v>
      </c>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I62" s="59"/>
      <c r="GJ62" s="59"/>
      <c r="GK62" s="59"/>
      <c r="GL62" s="59"/>
      <c r="GM62" s="59"/>
      <c r="GN62" s="59"/>
      <c r="GO62" s="59"/>
      <c r="GP62" s="59"/>
      <c r="GQ62" s="59"/>
      <c r="GR62" s="59"/>
      <c r="GS62" s="59"/>
      <c r="GT62" s="59"/>
      <c r="GU62" s="59"/>
      <c r="GV62" s="59"/>
      <c r="GW62" s="59"/>
      <c r="GX62" s="59"/>
      <c r="GY62" s="59"/>
      <c r="GZ62" s="59"/>
      <c r="HA62" s="59"/>
      <c r="HB62" s="59"/>
      <c r="HC62" s="59"/>
      <c r="HD62" s="59"/>
      <c r="HE62" s="59"/>
      <c r="HF62" s="59"/>
      <c r="HG62" s="51"/>
      <c r="HH62" s="51"/>
      <c r="HI62" s="51"/>
      <c r="HJ62" s="51"/>
      <c r="HK62" s="51"/>
      <c r="HL62" s="51"/>
      <c r="HM62" s="51"/>
      <c r="HN62" s="51"/>
    </row>
    <row r="63" spans="1:222" ht="21">
      <c r="A63" s="29">
        <v>6</v>
      </c>
      <c r="B63" s="64">
        <f>IF(ลับ!B$3=0,0,IF(เวลาเรียน!G11="ป",ลับ!B$3,0))</f>
        <v>0</v>
      </c>
      <c r="C63" s="64">
        <f>IF(ลับ!C$3=0,0,IF(เวลาเรียน!H11="ป",ลับ!C$3,0))</f>
        <v>0</v>
      </c>
      <c r="D63" s="64">
        <f>IF(ลับ!D$3=0,0,IF(เวลาเรียน!I11="ป",ลับ!D$3,0))</f>
        <v>0</v>
      </c>
      <c r="E63" s="64">
        <f>IF(ลับ!E$3=0,0,IF(เวลาเรียน!J11="ป",ลับ!E$3,0))</f>
        <v>0</v>
      </c>
      <c r="F63" s="64">
        <f>IF(ลับ!F$3=0,0,IF(เวลาเรียน!K11="ป",ลับ!F$3,0))</f>
        <v>0</v>
      </c>
      <c r="G63" s="64">
        <f>IF(ลับ!G$3=0,0,IF(เวลาเรียน!L11="ป",ลับ!G$3,0))</f>
        <v>0</v>
      </c>
      <c r="H63" s="64">
        <f>IF(ลับ!H$3=0,0,IF(เวลาเรียน!M11="ป",ลับ!H$3,0))</f>
        <v>0</v>
      </c>
      <c r="I63" s="64">
        <f>IF(ลับ!I$3=0,0,IF(เวลาเรียน!N11="ป",ลับ!I$3,0))</f>
        <v>0</v>
      </c>
      <c r="J63" s="64">
        <f>IF(ลับ!J$3=0,0,IF(เวลาเรียน!O11="ป",ลับ!J$3,0))</f>
        <v>0</v>
      </c>
      <c r="K63" s="64">
        <f>IF(ลับ!K$3=0,0,IF(เวลาเรียน!P11="ป",ลับ!K$3,0))</f>
        <v>0</v>
      </c>
      <c r="L63" s="64">
        <f>IF(ลับ!L$3=0,0,IF(เวลาเรียน!Q11="ป",ลับ!L$3,0))</f>
        <v>0</v>
      </c>
      <c r="M63" s="64">
        <f>IF(ลับ!M$3=0,0,IF(เวลาเรียน!R11="ป",ลับ!M$3,0))</f>
        <v>0</v>
      </c>
      <c r="N63" s="64">
        <f>IF(ลับ!N$3=0,0,IF(เวลาเรียน!S11="ป",ลับ!N$3,0))</f>
        <v>0</v>
      </c>
      <c r="O63" s="64">
        <f>IF(ลับ!O$3=0,0,IF(เวลาเรียน!T11="ป",ลับ!O$3,0))</f>
        <v>0</v>
      </c>
      <c r="P63" s="64">
        <f>IF(ลับ!P$3=0,0,IF(เวลาเรียน!U11="ป",ลับ!P$3,0))</f>
        <v>0</v>
      </c>
      <c r="Q63" s="64">
        <f>IF(ลับ!Q$3=0,0,IF(เวลาเรียน!V11="ป",ลับ!Q$3,0))</f>
        <v>0</v>
      </c>
      <c r="R63" s="64">
        <f>IF(ลับ!R$3=0,0,IF(เวลาเรียน!W11="ป",ลับ!R$3,0))</f>
        <v>0</v>
      </c>
      <c r="S63" s="64">
        <f>IF(ลับ!S$3=0,0,IF(เวลาเรียน!X11="ป",ลับ!S$3,0))</f>
        <v>0</v>
      </c>
      <c r="T63" s="64">
        <f>IF(ลับ!T$3=0,0,IF(เวลาเรียน!Y11="ป",ลับ!T$3,0))</f>
        <v>0</v>
      </c>
      <c r="U63" s="64">
        <f>IF(ลับ!U$3=0,0,IF(เวลาเรียน!Z11="ป",ลับ!U$3,0))</f>
        <v>0</v>
      </c>
      <c r="V63" s="64">
        <f>IF(ลับ!V$3=0,0,IF(เวลาเรียน!AA11="ป",ลับ!V$3,0))</f>
        <v>0</v>
      </c>
      <c r="W63" s="64">
        <f>IF(ลับ!W$3=0,0,IF(เวลาเรียน!AB11="ป",ลับ!W$3,0))</f>
        <v>0</v>
      </c>
      <c r="X63" s="64">
        <f>IF(ลับ!X$3=0,0,IF(เวลาเรียน!AC11="ป",ลับ!X$3,0))</f>
        <v>0</v>
      </c>
      <c r="Y63" s="64">
        <f>IF(ลับ!Y$3=0,0,IF(เวลาเรียน!AD11="ป",ลับ!Y$3,0))</f>
        <v>0</v>
      </c>
      <c r="Z63" s="773">
        <f>IF(ลับ!Z$3=0,0,IF(เวลาเรียน!AE11="ป",ลับ!Z$3,0))</f>
        <v>0</v>
      </c>
      <c r="AA63" s="64">
        <f>IF(ลับ!B$3=0,0,IF(เวลาเรียน!AH11="ป",ลับ!B$3,0))</f>
        <v>0</v>
      </c>
      <c r="AB63" s="64">
        <f>IF(ลับ!C$3=0,0,IF(เวลาเรียน!AI11="ป",ลับ!C$3,0))</f>
        <v>0</v>
      </c>
      <c r="AC63" s="64">
        <f>IF(ลับ!D$3=0,0,IF(เวลาเรียน!AJ11="ป",ลับ!D$3,0))</f>
        <v>0</v>
      </c>
      <c r="AD63" s="64">
        <f>IF(ลับ!E$3=0,0,IF(เวลาเรียน!AK11="ป",ลับ!E$3,0))</f>
        <v>0</v>
      </c>
      <c r="AE63" s="64">
        <f>IF(ลับ!F$3=0,0,IF(เวลาเรียน!AL11="ป",ลับ!F$3,0))</f>
        <v>0</v>
      </c>
      <c r="AF63" s="64">
        <f>IF(ลับ!G$3=0,0,IF(เวลาเรียน!AM11="ป",ลับ!G$3,0))</f>
        <v>0</v>
      </c>
      <c r="AG63" s="64">
        <f>IF(ลับ!H$3=0,0,IF(เวลาเรียน!AN11="ป",ลับ!H$3,0))</f>
        <v>0</v>
      </c>
      <c r="AH63" s="64">
        <f>IF(ลับ!I$3=0,0,IF(เวลาเรียน!AO11="ป",ลับ!I$3,0))</f>
        <v>0</v>
      </c>
      <c r="AI63" s="64">
        <f>IF(ลับ!J$3=0,0,IF(เวลาเรียน!AP11="ป",ลับ!J$3,0))</f>
        <v>0</v>
      </c>
      <c r="AJ63" s="64">
        <f>IF(ลับ!K$3=0,0,IF(เวลาเรียน!AQ11="ป",ลับ!K$3,0))</f>
        <v>0</v>
      </c>
      <c r="AK63" s="64">
        <f>IF(ลับ!L$3=0,0,IF(เวลาเรียน!AR11="ป",ลับ!L$3,0))</f>
        <v>0</v>
      </c>
      <c r="AL63" s="64">
        <f>IF(ลับ!M$3=0,0,IF(เวลาเรียน!AS11="ป",ลับ!M$3,0))</f>
        <v>0</v>
      </c>
      <c r="AM63" s="64">
        <f>IF(ลับ!N$3=0,0,IF(เวลาเรียน!AT11="ป",ลับ!N$3,0))</f>
        <v>0</v>
      </c>
      <c r="AN63" s="64">
        <f>IF(ลับ!O$3=0,0,IF(เวลาเรียน!AU11="ป",ลับ!O$3,0))</f>
        <v>0</v>
      </c>
      <c r="AO63" s="64">
        <f>IF(ลับ!P$3=0,0,IF(เวลาเรียน!AV11="ป",ลับ!P$3,0))</f>
        <v>0</v>
      </c>
      <c r="AP63" s="64">
        <f>IF(ลับ!Q$3=0,0,IF(เวลาเรียน!AW11="ป",ลับ!Q$3,0))</f>
        <v>0</v>
      </c>
      <c r="AQ63" s="64">
        <f>IF(ลับ!R$3=0,0,IF(เวลาเรียน!AX11="ป",ลับ!R$3,0))</f>
        <v>0</v>
      </c>
      <c r="AR63" s="64">
        <f>IF(ลับ!S$3=0,0,IF(เวลาเรียน!AY11="ป",ลับ!S$3,0))</f>
        <v>0</v>
      </c>
      <c r="AS63" s="64">
        <f>IF(ลับ!T$3=0,0,IF(เวลาเรียน!AZ11="ป",ลับ!T$3,0))</f>
        <v>0</v>
      </c>
      <c r="AT63" s="64">
        <f>IF(ลับ!U$3=0,0,IF(เวลาเรียน!BA11="ป",ลับ!U$3,0))</f>
        <v>0</v>
      </c>
      <c r="AU63" s="64">
        <f>IF(ลับ!V$3=0,0,IF(เวลาเรียน!BB11="ป",ลับ!V$3,0))</f>
        <v>0</v>
      </c>
      <c r="AV63" s="64">
        <f>IF(ลับ!W$3=0,0,IF(เวลาเรียน!BC11="ป",ลับ!W$3,0))</f>
        <v>0</v>
      </c>
      <c r="AW63" s="64">
        <f>IF(ลับ!X$3=0,0,IF(เวลาเรียน!BD11="ป",ลับ!X$3,0))</f>
        <v>0</v>
      </c>
      <c r="AX63" s="64">
        <f>IF(ลับ!Y$3=0,0,IF(เวลาเรียน!BE11="ป",ลับ!Y$3,0))</f>
        <v>0</v>
      </c>
      <c r="AY63" s="64">
        <f>IF(ลับ!Z$3=0,0,IF(เวลาเรียน!BF11="ป",ลับ!Z$3,0))</f>
        <v>0</v>
      </c>
      <c r="AZ63" s="64">
        <f>IF(ลับ!AA$3=0,0,IF(เวลาเรียน!BG11="ป",ลับ!AA$3,0))</f>
        <v>0</v>
      </c>
      <c r="BA63" s="64">
        <f>IF(ลับ!AB$3=0,0,IF(เวลาเรียน!BH11="ป",ลับ!AB$3,0))</f>
        <v>0</v>
      </c>
      <c r="BB63" s="64">
        <f>IF(ลับ!AC$3=0,0,IF(เวลาเรียน!BI11="ป",ลับ!AC$3,0))</f>
        <v>0</v>
      </c>
      <c r="BC63" s="64">
        <f>IF(ลับ!AD$3=0,0,IF(เวลาเรียน!BJ11="ป",ลับ!AD$3,0))</f>
        <v>0</v>
      </c>
      <c r="BD63" s="64">
        <f>IF(ลับ!AE$3=0,0,IF(เวลาเรียน!BK11="ป",ลับ!AE$3,0))</f>
        <v>0</v>
      </c>
      <c r="BE63" s="64">
        <f>IF(ลับ!AF$3=0,0,IF(เวลาเรียน!BL11="ป",ลับ!AF$3,0))</f>
        <v>0</v>
      </c>
      <c r="BF63" s="64">
        <f>IF(ลับ!AG$3=0,0,IF(เวลาเรียน!BM11="ป",ลับ!AG$3,0))</f>
        <v>0</v>
      </c>
      <c r="BG63" s="64">
        <f>IF(ลับ!AH$3=0,0,IF(เวลาเรียน!BN11="ป",ลับ!AH$3,0))</f>
        <v>0</v>
      </c>
      <c r="BH63" s="64">
        <f>IF(ลับ!AI$3=0,0,IF(เวลาเรียน!BO11="ป",ลับ!AI$3,0))</f>
        <v>0</v>
      </c>
      <c r="BI63" s="64">
        <f>IF(ลับ!AJ$3=0,0,IF(เวลาเรียน!BP11="ป",ลับ!AJ$3,0))</f>
        <v>0</v>
      </c>
      <c r="BJ63" s="64">
        <f>IF(ลับ!AK$3=0,0,IF(เวลาเรียน!BQ11="ป",ลับ!AK$3,0))</f>
        <v>0</v>
      </c>
      <c r="BK63" s="64">
        <f>IF(ลับ!AL$3=0,0,IF(เวลาเรียน!BR11="ป",ลับ!AL$3,0))</f>
        <v>0</v>
      </c>
      <c r="BL63" s="64">
        <f>IF(ลับ!AM$3=0,0,IF(เวลาเรียน!BS11="ป",ลับ!AM$3,0))</f>
        <v>0</v>
      </c>
      <c r="BM63" s="64">
        <f>IF(ลับ!AN$3=0,0,IF(เวลาเรียน!BT11="ป",ลับ!AN$3,0))</f>
        <v>0</v>
      </c>
      <c r="BN63" s="64">
        <f>IF(ลับ!AO$3=0,0,IF(เวลาเรียน!BU11="ป",ลับ!AO$3,0))</f>
        <v>0</v>
      </c>
      <c r="BO63" s="64">
        <f>IF(ลับ!AP$3=0,0,IF(เวลาเรียน!BV11="ป",ลับ!AP$3,0))</f>
        <v>0</v>
      </c>
      <c r="BP63" s="64">
        <f>IF(ลับ!AQ$3=0,0,IF(เวลาเรียน!BW11="ป",ลับ!AQ$3,0))</f>
        <v>0</v>
      </c>
      <c r="BQ63" s="64">
        <f>IF(ลับ!AR$3=0,0,IF(เวลาเรียน!BX11="ป",ลับ!AR$3,0))</f>
        <v>0</v>
      </c>
      <c r="BR63" s="64">
        <f>IF(ลับ!AS$3=0,0,IF(เวลาเรียน!BY11="ป",ลับ!AS$3,0))</f>
        <v>0</v>
      </c>
      <c r="BS63" s="773">
        <f>IF(ลับ!AT$3=0,0,IF(เวลาเรียน!BZ11="ป",ลับ!AT$3,0))</f>
        <v>0</v>
      </c>
      <c r="BT63" s="64">
        <f>IF(ลับ!BT$3=0,0,IF(เวลาเรียน!CB11="ป",ลับ!BT$3,0))</f>
        <v>0</v>
      </c>
      <c r="BU63" s="64">
        <f>IF(ลับ!BU$3=0,0,IF(เวลาเรียน!CC11="ป",ลับ!BU$3,0))</f>
        <v>0</v>
      </c>
      <c r="BV63" s="64">
        <f>IF(ลับ!BV$3=0,0,IF(เวลาเรียน!CD11="ป",ลับ!BV$3,0))</f>
        <v>0</v>
      </c>
      <c r="BW63" s="64">
        <f>IF(ลับ!BW$3=0,0,IF(เวลาเรียน!CE11="ป",ลับ!BW$3,0))</f>
        <v>0</v>
      </c>
      <c r="BX63" s="64">
        <f>IF(ลับ!BX$3=0,0,IF(เวลาเรียน!CF11="ป",ลับ!BX$3,0))</f>
        <v>0</v>
      </c>
      <c r="BY63" s="64">
        <f>IF(ลับ!BY$3=0,0,IF(เวลาเรียน!CG11="ป",ลับ!BY$3,0))</f>
        <v>0</v>
      </c>
      <c r="BZ63" s="64">
        <f>IF(ลับ!BZ$3=0,0,IF(เวลาเรียน!CH11="ป",ลับ!BZ$3,0))</f>
        <v>0</v>
      </c>
      <c r="CA63" s="64">
        <f>IF(ลับ!CA$3=0,0,IF(เวลาเรียน!CI11="ป",ลับ!CA$3,0))</f>
        <v>0</v>
      </c>
      <c r="CB63" s="64">
        <f>IF(ลับ!CB$3=0,0,IF(เวลาเรียน!CJ11="ป",ลับ!CB$3,0))</f>
        <v>0</v>
      </c>
      <c r="CC63" s="64">
        <f>IF(ลับ!CC$3=0,0,IF(เวลาเรียน!CK11="ป",ลับ!CC$3,0))</f>
        <v>0</v>
      </c>
      <c r="CD63" s="64">
        <f>IF(ลับ!CD$3=0,0,IF(เวลาเรียน!CL11="ป",ลับ!CD$3,0))</f>
        <v>0</v>
      </c>
      <c r="CE63" s="64">
        <f>IF(ลับ!CE$3=0,0,IF(เวลาเรียน!CM11="ป",ลับ!CE$3,0))</f>
        <v>0</v>
      </c>
      <c r="CF63" s="64">
        <f>IF(ลับ!CF$3=0,0,IF(เวลาเรียน!CN11="ป",ลับ!CF$3,0))</f>
        <v>0</v>
      </c>
      <c r="CG63" s="64">
        <f>IF(ลับ!CG$3=0,0,IF(เวลาเรียน!CO11="ป",ลับ!CG$3,0))</f>
        <v>0</v>
      </c>
      <c r="CH63" s="64">
        <f>IF(ลับ!CH$3=0,0,IF(เวลาเรียน!CP11="ป",ลับ!CH$3,0))</f>
        <v>0</v>
      </c>
      <c r="CI63" s="64">
        <f>IF(ลับ!CI$3=0,0,IF(เวลาเรียน!CQ11="ป",ลับ!CI$3,0))</f>
        <v>0</v>
      </c>
      <c r="CJ63" s="64">
        <f>IF(ลับ!CJ$3=0,0,IF(เวลาเรียน!CR11="ป",ลับ!CJ$3,0))</f>
        <v>0</v>
      </c>
      <c r="CK63" s="64">
        <f>IF(ลับ!CK$3=0,0,IF(เวลาเรียน!CS11="ป",ลับ!CK$3,0))</f>
        <v>0</v>
      </c>
      <c r="CL63" s="64">
        <f>IF(ลับ!CL$3=0,0,IF(เวลาเรียน!CT11="ป",ลับ!CL$3,0))</f>
        <v>0</v>
      </c>
      <c r="CM63" s="64">
        <f>IF(ลับ!CM$3=0,0,IF(เวลาเรียน!CU11="ป",ลับ!CM$3,0))</f>
        <v>0</v>
      </c>
      <c r="CN63" s="64">
        <f>IF(ลับ!CN$3=0,0,IF(เวลาเรียน!CV11="ป",ลับ!CN$3,0))</f>
        <v>0</v>
      </c>
      <c r="CO63" s="64">
        <f>IF(ลับ!CO$3=0,0,IF(เวลาเรียน!CW11="ป",ลับ!CO$3,0))</f>
        <v>0</v>
      </c>
      <c r="CP63" s="64">
        <f>IF(ลับ!CP$3=0,0,IF(เวลาเรียน!CX11="ป",ลับ!CP$3,0))</f>
        <v>0</v>
      </c>
      <c r="CQ63" s="64">
        <f>IF(ลับ!CQ$3=0,0,IF(เวลาเรียน!CY11="ป",ลับ!CQ$3,0))</f>
        <v>0</v>
      </c>
      <c r="CR63" s="64">
        <f>IF(ลับ!CR$3=0,0,IF(เวลาเรียน!CZ11="ป",ลับ!CR$3,0))</f>
        <v>0</v>
      </c>
      <c r="CS63" s="64">
        <f>IF(ลับ!CS$3=0,0,IF(เวลาเรียน!DA11="ป",ลับ!CS$3,0))</f>
        <v>0</v>
      </c>
      <c r="CT63" s="64">
        <f>IF(ลับ!CT$3=0,0,IF(เวลาเรียน!DB11="ป",ลับ!CT$3,0))</f>
        <v>0</v>
      </c>
      <c r="CU63" s="64">
        <f>IF(ลับ!CU$3=0,0,IF(เวลาเรียน!DC11="ป",ลับ!CU$3,0))</f>
        <v>0</v>
      </c>
      <c r="CV63" s="64">
        <f>IF(ลับ!CV$3=0,0,IF(เวลาเรียน!DD11="ป",ลับ!CV$3,0))</f>
        <v>0</v>
      </c>
      <c r="CW63" s="64">
        <f>IF(ลับ!CW$3=0,0,IF(เวลาเรียน!DE11="ป",ลับ!CW$3,0))</f>
        <v>0</v>
      </c>
      <c r="CX63" s="85">
        <f t="shared" si="24"/>
        <v>0</v>
      </c>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X63" s="51"/>
      <c r="FY63" s="51"/>
      <c r="FZ63" s="51"/>
      <c r="GA63" s="51"/>
      <c r="GB63" s="51"/>
      <c r="GC63" s="51"/>
      <c r="GD63" s="51"/>
      <c r="GI63" s="59"/>
      <c r="GJ63" s="59"/>
      <c r="GK63" s="59"/>
      <c r="GL63" s="59"/>
      <c r="GM63" s="59"/>
      <c r="GN63" s="59"/>
      <c r="GO63" s="59"/>
      <c r="GP63" s="59"/>
      <c r="GQ63" s="59"/>
      <c r="GR63" s="59"/>
      <c r="GS63" s="59"/>
      <c r="GT63" s="59"/>
      <c r="GU63" s="59"/>
      <c r="GV63" s="59"/>
      <c r="GW63" s="59"/>
      <c r="GX63" s="59"/>
      <c r="GY63" s="59"/>
      <c r="GZ63" s="59"/>
      <c r="HA63" s="59"/>
      <c r="HB63" s="59"/>
      <c r="HC63" s="59"/>
      <c r="HD63" s="59"/>
      <c r="HE63" s="59"/>
      <c r="HF63" s="59"/>
      <c r="HG63" s="51"/>
      <c r="HH63" s="51"/>
      <c r="HI63" s="51"/>
      <c r="HJ63" s="51"/>
      <c r="HK63" s="51"/>
      <c r="HL63" s="51"/>
      <c r="HM63" s="51"/>
      <c r="HN63" s="51"/>
    </row>
    <row r="64" spans="1:222" ht="21">
      <c r="A64" s="29">
        <v>7</v>
      </c>
      <c r="B64" s="64">
        <f>IF(ลับ!B$3=0,0,IF(เวลาเรียน!G12="ป",ลับ!B$3,0))</f>
        <v>0</v>
      </c>
      <c r="C64" s="64">
        <f>IF(ลับ!C$3=0,0,IF(เวลาเรียน!H12="ป",ลับ!C$3,0))</f>
        <v>0</v>
      </c>
      <c r="D64" s="64">
        <f>IF(ลับ!D$3=0,0,IF(เวลาเรียน!I12="ป",ลับ!D$3,0))</f>
        <v>0</v>
      </c>
      <c r="E64" s="64">
        <f>IF(ลับ!E$3=0,0,IF(เวลาเรียน!J12="ป",ลับ!E$3,0))</f>
        <v>0</v>
      </c>
      <c r="F64" s="64">
        <f>IF(ลับ!F$3=0,0,IF(เวลาเรียน!K12="ป",ลับ!F$3,0))</f>
        <v>0</v>
      </c>
      <c r="G64" s="64">
        <f>IF(ลับ!G$3=0,0,IF(เวลาเรียน!L12="ป",ลับ!G$3,0))</f>
        <v>0</v>
      </c>
      <c r="H64" s="64">
        <f>IF(ลับ!H$3=0,0,IF(เวลาเรียน!M12="ป",ลับ!H$3,0))</f>
        <v>0</v>
      </c>
      <c r="I64" s="64">
        <f>IF(ลับ!I$3=0,0,IF(เวลาเรียน!N12="ป",ลับ!I$3,0))</f>
        <v>0</v>
      </c>
      <c r="J64" s="64">
        <f>IF(ลับ!J$3=0,0,IF(เวลาเรียน!O12="ป",ลับ!J$3,0))</f>
        <v>0</v>
      </c>
      <c r="K64" s="64">
        <f>IF(ลับ!K$3=0,0,IF(เวลาเรียน!P12="ป",ลับ!K$3,0))</f>
        <v>0</v>
      </c>
      <c r="L64" s="64">
        <f>IF(ลับ!L$3=0,0,IF(เวลาเรียน!Q12="ป",ลับ!L$3,0))</f>
        <v>0</v>
      </c>
      <c r="M64" s="64">
        <f>IF(ลับ!M$3=0,0,IF(เวลาเรียน!R12="ป",ลับ!M$3,0))</f>
        <v>0</v>
      </c>
      <c r="N64" s="64">
        <f>IF(ลับ!N$3=0,0,IF(เวลาเรียน!S12="ป",ลับ!N$3,0))</f>
        <v>0</v>
      </c>
      <c r="O64" s="64">
        <f>IF(ลับ!O$3=0,0,IF(เวลาเรียน!T12="ป",ลับ!O$3,0))</f>
        <v>0</v>
      </c>
      <c r="P64" s="64">
        <f>IF(ลับ!P$3=0,0,IF(เวลาเรียน!U12="ป",ลับ!P$3,0))</f>
        <v>0</v>
      </c>
      <c r="Q64" s="64">
        <f>IF(ลับ!Q$3=0,0,IF(เวลาเรียน!V12="ป",ลับ!Q$3,0))</f>
        <v>0</v>
      </c>
      <c r="R64" s="64">
        <f>IF(ลับ!R$3=0,0,IF(เวลาเรียน!W12="ป",ลับ!R$3,0))</f>
        <v>0</v>
      </c>
      <c r="S64" s="64">
        <f>IF(ลับ!S$3=0,0,IF(เวลาเรียน!X12="ป",ลับ!S$3,0))</f>
        <v>0</v>
      </c>
      <c r="T64" s="64">
        <f>IF(ลับ!T$3=0,0,IF(เวลาเรียน!Y12="ป",ลับ!T$3,0))</f>
        <v>0</v>
      </c>
      <c r="U64" s="64">
        <f>IF(ลับ!U$3=0,0,IF(เวลาเรียน!Z12="ป",ลับ!U$3,0))</f>
        <v>0</v>
      </c>
      <c r="V64" s="64">
        <f>IF(ลับ!V$3=0,0,IF(เวลาเรียน!AA12="ป",ลับ!V$3,0))</f>
        <v>0</v>
      </c>
      <c r="W64" s="64">
        <f>IF(ลับ!W$3=0,0,IF(เวลาเรียน!AB12="ป",ลับ!W$3,0))</f>
        <v>0</v>
      </c>
      <c r="X64" s="64">
        <f>IF(ลับ!X$3=0,0,IF(เวลาเรียน!AC12="ป",ลับ!X$3,0))</f>
        <v>0</v>
      </c>
      <c r="Y64" s="64">
        <f>IF(ลับ!Y$3=0,0,IF(เวลาเรียน!AD12="ป",ลับ!Y$3,0))</f>
        <v>0</v>
      </c>
      <c r="Z64" s="773">
        <f>IF(ลับ!Z$3=0,0,IF(เวลาเรียน!AE12="ป",ลับ!Z$3,0))</f>
        <v>0</v>
      </c>
      <c r="AA64" s="64">
        <f>IF(ลับ!B$3=0,0,IF(เวลาเรียน!AH12="ป",ลับ!B$3,0))</f>
        <v>0</v>
      </c>
      <c r="AB64" s="64">
        <f>IF(ลับ!C$3=0,0,IF(เวลาเรียน!AI12="ป",ลับ!C$3,0))</f>
        <v>0</v>
      </c>
      <c r="AC64" s="64">
        <f>IF(ลับ!D$3=0,0,IF(เวลาเรียน!AJ12="ป",ลับ!D$3,0))</f>
        <v>0</v>
      </c>
      <c r="AD64" s="64">
        <f>IF(ลับ!E$3=0,0,IF(เวลาเรียน!AK12="ป",ลับ!E$3,0))</f>
        <v>0</v>
      </c>
      <c r="AE64" s="64">
        <f>IF(ลับ!F$3=0,0,IF(เวลาเรียน!AL12="ป",ลับ!F$3,0))</f>
        <v>0</v>
      </c>
      <c r="AF64" s="64">
        <f>IF(ลับ!G$3=0,0,IF(เวลาเรียน!AM12="ป",ลับ!G$3,0))</f>
        <v>0</v>
      </c>
      <c r="AG64" s="64">
        <f>IF(ลับ!H$3=0,0,IF(เวลาเรียน!AN12="ป",ลับ!H$3,0))</f>
        <v>0</v>
      </c>
      <c r="AH64" s="64">
        <f>IF(ลับ!I$3=0,0,IF(เวลาเรียน!AO12="ป",ลับ!I$3,0))</f>
        <v>0</v>
      </c>
      <c r="AI64" s="64">
        <f>IF(ลับ!J$3=0,0,IF(เวลาเรียน!AP12="ป",ลับ!J$3,0))</f>
        <v>0</v>
      </c>
      <c r="AJ64" s="64">
        <f>IF(ลับ!K$3=0,0,IF(เวลาเรียน!AQ12="ป",ลับ!K$3,0))</f>
        <v>0</v>
      </c>
      <c r="AK64" s="64">
        <f>IF(ลับ!L$3=0,0,IF(เวลาเรียน!AR12="ป",ลับ!L$3,0))</f>
        <v>0</v>
      </c>
      <c r="AL64" s="64">
        <f>IF(ลับ!M$3=0,0,IF(เวลาเรียน!AS12="ป",ลับ!M$3,0))</f>
        <v>0</v>
      </c>
      <c r="AM64" s="64">
        <f>IF(ลับ!N$3=0,0,IF(เวลาเรียน!AT12="ป",ลับ!N$3,0))</f>
        <v>0</v>
      </c>
      <c r="AN64" s="64">
        <f>IF(ลับ!O$3=0,0,IF(เวลาเรียน!AU12="ป",ลับ!O$3,0))</f>
        <v>0</v>
      </c>
      <c r="AO64" s="64">
        <f>IF(ลับ!P$3=0,0,IF(เวลาเรียน!AV12="ป",ลับ!P$3,0))</f>
        <v>0</v>
      </c>
      <c r="AP64" s="64">
        <f>IF(ลับ!Q$3=0,0,IF(เวลาเรียน!AW12="ป",ลับ!Q$3,0))</f>
        <v>0</v>
      </c>
      <c r="AQ64" s="64">
        <f>IF(ลับ!R$3=0,0,IF(เวลาเรียน!AX12="ป",ลับ!R$3,0))</f>
        <v>0</v>
      </c>
      <c r="AR64" s="64">
        <f>IF(ลับ!S$3=0,0,IF(เวลาเรียน!AY12="ป",ลับ!S$3,0))</f>
        <v>0</v>
      </c>
      <c r="AS64" s="64">
        <f>IF(ลับ!T$3=0,0,IF(เวลาเรียน!AZ12="ป",ลับ!T$3,0))</f>
        <v>0</v>
      </c>
      <c r="AT64" s="64">
        <f>IF(ลับ!U$3=0,0,IF(เวลาเรียน!BA12="ป",ลับ!U$3,0))</f>
        <v>0</v>
      </c>
      <c r="AU64" s="64">
        <f>IF(ลับ!V$3=0,0,IF(เวลาเรียน!BB12="ป",ลับ!V$3,0))</f>
        <v>0</v>
      </c>
      <c r="AV64" s="64">
        <f>IF(ลับ!W$3=0,0,IF(เวลาเรียน!BC12="ป",ลับ!W$3,0))</f>
        <v>0</v>
      </c>
      <c r="AW64" s="64">
        <f>IF(ลับ!X$3=0,0,IF(เวลาเรียน!BD12="ป",ลับ!X$3,0))</f>
        <v>0</v>
      </c>
      <c r="AX64" s="64">
        <f>IF(ลับ!Y$3=0,0,IF(เวลาเรียน!BE12="ป",ลับ!Y$3,0))</f>
        <v>0</v>
      </c>
      <c r="AY64" s="64">
        <f>IF(ลับ!Z$3=0,0,IF(เวลาเรียน!BF12="ป",ลับ!Z$3,0))</f>
        <v>0</v>
      </c>
      <c r="AZ64" s="64">
        <f>IF(ลับ!AA$3=0,0,IF(เวลาเรียน!BG12="ป",ลับ!AA$3,0))</f>
        <v>0</v>
      </c>
      <c r="BA64" s="64">
        <f>IF(ลับ!AB$3=0,0,IF(เวลาเรียน!BH12="ป",ลับ!AB$3,0))</f>
        <v>0</v>
      </c>
      <c r="BB64" s="64">
        <f>IF(ลับ!AC$3=0,0,IF(เวลาเรียน!BI12="ป",ลับ!AC$3,0))</f>
        <v>0</v>
      </c>
      <c r="BC64" s="64">
        <f>IF(ลับ!AD$3=0,0,IF(เวลาเรียน!BJ12="ป",ลับ!AD$3,0))</f>
        <v>0</v>
      </c>
      <c r="BD64" s="64">
        <f>IF(ลับ!AE$3=0,0,IF(เวลาเรียน!BK12="ป",ลับ!AE$3,0))</f>
        <v>0</v>
      </c>
      <c r="BE64" s="64">
        <f>IF(ลับ!AF$3=0,0,IF(เวลาเรียน!BL12="ป",ลับ!AF$3,0))</f>
        <v>0</v>
      </c>
      <c r="BF64" s="64">
        <f>IF(ลับ!AG$3=0,0,IF(เวลาเรียน!BM12="ป",ลับ!AG$3,0))</f>
        <v>0</v>
      </c>
      <c r="BG64" s="64">
        <f>IF(ลับ!AH$3=0,0,IF(เวลาเรียน!BN12="ป",ลับ!AH$3,0))</f>
        <v>0</v>
      </c>
      <c r="BH64" s="64">
        <f>IF(ลับ!AI$3=0,0,IF(เวลาเรียน!BO12="ป",ลับ!AI$3,0))</f>
        <v>0</v>
      </c>
      <c r="BI64" s="64">
        <f>IF(ลับ!AJ$3=0,0,IF(เวลาเรียน!BP12="ป",ลับ!AJ$3,0))</f>
        <v>0</v>
      </c>
      <c r="BJ64" s="64">
        <f>IF(ลับ!AK$3=0,0,IF(เวลาเรียน!BQ12="ป",ลับ!AK$3,0))</f>
        <v>0</v>
      </c>
      <c r="BK64" s="64">
        <f>IF(ลับ!AL$3=0,0,IF(เวลาเรียน!BR12="ป",ลับ!AL$3,0))</f>
        <v>0</v>
      </c>
      <c r="BL64" s="64">
        <f>IF(ลับ!AM$3=0,0,IF(เวลาเรียน!BS12="ป",ลับ!AM$3,0))</f>
        <v>0</v>
      </c>
      <c r="BM64" s="64">
        <f>IF(ลับ!AN$3=0,0,IF(เวลาเรียน!BT12="ป",ลับ!AN$3,0))</f>
        <v>0</v>
      </c>
      <c r="BN64" s="64">
        <f>IF(ลับ!AO$3=0,0,IF(เวลาเรียน!BU12="ป",ลับ!AO$3,0))</f>
        <v>0</v>
      </c>
      <c r="BO64" s="64">
        <f>IF(ลับ!AP$3=0,0,IF(เวลาเรียน!BV12="ป",ลับ!AP$3,0))</f>
        <v>0</v>
      </c>
      <c r="BP64" s="64">
        <f>IF(ลับ!AQ$3=0,0,IF(เวลาเรียน!BW12="ป",ลับ!AQ$3,0))</f>
        <v>0</v>
      </c>
      <c r="BQ64" s="64">
        <f>IF(ลับ!AR$3=0,0,IF(เวลาเรียน!BX12="ป",ลับ!AR$3,0))</f>
        <v>0</v>
      </c>
      <c r="BR64" s="64">
        <f>IF(ลับ!AS$3=0,0,IF(เวลาเรียน!BY12="ป",ลับ!AS$3,0))</f>
        <v>0</v>
      </c>
      <c r="BS64" s="773">
        <f>IF(ลับ!AT$3=0,0,IF(เวลาเรียน!BZ12="ป",ลับ!AT$3,0))</f>
        <v>0</v>
      </c>
      <c r="BT64" s="64">
        <f>IF(ลับ!BT$3=0,0,IF(เวลาเรียน!CB12="ป",ลับ!BT$3,0))</f>
        <v>0</v>
      </c>
      <c r="BU64" s="64">
        <f>IF(ลับ!BU$3=0,0,IF(เวลาเรียน!CC12="ป",ลับ!BU$3,0))</f>
        <v>0</v>
      </c>
      <c r="BV64" s="64">
        <f>IF(ลับ!BV$3=0,0,IF(เวลาเรียน!CD12="ป",ลับ!BV$3,0))</f>
        <v>0</v>
      </c>
      <c r="BW64" s="64">
        <f>IF(ลับ!BW$3=0,0,IF(เวลาเรียน!CE12="ป",ลับ!BW$3,0))</f>
        <v>0</v>
      </c>
      <c r="BX64" s="64">
        <f>IF(ลับ!BX$3=0,0,IF(เวลาเรียน!CF12="ป",ลับ!BX$3,0))</f>
        <v>0</v>
      </c>
      <c r="BY64" s="64">
        <f>IF(ลับ!BY$3=0,0,IF(เวลาเรียน!CG12="ป",ลับ!BY$3,0))</f>
        <v>0</v>
      </c>
      <c r="BZ64" s="64">
        <f>IF(ลับ!BZ$3=0,0,IF(เวลาเรียน!CH12="ป",ลับ!BZ$3,0))</f>
        <v>0</v>
      </c>
      <c r="CA64" s="64">
        <f>IF(ลับ!CA$3=0,0,IF(เวลาเรียน!CI12="ป",ลับ!CA$3,0))</f>
        <v>0</v>
      </c>
      <c r="CB64" s="64">
        <f>IF(ลับ!CB$3=0,0,IF(เวลาเรียน!CJ12="ป",ลับ!CB$3,0))</f>
        <v>0</v>
      </c>
      <c r="CC64" s="64">
        <f>IF(ลับ!CC$3=0,0,IF(เวลาเรียน!CK12="ป",ลับ!CC$3,0))</f>
        <v>0</v>
      </c>
      <c r="CD64" s="64">
        <f>IF(ลับ!CD$3=0,0,IF(เวลาเรียน!CL12="ป",ลับ!CD$3,0))</f>
        <v>0</v>
      </c>
      <c r="CE64" s="64">
        <f>IF(ลับ!CE$3=0,0,IF(เวลาเรียน!CM12="ป",ลับ!CE$3,0))</f>
        <v>0</v>
      </c>
      <c r="CF64" s="64">
        <f>IF(ลับ!CF$3=0,0,IF(เวลาเรียน!CN12="ป",ลับ!CF$3,0))</f>
        <v>0</v>
      </c>
      <c r="CG64" s="64">
        <f>IF(ลับ!CG$3=0,0,IF(เวลาเรียน!CO12="ป",ลับ!CG$3,0))</f>
        <v>0</v>
      </c>
      <c r="CH64" s="64">
        <f>IF(ลับ!CH$3=0,0,IF(เวลาเรียน!CP12="ป",ลับ!CH$3,0))</f>
        <v>0</v>
      </c>
      <c r="CI64" s="64">
        <f>IF(ลับ!CI$3=0,0,IF(เวลาเรียน!CQ12="ป",ลับ!CI$3,0))</f>
        <v>0</v>
      </c>
      <c r="CJ64" s="64">
        <f>IF(ลับ!CJ$3=0,0,IF(เวลาเรียน!CR12="ป",ลับ!CJ$3,0))</f>
        <v>0</v>
      </c>
      <c r="CK64" s="64">
        <f>IF(ลับ!CK$3=0,0,IF(เวลาเรียน!CS12="ป",ลับ!CK$3,0))</f>
        <v>0</v>
      </c>
      <c r="CL64" s="64">
        <f>IF(ลับ!CL$3=0,0,IF(เวลาเรียน!CT12="ป",ลับ!CL$3,0))</f>
        <v>0</v>
      </c>
      <c r="CM64" s="64">
        <f>IF(ลับ!CM$3=0,0,IF(เวลาเรียน!CU12="ป",ลับ!CM$3,0))</f>
        <v>0</v>
      </c>
      <c r="CN64" s="64">
        <f>IF(ลับ!CN$3=0,0,IF(เวลาเรียน!CV12="ป",ลับ!CN$3,0))</f>
        <v>0</v>
      </c>
      <c r="CO64" s="64">
        <f>IF(ลับ!CO$3=0,0,IF(เวลาเรียน!CW12="ป",ลับ!CO$3,0))</f>
        <v>0</v>
      </c>
      <c r="CP64" s="64">
        <f>IF(ลับ!CP$3=0,0,IF(เวลาเรียน!CX12="ป",ลับ!CP$3,0))</f>
        <v>0</v>
      </c>
      <c r="CQ64" s="64">
        <f>IF(ลับ!CQ$3=0,0,IF(เวลาเรียน!CY12="ป",ลับ!CQ$3,0))</f>
        <v>0</v>
      </c>
      <c r="CR64" s="64">
        <f>IF(ลับ!CR$3=0,0,IF(เวลาเรียน!CZ12="ป",ลับ!CR$3,0))</f>
        <v>0</v>
      </c>
      <c r="CS64" s="64">
        <f>IF(ลับ!CS$3=0,0,IF(เวลาเรียน!DA12="ป",ลับ!CS$3,0))</f>
        <v>0</v>
      </c>
      <c r="CT64" s="64">
        <f>IF(ลับ!CT$3=0,0,IF(เวลาเรียน!DB12="ป",ลับ!CT$3,0))</f>
        <v>0</v>
      </c>
      <c r="CU64" s="64">
        <f>IF(ลับ!CU$3=0,0,IF(เวลาเรียน!DC12="ป",ลับ!CU$3,0))</f>
        <v>0</v>
      </c>
      <c r="CV64" s="64">
        <f>IF(ลับ!CV$3=0,0,IF(เวลาเรียน!DD12="ป",ลับ!CV$3,0))</f>
        <v>0</v>
      </c>
      <c r="CW64" s="64">
        <f>IF(ลับ!CW$3=0,0,IF(เวลาเรียน!DE12="ป",ลับ!CW$3,0))</f>
        <v>0</v>
      </c>
      <c r="CX64" s="85">
        <f t="shared" si="24"/>
        <v>0</v>
      </c>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I64" s="59"/>
      <c r="GJ64" s="59"/>
      <c r="GK64" s="59"/>
      <c r="GL64" s="59"/>
      <c r="GM64" s="59"/>
      <c r="GN64" s="59"/>
      <c r="GO64" s="59"/>
      <c r="GP64" s="59"/>
      <c r="GQ64" s="59"/>
      <c r="GR64" s="59"/>
      <c r="GS64" s="59"/>
      <c r="GT64" s="59"/>
      <c r="GU64" s="59"/>
      <c r="GV64" s="59"/>
      <c r="GW64" s="59"/>
      <c r="GX64" s="59"/>
      <c r="GY64" s="59"/>
      <c r="GZ64" s="59"/>
      <c r="HA64" s="59"/>
      <c r="HB64" s="59"/>
      <c r="HC64" s="59"/>
      <c r="HD64" s="59"/>
      <c r="HE64" s="59"/>
      <c r="HF64" s="59"/>
      <c r="HG64" s="51"/>
      <c r="HH64" s="51"/>
      <c r="HI64" s="51"/>
      <c r="HJ64" s="51"/>
      <c r="HK64" s="51"/>
      <c r="HL64" s="51"/>
      <c r="HM64" s="51"/>
      <c r="HN64" s="51"/>
    </row>
    <row r="65" spans="1:222" ht="21">
      <c r="A65" s="29">
        <v>8</v>
      </c>
      <c r="B65" s="64">
        <f>IF(ลับ!B$3=0,0,IF(เวลาเรียน!G13="ป",ลับ!B$3,0))</f>
        <v>0</v>
      </c>
      <c r="C65" s="64">
        <f>IF(ลับ!C$3=0,0,IF(เวลาเรียน!H13="ป",ลับ!C$3,0))</f>
        <v>0</v>
      </c>
      <c r="D65" s="64">
        <f>IF(ลับ!D$3=0,0,IF(เวลาเรียน!I13="ป",ลับ!D$3,0))</f>
        <v>0</v>
      </c>
      <c r="E65" s="64">
        <f>IF(ลับ!E$3=0,0,IF(เวลาเรียน!J13="ป",ลับ!E$3,0))</f>
        <v>0</v>
      </c>
      <c r="F65" s="64">
        <f>IF(ลับ!F$3=0,0,IF(เวลาเรียน!K13="ป",ลับ!F$3,0))</f>
        <v>0</v>
      </c>
      <c r="G65" s="64">
        <f>IF(ลับ!G$3=0,0,IF(เวลาเรียน!L13="ป",ลับ!G$3,0))</f>
        <v>0</v>
      </c>
      <c r="H65" s="64">
        <f>IF(ลับ!H$3=0,0,IF(เวลาเรียน!M13="ป",ลับ!H$3,0))</f>
        <v>0</v>
      </c>
      <c r="I65" s="64">
        <f>IF(ลับ!I$3=0,0,IF(เวลาเรียน!N13="ป",ลับ!I$3,0))</f>
        <v>0</v>
      </c>
      <c r="J65" s="64">
        <f>IF(ลับ!J$3=0,0,IF(เวลาเรียน!O13="ป",ลับ!J$3,0))</f>
        <v>0</v>
      </c>
      <c r="K65" s="64">
        <f>IF(ลับ!K$3=0,0,IF(เวลาเรียน!P13="ป",ลับ!K$3,0))</f>
        <v>0</v>
      </c>
      <c r="L65" s="64">
        <f>IF(ลับ!L$3=0,0,IF(เวลาเรียน!Q13="ป",ลับ!L$3,0))</f>
        <v>0</v>
      </c>
      <c r="M65" s="64">
        <f>IF(ลับ!M$3=0,0,IF(เวลาเรียน!R13="ป",ลับ!M$3,0))</f>
        <v>0</v>
      </c>
      <c r="N65" s="64">
        <f>IF(ลับ!N$3=0,0,IF(เวลาเรียน!S13="ป",ลับ!N$3,0))</f>
        <v>0</v>
      </c>
      <c r="O65" s="64">
        <f>IF(ลับ!O$3=0,0,IF(เวลาเรียน!T13="ป",ลับ!O$3,0))</f>
        <v>0</v>
      </c>
      <c r="P65" s="64">
        <f>IF(ลับ!P$3=0,0,IF(เวลาเรียน!U13="ป",ลับ!P$3,0))</f>
        <v>0</v>
      </c>
      <c r="Q65" s="64">
        <f>IF(ลับ!Q$3=0,0,IF(เวลาเรียน!V13="ป",ลับ!Q$3,0))</f>
        <v>0</v>
      </c>
      <c r="R65" s="64">
        <f>IF(ลับ!R$3=0,0,IF(เวลาเรียน!W13="ป",ลับ!R$3,0))</f>
        <v>0</v>
      </c>
      <c r="S65" s="64">
        <f>IF(ลับ!S$3=0,0,IF(เวลาเรียน!X13="ป",ลับ!S$3,0))</f>
        <v>0</v>
      </c>
      <c r="T65" s="64">
        <f>IF(ลับ!T$3=0,0,IF(เวลาเรียน!Y13="ป",ลับ!T$3,0))</f>
        <v>0</v>
      </c>
      <c r="U65" s="64">
        <f>IF(ลับ!U$3=0,0,IF(เวลาเรียน!Z13="ป",ลับ!U$3,0))</f>
        <v>0</v>
      </c>
      <c r="V65" s="64">
        <f>IF(ลับ!V$3=0,0,IF(เวลาเรียน!AA13="ป",ลับ!V$3,0))</f>
        <v>0</v>
      </c>
      <c r="W65" s="64">
        <f>IF(ลับ!W$3=0,0,IF(เวลาเรียน!AB13="ป",ลับ!W$3,0))</f>
        <v>0</v>
      </c>
      <c r="X65" s="64">
        <f>IF(ลับ!X$3=0,0,IF(เวลาเรียน!AC13="ป",ลับ!X$3,0))</f>
        <v>0</v>
      </c>
      <c r="Y65" s="64">
        <f>IF(ลับ!Y$3=0,0,IF(เวลาเรียน!AD13="ป",ลับ!Y$3,0))</f>
        <v>0</v>
      </c>
      <c r="Z65" s="773">
        <f>IF(ลับ!Z$3=0,0,IF(เวลาเรียน!AE13="ป",ลับ!Z$3,0))</f>
        <v>0</v>
      </c>
      <c r="AA65" s="64">
        <f>IF(ลับ!B$3=0,0,IF(เวลาเรียน!AH13="ป",ลับ!B$3,0))</f>
        <v>0</v>
      </c>
      <c r="AB65" s="64">
        <f>IF(ลับ!C$3=0,0,IF(เวลาเรียน!AI13="ป",ลับ!C$3,0))</f>
        <v>0</v>
      </c>
      <c r="AC65" s="64">
        <f>IF(ลับ!D$3=0,0,IF(เวลาเรียน!AJ13="ป",ลับ!D$3,0))</f>
        <v>0</v>
      </c>
      <c r="AD65" s="64">
        <f>IF(ลับ!E$3=0,0,IF(เวลาเรียน!AK13="ป",ลับ!E$3,0))</f>
        <v>0</v>
      </c>
      <c r="AE65" s="64">
        <f>IF(ลับ!F$3=0,0,IF(เวลาเรียน!AL13="ป",ลับ!F$3,0))</f>
        <v>0</v>
      </c>
      <c r="AF65" s="64">
        <f>IF(ลับ!G$3=0,0,IF(เวลาเรียน!AM13="ป",ลับ!G$3,0))</f>
        <v>0</v>
      </c>
      <c r="AG65" s="64">
        <f>IF(ลับ!H$3=0,0,IF(เวลาเรียน!AN13="ป",ลับ!H$3,0))</f>
        <v>0</v>
      </c>
      <c r="AH65" s="64">
        <f>IF(ลับ!I$3=0,0,IF(เวลาเรียน!AO13="ป",ลับ!I$3,0))</f>
        <v>0</v>
      </c>
      <c r="AI65" s="64">
        <f>IF(ลับ!J$3=0,0,IF(เวลาเรียน!AP13="ป",ลับ!J$3,0))</f>
        <v>0</v>
      </c>
      <c r="AJ65" s="64">
        <f>IF(ลับ!K$3=0,0,IF(เวลาเรียน!AQ13="ป",ลับ!K$3,0))</f>
        <v>0</v>
      </c>
      <c r="AK65" s="64">
        <f>IF(ลับ!L$3=0,0,IF(เวลาเรียน!AR13="ป",ลับ!L$3,0))</f>
        <v>0</v>
      </c>
      <c r="AL65" s="64">
        <f>IF(ลับ!M$3=0,0,IF(เวลาเรียน!AS13="ป",ลับ!M$3,0))</f>
        <v>0</v>
      </c>
      <c r="AM65" s="64">
        <f>IF(ลับ!N$3=0,0,IF(เวลาเรียน!AT13="ป",ลับ!N$3,0))</f>
        <v>0</v>
      </c>
      <c r="AN65" s="64">
        <f>IF(ลับ!O$3=0,0,IF(เวลาเรียน!AU13="ป",ลับ!O$3,0))</f>
        <v>0</v>
      </c>
      <c r="AO65" s="64">
        <f>IF(ลับ!P$3=0,0,IF(เวลาเรียน!AV13="ป",ลับ!P$3,0))</f>
        <v>0</v>
      </c>
      <c r="AP65" s="64">
        <f>IF(ลับ!Q$3=0,0,IF(เวลาเรียน!AW13="ป",ลับ!Q$3,0))</f>
        <v>0</v>
      </c>
      <c r="AQ65" s="64">
        <f>IF(ลับ!R$3=0,0,IF(เวลาเรียน!AX13="ป",ลับ!R$3,0))</f>
        <v>0</v>
      </c>
      <c r="AR65" s="64">
        <f>IF(ลับ!S$3=0,0,IF(เวลาเรียน!AY13="ป",ลับ!S$3,0))</f>
        <v>0</v>
      </c>
      <c r="AS65" s="64">
        <f>IF(ลับ!T$3=0,0,IF(เวลาเรียน!AZ13="ป",ลับ!T$3,0))</f>
        <v>0</v>
      </c>
      <c r="AT65" s="64">
        <f>IF(ลับ!U$3=0,0,IF(เวลาเรียน!BA13="ป",ลับ!U$3,0))</f>
        <v>0</v>
      </c>
      <c r="AU65" s="64">
        <f>IF(ลับ!V$3=0,0,IF(เวลาเรียน!BB13="ป",ลับ!V$3,0))</f>
        <v>0</v>
      </c>
      <c r="AV65" s="64">
        <f>IF(ลับ!W$3=0,0,IF(เวลาเรียน!BC13="ป",ลับ!W$3,0))</f>
        <v>0</v>
      </c>
      <c r="AW65" s="64">
        <f>IF(ลับ!X$3=0,0,IF(เวลาเรียน!BD13="ป",ลับ!X$3,0))</f>
        <v>0</v>
      </c>
      <c r="AX65" s="64">
        <f>IF(ลับ!Y$3=0,0,IF(เวลาเรียน!BE13="ป",ลับ!Y$3,0))</f>
        <v>0</v>
      </c>
      <c r="AY65" s="64">
        <f>IF(ลับ!Z$3=0,0,IF(เวลาเรียน!BF13="ป",ลับ!Z$3,0))</f>
        <v>0</v>
      </c>
      <c r="AZ65" s="64">
        <f>IF(ลับ!AA$3=0,0,IF(เวลาเรียน!BG13="ป",ลับ!AA$3,0))</f>
        <v>0</v>
      </c>
      <c r="BA65" s="64">
        <f>IF(ลับ!AB$3=0,0,IF(เวลาเรียน!BH13="ป",ลับ!AB$3,0))</f>
        <v>0</v>
      </c>
      <c r="BB65" s="64">
        <f>IF(ลับ!AC$3=0,0,IF(เวลาเรียน!BI13="ป",ลับ!AC$3,0))</f>
        <v>0</v>
      </c>
      <c r="BC65" s="64">
        <f>IF(ลับ!AD$3=0,0,IF(เวลาเรียน!BJ13="ป",ลับ!AD$3,0))</f>
        <v>0</v>
      </c>
      <c r="BD65" s="64">
        <f>IF(ลับ!AE$3=0,0,IF(เวลาเรียน!BK13="ป",ลับ!AE$3,0))</f>
        <v>0</v>
      </c>
      <c r="BE65" s="64">
        <f>IF(ลับ!AF$3=0,0,IF(เวลาเรียน!BL13="ป",ลับ!AF$3,0))</f>
        <v>0</v>
      </c>
      <c r="BF65" s="64">
        <f>IF(ลับ!AG$3=0,0,IF(เวลาเรียน!BM13="ป",ลับ!AG$3,0))</f>
        <v>0</v>
      </c>
      <c r="BG65" s="64">
        <f>IF(ลับ!AH$3=0,0,IF(เวลาเรียน!BN13="ป",ลับ!AH$3,0))</f>
        <v>0</v>
      </c>
      <c r="BH65" s="64">
        <f>IF(ลับ!AI$3=0,0,IF(เวลาเรียน!BO13="ป",ลับ!AI$3,0))</f>
        <v>0</v>
      </c>
      <c r="BI65" s="64">
        <f>IF(ลับ!AJ$3=0,0,IF(เวลาเรียน!BP13="ป",ลับ!AJ$3,0))</f>
        <v>0</v>
      </c>
      <c r="BJ65" s="64">
        <f>IF(ลับ!AK$3=0,0,IF(เวลาเรียน!BQ13="ป",ลับ!AK$3,0))</f>
        <v>0</v>
      </c>
      <c r="BK65" s="64">
        <f>IF(ลับ!AL$3=0,0,IF(เวลาเรียน!BR13="ป",ลับ!AL$3,0))</f>
        <v>0</v>
      </c>
      <c r="BL65" s="64">
        <f>IF(ลับ!AM$3=0,0,IF(เวลาเรียน!BS13="ป",ลับ!AM$3,0))</f>
        <v>0</v>
      </c>
      <c r="BM65" s="64">
        <f>IF(ลับ!AN$3=0,0,IF(เวลาเรียน!BT13="ป",ลับ!AN$3,0))</f>
        <v>0</v>
      </c>
      <c r="BN65" s="64">
        <f>IF(ลับ!AO$3=0,0,IF(เวลาเรียน!BU13="ป",ลับ!AO$3,0))</f>
        <v>0</v>
      </c>
      <c r="BO65" s="64">
        <f>IF(ลับ!AP$3=0,0,IF(เวลาเรียน!BV13="ป",ลับ!AP$3,0))</f>
        <v>0</v>
      </c>
      <c r="BP65" s="64">
        <f>IF(ลับ!AQ$3=0,0,IF(เวลาเรียน!BW13="ป",ลับ!AQ$3,0))</f>
        <v>0</v>
      </c>
      <c r="BQ65" s="64">
        <f>IF(ลับ!AR$3=0,0,IF(เวลาเรียน!BX13="ป",ลับ!AR$3,0))</f>
        <v>0</v>
      </c>
      <c r="BR65" s="64">
        <f>IF(ลับ!AS$3=0,0,IF(เวลาเรียน!BY13="ป",ลับ!AS$3,0))</f>
        <v>0</v>
      </c>
      <c r="BS65" s="773">
        <f>IF(ลับ!AT$3=0,0,IF(เวลาเรียน!BZ13="ป",ลับ!AT$3,0))</f>
        <v>0</v>
      </c>
      <c r="BT65" s="64">
        <f>IF(ลับ!BT$3=0,0,IF(เวลาเรียน!CB13="ป",ลับ!BT$3,0))</f>
        <v>0</v>
      </c>
      <c r="BU65" s="64">
        <f>IF(ลับ!BU$3=0,0,IF(เวลาเรียน!CC13="ป",ลับ!BU$3,0))</f>
        <v>0</v>
      </c>
      <c r="BV65" s="64">
        <f>IF(ลับ!BV$3=0,0,IF(เวลาเรียน!CD13="ป",ลับ!BV$3,0))</f>
        <v>0</v>
      </c>
      <c r="BW65" s="64">
        <f>IF(ลับ!BW$3=0,0,IF(เวลาเรียน!CE13="ป",ลับ!BW$3,0))</f>
        <v>0</v>
      </c>
      <c r="BX65" s="64">
        <f>IF(ลับ!BX$3=0,0,IF(เวลาเรียน!CF13="ป",ลับ!BX$3,0))</f>
        <v>0</v>
      </c>
      <c r="BY65" s="64">
        <f>IF(ลับ!BY$3=0,0,IF(เวลาเรียน!CG13="ป",ลับ!BY$3,0))</f>
        <v>0</v>
      </c>
      <c r="BZ65" s="64">
        <f>IF(ลับ!BZ$3=0,0,IF(เวลาเรียน!CH13="ป",ลับ!BZ$3,0))</f>
        <v>0</v>
      </c>
      <c r="CA65" s="64">
        <f>IF(ลับ!CA$3=0,0,IF(เวลาเรียน!CI13="ป",ลับ!CA$3,0))</f>
        <v>0</v>
      </c>
      <c r="CB65" s="64">
        <f>IF(ลับ!CB$3=0,0,IF(เวลาเรียน!CJ13="ป",ลับ!CB$3,0))</f>
        <v>0</v>
      </c>
      <c r="CC65" s="64">
        <f>IF(ลับ!CC$3=0,0,IF(เวลาเรียน!CK13="ป",ลับ!CC$3,0))</f>
        <v>0</v>
      </c>
      <c r="CD65" s="64">
        <f>IF(ลับ!CD$3=0,0,IF(เวลาเรียน!CL13="ป",ลับ!CD$3,0))</f>
        <v>0</v>
      </c>
      <c r="CE65" s="64">
        <f>IF(ลับ!CE$3=0,0,IF(เวลาเรียน!CM13="ป",ลับ!CE$3,0))</f>
        <v>0</v>
      </c>
      <c r="CF65" s="64">
        <f>IF(ลับ!CF$3=0,0,IF(เวลาเรียน!CN13="ป",ลับ!CF$3,0))</f>
        <v>0</v>
      </c>
      <c r="CG65" s="64">
        <f>IF(ลับ!CG$3=0,0,IF(เวลาเรียน!CO13="ป",ลับ!CG$3,0))</f>
        <v>0</v>
      </c>
      <c r="CH65" s="64">
        <f>IF(ลับ!CH$3=0,0,IF(เวลาเรียน!CP13="ป",ลับ!CH$3,0))</f>
        <v>0</v>
      </c>
      <c r="CI65" s="64">
        <f>IF(ลับ!CI$3=0,0,IF(เวลาเรียน!CQ13="ป",ลับ!CI$3,0))</f>
        <v>0</v>
      </c>
      <c r="CJ65" s="64">
        <f>IF(ลับ!CJ$3=0,0,IF(เวลาเรียน!CR13="ป",ลับ!CJ$3,0))</f>
        <v>0</v>
      </c>
      <c r="CK65" s="64">
        <f>IF(ลับ!CK$3=0,0,IF(เวลาเรียน!CS13="ป",ลับ!CK$3,0))</f>
        <v>0</v>
      </c>
      <c r="CL65" s="64">
        <f>IF(ลับ!CL$3=0,0,IF(เวลาเรียน!CT13="ป",ลับ!CL$3,0))</f>
        <v>0</v>
      </c>
      <c r="CM65" s="64">
        <f>IF(ลับ!CM$3=0,0,IF(เวลาเรียน!CU13="ป",ลับ!CM$3,0))</f>
        <v>0</v>
      </c>
      <c r="CN65" s="64">
        <f>IF(ลับ!CN$3=0,0,IF(เวลาเรียน!CV13="ป",ลับ!CN$3,0))</f>
        <v>0</v>
      </c>
      <c r="CO65" s="64">
        <f>IF(ลับ!CO$3=0,0,IF(เวลาเรียน!CW13="ป",ลับ!CO$3,0))</f>
        <v>0</v>
      </c>
      <c r="CP65" s="64">
        <f>IF(ลับ!CP$3=0,0,IF(เวลาเรียน!CX13="ป",ลับ!CP$3,0))</f>
        <v>0</v>
      </c>
      <c r="CQ65" s="64">
        <f>IF(ลับ!CQ$3=0,0,IF(เวลาเรียน!CY13="ป",ลับ!CQ$3,0))</f>
        <v>0</v>
      </c>
      <c r="CR65" s="64">
        <f>IF(ลับ!CR$3=0,0,IF(เวลาเรียน!CZ13="ป",ลับ!CR$3,0))</f>
        <v>0</v>
      </c>
      <c r="CS65" s="64">
        <f>IF(ลับ!CS$3=0,0,IF(เวลาเรียน!DA13="ป",ลับ!CS$3,0))</f>
        <v>0</v>
      </c>
      <c r="CT65" s="64">
        <f>IF(ลับ!CT$3=0,0,IF(เวลาเรียน!DB13="ป",ลับ!CT$3,0))</f>
        <v>0</v>
      </c>
      <c r="CU65" s="64">
        <f>IF(ลับ!CU$3=0,0,IF(เวลาเรียน!DC13="ป",ลับ!CU$3,0))</f>
        <v>0</v>
      </c>
      <c r="CV65" s="64">
        <f>IF(ลับ!CV$3=0,0,IF(เวลาเรียน!DD13="ป",ลับ!CV$3,0))</f>
        <v>0</v>
      </c>
      <c r="CW65" s="64">
        <f>IF(ลับ!CW$3=0,0,IF(เวลาเรียน!DE13="ป",ลับ!CW$3,0))</f>
        <v>0</v>
      </c>
      <c r="CX65" s="85">
        <f t="shared" si="24"/>
        <v>0</v>
      </c>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I65" s="59"/>
      <c r="GJ65" s="59"/>
      <c r="GK65" s="59"/>
      <c r="GL65" s="59"/>
      <c r="GM65" s="59"/>
      <c r="GN65" s="59"/>
      <c r="GO65" s="59"/>
      <c r="GP65" s="59"/>
      <c r="GQ65" s="59"/>
      <c r="GR65" s="59"/>
      <c r="GS65" s="59"/>
      <c r="GT65" s="59"/>
      <c r="GU65" s="59"/>
      <c r="GV65" s="59"/>
      <c r="GW65" s="59"/>
      <c r="GX65" s="59"/>
      <c r="GY65" s="59"/>
      <c r="GZ65" s="59"/>
      <c r="HA65" s="59"/>
      <c r="HB65" s="59"/>
      <c r="HC65" s="59"/>
      <c r="HD65" s="59"/>
      <c r="HE65" s="59"/>
      <c r="HF65" s="59"/>
      <c r="HG65" s="51"/>
      <c r="HH65" s="51"/>
      <c r="HI65" s="51"/>
      <c r="HJ65" s="51"/>
      <c r="HK65" s="51"/>
      <c r="HL65" s="51"/>
      <c r="HM65" s="51"/>
      <c r="HN65" s="51"/>
    </row>
    <row r="66" spans="1:222" ht="21">
      <c r="A66" s="29">
        <v>9</v>
      </c>
      <c r="B66" s="64">
        <f>IF(ลับ!B$3=0,0,IF(เวลาเรียน!G14="ป",ลับ!B$3,0))</f>
        <v>0</v>
      </c>
      <c r="C66" s="64">
        <f>IF(ลับ!C$3=0,0,IF(เวลาเรียน!H14="ป",ลับ!C$3,0))</f>
        <v>0</v>
      </c>
      <c r="D66" s="64">
        <f>IF(ลับ!D$3=0,0,IF(เวลาเรียน!I14="ป",ลับ!D$3,0))</f>
        <v>0</v>
      </c>
      <c r="E66" s="64">
        <f>IF(ลับ!E$3=0,0,IF(เวลาเรียน!J14="ป",ลับ!E$3,0))</f>
        <v>0</v>
      </c>
      <c r="F66" s="64">
        <f>IF(ลับ!F$3=0,0,IF(เวลาเรียน!K14="ป",ลับ!F$3,0))</f>
        <v>0</v>
      </c>
      <c r="G66" s="64">
        <f>IF(ลับ!G$3=0,0,IF(เวลาเรียน!L14="ป",ลับ!G$3,0))</f>
        <v>0</v>
      </c>
      <c r="H66" s="64">
        <f>IF(ลับ!H$3=0,0,IF(เวลาเรียน!M14="ป",ลับ!H$3,0))</f>
        <v>0</v>
      </c>
      <c r="I66" s="64">
        <f>IF(ลับ!I$3=0,0,IF(เวลาเรียน!N14="ป",ลับ!I$3,0))</f>
        <v>0</v>
      </c>
      <c r="J66" s="64">
        <f>IF(ลับ!J$3=0,0,IF(เวลาเรียน!O14="ป",ลับ!J$3,0))</f>
        <v>0</v>
      </c>
      <c r="K66" s="64">
        <f>IF(ลับ!K$3=0,0,IF(เวลาเรียน!P14="ป",ลับ!K$3,0))</f>
        <v>0</v>
      </c>
      <c r="L66" s="64">
        <f>IF(ลับ!L$3=0,0,IF(เวลาเรียน!Q14="ป",ลับ!L$3,0))</f>
        <v>0</v>
      </c>
      <c r="M66" s="64">
        <f>IF(ลับ!M$3=0,0,IF(เวลาเรียน!R14="ป",ลับ!M$3,0))</f>
        <v>0</v>
      </c>
      <c r="N66" s="64">
        <f>IF(ลับ!N$3=0,0,IF(เวลาเรียน!S14="ป",ลับ!N$3,0))</f>
        <v>0</v>
      </c>
      <c r="O66" s="64">
        <f>IF(ลับ!O$3=0,0,IF(เวลาเรียน!T14="ป",ลับ!O$3,0))</f>
        <v>0</v>
      </c>
      <c r="P66" s="64">
        <f>IF(ลับ!P$3=0,0,IF(เวลาเรียน!U14="ป",ลับ!P$3,0))</f>
        <v>0</v>
      </c>
      <c r="Q66" s="64">
        <f>IF(ลับ!Q$3=0,0,IF(เวลาเรียน!V14="ป",ลับ!Q$3,0))</f>
        <v>0</v>
      </c>
      <c r="R66" s="64">
        <f>IF(ลับ!R$3=0,0,IF(เวลาเรียน!W14="ป",ลับ!R$3,0))</f>
        <v>0</v>
      </c>
      <c r="S66" s="64">
        <f>IF(ลับ!S$3=0,0,IF(เวลาเรียน!X14="ป",ลับ!S$3,0))</f>
        <v>0</v>
      </c>
      <c r="T66" s="64">
        <f>IF(ลับ!T$3=0,0,IF(เวลาเรียน!Y14="ป",ลับ!T$3,0))</f>
        <v>0</v>
      </c>
      <c r="U66" s="64">
        <f>IF(ลับ!U$3=0,0,IF(เวลาเรียน!Z14="ป",ลับ!U$3,0))</f>
        <v>0</v>
      </c>
      <c r="V66" s="64">
        <f>IF(ลับ!V$3=0,0,IF(เวลาเรียน!AA14="ป",ลับ!V$3,0))</f>
        <v>0</v>
      </c>
      <c r="W66" s="64">
        <f>IF(ลับ!W$3=0,0,IF(เวลาเรียน!AB14="ป",ลับ!W$3,0))</f>
        <v>0</v>
      </c>
      <c r="X66" s="64">
        <f>IF(ลับ!X$3=0,0,IF(เวลาเรียน!AC14="ป",ลับ!X$3,0))</f>
        <v>0</v>
      </c>
      <c r="Y66" s="64">
        <f>IF(ลับ!Y$3=0,0,IF(เวลาเรียน!AD14="ป",ลับ!Y$3,0))</f>
        <v>0</v>
      </c>
      <c r="Z66" s="773">
        <f>IF(ลับ!Z$3=0,0,IF(เวลาเรียน!AE14="ป",ลับ!Z$3,0))</f>
        <v>0</v>
      </c>
      <c r="AA66" s="64">
        <f>IF(ลับ!B$3=0,0,IF(เวลาเรียน!AH14="ป",ลับ!B$3,0))</f>
        <v>0</v>
      </c>
      <c r="AB66" s="64">
        <f>IF(ลับ!C$3=0,0,IF(เวลาเรียน!AI14="ป",ลับ!C$3,0))</f>
        <v>0</v>
      </c>
      <c r="AC66" s="64">
        <f>IF(ลับ!D$3=0,0,IF(เวลาเรียน!AJ14="ป",ลับ!D$3,0))</f>
        <v>0</v>
      </c>
      <c r="AD66" s="64">
        <f>IF(ลับ!E$3=0,0,IF(เวลาเรียน!AK14="ป",ลับ!E$3,0))</f>
        <v>0</v>
      </c>
      <c r="AE66" s="64">
        <f>IF(ลับ!F$3=0,0,IF(เวลาเรียน!AL14="ป",ลับ!F$3,0))</f>
        <v>0</v>
      </c>
      <c r="AF66" s="64">
        <f>IF(ลับ!G$3=0,0,IF(เวลาเรียน!AM14="ป",ลับ!G$3,0))</f>
        <v>0</v>
      </c>
      <c r="AG66" s="64">
        <f>IF(ลับ!H$3=0,0,IF(เวลาเรียน!AN14="ป",ลับ!H$3,0))</f>
        <v>0</v>
      </c>
      <c r="AH66" s="64">
        <f>IF(ลับ!I$3=0,0,IF(เวลาเรียน!AO14="ป",ลับ!I$3,0))</f>
        <v>0</v>
      </c>
      <c r="AI66" s="64">
        <f>IF(ลับ!J$3=0,0,IF(เวลาเรียน!AP14="ป",ลับ!J$3,0))</f>
        <v>0</v>
      </c>
      <c r="AJ66" s="64">
        <f>IF(ลับ!K$3=0,0,IF(เวลาเรียน!AQ14="ป",ลับ!K$3,0))</f>
        <v>0</v>
      </c>
      <c r="AK66" s="64">
        <f>IF(ลับ!L$3=0,0,IF(เวลาเรียน!AR14="ป",ลับ!L$3,0))</f>
        <v>0</v>
      </c>
      <c r="AL66" s="64">
        <f>IF(ลับ!M$3=0,0,IF(เวลาเรียน!AS14="ป",ลับ!M$3,0))</f>
        <v>0</v>
      </c>
      <c r="AM66" s="64">
        <f>IF(ลับ!N$3=0,0,IF(เวลาเรียน!AT14="ป",ลับ!N$3,0))</f>
        <v>0</v>
      </c>
      <c r="AN66" s="64">
        <f>IF(ลับ!O$3=0,0,IF(เวลาเรียน!AU14="ป",ลับ!O$3,0))</f>
        <v>0</v>
      </c>
      <c r="AO66" s="64">
        <f>IF(ลับ!P$3=0,0,IF(เวลาเรียน!AV14="ป",ลับ!P$3,0))</f>
        <v>0</v>
      </c>
      <c r="AP66" s="64">
        <f>IF(ลับ!Q$3=0,0,IF(เวลาเรียน!AW14="ป",ลับ!Q$3,0))</f>
        <v>0</v>
      </c>
      <c r="AQ66" s="64">
        <f>IF(ลับ!R$3=0,0,IF(เวลาเรียน!AX14="ป",ลับ!R$3,0))</f>
        <v>0</v>
      </c>
      <c r="AR66" s="64">
        <f>IF(ลับ!S$3=0,0,IF(เวลาเรียน!AY14="ป",ลับ!S$3,0))</f>
        <v>0</v>
      </c>
      <c r="AS66" s="64">
        <f>IF(ลับ!T$3=0,0,IF(เวลาเรียน!AZ14="ป",ลับ!T$3,0))</f>
        <v>0</v>
      </c>
      <c r="AT66" s="64">
        <f>IF(ลับ!U$3=0,0,IF(เวลาเรียน!BA14="ป",ลับ!U$3,0))</f>
        <v>0</v>
      </c>
      <c r="AU66" s="64">
        <f>IF(ลับ!V$3=0,0,IF(เวลาเรียน!BB14="ป",ลับ!V$3,0))</f>
        <v>0</v>
      </c>
      <c r="AV66" s="64">
        <f>IF(ลับ!W$3=0,0,IF(เวลาเรียน!BC14="ป",ลับ!W$3,0))</f>
        <v>0</v>
      </c>
      <c r="AW66" s="64">
        <f>IF(ลับ!X$3=0,0,IF(เวลาเรียน!BD14="ป",ลับ!X$3,0))</f>
        <v>0</v>
      </c>
      <c r="AX66" s="64">
        <f>IF(ลับ!Y$3=0,0,IF(เวลาเรียน!BE14="ป",ลับ!Y$3,0))</f>
        <v>0</v>
      </c>
      <c r="AY66" s="64">
        <f>IF(ลับ!Z$3=0,0,IF(เวลาเรียน!BF14="ป",ลับ!Z$3,0))</f>
        <v>0</v>
      </c>
      <c r="AZ66" s="64">
        <f>IF(ลับ!AA$3=0,0,IF(เวลาเรียน!BG14="ป",ลับ!AA$3,0))</f>
        <v>0</v>
      </c>
      <c r="BA66" s="64">
        <f>IF(ลับ!AB$3=0,0,IF(เวลาเรียน!BH14="ป",ลับ!AB$3,0))</f>
        <v>0</v>
      </c>
      <c r="BB66" s="64">
        <f>IF(ลับ!AC$3=0,0,IF(เวลาเรียน!BI14="ป",ลับ!AC$3,0))</f>
        <v>0</v>
      </c>
      <c r="BC66" s="64">
        <f>IF(ลับ!AD$3=0,0,IF(เวลาเรียน!BJ14="ป",ลับ!AD$3,0))</f>
        <v>0</v>
      </c>
      <c r="BD66" s="64">
        <f>IF(ลับ!AE$3=0,0,IF(เวลาเรียน!BK14="ป",ลับ!AE$3,0))</f>
        <v>0</v>
      </c>
      <c r="BE66" s="64">
        <f>IF(ลับ!AF$3=0,0,IF(เวลาเรียน!BL14="ป",ลับ!AF$3,0))</f>
        <v>0</v>
      </c>
      <c r="BF66" s="64">
        <f>IF(ลับ!AG$3=0,0,IF(เวลาเรียน!BM14="ป",ลับ!AG$3,0))</f>
        <v>0</v>
      </c>
      <c r="BG66" s="64">
        <f>IF(ลับ!AH$3=0,0,IF(เวลาเรียน!BN14="ป",ลับ!AH$3,0))</f>
        <v>0</v>
      </c>
      <c r="BH66" s="64">
        <f>IF(ลับ!AI$3=0,0,IF(เวลาเรียน!BO14="ป",ลับ!AI$3,0))</f>
        <v>0</v>
      </c>
      <c r="BI66" s="64">
        <f>IF(ลับ!AJ$3=0,0,IF(เวลาเรียน!BP14="ป",ลับ!AJ$3,0))</f>
        <v>0</v>
      </c>
      <c r="BJ66" s="64">
        <f>IF(ลับ!AK$3=0,0,IF(เวลาเรียน!BQ14="ป",ลับ!AK$3,0))</f>
        <v>0</v>
      </c>
      <c r="BK66" s="64">
        <f>IF(ลับ!AL$3=0,0,IF(เวลาเรียน!BR14="ป",ลับ!AL$3,0))</f>
        <v>0</v>
      </c>
      <c r="BL66" s="64">
        <f>IF(ลับ!AM$3=0,0,IF(เวลาเรียน!BS14="ป",ลับ!AM$3,0))</f>
        <v>0</v>
      </c>
      <c r="BM66" s="64">
        <f>IF(ลับ!AN$3=0,0,IF(เวลาเรียน!BT14="ป",ลับ!AN$3,0))</f>
        <v>0</v>
      </c>
      <c r="BN66" s="64">
        <f>IF(ลับ!AO$3=0,0,IF(เวลาเรียน!BU14="ป",ลับ!AO$3,0))</f>
        <v>0</v>
      </c>
      <c r="BO66" s="64">
        <f>IF(ลับ!AP$3=0,0,IF(เวลาเรียน!BV14="ป",ลับ!AP$3,0))</f>
        <v>0</v>
      </c>
      <c r="BP66" s="64">
        <f>IF(ลับ!AQ$3=0,0,IF(เวลาเรียน!BW14="ป",ลับ!AQ$3,0))</f>
        <v>0</v>
      </c>
      <c r="BQ66" s="64">
        <f>IF(ลับ!AR$3=0,0,IF(เวลาเรียน!BX14="ป",ลับ!AR$3,0))</f>
        <v>0</v>
      </c>
      <c r="BR66" s="64">
        <f>IF(ลับ!AS$3=0,0,IF(เวลาเรียน!BY14="ป",ลับ!AS$3,0))</f>
        <v>0</v>
      </c>
      <c r="BS66" s="773">
        <f>IF(ลับ!AT$3=0,0,IF(เวลาเรียน!BZ14="ป",ลับ!AT$3,0))</f>
        <v>0</v>
      </c>
      <c r="BT66" s="64">
        <f>IF(ลับ!BT$3=0,0,IF(เวลาเรียน!CB14="ป",ลับ!BT$3,0))</f>
        <v>0</v>
      </c>
      <c r="BU66" s="64">
        <f>IF(ลับ!BU$3=0,0,IF(เวลาเรียน!CC14="ป",ลับ!BU$3,0))</f>
        <v>0</v>
      </c>
      <c r="BV66" s="64">
        <f>IF(ลับ!BV$3=0,0,IF(เวลาเรียน!CD14="ป",ลับ!BV$3,0))</f>
        <v>0</v>
      </c>
      <c r="BW66" s="64">
        <f>IF(ลับ!BW$3=0,0,IF(เวลาเรียน!CE14="ป",ลับ!BW$3,0))</f>
        <v>0</v>
      </c>
      <c r="BX66" s="64">
        <f>IF(ลับ!BX$3=0,0,IF(เวลาเรียน!CF14="ป",ลับ!BX$3,0))</f>
        <v>0</v>
      </c>
      <c r="BY66" s="64">
        <f>IF(ลับ!BY$3=0,0,IF(เวลาเรียน!CG14="ป",ลับ!BY$3,0))</f>
        <v>0</v>
      </c>
      <c r="BZ66" s="64">
        <f>IF(ลับ!BZ$3=0,0,IF(เวลาเรียน!CH14="ป",ลับ!BZ$3,0))</f>
        <v>0</v>
      </c>
      <c r="CA66" s="64">
        <f>IF(ลับ!CA$3=0,0,IF(เวลาเรียน!CI14="ป",ลับ!CA$3,0))</f>
        <v>0</v>
      </c>
      <c r="CB66" s="64">
        <f>IF(ลับ!CB$3=0,0,IF(เวลาเรียน!CJ14="ป",ลับ!CB$3,0))</f>
        <v>0</v>
      </c>
      <c r="CC66" s="64">
        <f>IF(ลับ!CC$3=0,0,IF(เวลาเรียน!CK14="ป",ลับ!CC$3,0))</f>
        <v>0</v>
      </c>
      <c r="CD66" s="64">
        <f>IF(ลับ!CD$3=0,0,IF(เวลาเรียน!CL14="ป",ลับ!CD$3,0))</f>
        <v>0</v>
      </c>
      <c r="CE66" s="64">
        <f>IF(ลับ!CE$3=0,0,IF(เวลาเรียน!CM14="ป",ลับ!CE$3,0))</f>
        <v>0</v>
      </c>
      <c r="CF66" s="64">
        <f>IF(ลับ!CF$3=0,0,IF(เวลาเรียน!CN14="ป",ลับ!CF$3,0))</f>
        <v>0</v>
      </c>
      <c r="CG66" s="64">
        <f>IF(ลับ!CG$3=0,0,IF(เวลาเรียน!CO14="ป",ลับ!CG$3,0))</f>
        <v>0</v>
      </c>
      <c r="CH66" s="64">
        <f>IF(ลับ!CH$3=0,0,IF(เวลาเรียน!CP14="ป",ลับ!CH$3,0))</f>
        <v>0</v>
      </c>
      <c r="CI66" s="64">
        <f>IF(ลับ!CI$3=0,0,IF(เวลาเรียน!CQ14="ป",ลับ!CI$3,0))</f>
        <v>0</v>
      </c>
      <c r="CJ66" s="64">
        <f>IF(ลับ!CJ$3=0,0,IF(เวลาเรียน!CR14="ป",ลับ!CJ$3,0))</f>
        <v>0</v>
      </c>
      <c r="CK66" s="64">
        <f>IF(ลับ!CK$3=0,0,IF(เวลาเรียน!CS14="ป",ลับ!CK$3,0))</f>
        <v>0</v>
      </c>
      <c r="CL66" s="64">
        <f>IF(ลับ!CL$3=0,0,IF(เวลาเรียน!CT14="ป",ลับ!CL$3,0))</f>
        <v>0</v>
      </c>
      <c r="CM66" s="64">
        <f>IF(ลับ!CM$3=0,0,IF(เวลาเรียน!CU14="ป",ลับ!CM$3,0))</f>
        <v>0</v>
      </c>
      <c r="CN66" s="64">
        <f>IF(ลับ!CN$3=0,0,IF(เวลาเรียน!CV14="ป",ลับ!CN$3,0))</f>
        <v>0</v>
      </c>
      <c r="CO66" s="64">
        <f>IF(ลับ!CO$3=0,0,IF(เวลาเรียน!CW14="ป",ลับ!CO$3,0))</f>
        <v>0</v>
      </c>
      <c r="CP66" s="64">
        <f>IF(ลับ!CP$3=0,0,IF(เวลาเรียน!CX14="ป",ลับ!CP$3,0))</f>
        <v>0</v>
      </c>
      <c r="CQ66" s="64">
        <f>IF(ลับ!CQ$3=0,0,IF(เวลาเรียน!CY14="ป",ลับ!CQ$3,0))</f>
        <v>0</v>
      </c>
      <c r="CR66" s="64">
        <f>IF(ลับ!CR$3=0,0,IF(เวลาเรียน!CZ14="ป",ลับ!CR$3,0))</f>
        <v>0</v>
      </c>
      <c r="CS66" s="64">
        <f>IF(ลับ!CS$3=0,0,IF(เวลาเรียน!DA14="ป",ลับ!CS$3,0))</f>
        <v>0</v>
      </c>
      <c r="CT66" s="64">
        <f>IF(ลับ!CT$3=0,0,IF(เวลาเรียน!DB14="ป",ลับ!CT$3,0))</f>
        <v>0</v>
      </c>
      <c r="CU66" s="64">
        <f>IF(ลับ!CU$3=0,0,IF(เวลาเรียน!DC14="ป",ลับ!CU$3,0))</f>
        <v>0</v>
      </c>
      <c r="CV66" s="64">
        <f>IF(ลับ!CV$3=0,0,IF(เวลาเรียน!DD14="ป",ลับ!CV$3,0))</f>
        <v>0</v>
      </c>
      <c r="CW66" s="64">
        <f>IF(ลับ!CW$3=0,0,IF(เวลาเรียน!DE14="ป",ลับ!CW$3,0))</f>
        <v>0</v>
      </c>
      <c r="CX66" s="85">
        <f t="shared" si="24"/>
        <v>0</v>
      </c>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X66" s="51"/>
      <c r="FY66" s="51"/>
      <c r="FZ66" s="51"/>
      <c r="GA66" s="51"/>
      <c r="GB66" s="51"/>
      <c r="GC66" s="51"/>
      <c r="GD66" s="51"/>
      <c r="GI66" s="59"/>
      <c r="GJ66" s="59"/>
      <c r="GK66" s="59"/>
      <c r="GL66" s="59"/>
      <c r="GM66" s="59"/>
      <c r="GN66" s="59"/>
      <c r="GO66" s="59"/>
      <c r="GP66" s="59"/>
      <c r="GQ66" s="59"/>
      <c r="GR66" s="59"/>
      <c r="GS66" s="59"/>
      <c r="GT66" s="59"/>
      <c r="GU66" s="59"/>
      <c r="GV66" s="59"/>
      <c r="GW66" s="59"/>
      <c r="GX66" s="59"/>
      <c r="GY66" s="59"/>
      <c r="GZ66" s="59"/>
      <c r="HA66" s="59"/>
      <c r="HB66" s="59"/>
      <c r="HC66" s="59"/>
      <c r="HD66" s="59"/>
      <c r="HE66" s="59"/>
      <c r="HF66" s="59"/>
      <c r="HG66" s="51"/>
      <c r="HH66" s="51"/>
      <c r="HI66" s="51"/>
      <c r="HJ66" s="51"/>
      <c r="HK66" s="51"/>
      <c r="HL66" s="51"/>
      <c r="HM66" s="51"/>
      <c r="HN66" s="51"/>
    </row>
    <row r="67" spans="1:222" ht="21">
      <c r="A67" s="29">
        <v>10</v>
      </c>
      <c r="B67" s="64">
        <f>IF(ลับ!B$3=0,0,IF(เวลาเรียน!G15="ป",ลับ!B$3,0))</f>
        <v>0</v>
      </c>
      <c r="C67" s="64">
        <f>IF(ลับ!C$3=0,0,IF(เวลาเรียน!H15="ป",ลับ!C$3,0))</f>
        <v>0</v>
      </c>
      <c r="D67" s="64">
        <f>IF(ลับ!D$3=0,0,IF(เวลาเรียน!I15="ป",ลับ!D$3,0))</f>
        <v>0</v>
      </c>
      <c r="E67" s="64">
        <f>IF(ลับ!E$3=0,0,IF(เวลาเรียน!J15="ป",ลับ!E$3,0))</f>
        <v>0</v>
      </c>
      <c r="F67" s="64">
        <f>IF(ลับ!F$3=0,0,IF(เวลาเรียน!K15="ป",ลับ!F$3,0))</f>
        <v>0</v>
      </c>
      <c r="G67" s="64">
        <f>IF(ลับ!G$3=0,0,IF(เวลาเรียน!L15="ป",ลับ!G$3,0))</f>
        <v>0</v>
      </c>
      <c r="H67" s="64">
        <f>IF(ลับ!H$3=0,0,IF(เวลาเรียน!M15="ป",ลับ!H$3,0))</f>
        <v>0</v>
      </c>
      <c r="I67" s="64">
        <f>IF(ลับ!I$3=0,0,IF(เวลาเรียน!N15="ป",ลับ!I$3,0))</f>
        <v>0</v>
      </c>
      <c r="J67" s="64">
        <f>IF(ลับ!J$3=0,0,IF(เวลาเรียน!O15="ป",ลับ!J$3,0))</f>
        <v>0</v>
      </c>
      <c r="K67" s="64">
        <f>IF(ลับ!K$3=0,0,IF(เวลาเรียน!P15="ป",ลับ!K$3,0))</f>
        <v>0</v>
      </c>
      <c r="L67" s="64">
        <f>IF(ลับ!L$3=0,0,IF(เวลาเรียน!Q15="ป",ลับ!L$3,0))</f>
        <v>0</v>
      </c>
      <c r="M67" s="64">
        <f>IF(ลับ!M$3=0,0,IF(เวลาเรียน!R15="ป",ลับ!M$3,0))</f>
        <v>0</v>
      </c>
      <c r="N67" s="64">
        <f>IF(ลับ!N$3=0,0,IF(เวลาเรียน!S15="ป",ลับ!N$3,0))</f>
        <v>0</v>
      </c>
      <c r="O67" s="64">
        <f>IF(ลับ!O$3=0,0,IF(เวลาเรียน!T15="ป",ลับ!O$3,0))</f>
        <v>0</v>
      </c>
      <c r="P67" s="64">
        <f>IF(ลับ!P$3=0,0,IF(เวลาเรียน!U15="ป",ลับ!P$3,0))</f>
        <v>0</v>
      </c>
      <c r="Q67" s="64">
        <f>IF(ลับ!Q$3=0,0,IF(เวลาเรียน!V15="ป",ลับ!Q$3,0))</f>
        <v>0</v>
      </c>
      <c r="R67" s="64">
        <f>IF(ลับ!R$3=0,0,IF(เวลาเรียน!W15="ป",ลับ!R$3,0))</f>
        <v>0</v>
      </c>
      <c r="S67" s="64">
        <f>IF(ลับ!S$3=0,0,IF(เวลาเรียน!X15="ป",ลับ!S$3,0))</f>
        <v>0</v>
      </c>
      <c r="T67" s="64">
        <f>IF(ลับ!T$3=0,0,IF(เวลาเรียน!Y15="ป",ลับ!T$3,0))</f>
        <v>0</v>
      </c>
      <c r="U67" s="64">
        <f>IF(ลับ!U$3=0,0,IF(เวลาเรียน!Z15="ป",ลับ!U$3,0))</f>
        <v>0</v>
      </c>
      <c r="V67" s="64">
        <f>IF(ลับ!V$3=0,0,IF(เวลาเรียน!AA15="ป",ลับ!V$3,0))</f>
        <v>0</v>
      </c>
      <c r="W67" s="64">
        <f>IF(ลับ!W$3=0,0,IF(เวลาเรียน!AB15="ป",ลับ!W$3,0))</f>
        <v>0</v>
      </c>
      <c r="X67" s="64">
        <f>IF(ลับ!X$3=0,0,IF(เวลาเรียน!AC15="ป",ลับ!X$3,0))</f>
        <v>0</v>
      </c>
      <c r="Y67" s="64">
        <f>IF(ลับ!Y$3=0,0,IF(เวลาเรียน!AD15="ป",ลับ!Y$3,0))</f>
        <v>0</v>
      </c>
      <c r="Z67" s="773">
        <f>IF(ลับ!Z$3=0,0,IF(เวลาเรียน!AE15="ป",ลับ!Z$3,0))</f>
        <v>0</v>
      </c>
      <c r="AA67" s="64">
        <f>IF(ลับ!B$3=0,0,IF(เวลาเรียน!AH15="ป",ลับ!B$3,0))</f>
        <v>0</v>
      </c>
      <c r="AB67" s="64">
        <f>IF(ลับ!C$3=0,0,IF(เวลาเรียน!AI15="ป",ลับ!C$3,0))</f>
        <v>0</v>
      </c>
      <c r="AC67" s="64">
        <f>IF(ลับ!D$3=0,0,IF(เวลาเรียน!AJ15="ป",ลับ!D$3,0))</f>
        <v>0</v>
      </c>
      <c r="AD67" s="64">
        <f>IF(ลับ!E$3=0,0,IF(เวลาเรียน!AK15="ป",ลับ!E$3,0))</f>
        <v>0</v>
      </c>
      <c r="AE67" s="64">
        <f>IF(ลับ!F$3=0,0,IF(เวลาเรียน!AL15="ป",ลับ!F$3,0))</f>
        <v>0</v>
      </c>
      <c r="AF67" s="64">
        <f>IF(ลับ!G$3=0,0,IF(เวลาเรียน!AM15="ป",ลับ!G$3,0))</f>
        <v>0</v>
      </c>
      <c r="AG67" s="64">
        <f>IF(ลับ!H$3=0,0,IF(เวลาเรียน!AN15="ป",ลับ!H$3,0))</f>
        <v>0</v>
      </c>
      <c r="AH67" s="64">
        <f>IF(ลับ!I$3=0,0,IF(เวลาเรียน!AO15="ป",ลับ!I$3,0))</f>
        <v>0</v>
      </c>
      <c r="AI67" s="64">
        <f>IF(ลับ!J$3=0,0,IF(เวลาเรียน!AP15="ป",ลับ!J$3,0))</f>
        <v>0</v>
      </c>
      <c r="AJ67" s="64">
        <f>IF(ลับ!K$3=0,0,IF(เวลาเรียน!AQ15="ป",ลับ!K$3,0))</f>
        <v>0</v>
      </c>
      <c r="AK67" s="64">
        <f>IF(ลับ!L$3=0,0,IF(เวลาเรียน!AR15="ป",ลับ!L$3,0))</f>
        <v>0</v>
      </c>
      <c r="AL67" s="64">
        <f>IF(ลับ!M$3=0,0,IF(เวลาเรียน!AS15="ป",ลับ!M$3,0))</f>
        <v>0</v>
      </c>
      <c r="AM67" s="64">
        <f>IF(ลับ!N$3=0,0,IF(เวลาเรียน!AT15="ป",ลับ!N$3,0))</f>
        <v>0</v>
      </c>
      <c r="AN67" s="64">
        <f>IF(ลับ!O$3=0,0,IF(เวลาเรียน!AU15="ป",ลับ!O$3,0))</f>
        <v>0</v>
      </c>
      <c r="AO67" s="64">
        <f>IF(ลับ!P$3=0,0,IF(เวลาเรียน!AV15="ป",ลับ!P$3,0))</f>
        <v>0</v>
      </c>
      <c r="AP67" s="64">
        <f>IF(ลับ!Q$3=0,0,IF(เวลาเรียน!AW15="ป",ลับ!Q$3,0))</f>
        <v>0</v>
      </c>
      <c r="AQ67" s="64">
        <f>IF(ลับ!R$3=0,0,IF(เวลาเรียน!AX15="ป",ลับ!R$3,0))</f>
        <v>0</v>
      </c>
      <c r="AR67" s="64">
        <f>IF(ลับ!S$3=0,0,IF(เวลาเรียน!AY15="ป",ลับ!S$3,0))</f>
        <v>0</v>
      </c>
      <c r="AS67" s="64">
        <f>IF(ลับ!T$3=0,0,IF(เวลาเรียน!AZ15="ป",ลับ!T$3,0))</f>
        <v>0</v>
      </c>
      <c r="AT67" s="64">
        <f>IF(ลับ!U$3=0,0,IF(เวลาเรียน!BA15="ป",ลับ!U$3,0))</f>
        <v>0</v>
      </c>
      <c r="AU67" s="64">
        <f>IF(ลับ!V$3=0,0,IF(เวลาเรียน!BB15="ป",ลับ!V$3,0))</f>
        <v>0</v>
      </c>
      <c r="AV67" s="64">
        <f>IF(ลับ!W$3=0,0,IF(เวลาเรียน!BC15="ป",ลับ!W$3,0))</f>
        <v>0</v>
      </c>
      <c r="AW67" s="64">
        <f>IF(ลับ!X$3=0,0,IF(เวลาเรียน!BD15="ป",ลับ!X$3,0))</f>
        <v>0</v>
      </c>
      <c r="AX67" s="64">
        <f>IF(ลับ!Y$3=0,0,IF(เวลาเรียน!BE15="ป",ลับ!Y$3,0))</f>
        <v>0</v>
      </c>
      <c r="AY67" s="64">
        <f>IF(ลับ!Z$3=0,0,IF(เวลาเรียน!BF15="ป",ลับ!Z$3,0))</f>
        <v>0</v>
      </c>
      <c r="AZ67" s="64">
        <f>IF(ลับ!AA$3=0,0,IF(เวลาเรียน!BG15="ป",ลับ!AA$3,0))</f>
        <v>0</v>
      </c>
      <c r="BA67" s="64">
        <f>IF(ลับ!AB$3=0,0,IF(เวลาเรียน!BH15="ป",ลับ!AB$3,0))</f>
        <v>0</v>
      </c>
      <c r="BB67" s="64">
        <f>IF(ลับ!AC$3=0,0,IF(เวลาเรียน!BI15="ป",ลับ!AC$3,0))</f>
        <v>0</v>
      </c>
      <c r="BC67" s="64">
        <f>IF(ลับ!AD$3=0,0,IF(เวลาเรียน!BJ15="ป",ลับ!AD$3,0))</f>
        <v>0</v>
      </c>
      <c r="BD67" s="64">
        <f>IF(ลับ!AE$3=0,0,IF(เวลาเรียน!BK15="ป",ลับ!AE$3,0))</f>
        <v>0</v>
      </c>
      <c r="BE67" s="64">
        <f>IF(ลับ!AF$3=0,0,IF(เวลาเรียน!BL15="ป",ลับ!AF$3,0))</f>
        <v>0</v>
      </c>
      <c r="BF67" s="64">
        <f>IF(ลับ!AG$3=0,0,IF(เวลาเรียน!BM15="ป",ลับ!AG$3,0))</f>
        <v>0</v>
      </c>
      <c r="BG67" s="64">
        <f>IF(ลับ!AH$3=0,0,IF(เวลาเรียน!BN15="ป",ลับ!AH$3,0))</f>
        <v>0</v>
      </c>
      <c r="BH67" s="64">
        <f>IF(ลับ!AI$3=0,0,IF(เวลาเรียน!BO15="ป",ลับ!AI$3,0))</f>
        <v>0</v>
      </c>
      <c r="BI67" s="64">
        <f>IF(ลับ!AJ$3=0,0,IF(เวลาเรียน!BP15="ป",ลับ!AJ$3,0))</f>
        <v>0</v>
      </c>
      <c r="BJ67" s="64">
        <f>IF(ลับ!AK$3=0,0,IF(เวลาเรียน!BQ15="ป",ลับ!AK$3,0))</f>
        <v>0</v>
      </c>
      <c r="BK67" s="64">
        <f>IF(ลับ!AL$3=0,0,IF(เวลาเรียน!BR15="ป",ลับ!AL$3,0))</f>
        <v>0</v>
      </c>
      <c r="BL67" s="64">
        <f>IF(ลับ!AM$3=0,0,IF(เวลาเรียน!BS15="ป",ลับ!AM$3,0))</f>
        <v>0</v>
      </c>
      <c r="BM67" s="64">
        <f>IF(ลับ!AN$3=0,0,IF(เวลาเรียน!BT15="ป",ลับ!AN$3,0))</f>
        <v>0</v>
      </c>
      <c r="BN67" s="64">
        <f>IF(ลับ!AO$3=0,0,IF(เวลาเรียน!BU15="ป",ลับ!AO$3,0))</f>
        <v>0</v>
      </c>
      <c r="BO67" s="64">
        <f>IF(ลับ!AP$3=0,0,IF(เวลาเรียน!BV15="ป",ลับ!AP$3,0))</f>
        <v>0</v>
      </c>
      <c r="BP67" s="64">
        <f>IF(ลับ!AQ$3=0,0,IF(เวลาเรียน!BW15="ป",ลับ!AQ$3,0))</f>
        <v>0</v>
      </c>
      <c r="BQ67" s="64">
        <f>IF(ลับ!AR$3=0,0,IF(เวลาเรียน!BX15="ป",ลับ!AR$3,0))</f>
        <v>0</v>
      </c>
      <c r="BR67" s="64">
        <f>IF(ลับ!AS$3=0,0,IF(เวลาเรียน!BY15="ป",ลับ!AS$3,0))</f>
        <v>0</v>
      </c>
      <c r="BS67" s="773">
        <f>IF(ลับ!AT$3=0,0,IF(เวลาเรียน!BZ15="ป",ลับ!AT$3,0))</f>
        <v>0</v>
      </c>
      <c r="BT67" s="64">
        <f>IF(ลับ!BT$3=0,0,IF(เวลาเรียน!CB15="ป",ลับ!BT$3,0))</f>
        <v>0</v>
      </c>
      <c r="BU67" s="64">
        <f>IF(ลับ!BU$3=0,0,IF(เวลาเรียน!CC15="ป",ลับ!BU$3,0))</f>
        <v>0</v>
      </c>
      <c r="BV67" s="64">
        <f>IF(ลับ!BV$3=0,0,IF(เวลาเรียน!CD15="ป",ลับ!BV$3,0))</f>
        <v>0</v>
      </c>
      <c r="BW67" s="64">
        <f>IF(ลับ!BW$3=0,0,IF(เวลาเรียน!CE15="ป",ลับ!BW$3,0))</f>
        <v>0</v>
      </c>
      <c r="BX67" s="64">
        <f>IF(ลับ!BX$3=0,0,IF(เวลาเรียน!CF15="ป",ลับ!BX$3,0))</f>
        <v>0</v>
      </c>
      <c r="BY67" s="64">
        <f>IF(ลับ!BY$3=0,0,IF(เวลาเรียน!CG15="ป",ลับ!BY$3,0))</f>
        <v>0</v>
      </c>
      <c r="BZ67" s="64">
        <f>IF(ลับ!BZ$3=0,0,IF(เวลาเรียน!CH15="ป",ลับ!BZ$3,0))</f>
        <v>0</v>
      </c>
      <c r="CA67" s="64">
        <f>IF(ลับ!CA$3=0,0,IF(เวลาเรียน!CI15="ป",ลับ!CA$3,0))</f>
        <v>0</v>
      </c>
      <c r="CB67" s="64">
        <f>IF(ลับ!CB$3=0,0,IF(เวลาเรียน!CJ15="ป",ลับ!CB$3,0))</f>
        <v>0</v>
      </c>
      <c r="CC67" s="64">
        <f>IF(ลับ!CC$3=0,0,IF(เวลาเรียน!CK15="ป",ลับ!CC$3,0))</f>
        <v>0</v>
      </c>
      <c r="CD67" s="64">
        <f>IF(ลับ!CD$3=0,0,IF(เวลาเรียน!CL15="ป",ลับ!CD$3,0))</f>
        <v>0</v>
      </c>
      <c r="CE67" s="64">
        <f>IF(ลับ!CE$3=0,0,IF(เวลาเรียน!CM15="ป",ลับ!CE$3,0))</f>
        <v>0</v>
      </c>
      <c r="CF67" s="64">
        <f>IF(ลับ!CF$3=0,0,IF(เวลาเรียน!CN15="ป",ลับ!CF$3,0))</f>
        <v>0</v>
      </c>
      <c r="CG67" s="64">
        <f>IF(ลับ!CG$3=0,0,IF(เวลาเรียน!CO15="ป",ลับ!CG$3,0))</f>
        <v>0</v>
      </c>
      <c r="CH67" s="64">
        <f>IF(ลับ!CH$3=0,0,IF(เวลาเรียน!CP15="ป",ลับ!CH$3,0))</f>
        <v>0</v>
      </c>
      <c r="CI67" s="64">
        <f>IF(ลับ!CI$3=0,0,IF(เวลาเรียน!CQ15="ป",ลับ!CI$3,0))</f>
        <v>0</v>
      </c>
      <c r="CJ67" s="64">
        <f>IF(ลับ!CJ$3=0,0,IF(เวลาเรียน!CR15="ป",ลับ!CJ$3,0))</f>
        <v>0</v>
      </c>
      <c r="CK67" s="64">
        <f>IF(ลับ!CK$3=0,0,IF(เวลาเรียน!CS15="ป",ลับ!CK$3,0))</f>
        <v>0</v>
      </c>
      <c r="CL67" s="64">
        <f>IF(ลับ!CL$3=0,0,IF(เวลาเรียน!CT15="ป",ลับ!CL$3,0))</f>
        <v>0</v>
      </c>
      <c r="CM67" s="64">
        <f>IF(ลับ!CM$3=0,0,IF(เวลาเรียน!CU15="ป",ลับ!CM$3,0))</f>
        <v>0</v>
      </c>
      <c r="CN67" s="64">
        <f>IF(ลับ!CN$3=0,0,IF(เวลาเรียน!CV15="ป",ลับ!CN$3,0))</f>
        <v>0</v>
      </c>
      <c r="CO67" s="64">
        <f>IF(ลับ!CO$3=0,0,IF(เวลาเรียน!CW15="ป",ลับ!CO$3,0))</f>
        <v>0</v>
      </c>
      <c r="CP67" s="64">
        <f>IF(ลับ!CP$3=0,0,IF(เวลาเรียน!CX15="ป",ลับ!CP$3,0))</f>
        <v>0</v>
      </c>
      <c r="CQ67" s="64">
        <f>IF(ลับ!CQ$3=0,0,IF(เวลาเรียน!CY15="ป",ลับ!CQ$3,0))</f>
        <v>0</v>
      </c>
      <c r="CR67" s="64">
        <f>IF(ลับ!CR$3=0,0,IF(เวลาเรียน!CZ15="ป",ลับ!CR$3,0))</f>
        <v>0</v>
      </c>
      <c r="CS67" s="64">
        <f>IF(ลับ!CS$3=0,0,IF(เวลาเรียน!DA15="ป",ลับ!CS$3,0))</f>
        <v>0</v>
      </c>
      <c r="CT67" s="64">
        <f>IF(ลับ!CT$3=0,0,IF(เวลาเรียน!DB15="ป",ลับ!CT$3,0))</f>
        <v>0</v>
      </c>
      <c r="CU67" s="64">
        <f>IF(ลับ!CU$3=0,0,IF(เวลาเรียน!DC15="ป",ลับ!CU$3,0))</f>
        <v>0</v>
      </c>
      <c r="CV67" s="64">
        <f>IF(ลับ!CV$3=0,0,IF(เวลาเรียน!DD15="ป",ลับ!CV$3,0))</f>
        <v>0</v>
      </c>
      <c r="CW67" s="64">
        <f>IF(ลับ!CW$3=0,0,IF(เวลาเรียน!DE15="ป",ลับ!CW$3,0))</f>
        <v>0</v>
      </c>
      <c r="CX67" s="85">
        <f t="shared" si="24"/>
        <v>0</v>
      </c>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1"/>
      <c r="FX67" s="51"/>
      <c r="FY67" s="51"/>
      <c r="FZ67" s="51"/>
      <c r="GA67" s="51"/>
      <c r="GB67" s="51"/>
      <c r="GC67" s="51"/>
      <c r="GD67" s="51"/>
      <c r="GI67" s="59"/>
      <c r="GJ67" s="59"/>
      <c r="GK67" s="59"/>
      <c r="GL67" s="59"/>
      <c r="GM67" s="59"/>
      <c r="GN67" s="59"/>
      <c r="GO67" s="59"/>
      <c r="GP67" s="59"/>
      <c r="GQ67" s="59"/>
      <c r="GR67" s="59"/>
      <c r="GS67" s="59"/>
      <c r="GT67" s="59"/>
      <c r="GU67" s="59"/>
      <c r="GV67" s="59"/>
      <c r="GW67" s="59"/>
      <c r="GX67" s="59"/>
      <c r="GY67" s="59"/>
      <c r="GZ67" s="59"/>
      <c r="HA67" s="59"/>
      <c r="HB67" s="59"/>
      <c r="HC67" s="59"/>
      <c r="HD67" s="59"/>
      <c r="HE67" s="59"/>
      <c r="HF67" s="59"/>
      <c r="HG67" s="51"/>
      <c r="HH67" s="51"/>
      <c r="HI67" s="51"/>
      <c r="HJ67" s="51"/>
      <c r="HK67" s="51"/>
      <c r="HL67" s="51"/>
      <c r="HM67" s="51"/>
      <c r="HN67" s="51"/>
    </row>
    <row r="68" spans="1:222" ht="21">
      <c r="A68" s="29">
        <v>11</v>
      </c>
      <c r="B68" s="64">
        <f>IF(ลับ!B$3=0,0,IF(เวลาเรียน!G16="ป",ลับ!B$3,0))</f>
        <v>0</v>
      </c>
      <c r="C68" s="64">
        <f>IF(ลับ!C$3=0,0,IF(เวลาเรียน!H16="ป",ลับ!C$3,0))</f>
        <v>0</v>
      </c>
      <c r="D68" s="64">
        <f>IF(ลับ!D$3=0,0,IF(เวลาเรียน!I16="ป",ลับ!D$3,0))</f>
        <v>0</v>
      </c>
      <c r="E68" s="64">
        <f>IF(ลับ!E$3=0,0,IF(เวลาเรียน!J16="ป",ลับ!E$3,0))</f>
        <v>0</v>
      </c>
      <c r="F68" s="64">
        <f>IF(ลับ!F$3=0,0,IF(เวลาเรียน!K16="ป",ลับ!F$3,0))</f>
        <v>0</v>
      </c>
      <c r="G68" s="64">
        <f>IF(ลับ!G$3=0,0,IF(เวลาเรียน!L16="ป",ลับ!G$3,0))</f>
        <v>0</v>
      </c>
      <c r="H68" s="64">
        <f>IF(ลับ!H$3=0,0,IF(เวลาเรียน!M16="ป",ลับ!H$3,0))</f>
        <v>0</v>
      </c>
      <c r="I68" s="64">
        <f>IF(ลับ!I$3=0,0,IF(เวลาเรียน!N16="ป",ลับ!I$3,0))</f>
        <v>0</v>
      </c>
      <c r="J68" s="64">
        <f>IF(ลับ!J$3=0,0,IF(เวลาเรียน!O16="ป",ลับ!J$3,0))</f>
        <v>0</v>
      </c>
      <c r="K68" s="64">
        <f>IF(ลับ!K$3=0,0,IF(เวลาเรียน!P16="ป",ลับ!K$3,0))</f>
        <v>0</v>
      </c>
      <c r="L68" s="64">
        <f>IF(ลับ!L$3=0,0,IF(เวลาเรียน!Q16="ป",ลับ!L$3,0))</f>
        <v>0</v>
      </c>
      <c r="M68" s="64">
        <f>IF(ลับ!M$3=0,0,IF(เวลาเรียน!R16="ป",ลับ!M$3,0))</f>
        <v>0</v>
      </c>
      <c r="N68" s="64">
        <f>IF(ลับ!N$3=0,0,IF(เวลาเรียน!S16="ป",ลับ!N$3,0))</f>
        <v>0</v>
      </c>
      <c r="O68" s="64">
        <f>IF(ลับ!O$3=0,0,IF(เวลาเรียน!T16="ป",ลับ!O$3,0))</f>
        <v>0</v>
      </c>
      <c r="P68" s="64">
        <f>IF(ลับ!P$3=0,0,IF(เวลาเรียน!U16="ป",ลับ!P$3,0))</f>
        <v>0</v>
      </c>
      <c r="Q68" s="64">
        <f>IF(ลับ!Q$3=0,0,IF(เวลาเรียน!V16="ป",ลับ!Q$3,0))</f>
        <v>0</v>
      </c>
      <c r="R68" s="64">
        <f>IF(ลับ!R$3=0,0,IF(เวลาเรียน!W16="ป",ลับ!R$3,0))</f>
        <v>0</v>
      </c>
      <c r="S68" s="64">
        <f>IF(ลับ!S$3=0,0,IF(เวลาเรียน!X16="ป",ลับ!S$3,0))</f>
        <v>0</v>
      </c>
      <c r="T68" s="64">
        <f>IF(ลับ!T$3=0,0,IF(เวลาเรียน!Y16="ป",ลับ!T$3,0))</f>
        <v>0</v>
      </c>
      <c r="U68" s="64">
        <f>IF(ลับ!U$3=0,0,IF(เวลาเรียน!Z16="ป",ลับ!U$3,0))</f>
        <v>0</v>
      </c>
      <c r="V68" s="64">
        <f>IF(ลับ!V$3=0,0,IF(เวลาเรียน!AA16="ป",ลับ!V$3,0))</f>
        <v>0</v>
      </c>
      <c r="W68" s="64">
        <f>IF(ลับ!W$3=0,0,IF(เวลาเรียน!AB16="ป",ลับ!W$3,0))</f>
        <v>0</v>
      </c>
      <c r="X68" s="64">
        <f>IF(ลับ!X$3=0,0,IF(เวลาเรียน!AC16="ป",ลับ!X$3,0))</f>
        <v>0</v>
      </c>
      <c r="Y68" s="64">
        <f>IF(ลับ!Y$3=0,0,IF(เวลาเรียน!AD16="ป",ลับ!Y$3,0))</f>
        <v>0</v>
      </c>
      <c r="Z68" s="773">
        <f>IF(ลับ!Z$3=0,0,IF(เวลาเรียน!AE16="ป",ลับ!Z$3,0))</f>
        <v>0</v>
      </c>
      <c r="AA68" s="64">
        <f>IF(ลับ!B$3=0,0,IF(เวลาเรียน!AH16="ป",ลับ!B$3,0))</f>
        <v>0</v>
      </c>
      <c r="AB68" s="64">
        <f>IF(ลับ!C$3=0,0,IF(เวลาเรียน!AI16="ป",ลับ!C$3,0))</f>
        <v>0</v>
      </c>
      <c r="AC68" s="64">
        <f>IF(ลับ!D$3=0,0,IF(เวลาเรียน!AJ16="ป",ลับ!D$3,0))</f>
        <v>0</v>
      </c>
      <c r="AD68" s="64">
        <f>IF(ลับ!E$3=0,0,IF(เวลาเรียน!AK16="ป",ลับ!E$3,0))</f>
        <v>0</v>
      </c>
      <c r="AE68" s="64">
        <f>IF(ลับ!F$3=0,0,IF(เวลาเรียน!AL16="ป",ลับ!F$3,0))</f>
        <v>0</v>
      </c>
      <c r="AF68" s="64">
        <f>IF(ลับ!G$3=0,0,IF(เวลาเรียน!AM16="ป",ลับ!G$3,0))</f>
        <v>0</v>
      </c>
      <c r="AG68" s="64">
        <f>IF(ลับ!H$3=0,0,IF(เวลาเรียน!AN16="ป",ลับ!H$3,0))</f>
        <v>0</v>
      </c>
      <c r="AH68" s="64">
        <f>IF(ลับ!I$3=0,0,IF(เวลาเรียน!AO16="ป",ลับ!I$3,0))</f>
        <v>0</v>
      </c>
      <c r="AI68" s="64">
        <f>IF(ลับ!J$3=0,0,IF(เวลาเรียน!AP16="ป",ลับ!J$3,0))</f>
        <v>0</v>
      </c>
      <c r="AJ68" s="64">
        <f>IF(ลับ!K$3=0,0,IF(เวลาเรียน!AQ16="ป",ลับ!K$3,0))</f>
        <v>0</v>
      </c>
      <c r="AK68" s="64">
        <f>IF(ลับ!L$3=0,0,IF(เวลาเรียน!AR16="ป",ลับ!L$3,0))</f>
        <v>0</v>
      </c>
      <c r="AL68" s="64">
        <f>IF(ลับ!M$3=0,0,IF(เวลาเรียน!AS16="ป",ลับ!M$3,0))</f>
        <v>0</v>
      </c>
      <c r="AM68" s="64">
        <f>IF(ลับ!N$3=0,0,IF(เวลาเรียน!AT16="ป",ลับ!N$3,0))</f>
        <v>0</v>
      </c>
      <c r="AN68" s="64">
        <f>IF(ลับ!O$3=0,0,IF(เวลาเรียน!AU16="ป",ลับ!O$3,0))</f>
        <v>0</v>
      </c>
      <c r="AO68" s="64">
        <f>IF(ลับ!P$3=0,0,IF(เวลาเรียน!AV16="ป",ลับ!P$3,0))</f>
        <v>0</v>
      </c>
      <c r="AP68" s="64">
        <f>IF(ลับ!Q$3=0,0,IF(เวลาเรียน!AW16="ป",ลับ!Q$3,0))</f>
        <v>0</v>
      </c>
      <c r="AQ68" s="64">
        <f>IF(ลับ!R$3=0,0,IF(เวลาเรียน!AX16="ป",ลับ!R$3,0))</f>
        <v>0</v>
      </c>
      <c r="AR68" s="64">
        <f>IF(ลับ!S$3=0,0,IF(เวลาเรียน!AY16="ป",ลับ!S$3,0))</f>
        <v>0</v>
      </c>
      <c r="AS68" s="64">
        <f>IF(ลับ!T$3=0,0,IF(เวลาเรียน!AZ16="ป",ลับ!T$3,0))</f>
        <v>0</v>
      </c>
      <c r="AT68" s="64">
        <f>IF(ลับ!U$3=0,0,IF(เวลาเรียน!BA16="ป",ลับ!U$3,0))</f>
        <v>0</v>
      </c>
      <c r="AU68" s="64">
        <f>IF(ลับ!V$3=0,0,IF(เวลาเรียน!BB16="ป",ลับ!V$3,0))</f>
        <v>0</v>
      </c>
      <c r="AV68" s="64">
        <f>IF(ลับ!W$3=0,0,IF(เวลาเรียน!BC16="ป",ลับ!W$3,0))</f>
        <v>0</v>
      </c>
      <c r="AW68" s="64">
        <f>IF(ลับ!X$3=0,0,IF(เวลาเรียน!BD16="ป",ลับ!X$3,0))</f>
        <v>0</v>
      </c>
      <c r="AX68" s="64">
        <f>IF(ลับ!Y$3=0,0,IF(เวลาเรียน!BE16="ป",ลับ!Y$3,0))</f>
        <v>0</v>
      </c>
      <c r="AY68" s="64">
        <f>IF(ลับ!Z$3=0,0,IF(เวลาเรียน!BF16="ป",ลับ!Z$3,0))</f>
        <v>0</v>
      </c>
      <c r="AZ68" s="64">
        <f>IF(ลับ!AA$3=0,0,IF(เวลาเรียน!BG16="ป",ลับ!AA$3,0))</f>
        <v>0</v>
      </c>
      <c r="BA68" s="64">
        <f>IF(ลับ!AB$3=0,0,IF(เวลาเรียน!BH16="ป",ลับ!AB$3,0))</f>
        <v>0</v>
      </c>
      <c r="BB68" s="64">
        <f>IF(ลับ!AC$3=0,0,IF(เวลาเรียน!BI16="ป",ลับ!AC$3,0))</f>
        <v>0</v>
      </c>
      <c r="BC68" s="64">
        <f>IF(ลับ!AD$3=0,0,IF(เวลาเรียน!BJ16="ป",ลับ!AD$3,0))</f>
        <v>0</v>
      </c>
      <c r="BD68" s="64">
        <f>IF(ลับ!AE$3=0,0,IF(เวลาเรียน!BK16="ป",ลับ!AE$3,0))</f>
        <v>0</v>
      </c>
      <c r="BE68" s="64">
        <f>IF(ลับ!AF$3=0,0,IF(เวลาเรียน!BL16="ป",ลับ!AF$3,0))</f>
        <v>0</v>
      </c>
      <c r="BF68" s="64">
        <f>IF(ลับ!AG$3=0,0,IF(เวลาเรียน!BM16="ป",ลับ!AG$3,0))</f>
        <v>0</v>
      </c>
      <c r="BG68" s="64">
        <f>IF(ลับ!AH$3=0,0,IF(เวลาเรียน!BN16="ป",ลับ!AH$3,0))</f>
        <v>0</v>
      </c>
      <c r="BH68" s="64">
        <f>IF(ลับ!AI$3=0,0,IF(เวลาเรียน!BO16="ป",ลับ!AI$3,0))</f>
        <v>0</v>
      </c>
      <c r="BI68" s="64">
        <f>IF(ลับ!AJ$3=0,0,IF(เวลาเรียน!BP16="ป",ลับ!AJ$3,0))</f>
        <v>0</v>
      </c>
      <c r="BJ68" s="64">
        <f>IF(ลับ!AK$3=0,0,IF(เวลาเรียน!BQ16="ป",ลับ!AK$3,0))</f>
        <v>0</v>
      </c>
      <c r="BK68" s="64">
        <f>IF(ลับ!AL$3=0,0,IF(เวลาเรียน!BR16="ป",ลับ!AL$3,0))</f>
        <v>0</v>
      </c>
      <c r="BL68" s="64">
        <f>IF(ลับ!AM$3=0,0,IF(เวลาเรียน!BS16="ป",ลับ!AM$3,0))</f>
        <v>0</v>
      </c>
      <c r="BM68" s="64">
        <f>IF(ลับ!AN$3=0,0,IF(เวลาเรียน!BT16="ป",ลับ!AN$3,0))</f>
        <v>0</v>
      </c>
      <c r="BN68" s="64">
        <f>IF(ลับ!AO$3=0,0,IF(เวลาเรียน!BU16="ป",ลับ!AO$3,0))</f>
        <v>0</v>
      </c>
      <c r="BO68" s="64">
        <f>IF(ลับ!AP$3=0,0,IF(เวลาเรียน!BV16="ป",ลับ!AP$3,0))</f>
        <v>0</v>
      </c>
      <c r="BP68" s="64">
        <f>IF(ลับ!AQ$3=0,0,IF(เวลาเรียน!BW16="ป",ลับ!AQ$3,0))</f>
        <v>0</v>
      </c>
      <c r="BQ68" s="64">
        <f>IF(ลับ!AR$3=0,0,IF(เวลาเรียน!BX16="ป",ลับ!AR$3,0))</f>
        <v>0</v>
      </c>
      <c r="BR68" s="64">
        <f>IF(ลับ!AS$3=0,0,IF(เวลาเรียน!BY16="ป",ลับ!AS$3,0))</f>
        <v>0</v>
      </c>
      <c r="BS68" s="773">
        <f>IF(ลับ!AT$3=0,0,IF(เวลาเรียน!BZ16="ป",ลับ!AT$3,0))</f>
        <v>0</v>
      </c>
      <c r="BT68" s="64">
        <f>IF(ลับ!BT$3=0,0,IF(เวลาเรียน!CB16="ป",ลับ!BT$3,0))</f>
        <v>0</v>
      </c>
      <c r="BU68" s="64">
        <f>IF(ลับ!BU$3=0,0,IF(เวลาเรียน!CC16="ป",ลับ!BU$3,0))</f>
        <v>0</v>
      </c>
      <c r="BV68" s="64">
        <f>IF(ลับ!BV$3=0,0,IF(เวลาเรียน!CD16="ป",ลับ!BV$3,0))</f>
        <v>0</v>
      </c>
      <c r="BW68" s="64">
        <f>IF(ลับ!BW$3=0,0,IF(เวลาเรียน!CE16="ป",ลับ!BW$3,0))</f>
        <v>0</v>
      </c>
      <c r="BX68" s="64">
        <f>IF(ลับ!BX$3=0,0,IF(เวลาเรียน!CF16="ป",ลับ!BX$3,0))</f>
        <v>0</v>
      </c>
      <c r="BY68" s="64">
        <f>IF(ลับ!BY$3=0,0,IF(เวลาเรียน!CG16="ป",ลับ!BY$3,0))</f>
        <v>0</v>
      </c>
      <c r="BZ68" s="64">
        <f>IF(ลับ!BZ$3=0,0,IF(เวลาเรียน!CH16="ป",ลับ!BZ$3,0))</f>
        <v>0</v>
      </c>
      <c r="CA68" s="64">
        <f>IF(ลับ!CA$3=0,0,IF(เวลาเรียน!CI16="ป",ลับ!CA$3,0))</f>
        <v>0</v>
      </c>
      <c r="CB68" s="64">
        <f>IF(ลับ!CB$3=0,0,IF(เวลาเรียน!CJ16="ป",ลับ!CB$3,0))</f>
        <v>0</v>
      </c>
      <c r="CC68" s="64">
        <f>IF(ลับ!CC$3=0,0,IF(เวลาเรียน!CK16="ป",ลับ!CC$3,0))</f>
        <v>0</v>
      </c>
      <c r="CD68" s="64">
        <f>IF(ลับ!CD$3=0,0,IF(เวลาเรียน!CL16="ป",ลับ!CD$3,0))</f>
        <v>0</v>
      </c>
      <c r="CE68" s="64">
        <f>IF(ลับ!CE$3=0,0,IF(เวลาเรียน!CM16="ป",ลับ!CE$3,0))</f>
        <v>0</v>
      </c>
      <c r="CF68" s="64">
        <f>IF(ลับ!CF$3=0,0,IF(เวลาเรียน!CN16="ป",ลับ!CF$3,0))</f>
        <v>0</v>
      </c>
      <c r="CG68" s="64">
        <f>IF(ลับ!CG$3=0,0,IF(เวลาเรียน!CO16="ป",ลับ!CG$3,0))</f>
        <v>0</v>
      </c>
      <c r="CH68" s="64">
        <f>IF(ลับ!CH$3=0,0,IF(เวลาเรียน!CP16="ป",ลับ!CH$3,0))</f>
        <v>0</v>
      </c>
      <c r="CI68" s="64">
        <f>IF(ลับ!CI$3=0,0,IF(เวลาเรียน!CQ16="ป",ลับ!CI$3,0))</f>
        <v>0</v>
      </c>
      <c r="CJ68" s="64">
        <f>IF(ลับ!CJ$3=0,0,IF(เวลาเรียน!CR16="ป",ลับ!CJ$3,0))</f>
        <v>0</v>
      </c>
      <c r="CK68" s="64">
        <f>IF(ลับ!CK$3=0,0,IF(เวลาเรียน!CS16="ป",ลับ!CK$3,0))</f>
        <v>0</v>
      </c>
      <c r="CL68" s="64">
        <f>IF(ลับ!CL$3=0,0,IF(เวลาเรียน!CT16="ป",ลับ!CL$3,0))</f>
        <v>0</v>
      </c>
      <c r="CM68" s="64">
        <f>IF(ลับ!CM$3=0,0,IF(เวลาเรียน!CU16="ป",ลับ!CM$3,0))</f>
        <v>0</v>
      </c>
      <c r="CN68" s="64">
        <f>IF(ลับ!CN$3=0,0,IF(เวลาเรียน!CV16="ป",ลับ!CN$3,0))</f>
        <v>0</v>
      </c>
      <c r="CO68" s="64">
        <f>IF(ลับ!CO$3=0,0,IF(เวลาเรียน!CW16="ป",ลับ!CO$3,0))</f>
        <v>0</v>
      </c>
      <c r="CP68" s="64">
        <f>IF(ลับ!CP$3=0,0,IF(เวลาเรียน!CX16="ป",ลับ!CP$3,0))</f>
        <v>0</v>
      </c>
      <c r="CQ68" s="64">
        <f>IF(ลับ!CQ$3=0,0,IF(เวลาเรียน!CY16="ป",ลับ!CQ$3,0))</f>
        <v>0</v>
      </c>
      <c r="CR68" s="64">
        <f>IF(ลับ!CR$3=0,0,IF(เวลาเรียน!CZ16="ป",ลับ!CR$3,0))</f>
        <v>0</v>
      </c>
      <c r="CS68" s="64">
        <f>IF(ลับ!CS$3=0,0,IF(เวลาเรียน!DA16="ป",ลับ!CS$3,0))</f>
        <v>0</v>
      </c>
      <c r="CT68" s="64">
        <f>IF(ลับ!CT$3=0,0,IF(เวลาเรียน!DB16="ป",ลับ!CT$3,0))</f>
        <v>0</v>
      </c>
      <c r="CU68" s="64">
        <f>IF(ลับ!CU$3=0,0,IF(เวลาเรียน!DC16="ป",ลับ!CU$3,0))</f>
        <v>0</v>
      </c>
      <c r="CV68" s="64">
        <f>IF(ลับ!CV$3=0,0,IF(เวลาเรียน!DD16="ป",ลับ!CV$3,0))</f>
        <v>0</v>
      </c>
      <c r="CW68" s="64">
        <f>IF(ลับ!CW$3=0,0,IF(เวลาเรียน!DE16="ป",ลับ!CW$3,0))</f>
        <v>0</v>
      </c>
      <c r="CX68" s="85">
        <f t="shared" si="24"/>
        <v>0</v>
      </c>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X68" s="51"/>
      <c r="EY68" s="51"/>
      <c r="EZ68" s="51"/>
      <c r="FA68" s="51"/>
      <c r="FB68" s="51"/>
      <c r="FC68" s="51"/>
      <c r="FD68" s="51"/>
      <c r="FE68" s="51"/>
      <c r="FF68" s="51"/>
      <c r="FG68" s="51"/>
      <c r="FH68" s="51"/>
      <c r="FI68" s="51"/>
      <c r="FJ68" s="51"/>
      <c r="FK68" s="51"/>
      <c r="FL68" s="51"/>
      <c r="FM68" s="51"/>
      <c r="FN68" s="51"/>
      <c r="FO68" s="51"/>
      <c r="FP68" s="51"/>
      <c r="FQ68" s="51"/>
      <c r="FR68" s="51"/>
      <c r="FS68" s="51"/>
      <c r="FT68" s="51"/>
      <c r="FU68" s="51"/>
      <c r="FV68" s="51"/>
      <c r="FW68" s="51"/>
      <c r="FX68" s="51"/>
      <c r="FY68" s="51"/>
      <c r="FZ68" s="51"/>
      <c r="GA68" s="51"/>
      <c r="GB68" s="51"/>
      <c r="GC68" s="51"/>
      <c r="GD68" s="51"/>
      <c r="GI68" s="59"/>
      <c r="GJ68" s="59"/>
      <c r="GK68" s="59"/>
      <c r="GL68" s="59"/>
      <c r="GM68" s="59"/>
      <c r="GN68" s="59"/>
      <c r="GO68" s="59"/>
      <c r="GP68" s="59"/>
      <c r="GQ68" s="59"/>
      <c r="GR68" s="59"/>
      <c r="GS68" s="59"/>
      <c r="GT68" s="59"/>
      <c r="GU68" s="59"/>
      <c r="GV68" s="59"/>
      <c r="GW68" s="59"/>
      <c r="GX68" s="59"/>
      <c r="GY68" s="59"/>
      <c r="GZ68" s="59"/>
      <c r="HA68" s="59"/>
      <c r="HB68" s="59"/>
      <c r="HC68" s="59"/>
      <c r="HD68" s="59"/>
      <c r="HE68" s="59"/>
      <c r="HF68" s="59"/>
      <c r="HG68" s="51"/>
      <c r="HH68" s="51"/>
      <c r="HI68" s="51"/>
      <c r="HJ68" s="51"/>
      <c r="HK68" s="51"/>
      <c r="HL68" s="51"/>
      <c r="HM68" s="51"/>
      <c r="HN68" s="51"/>
    </row>
    <row r="69" spans="1:222" ht="21">
      <c r="A69" s="29">
        <v>12</v>
      </c>
      <c r="B69" s="64">
        <f>IF(ลับ!B$3=0,0,IF(เวลาเรียน!G17="ป",ลับ!B$3,0))</f>
        <v>0</v>
      </c>
      <c r="C69" s="64">
        <f>IF(ลับ!C$3=0,0,IF(เวลาเรียน!H17="ป",ลับ!C$3,0))</f>
        <v>0</v>
      </c>
      <c r="D69" s="64">
        <f>IF(ลับ!D$3=0,0,IF(เวลาเรียน!I17="ป",ลับ!D$3,0))</f>
        <v>0</v>
      </c>
      <c r="E69" s="64">
        <f>IF(ลับ!E$3=0,0,IF(เวลาเรียน!J17="ป",ลับ!E$3,0))</f>
        <v>0</v>
      </c>
      <c r="F69" s="64">
        <f>IF(ลับ!F$3=0,0,IF(เวลาเรียน!K17="ป",ลับ!F$3,0))</f>
        <v>0</v>
      </c>
      <c r="G69" s="64">
        <f>IF(ลับ!G$3=0,0,IF(เวลาเรียน!L17="ป",ลับ!G$3,0))</f>
        <v>0</v>
      </c>
      <c r="H69" s="64">
        <f>IF(ลับ!H$3=0,0,IF(เวลาเรียน!M17="ป",ลับ!H$3,0))</f>
        <v>0</v>
      </c>
      <c r="I69" s="64">
        <f>IF(ลับ!I$3=0,0,IF(เวลาเรียน!N17="ป",ลับ!I$3,0))</f>
        <v>0</v>
      </c>
      <c r="J69" s="64">
        <f>IF(ลับ!J$3=0,0,IF(เวลาเรียน!O17="ป",ลับ!J$3,0))</f>
        <v>0</v>
      </c>
      <c r="K69" s="64">
        <f>IF(ลับ!K$3=0,0,IF(เวลาเรียน!P17="ป",ลับ!K$3,0))</f>
        <v>0</v>
      </c>
      <c r="L69" s="64">
        <f>IF(ลับ!L$3=0,0,IF(เวลาเรียน!Q17="ป",ลับ!L$3,0))</f>
        <v>0</v>
      </c>
      <c r="M69" s="64">
        <f>IF(ลับ!M$3=0,0,IF(เวลาเรียน!R17="ป",ลับ!M$3,0))</f>
        <v>0</v>
      </c>
      <c r="N69" s="64">
        <f>IF(ลับ!N$3=0,0,IF(เวลาเรียน!S17="ป",ลับ!N$3,0))</f>
        <v>0</v>
      </c>
      <c r="O69" s="64">
        <f>IF(ลับ!O$3=0,0,IF(เวลาเรียน!T17="ป",ลับ!O$3,0))</f>
        <v>0</v>
      </c>
      <c r="P69" s="64">
        <f>IF(ลับ!P$3=0,0,IF(เวลาเรียน!U17="ป",ลับ!P$3,0))</f>
        <v>0</v>
      </c>
      <c r="Q69" s="64">
        <f>IF(ลับ!Q$3=0,0,IF(เวลาเรียน!V17="ป",ลับ!Q$3,0))</f>
        <v>0</v>
      </c>
      <c r="R69" s="64">
        <f>IF(ลับ!R$3=0,0,IF(เวลาเรียน!W17="ป",ลับ!R$3,0))</f>
        <v>0</v>
      </c>
      <c r="S69" s="64">
        <f>IF(ลับ!S$3=0,0,IF(เวลาเรียน!X17="ป",ลับ!S$3,0))</f>
        <v>0</v>
      </c>
      <c r="T69" s="64">
        <f>IF(ลับ!T$3=0,0,IF(เวลาเรียน!Y17="ป",ลับ!T$3,0))</f>
        <v>0</v>
      </c>
      <c r="U69" s="64">
        <f>IF(ลับ!U$3=0,0,IF(เวลาเรียน!Z17="ป",ลับ!U$3,0))</f>
        <v>0</v>
      </c>
      <c r="V69" s="64">
        <f>IF(ลับ!V$3=0,0,IF(เวลาเรียน!AA17="ป",ลับ!V$3,0))</f>
        <v>0</v>
      </c>
      <c r="W69" s="64">
        <f>IF(ลับ!W$3=0,0,IF(เวลาเรียน!AB17="ป",ลับ!W$3,0))</f>
        <v>0</v>
      </c>
      <c r="X69" s="64">
        <f>IF(ลับ!X$3=0,0,IF(เวลาเรียน!AC17="ป",ลับ!X$3,0))</f>
        <v>0</v>
      </c>
      <c r="Y69" s="64">
        <f>IF(ลับ!Y$3=0,0,IF(เวลาเรียน!AD17="ป",ลับ!Y$3,0))</f>
        <v>0</v>
      </c>
      <c r="Z69" s="773">
        <f>IF(ลับ!Z$3=0,0,IF(เวลาเรียน!AE17="ป",ลับ!Z$3,0))</f>
        <v>0</v>
      </c>
      <c r="AA69" s="64">
        <f>IF(ลับ!B$3=0,0,IF(เวลาเรียน!AH17="ป",ลับ!B$3,0))</f>
        <v>0</v>
      </c>
      <c r="AB69" s="64">
        <f>IF(ลับ!C$3=0,0,IF(เวลาเรียน!AI17="ป",ลับ!C$3,0))</f>
        <v>0</v>
      </c>
      <c r="AC69" s="64">
        <f>IF(ลับ!D$3=0,0,IF(เวลาเรียน!AJ17="ป",ลับ!D$3,0))</f>
        <v>0</v>
      </c>
      <c r="AD69" s="64">
        <f>IF(ลับ!E$3=0,0,IF(เวลาเรียน!AK17="ป",ลับ!E$3,0))</f>
        <v>0</v>
      </c>
      <c r="AE69" s="64">
        <f>IF(ลับ!F$3=0,0,IF(เวลาเรียน!AL17="ป",ลับ!F$3,0))</f>
        <v>0</v>
      </c>
      <c r="AF69" s="64">
        <f>IF(ลับ!G$3=0,0,IF(เวลาเรียน!AM17="ป",ลับ!G$3,0))</f>
        <v>0</v>
      </c>
      <c r="AG69" s="64">
        <f>IF(ลับ!H$3=0,0,IF(เวลาเรียน!AN17="ป",ลับ!H$3,0))</f>
        <v>0</v>
      </c>
      <c r="AH69" s="64">
        <f>IF(ลับ!I$3=0,0,IF(เวลาเรียน!AO17="ป",ลับ!I$3,0))</f>
        <v>0</v>
      </c>
      <c r="AI69" s="64">
        <f>IF(ลับ!J$3=0,0,IF(เวลาเรียน!AP17="ป",ลับ!J$3,0))</f>
        <v>0</v>
      </c>
      <c r="AJ69" s="64">
        <f>IF(ลับ!K$3=0,0,IF(เวลาเรียน!AQ17="ป",ลับ!K$3,0))</f>
        <v>0</v>
      </c>
      <c r="AK69" s="64">
        <f>IF(ลับ!L$3=0,0,IF(เวลาเรียน!AR17="ป",ลับ!L$3,0))</f>
        <v>0</v>
      </c>
      <c r="AL69" s="64">
        <f>IF(ลับ!M$3=0,0,IF(เวลาเรียน!AS17="ป",ลับ!M$3,0))</f>
        <v>0</v>
      </c>
      <c r="AM69" s="64">
        <f>IF(ลับ!N$3=0,0,IF(เวลาเรียน!AT17="ป",ลับ!N$3,0))</f>
        <v>0</v>
      </c>
      <c r="AN69" s="64">
        <f>IF(ลับ!O$3=0,0,IF(เวลาเรียน!AU17="ป",ลับ!O$3,0))</f>
        <v>0</v>
      </c>
      <c r="AO69" s="64">
        <f>IF(ลับ!P$3=0,0,IF(เวลาเรียน!AV17="ป",ลับ!P$3,0))</f>
        <v>0</v>
      </c>
      <c r="AP69" s="64">
        <f>IF(ลับ!Q$3=0,0,IF(เวลาเรียน!AW17="ป",ลับ!Q$3,0))</f>
        <v>0</v>
      </c>
      <c r="AQ69" s="64">
        <f>IF(ลับ!R$3=0,0,IF(เวลาเรียน!AX17="ป",ลับ!R$3,0))</f>
        <v>0</v>
      </c>
      <c r="AR69" s="64">
        <f>IF(ลับ!S$3=0,0,IF(เวลาเรียน!AY17="ป",ลับ!S$3,0))</f>
        <v>0</v>
      </c>
      <c r="AS69" s="64">
        <f>IF(ลับ!T$3=0,0,IF(เวลาเรียน!AZ17="ป",ลับ!T$3,0))</f>
        <v>0</v>
      </c>
      <c r="AT69" s="64">
        <f>IF(ลับ!U$3=0,0,IF(เวลาเรียน!BA17="ป",ลับ!U$3,0))</f>
        <v>0</v>
      </c>
      <c r="AU69" s="64">
        <f>IF(ลับ!V$3=0,0,IF(เวลาเรียน!BB17="ป",ลับ!V$3,0))</f>
        <v>0</v>
      </c>
      <c r="AV69" s="64">
        <f>IF(ลับ!W$3=0,0,IF(เวลาเรียน!BC17="ป",ลับ!W$3,0))</f>
        <v>0</v>
      </c>
      <c r="AW69" s="64">
        <f>IF(ลับ!X$3=0,0,IF(เวลาเรียน!BD17="ป",ลับ!X$3,0))</f>
        <v>0</v>
      </c>
      <c r="AX69" s="64">
        <f>IF(ลับ!Y$3=0,0,IF(เวลาเรียน!BE17="ป",ลับ!Y$3,0))</f>
        <v>0</v>
      </c>
      <c r="AY69" s="64">
        <f>IF(ลับ!Z$3=0,0,IF(เวลาเรียน!BF17="ป",ลับ!Z$3,0))</f>
        <v>0</v>
      </c>
      <c r="AZ69" s="64">
        <f>IF(ลับ!AA$3=0,0,IF(เวลาเรียน!BG17="ป",ลับ!AA$3,0))</f>
        <v>0</v>
      </c>
      <c r="BA69" s="64">
        <f>IF(ลับ!AB$3=0,0,IF(เวลาเรียน!BH17="ป",ลับ!AB$3,0))</f>
        <v>0</v>
      </c>
      <c r="BB69" s="64">
        <f>IF(ลับ!AC$3=0,0,IF(เวลาเรียน!BI17="ป",ลับ!AC$3,0))</f>
        <v>0</v>
      </c>
      <c r="BC69" s="64">
        <f>IF(ลับ!AD$3=0,0,IF(เวลาเรียน!BJ17="ป",ลับ!AD$3,0))</f>
        <v>0</v>
      </c>
      <c r="BD69" s="64">
        <f>IF(ลับ!AE$3=0,0,IF(เวลาเรียน!BK17="ป",ลับ!AE$3,0))</f>
        <v>0</v>
      </c>
      <c r="BE69" s="64">
        <f>IF(ลับ!AF$3=0,0,IF(เวลาเรียน!BL17="ป",ลับ!AF$3,0))</f>
        <v>0</v>
      </c>
      <c r="BF69" s="64">
        <f>IF(ลับ!AG$3=0,0,IF(เวลาเรียน!BM17="ป",ลับ!AG$3,0))</f>
        <v>0</v>
      </c>
      <c r="BG69" s="64">
        <f>IF(ลับ!AH$3=0,0,IF(เวลาเรียน!BN17="ป",ลับ!AH$3,0))</f>
        <v>0</v>
      </c>
      <c r="BH69" s="64">
        <f>IF(ลับ!AI$3=0,0,IF(เวลาเรียน!BO17="ป",ลับ!AI$3,0))</f>
        <v>0</v>
      </c>
      <c r="BI69" s="64">
        <f>IF(ลับ!AJ$3=0,0,IF(เวลาเรียน!BP17="ป",ลับ!AJ$3,0))</f>
        <v>0</v>
      </c>
      <c r="BJ69" s="64">
        <f>IF(ลับ!AK$3=0,0,IF(เวลาเรียน!BQ17="ป",ลับ!AK$3,0))</f>
        <v>0</v>
      </c>
      <c r="BK69" s="64">
        <f>IF(ลับ!AL$3=0,0,IF(เวลาเรียน!BR17="ป",ลับ!AL$3,0))</f>
        <v>0</v>
      </c>
      <c r="BL69" s="64">
        <f>IF(ลับ!AM$3=0,0,IF(เวลาเรียน!BS17="ป",ลับ!AM$3,0))</f>
        <v>0</v>
      </c>
      <c r="BM69" s="64">
        <f>IF(ลับ!AN$3=0,0,IF(เวลาเรียน!BT17="ป",ลับ!AN$3,0))</f>
        <v>0</v>
      </c>
      <c r="BN69" s="64">
        <f>IF(ลับ!AO$3=0,0,IF(เวลาเรียน!BU17="ป",ลับ!AO$3,0))</f>
        <v>0</v>
      </c>
      <c r="BO69" s="64">
        <f>IF(ลับ!AP$3=0,0,IF(เวลาเรียน!BV17="ป",ลับ!AP$3,0))</f>
        <v>0</v>
      </c>
      <c r="BP69" s="64">
        <f>IF(ลับ!AQ$3=0,0,IF(เวลาเรียน!BW17="ป",ลับ!AQ$3,0))</f>
        <v>0</v>
      </c>
      <c r="BQ69" s="64">
        <f>IF(ลับ!AR$3=0,0,IF(เวลาเรียน!BX17="ป",ลับ!AR$3,0))</f>
        <v>0</v>
      </c>
      <c r="BR69" s="64">
        <f>IF(ลับ!AS$3=0,0,IF(เวลาเรียน!BY17="ป",ลับ!AS$3,0))</f>
        <v>0</v>
      </c>
      <c r="BS69" s="773">
        <f>IF(ลับ!AT$3=0,0,IF(เวลาเรียน!BZ17="ป",ลับ!AT$3,0))</f>
        <v>0</v>
      </c>
      <c r="BT69" s="64">
        <f>IF(ลับ!BT$3=0,0,IF(เวลาเรียน!CB17="ป",ลับ!BT$3,0))</f>
        <v>0</v>
      </c>
      <c r="BU69" s="64">
        <f>IF(ลับ!BU$3=0,0,IF(เวลาเรียน!CC17="ป",ลับ!BU$3,0))</f>
        <v>0</v>
      </c>
      <c r="BV69" s="64">
        <f>IF(ลับ!BV$3=0,0,IF(เวลาเรียน!CD17="ป",ลับ!BV$3,0))</f>
        <v>0</v>
      </c>
      <c r="BW69" s="64">
        <f>IF(ลับ!BW$3=0,0,IF(เวลาเรียน!CE17="ป",ลับ!BW$3,0))</f>
        <v>0</v>
      </c>
      <c r="BX69" s="64">
        <f>IF(ลับ!BX$3=0,0,IF(เวลาเรียน!CF17="ป",ลับ!BX$3,0))</f>
        <v>0</v>
      </c>
      <c r="BY69" s="64">
        <f>IF(ลับ!BY$3=0,0,IF(เวลาเรียน!CG17="ป",ลับ!BY$3,0))</f>
        <v>0</v>
      </c>
      <c r="BZ69" s="64">
        <f>IF(ลับ!BZ$3=0,0,IF(เวลาเรียน!CH17="ป",ลับ!BZ$3,0))</f>
        <v>0</v>
      </c>
      <c r="CA69" s="64">
        <f>IF(ลับ!CA$3=0,0,IF(เวลาเรียน!CI17="ป",ลับ!CA$3,0))</f>
        <v>0</v>
      </c>
      <c r="CB69" s="64">
        <f>IF(ลับ!CB$3=0,0,IF(เวลาเรียน!CJ17="ป",ลับ!CB$3,0))</f>
        <v>0</v>
      </c>
      <c r="CC69" s="64">
        <f>IF(ลับ!CC$3=0,0,IF(เวลาเรียน!CK17="ป",ลับ!CC$3,0))</f>
        <v>0</v>
      </c>
      <c r="CD69" s="64">
        <f>IF(ลับ!CD$3=0,0,IF(เวลาเรียน!CL17="ป",ลับ!CD$3,0))</f>
        <v>0</v>
      </c>
      <c r="CE69" s="64">
        <f>IF(ลับ!CE$3=0,0,IF(เวลาเรียน!CM17="ป",ลับ!CE$3,0))</f>
        <v>0</v>
      </c>
      <c r="CF69" s="64">
        <f>IF(ลับ!CF$3=0,0,IF(เวลาเรียน!CN17="ป",ลับ!CF$3,0))</f>
        <v>0</v>
      </c>
      <c r="CG69" s="64">
        <f>IF(ลับ!CG$3=0,0,IF(เวลาเรียน!CO17="ป",ลับ!CG$3,0))</f>
        <v>0</v>
      </c>
      <c r="CH69" s="64">
        <f>IF(ลับ!CH$3=0,0,IF(เวลาเรียน!CP17="ป",ลับ!CH$3,0))</f>
        <v>0</v>
      </c>
      <c r="CI69" s="64">
        <f>IF(ลับ!CI$3=0,0,IF(เวลาเรียน!CQ17="ป",ลับ!CI$3,0))</f>
        <v>0</v>
      </c>
      <c r="CJ69" s="64">
        <f>IF(ลับ!CJ$3=0,0,IF(เวลาเรียน!CR17="ป",ลับ!CJ$3,0))</f>
        <v>0</v>
      </c>
      <c r="CK69" s="64">
        <f>IF(ลับ!CK$3=0,0,IF(เวลาเรียน!CS17="ป",ลับ!CK$3,0))</f>
        <v>0</v>
      </c>
      <c r="CL69" s="64">
        <f>IF(ลับ!CL$3=0,0,IF(เวลาเรียน!CT17="ป",ลับ!CL$3,0))</f>
        <v>0</v>
      </c>
      <c r="CM69" s="64">
        <f>IF(ลับ!CM$3=0,0,IF(เวลาเรียน!CU17="ป",ลับ!CM$3,0))</f>
        <v>0</v>
      </c>
      <c r="CN69" s="64">
        <f>IF(ลับ!CN$3=0,0,IF(เวลาเรียน!CV17="ป",ลับ!CN$3,0))</f>
        <v>0</v>
      </c>
      <c r="CO69" s="64">
        <f>IF(ลับ!CO$3=0,0,IF(เวลาเรียน!CW17="ป",ลับ!CO$3,0))</f>
        <v>0</v>
      </c>
      <c r="CP69" s="64">
        <f>IF(ลับ!CP$3=0,0,IF(เวลาเรียน!CX17="ป",ลับ!CP$3,0))</f>
        <v>0</v>
      </c>
      <c r="CQ69" s="64">
        <f>IF(ลับ!CQ$3=0,0,IF(เวลาเรียน!CY17="ป",ลับ!CQ$3,0))</f>
        <v>0</v>
      </c>
      <c r="CR69" s="64">
        <f>IF(ลับ!CR$3=0,0,IF(เวลาเรียน!CZ17="ป",ลับ!CR$3,0))</f>
        <v>0</v>
      </c>
      <c r="CS69" s="64">
        <f>IF(ลับ!CS$3=0,0,IF(เวลาเรียน!DA17="ป",ลับ!CS$3,0))</f>
        <v>0</v>
      </c>
      <c r="CT69" s="64">
        <f>IF(ลับ!CT$3=0,0,IF(เวลาเรียน!DB17="ป",ลับ!CT$3,0))</f>
        <v>0</v>
      </c>
      <c r="CU69" s="64">
        <f>IF(ลับ!CU$3=0,0,IF(เวลาเรียน!DC17="ป",ลับ!CU$3,0))</f>
        <v>0</v>
      </c>
      <c r="CV69" s="64">
        <f>IF(ลับ!CV$3=0,0,IF(เวลาเรียน!DD17="ป",ลับ!CV$3,0))</f>
        <v>0</v>
      </c>
      <c r="CW69" s="64">
        <f>IF(ลับ!CW$3=0,0,IF(เวลาเรียน!DE17="ป",ลับ!CW$3,0))</f>
        <v>0</v>
      </c>
      <c r="CX69" s="85">
        <f t="shared" si="24"/>
        <v>0</v>
      </c>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X69" s="51"/>
      <c r="EY69" s="51"/>
      <c r="EZ69" s="51"/>
      <c r="FA69" s="51"/>
      <c r="FB69" s="51"/>
      <c r="FC69" s="51"/>
      <c r="FD69" s="51"/>
      <c r="FE69" s="51"/>
      <c r="FF69" s="51"/>
      <c r="FG69" s="51"/>
      <c r="FH69" s="51"/>
      <c r="FI69" s="51"/>
      <c r="FJ69" s="51"/>
      <c r="FK69" s="51"/>
      <c r="FL69" s="51"/>
      <c r="FM69" s="51"/>
      <c r="FN69" s="51"/>
      <c r="FO69" s="51"/>
      <c r="FP69" s="51"/>
      <c r="FQ69" s="51"/>
      <c r="FR69" s="51"/>
      <c r="FS69" s="51"/>
      <c r="FT69" s="51"/>
      <c r="FU69" s="51"/>
      <c r="FV69" s="51"/>
      <c r="FW69" s="51"/>
      <c r="FX69" s="51"/>
      <c r="FY69" s="51"/>
      <c r="FZ69" s="51"/>
      <c r="GA69" s="51"/>
      <c r="GB69" s="51"/>
      <c r="GC69" s="51"/>
      <c r="GD69" s="51"/>
      <c r="GI69" s="59"/>
      <c r="GJ69" s="59"/>
      <c r="GK69" s="59"/>
      <c r="GL69" s="59"/>
      <c r="GM69" s="59"/>
      <c r="GN69" s="59"/>
      <c r="GO69" s="59"/>
      <c r="GP69" s="59"/>
      <c r="GQ69" s="59"/>
      <c r="GR69" s="59"/>
      <c r="GS69" s="59"/>
      <c r="GT69" s="59"/>
      <c r="GU69" s="59"/>
      <c r="GV69" s="59"/>
      <c r="GW69" s="59"/>
      <c r="GX69" s="59"/>
      <c r="GY69" s="59"/>
      <c r="GZ69" s="59"/>
      <c r="HA69" s="59"/>
      <c r="HB69" s="59"/>
      <c r="HC69" s="59"/>
      <c r="HD69" s="59"/>
      <c r="HE69" s="59"/>
      <c r="HF69" s="59"/>
      <c r="HG69" s="51"/>
      <c r="HH69" s="51"/>
      <c r="HI69" s="51"/>
      <c r="HJ69" s="51"/>
      <c r="HK69" s="51"/>
      <c r="HL69" s="51"/>
      <c r="HM69" s="51"/>
      <c r="HN69" s="51"/>
    </row>
    <row r="70" spans="1:222" ht="21">
      <c r="A70" s="29">
        <v>13</v>
      </c>
      <c r="B70" s="64">
        <f>IF(ลับ!B$3=0,0,IF(เวลาเรียน!G18="ป",ลับ!B$3,0))</f>
        <v>0</v>
      </c>
      <c r="C70" s="64">
        <f>IF(ลับ!C$3=0,0,IF(เวลาเรียน!H18="ป",ลับ!C$3,0))</f>
        <v>0</v>
      </c>
      <c r="D70" s="64">
        <f>IF(ลับ!D$3=0,0,IF(เวลาเรียน!I18="ป",ลับ!D$3,0))</f>
        <v>0</v>
      </c>
      <c r="E70" s="64">
        <f>IF(ลับ!E$3=0,0,IF(เวลาเรียน!J18="ป",ลับ!E$3,0))</f>
        <v>0</v>
      </c>
      <c r="F70" s="64">
        <f>IF(ลับ!F$3=0,0,IF(เวลาเรียน!K18="ป",ลับ!F$3,0))</f>
        <v>0</v>
      </c>
      <c r="G70" s="64">
        <f>IF(ลับ!G$3=0,0,IF(เวลาเรียน!L18="ป",ลับ!G$3,0))</f>
        <v>0</v>
      </c>
      <c r="H70" s="64">
        <f>IF(ลับ!H$3=0,0,IF(เวลาเรียน!M18="ป",ลับ!H$3,0))</f>
        <v>0</v>
      </c>
      <c r="I70" s="64">
        <f>IF(ลับ!I$3=0,0,IF(เวลาเรียน!N18="ป",ลับ!I$3,0))</f>
        <v>0</v>
      </c>
      <c r="J70" s="64">
        <f>IF(ลับ!J$3=0,0,IF(เวลาเรียน!O18="ป",ลับ!J$3,0))</f>
        <v>0</v>
      </c>
      <c r="K70" s="64">
        <f>IF(ลับ!K$3=0,0,IF(เวลาเรียน!P18="ป",ลับ!K$3,0))</f>
        <v>0</v>
      </c>
      <c r="L70" s="64">
        <f>IF(ลับ!L$3=0,0,IF(เวลาเรียน!Q18="ป",ลับ!L$3,0))</f>
        <v>0</v>
      </c>
      <c r="M70" s="64">
        <f>IF(ลับ!M$3=0,0,IF(เวลาเรียน!R18="ป",ลับ!M$3,0))</f>
        <v>0</v>
      </c>
      <c r="N70" s="64">
        <f>IF(ลับ!N$3=0,0,IF(เวลาเรียน!S18="ป",ลับ!N$3,0))</f>
        <v>0</v>
      </c>
      <c r="O70" s="64">
        <f>IF(ลับ!O$3=0,0,IF(เวลาเรียน!T18="ป",ลับ!O$3,0))</f>
        <v>0</v>
      </c>
      <c r="P70" s="64">
        <f>IF(ลับ!P$3=0,0,IF(เวลาเรียน!U18="ป",ลับ!P$3,0))</f>
        <v>0</v>
      </c>
      <c r="Q70" s="64">
        <f>IF(ลับ!Q$3=0,0,IF(เวลาเรียน!V18="ป",ลับ!Q$3,0))</f>
        <v>0</v>
      </c>
      <c r="R70" s="64">
        <f>IF(ลับ!R$3=0,0,IF(เวลาเรียน!W18="ป",ลับ!R$3,0))</f>
        <v>0</v>
      </c>
      <c r="S70" s="64">
        <f>IF(ลับ!S$3=0,0,IF(เวลาเรียน!X18="ป",ลับ!S$3,0))</f>
        <v>0</v>
      </c>
      <c r="T70" s="64">
        <f>IF(ลับ!T$3=0,0,IF(เวลาเรียน!Y18="ป",ลับ!T$3,0))</f>
        <v>0</v>
      </c>
      <c r="U70" s="64">
        <f>IF(ลับ!U$3=0,0,IF(เวลาเรียน!Z18="ป",ลับ!U$3,0))</f>
        <v>0</v>
      </c>
      <c r="V70" s="64">
        <f>IF(ลับ!V$3=0,0,IF(เวลาเรียน!AA18="ป",ลับ!V$3,0))</f>
        <v>0</v>
      </c>
      <c r="W70" s="64">
        <f>IF(ลับ!W$3=0,0,IF(เวลาเรียน!AB18="ป",ลับ!W$3,0))</f>
        <v>0</v>
      </c>
      <c r="X70" s="64">
        <f>IF(ลับ!X$3=0,0,IF(เวลาเรียน!AC18="ป",ลับ!X$3,0))</f>
        <v>0</v>
      </c>
      <c r="Y70" s="64">
        <f>IF(ลับ!Y$3=0,0,IF(เวลาเรียน!AD18="ป",ลับ!Y$3,0))</f>
        <v>0</v>
      </c>
      <c r="Z70" s="773">
        <f>IF(ลับ!Z$3=0,0,IF(เวลาเรียน!AE18="ป",ลับ!Z$3,0))</f>
        <v>0</v>
      </c>
      <c r="AA70" s="64">
        <f>IF(ลับ!B$3=0,0,IF(เวลาเรียน!AH18="ป",ลับ!B$3,0))</f>
        <v>0</v>
      </c>
      <c r="AB70" s="64">
        <f>IF(ลับ!C$3=0,0,IF(เวลาเรียน!AI18="ป",ลับ!C$3,0))</f>
        <v>0</v>
      </c>
      <c r="AC70" s="64">
        <f>IF(ลับ!D$3=0,0,IF(เวลาเรียน!AJ18="ป",ลับ!D$3,0))</f>
        <v>0</v>
      </c>
      <c r="AD70" s="64">
        <f>IF(ลับ!E$3=0,0,IF(เวลาเรียน!AK18="ป",ลับ!E$3,0))</f>
        <v>0</v>
      </c>
      <c r="AE70" s="64">
        <f>IF(ลับ!F$3=0,0,IF(เวลาเรียน!AL18="ป",ลับ!F$3,0))</f>
        <v>0</v>
      </c>
      <c r="AF70" s="64">
        <f>IF(ลับ!G$3=0,0,IF(เวลาเรียน!AM18="ป",ลับ!G$3,0))</f>
        <v>0</v>
      </c>
      <c r="AG70" s="64">
        <f>IF(ลับ!H$3=0,0,IF(เวลาเรียน!AN18="ป",ลับ!H$3,0))</f>
        <v>0</v>
      </c>
      <c r="AH70" s="64">
        <f>IF(ลับ!I$3=0,0,IF(เวลาเรียน!AO18="ป",ลับ!I$3,0))</f>
        <v>0</v>
      </c>
      <c r="AI70" s="64">
        <f>IF(ลับ!J$3=0,0,IF(เวลาเรียน!AP18="ป",ลับ!J$3,0))</f>
        <v>0</v>
      </c>
      <c r="AJ70" s="64">
        <f>IF(ลับ!K$3=0,0,IF(เวลาเรียน!AQ18="ป",ลับ!K$3,0))</f>
        <v>0</v>
      </c>
      <c r="AK70" s="64">
        <f>IF(ลับ!L$3=0,0,IF(เวลาเรียน!AR18="ป",ลับ!L$3,0))</f>
        <v>0</v>
      </c>
      <c r="AL70" s="64">
        <f>IF(ลับ!M$3=0,0,IF(เวลาเรียน!AS18="ป",ลับ!M$3,0))</f>
        <v>0</v>
      </c>
      <c r="AM70" s="64">
        <f>IF(ลับ!N$3=0,0,IF(เวลาเรียน!AT18="ป",ลับ!N$3,0))</f>
        <v>0</v>
      </c>
      <c r="AN70" s="64">
        <f>IF(ลับ!O$3=0,0,IF(เวลาเรียน!AU18="ป",ลับ!O$3,0))</f>
        <v>0</v>
      </c>
      <c r="AO70" s="64">
        <f>IF(ลับ!P$3=0,0,IF(เวลาเรียน!AV18="ป",ลับ!P$3,0))</f>
        <v>0</v>
      </c>
      <c r="AP70" s="64">
        <f>IF(ลับ!Q$3=0,0,IF(เวลาเรียน!AW18="ป",ลับ!Q$3,0))</f>
        <v>0</v>
      </c>
      <c r="AQ70" s="64">
        <f>IF(ลับ!R$3=0,0,IF(เวลาเรียน!AX18="ป",ลับ!R$3,0))</f>
        <v>0</v>
      </c>
      <c r="AR70" s="64">
        <f>IF(ลับ!S$3=0,0,IF(เวลาเรียน!AY18="ป",ลับ!S$3,0))</f>
        <v>0</v>
      </c>
      <c r="AS70" s="64">
        <f>IF(ลับ!T$3=0,0,IF(เวลาเรียน!AZ18="ป",ลับ!T$3,0))</f>
        <v>0</v>
      </c>
      <c r="AT70" s="64">
        <f>IF(ลับ!U$3=0,0,IF(เวลาเรียน!BA18="ป",ลับ!U$3,0))</f>
        <v>0</v>
      </c>
      <c r="AU70" s="64">
        <f>IF(ลับ!V$3=0,0,IF(เวลาเรียน!BB18="ป",ลับ!V$3,0))</f>
        <v>0</v>
      </c>
      <c r="AV70" s="64">
        <f>IF(ลับ!W$3=0,0,IF(เวลาเรียน!BC18="ป",ลับ!W$3,0))</f>
        <v>0</v>
      </c>
      <c r="AW70" s="64">
        <f>IF(ลับ!X$3=0,0,IF(เวลาเรียน!BD18="ป",ลับ!X$3,0))</f>
        <v>0</v>
      </c>
      <c r="AX70" s="64">
        <f>IF(ลับ!Y$3=0,0,IF(เวลาเรียน!BE18="ป",ลับ!Y$3,0))</f>
        <v>0</v>
      </c>
      <c r="AY70" s="64">
        <f>IF(ลับ!Z$3=0,0,IF(เวลาเรียน!BF18="ป",ลับ!Z$3,0))</f>
        <v>0</v>
      </c>
      <c r="AZ70" s="64">
        <f>IF(ลับ!AA$3=0,0,IF(เวลาเรียน!BG18="ป",ลับ!AA$3,0))</f>
        <v>0</v>
      </c>
      <c r="BA70" s="64">
        <f>IF(ลับ!AB$3=0,0,IF(เวลาเรียน!BH18="ป",ลับ!AB$3,0))</f>
        <v>0</v>
      </c>
      <c r="BB70" s="64">
        <f>IF(ลับ!AC$3=0,0,IF(เวลาเรียน!BI18="ป",ลับ!AC$3,0))</f>
        <v>0</v>
      </c>
      <c r="BC70" s="64">
        <f>IF(ลับ!AD$3=0,0,IF(เวลาเรียน!BJ18="ป",ลับ!AD$3,0))</f>
        <v>0</v>
      </c>
      <c r="BD70" s="64">
        <f>IF(ลับ!AE$3=0,0,IF(เวลาเรียน!BK18="ป",ลับ!AE$3,0))</f>
        <v>0</v>
      </c>
      <c r="BE70" s="64">
        <f>IF(ลับ!AF$3=0,0,IF(เวลาเรียน!BL18="ป",ลับ!AF$3,0))</f>
        <v>0</v>
      </c>
      <c r="BF70" s="64">
        <f>IF(ลับ!AG$3=0,0,IF(เวลาเรียน!BM18="ป",ลับ!AG$3,0))</f>
        <v>0</v>
      </c>
      <c r="BG70" s="64">
        <f>IF(ลับ!AH$3=0,0,IF(เวลาเรียน!BN18="ป",ลับ!AH$3,0))</f>
        <v>0</v>
      </c>
      <c r="BH70" s="64">
        <f>IF(ลับ!AI$3=0,0,IF(เวลาเรียน!BO18="ป",ลับ!AI$3,0))</f>
        <v>0</v>
      </c>
      <c r="BI70" s="64">
        <f>IF(ลับ!AJ$3=0,0,IF(เวลาเรียน!BP18="ป",ลับ!AJ$3,0))</f>
        <v>0</v>
      </c>
      <c r="BJ70" s="64">
        <f>IF(ลับ!AK$3=0,0,IF(เวลาเรียน!BQ18="ป",ลับ!AK$3,0))</f>
        <v>0</v>
      </c>
      <c r="BK70" s="64">
        <f>IF(ลับ!AL$3=0,0,IF(เวลาเรียน!BR18="ป",ลับ!AL$3,0))</f>
        <v>0</v>
      </c>
      <c r="BL70" s="64">
        <f>IF(ลับ!AM$3=0,0,IF(เวลาเรียน!BS18="ป",ลับ!AM$3,0))</f>
        <v>0</v>
      </c>
      <c r="BM70" s="64">
        <f>IF(ลับ!AN$3=0,0,IF(เวลาเรียน!BT18="ป",ลับ!AN$3,0))</f>
        <v>0</v>
      </c>
      <c r="BN70" s="64">
        <f>IF(ลับ!AO$3=0,0,IF(เวลาเรียน!BU18="ป",ลับ!AO$3,0))</f>
        <v>0</v>
      </c>
      <c r="BO70" s="64">
        <f>IF(ลับ!AP$3=0,0,IF(เวลาเรียน!BV18="ป",ลับ!AP$3,0))</f>
        <v>0</v>
      </c>
      <c r="BP70" s="64">
        <f>IF(ลับ!AQ$3=0,0,IF(เวลาเรียน!BW18="ป",ลับ!AQ$3,0))</f>
        <v>0</v>
      </c>
      <c r="BQ70" s="64">
        <f>IF(ลับ!AR$3=0,0,IF(เวลาเรียน!BX18="ป",ลับ!AR$3,0))</f>
        <v>0</v>
      </c>
      <c r="BR70" s="64">
        <f>IF(ลับ!AS$3=0,0,IF(เวลาเรียน!BY18="ป",ลับ!AS$3,0))</f>
        <v>0</v>
      </c>
      <c r="BS70" s="773">
        <f>IF(ลับ!AT$3=0,0,IF(เวลาเรียน!BZ18="ป",ลับ!AT$3,0))</f>
        <v>0</v>
      </c>
      <c r="BT70" s="64">
        <f>IF(ลับ!BT$3=0,0,IF(เวลาเรียน!CB18="ป",ลับ!BT$3,0))</f>
        <v>0</v>
      </c>
      <c r="BU70" s="64">
        <f>IF(ลับ!BU$3=0,0,IF(เวลาเรียน!CC18="ป",ลับ!BU$3,0))</f>
        <v>0</v>
      </c>
      <c r="BV70" s="64">
        <f>IF(ลับ!BV$3=0,0,IF(เวลาเรียน!CD18="ป",ลับ!BV$3,0))</f>
        <v>0</v>
      </c>
      <c r="BW70" s="64">
        <f>IF(ลับ!BW$3=0,0,IF(เวลาเรียน!CE18="ป",ลับ!BW$3,0))</f>
        <v>0</v>
      </c>
      <c r="BX70" s="64">
        <f>IF(ลับ!BX$3=0,0,IF(เวลาเรียน!CF18="ป",ลับ!BX$3,0))</f>
        <v>0</v>
      </c>
      <c r="BY70" s="64">
        <f>IF(ลับ!BY$3=0,0,IF(เวลาเรียน!CG18="ป",ลับ!BY$3,0))</f>
        <v>0</v>
      </c>
      <c r="BZ70" s="64">
        <f>IF(ลับ!BZ$3=0,0,IF(เวลาเรียน!CH18="ป",ลับ!BZ$3,0))</f>
        <v>0</v>
      </c>
      <c r="CA70" s="64">
        <f>IF(ลับ!CA$3=0,0,IF(เวลาเรียน!CI18="ป",ลับ!CA$3,0))</f>
        <v>0</v>
      </c>
      <c r="CB70" s="64">
        <f>IF(ลับ!CB$3=0,0,IF(เวลาเรียน!CJ18="ป",ลับ!CB$3,0))</f>
        <v>0</v>
      </c>
      <c r="CC70" s="64">
        <f>IF(ลับ!CC$3=0,0,IF(เวลาเรียน!CK18="ป",ลับ!CC$3,0))</f>
        <v>0</v>
      </c>
      <c r="CD70" s="64">
        <f>IF(ลับ!CD$3=0,0,IF(เวลาเรียน!CL18="ป",ลับ!CD$3,0))</f>
        <v>0</v>
      </c>
      <c r="CE70" s="64">
        <f>IF(ลับ!CE$3=0,0,IF(เวลาเรียน!CM18="ป",ลับ!CE$3,0))</f>
        <v>0</v>
      </c>
      <c r="CF70" s="64">
        <f>IF(ลับ!CF$3=0,0,IF(เวลาเรียน!CN18="ป",ลับ!CF$3,0))</f>
        <v>0</v>
      </c>
      <c r="CG70" s="64">
        <f>IF(ลับ!CG$3=0,0,IF(เวลาเรียน!CO18="ป",ลับ!CG$3,0))</f>
        <v>0</v>
      </c>
      <c r="CH70" s="64">
        <f>IF(ลับ!CH$3=0,0,IF(เวลาเรียน!CP18="ป",ลับ!CH$3,0))</f>
        <v>0</v>
      </c>
      <c r="CI70" s="64">
        <f>IF(ลับ!CI$3=0,0,IF(เวลาเรียน!CQ18="ป",ลับ!CI$3,0))</f>
        <v>0</v>
      </c>
      <c r="CJ70" s="64">
        <f>IF(ลับ!CJ$3=0,0,IF(เวลาเรียน!CR18="ป",ลับ!CJ$3,0))</f>
        <v>0</v>
      </c>
      <c r="CK70" s="64">
        <f>IF(ลับ!CK$3=0,0,IF(เวลาเรียน!CS18="ป",ลับ!CK$3,0))</f>
        <v>0</v>
      </c>
      <c r="CL70" s="64">
        <f>IF(ลับ!CL$3=0,0,IF(เวลาเรียน!CT18="ป",ลับ!CL$3,0))</f>
        <v>0</v>
      </c>
      <c r="CM70" s="64">
        <f>IF(ลับ!CM$3=0,0,IF(เวลาเรียน!CU18="ป",ลับ!CM$3,0))</f>
        <v>0</v>
      </c>
      <c r="CN70" s="64">
        <f>IF(ลับ!CN$3=0,0,IF(เวลาเรียน!CV18="ป",ลับ!CN$3,0))</f>
        <v>0</v>
      </c>
      <c r="CO70" s="64">
        <f>IF(ลับ!CO$3=0,0,IF(เวลาเรียน!CW18="ป",ลับ!CO$3,0))</f>
        <v>0</v>
      </c>
      <c r="CP70" s="64">
        <f>IF(ลับ!CP$3=0,0,IF(เวลาเรียน!CX18="ป",ลับ!CP$3,0))</f>
        <v>0</v>
      </c>
      <c r="CQ70" s="64">
        <f>IF(ลับ!CQ$3=0,0,IF(เวลาเรียน!CY18="ป",ลับ!CQ$3,0))</f>
        <v>0</v>
      </c>
      <c r="CR70" s="64">
        <f>IF(ลับ!CR$3=0,0,IF(เวลาเรียน!CZ18="ป",ลับ!CR$3,0))</f>
        <v>0</v>
      </c>
      <c r="CS70" s="64">
        <f>IF(ลับ!CS$3=0,0,IF(เวลาเรียน!DA18="ป",ลับ!CS$3,0))</f>
        <v>0</v>
      </c>
      <c r="CT70" s="64">
        <f>IF(ลับ!CT$3=0,0,IF(เวลาเรียน!DB18="ป",ลับ!CT$3,0))</f>
        <v>0</v>
      </c>
      <c r="CU70" s="64">
        <f>IF(ลับ!CU$3=0,0,IF(เวลาเรียน!DC18="ป",ลับ!CU$3,0))</f>
        <v>0</v>
      </c>
      <c r="CV70" s="64">
        <f>IF(ลับ!CV$3=0,0,IF(เวลาเรียน!DD18="ป",ลับ!CV$3,0))</f>
        <v>0</v>
      </c>
      <c r="CW70" s="64">
        <f>IF(ลับ!CW$3=0,0,IF(เวลาเรียน!DE18="ป",ลับ!CW$3,0))</f>
        <v>0</v>
      </c>
      <c r="CX70" s="85">
        <f t="shared" si="24"/>
        <v>0</v>
      </c>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I70" s="77"/>
      <c r="GJ70" s="77"/>
      <c r="GK70" s="77"/>
      <c r="GL70" s="77"/>
      <c r="GM70" s="77"/>
      <c r="GN70" s="77"/>
      <c r="GO70" s="77"/>
      <c r="GP70" s="77"/>
      <c r="GQ70" s="77"/>
      <c r="GR70" s="77"/>
      <c r="GS70" s="77"/>
      <c r="GT70" s="77"/>
      <c r="GU70" s="77"/>
      <c r="GV70" s="77"/>
      <c r="GW70" s="77"/>
      <c r="GX70" s="77"/>
      <c r="GY70" s="77"/>
      <c r="GZ70" s="77"/>
      <c r="HA70" s="77"/>
      <c r="HB70" s="77"/>
      <c r="HC70" s="77"/>
      <c r="HD70" s="77"/>
      <c r="HE70" s="77"/>
      <c r="HF70" s="77"/>
    </row>
    <row r="71" spans="1:222" ht="21">
      <c r="A71" s="29">
        <v>14</v>
      </c>
      <c r="B71" s="64">
        <f>IF(ลับ!B$3=0,0,IF(เวลาเรียน!G19="ป",ลับ!B$3,0))</f>
        <v>0</v>
      </c>
      <c r="C71" s="64">
        <f>IF(ลับ!C$3=0,0,IF(เวลาเรียน!H19="ป",ลับ!C$3,0))</f>
        <v>0</v>
      </c>
      <c r="D71" s="64">
        <f>IF(ลับ!D$3=0,0,IF(เวลาเรียน!I19="ป",ลับ!D$3,0))</f>
        <v>0</v>
      </c>
      <c r="E71" s="64">
        <f>IF(ลับ!E$3=0,0,IF(เวลาเรียน!J19="ป",ลับ!E$3,0))</f>
        <v>0</v>
      </c>
      <c r="F71" s="64">
        <f>IF(ลับ!F$3=0,0,IF(เวลาเรียน!K19="ป",ลับ!F$3,0))</f>
        <v>0</v>
      </c>
      <c r="G71" s="64">
        <f>IF(ลับ!G$3=0,0,IF(เวลาเรียน!L19="ป",ลับ!G$3,0))</f>
        <v>0</v>
      </c>
      <c r="H71" s="64">
        <f>IF(ลับ!H$3=0,0,IF(เวลาเรียน!M19="ป",ลับ!H$3,0))</f>
        <v>0</v>
      </c>
      <c r="I71" s="64">
        <f>IF(ลับ!I$3=0,0,IF(เวลาเรียน!N19="ป",ลับ!I$3,0))</f>
        <v>0</v>
      </c>
      <c r="J71" s="64">
        <f>IF(ลับ!J$3=0,0,IF(เวลาเรียน!O19="ป",ลับ!J$3,0))</f>
        <v>0</v>
      </c>
      <c r="K71" s="64">
        <f>IF(ลับ!K$3=0,0,IF(เวลาเรียน!P19="ป",ลับ!K$3,0))</f>
        <v>0</v>
      </c>
      <c r="L71" s="64">
        <f>IF(ลับ!L$3=0,0,IF(เวลาเรียน!Q19="ป",ลับ!L$3,0))</f>
        <v>0</v>
      </c>
      <c r="M71" s="64">
        <f>IF(ลับ!M$3=0,0,IF(เวลาเรียน!R19="ป",ลับ!M$3,0))</f>
        <v>0</v>
      </c>
      <c r="N71" s="64">
        <f>IF(ลับ!N$3=0,0,IF(เวลาเรียน!S19="ป",ลับ!N$3,0))</f>
        <v>0</v>
      </c>
      <c r="O71" s="64">
        <f>IF(ลับ!O$3=0,0,IF(เวลาเรียน!T19="ป",ลับ!O$3,0))</f>
        <v>0</v>
      </c>
      <c r="P71" s="64">
        <f>IF(ลับ!P$3=0,0,IF(เวลาเรียน!U19="ป",ลับ!P$3,0))</f>
        <v>0</v>
      </c>
      <c r="Q71" s="64">
        <f>IF(ลับ!Q$3=0,0,IF(เวลาเรียน!V19="ป",ลับ!Q$3,0))</f>
        <v>0</v>
      </c>
      <c r="R71" s="64">
        <f>IF(ลับ!R$3=0,0,IF(เวลาเรียน!W19="ป",ลับ!R$3,0))</f>
        <v>0</v>
      </c>
      <c r="S71" s="64">
        <f>IF(ลับ!S$3=0,0,IF(เวลาเรียน!X19="ป",ลับ!S$3,0))</f>
        <v>0</v>
      </c>
      <c r="T71" s="64">
        <f>IF(ลับ!T$3=0,0,IF(เวลาเรียน!Y19="ป",ลับ!T$3,0))</f>
        <v>0</v>
      </c>
      <c r="U71" s="64">
        <f>IF(ลับ!U$3=0,0,IF(เวลาเรียน!Z19="ป",ลับ!U$3,0))</f>
        <v>0</v>
      </c>
      <c r="V71" s="64">
        <f>IF(ลับ!V$3=0,0,IF(เวลาเรียน!AA19="ป",ลับ!V$3,0))</f>
        <v>0</v>
      </c>
      <c r="W71" s="64">
        <f>IF(ลับ!W$3=0,0,IF(เวลาเรียน!AB19="ป",ลับ!W$3,0))</f>
        <v>0</v>
      </c>
      <c r="X71" s="64">
        <f>IF(ลับ!X$3=0,0,IF(เวลาเรียน!AC19="ป",ลับ!X$3,0))</f>
        <v>0</v>
      </c>
      <c r="Y71" s="64">
        <f>IF(ลับ!Y$3=0,0,IF(เวลาเรียน!AD19="ป",ลับ!Y$3,0))</f>
        <v>0</v>
      </c>
      <c r="Z71" s="773">
        <f>IF(ลับ!Z$3=0,0,IF(เวลาเรียน!AE19="ป",ลับ!Z$3,0))</f>
        <v>0</v>
      </c>
      <c r="AA71" s="64">
        <f>IF(ลับ!B$3=0,0,IF(เวลาเรียน!AH19="ป",ลับ!B$3,0))</f>
        <v>0</v>
      </c>
      <c r="AB71" s="64">
        <f>IF(ลับ!C$3=0,0,IF(เวลาเรียน!AI19="ป",ลับ!C$3,0))</f>
        <v>0</v>
      </c>
      <c r="AC71" s="64">
        <f>IF(ลับ!D$3=0,0,IF(เวลาเรียน!AJ19="ป",ลับ!D$3,0))</f>
        <v>0</v>
      </c>
      <c r="AD71" s="64">
        <f>IF(ลับ!E$3=0,0,IF(เวลาเรียน!AK19="ป",ลับ!E$3,0))</f>
        <v>0</v>
      </c>
      <c r="AE71" s="64">
        <f>IF(ลับ!F$3=0,0,IF(เวลาเรียน!AL19="ป",ลับ!F$3,0))</f>
        <v>0</v>
      </c>
      <c r="AF71" s="64">
        <f>IF(ลับ!G$3=0,0,IF(เวลาเรียน!AM19="ป",ลับ!G$3,0))</f>
        <v>0</v>
      </c>
      <c r="AG71" s="64">
        <f>IF(ลับ!H$3=0,0,IF(เวลาเรียน!AN19="ป",ลับ!H$3,0))</f>
        <v>0</v>
      </c>
      <c r="AH71" s="64">
        <f>IF(ลับ!I$3=0,0,IF(เวลาเรียน!AO19="ป",ลับ!I$3,0))</f>
        <v>0</v>
      </c>
      <c r="AI71" s="64">
        <f>IF(ลับ!J$3=0,0,IF(เวลาเรียน!AP19="ป",ลับ!J$3,0))</f>
        <v>0</v>
      </c>
      <c r="AJ71" s="64">
        <f>IF(ลับ!K$3=0,0,IF(เวลาเรียน!AQ19="ป",ลับ!K$3,0))</f>
        <v>0</v>
      </c>
      <c r="AK71" s="64">
        <f>IF(ลับ!L$3=0,0,IF(เวลาเรียน!AR19="ป",ลับ!L$3,0))</f>
        <v>0</v>
      </c>
      <c r="AL71" s="64">
        <f>IF(ลับ!M$3=0,0,IF(เวลาเรียน!AS19="ป",ลับ!M$3,0))</f>
        <v>0</v>
      </c>
      <c r="AM71" s="64">
        <f>IF(ลับ!N$3=0,0,IF(เวลาเรียน!AT19="ป",ลับ!N$3,0))</f>
        <v>0</v>
      </c>
      <c r="AN71" s="64">
        <f>IF(ลับ!O$3=0,0,IF(เวลาเรียน!AU19="ป",ลับ!O$3,0))</f>
        <v>0</v>
      </c>
      <c r="AO71" s="64">
        <f>IF(ลับ!P$3=0,0,IF(เวลาเรียน!AV19="ป",ลับ!P$3,0))</f>
        <v>0</v>
      </c>
      <c r="AP71" s="64">
        <f>IF(ลับ!Q$3=0,0,IF(เวลาเรียน!AW19="ป",ลับ!Q$3,0))</f>
        <v>0</v>
      </c>
      <c r="AQ71" s="64">
        <f>IF(ลับ!R$3=0,0,IF(เวลาเรียน!AX19="ป",ลับ!R$3,0))</f>
        <v>0</v>
      </c>
      <c r="AR71" s="64">
        <f>IF(ลับ!S$3=0,0,IF(เวลาเรียน!AY19="ป",ลับ!S$3,0))</f>
        <v>0</v>
      </c>
      <c r="AS71" s="64">
        <f>IF(ลับ!T$3=0,0,IF(เวลาเรียน!AZ19="ป",ลับ!T$3,0))</f>
        <v>0</v>
      </c>
      <c r="AT71" s="64">
        <f>IF(ลับ!U$3=0,0,IF(เวลาเรียน!BA19="ป",ลับ!U$3,0))</f>
        <v>0</v>
      </c>
      <c r="AU71" s="64">
        <f>IF(ลับ!V$3=0,0,IF(เวลาเรียน!BB19="ป",ลับ!V$3,0))</f>
        <v>0</v>
      </c>
      <c r="AV71" s="64">
        <f>IF(ลับ!W$3=0,0,IF(เวลาเรียน!BC19="ป",ลับ!W$3,0))</f>
        <v>0</v>
      </c>
      <c r="AW71" s="64">
        <f>IF(ลับ!X$3=0,0,IF(เวลาเรียน!BD19="ป",ลับ!X$3,0))</f>
        <v>0</v>
      </c>
      <c r="AX71" s="64">
        <f>IF(ลับ!Y$3=0,0,IF(เวลาเรียน!BE19="ป",ลับ!Y$3,0))</f>
        <v>0</v>
      </c>
      <c r="AY71" s="64">
        <f>IF(ลับ!Z$3=0,0,IF(เวลาเรียน!BF19="ป",ลับ!Z$3,0))</f>
        <v>0</v>
      </c>
      <c r="AZ71" s="64">
        <f>IF(ลับ!AA$3=0,0,IF(เวลาเรียน!BG19="ป",ลับ!AA$3,0))</f>
        <v>0</v>
      </c>
      <c r="BA71" s="64">
        <f>IF(ลับ!AB$3=0,0,IF(เวลาเรียน!BH19="ป",ลับ!AB$3,0))</f>
        <v>0</v>
      </c>
      <c r="BB71" s="64">
        <f>IF(ลับ!AC$3=0,0,IF(เวลาเรียน!BI19="ป",ลับ!AC$3,0))</f>
        <v>0</v>
      </c>
      <c r="BC71" s="64">
        <f>IF(ลับ!AD$3=0,0,IF(เวลาเรียน!BJ19="ป",ลับ!AD$3,0))</f>
        <v>0</v>
      </c>
      <c r="BD71" s="64">
        <f>IF(ลับ!AE$3=0,0,IF(เวลาเรียน!BK19="ป",ลับ!AE$3,0))</f>
        <v>0</v>
      </c>
      <c r="BE71" s="64">
        <f>IF(ลับ!AF$3=0,0,IF(เวลาเรียน!BL19="ป",ลับ!AF$3,0))</f>
        <v>0</v>
      </c>
      <c r="BF71" s="64">
        <f>IF(ลับ!AG$3=0,0,IF(เวลาเรียน!BM19="ป",ลับ!AG$3,0))</f>
        <v>0</v>
      </c>
      <c r="BG71" s="64">
        <f>IF(ลับ!AH$3=0,0,IF(เวลาเรียน!BN19="ป",ลับ!AH$3,0))</f>
        <v>0</v>
      </c>
      <c r="BH71" s="64">
        <f>IF(ลับ!AI$3=0,0,IF(เวลาเรียน!BO19="ป",ลับ!AI$3,0))</f>
        <v>0</v>
      </c>
      <c r="BI71" s="64">
        <f>IF(ลับ!AJ$3=0,0,IF(เวลาเรียน!BP19="ป",ลับ!AJ$3,0))</f>
        <v>0</v>
      </c>
      <c r="BJ71" s="64">
        <f>IF(ลับ!AK$3=0,0,IF(เวลาเรียน!BQ19="ป",ลับ!AK$3,0))</f>
        <v>0</v>
      </c>
      <c r="BK71" s="64">
        <f>IF(ลับ!AL$3=0,0,IF(เวลาเรียน!BR19="ป",ลับ!AL$3,0))</f>
        <v>0</v>
      </c>
      <c r="BL71" s="64">
        <f>IF(ลับ!AM$3=0,0,IF(เวลาเรียน!BS19="ป",ลับ!AM$3,0))</f>
        <v>0</v>
      </c>
      <c r="BM71" s="64">
        <f>IF(ลับ!AN$3=0,0,IF(เวลาเรียน!BT19="ป",ลับ!AN$3,0))</f>
        <v>0</v>
      </c>
      <c r="BN71" s="64">
        <f>IF(ลับ!AO$3=0,0,IF(เวลาเรียน!BU19="ป",ลับ!AO$3,0))</f>
        <v>0</v>
      </c>
      <c r="BO71" s="64">
        <f>IF(ลับ!AP$3=0,0,IF(เวลาเรียน!BV19="ป",ลับ!AP$3,0))</f>
        <v>0</v>
      </c>
      <c r="BP71" s="64">
        <f>IF(ลับ!AQ$3=0,0,IF(เวลาเรียน!BW19="ป",ลับ!AQ$3,0))</f>
        <v>0</v>
      </c>
      <c r="BQ71" s="64">
        <f>IF(ลับ!AR$3=0,0,IF(เวลาเรียน!BX19="ป",ลับ!AR$3,0))</f>
        <v>0</v>
      </c>
      <c r="BR71" s="64">
        <f>IF(ลับ!AS$3=0,0,IF(เวลาเรียน!BY19="ป",ลับ!AS$3,0))</f>
        <v>0</v>
      </c>
      <c r="BS71" s="773">
        <f>IF(ลับ!AT$3=0,0,IF(เวลาเรียน!BZ19="ป",ลับ!AT$3,0))</f>
        <v>0</v>
      </c>
      <c r="BT71" s="64">
        <f>IF(ลับ!BT$3=0,0,IF(เวลาเรียน!CB19="ป",ลับ!BT$3,0))</f>
        <v>0</v>
      </c>
      <c r="BU71" s="64">
        <f>IF(ลับ!BU$3=0,0,IF(เวลาเรียน!CC19="ป",ลับ!BU$3,0))</f>
        <v>0</v>
      </c>
      <c r="BV71" s="64">
        <f>IF(ลับ!BV$3=0,0,IF(เวลาเรียน!CD19="ป",ลับ!BV$3,0))</f>
        <v>0</v>
      </c>
      <c r="BW71" s="64">
        <f>IF(ลับ!BW$3=0,0,IF(เวลาเรียน!CE19="ป",ลับ!BW$3,0))</f>
        <v>0</v>
      </c>
      <c r="BX71" s="64">
        <f>IF(ลับ!BX$3=0,0,IF(เวลาเรียน!CF19="ป",ลับ!BX$3,0))</f>
        <v>0</v>
      </c>
      <c r="BY71" s="64">
        <f>IF(ลับ!BY$3=0,0,IF(เวลาเรียน!CG19="ป",ลับ!BY$3,0))</f>
        <v>0</v>
      </c>
      <c r="BZ71" s="64">
        <f>IF(ลับ!BZ$3=0,0,IF(เวลาเรียน!CH19="ป",ลับ!BZ$3,0))</f>
        <v>0</v>
      </c>
      <c r="CA71" s="64">
        <f>IF(ลับ!CA$3=0,0,IF(เวลาเรียน!CI19="ป",ลับ!CA$3,0))</f>
        <v>0</v>
      </c>
      <c r="CB71" s="64">
        <f>IF(ลับ!CB$3=0,0,IF(เวลาเรียน!CJ19="ป",ลับ!CB$3,0))</f>
        <v>0</v>
      </c>
      <c r="CC71" s="64">
        <f>IF(ลับ!CC$3=0,0,IF(เวลาเรียน!CK19="ป",ลับ!CC$3,0))</f>
        <v>0</v>
      </c>
      <c r="CD71" s="64">
        <f>IF(ลับ!CD$3=0,0,IF(เวลาเรียน!CL19="ป",ลับ!CD$3,0))</f>
        <v>0</v>
      </c>
      <c r="CE71" s="64">
        <f>IF(ลับ!CE$3=0,0,IF(เวลาเรียน!CM19="ป",ลับ!CE$3,0))</f>
        <v>0</v>
      </c>
      <c r="CF71" s="64">
        <f>IF(ลับ!CF$3=0,0,IF(เวลาเรียน!CN19="ป",ลับ!CF$3,0))</f>
        <v>0</v>
      </c>
      <c r="CG71" s="64">
        <f>IF(ลับ!CG$3=0,0,IF(เวลาเรียน!CO19="ป",ลับ!CG$3,0))</f>
        <v>0</v>
      </c>
      <c r="CH71" s="64">
        <f>IF(ลับ!CH$3=0,0,IF(เวลาเรียน!CP19="ป",ลับ!CH$3,0))</f>
        <v>0</v>
      </c>
      <c r="CI71" s="64">
        <f>IF(ลับ!CI$3=0,0,IF(เวลาเรียน!CQ19="ป",ลับ!CI$3,0))</f>
        <v>0</v>
      </c>
      <c r="CJ71" s="64">
        <f>IF(ลับ!CJ$3=0,0,IF(เวลาเรียน!CR19="ป",ลับ!CJ$3,0))</f>
        <v>0</v>
      </c>
      <c r="CK71" s="64">
        <f>IF(ลับ!CK$3=0,0,IF(เวลาเรียน!CS19="ป",ลับ!CK$3,0))</f>
        <v>0</v>
      </c>
      <c r="CL71" s="64">
        <f>IF(ลับ!CL$3=0,0,IF(เวลาเรียน!CT19="ป",ลับ!CL$3,0))</f>
        <v>0</v>
      </c>
      <c r="CM71" s="64">
        <f>IF(ลับ!CM$3=0,0,IF(เวลาเรียน!CU19="ป",ลับ!CM$3,0))</f>
        <v>0</v>
      </c>
      <c r="CN71" s="64">
        <f>IF(ลับ!CN$3=0,0,IF(เวลาเรียน!CV19="ป",ลับ!CN$3,0))</f>
        <v>0</v>
      </c>
      <c r="CO71" s="64">
        <f>IF(ลับ!CO$3=0,0,IF(เวลาเรียน!CW19="ป",ลับ!CO$3,0))</f>
        <v>0</v>
      </c>
      <c r="CP71" s="64">
        <f>IF(ลับ!CP$3=0,0,IF(เวลาเรียน!CX19="ป",ลับ!CP$3,0))</f>
        <v>0</v>
      </c>
      <c r="CQ71" s="64">
        <f>IF(ลับ!CQ$3=0,0,IF(เวลาเรียน!CY19="ป",ลับ!CQ$3,0))</f>
        <v>0</v>
      </c>
      <c r="CR71" s="64">
        <f>IF(ลับ!CR$3=0,0,IF(เวลาเรียน!CZ19="ป",ลับ!CR$3,0))</f>
        <v>0</v>
      </c>
      <c r="CS71" s="64">
        <f>IF(ลับ!CS$3=0,0,IF(เวลาเรียน!DA19="ป",ลับ!CS$3,0))</f>
        <v>0</v>
      </c>
      <c r="CT71" s="64">
        <f>IF(ลับ!CT$3=0,0,IF(เวลาเรียน!DB19="ป",ลับ!CT$3,0))</f>
        <v>0</v>
      </c>
      <c r="CU71" s="64">
        <f>IF(ลับ!CU$3=0,0,IF(เวลาเรียน!DC19="ป",ลับ!CU$3,0))</f>
        <v>0</v>
      </c>
      <c r="CV71" s="64">
        <f>IF(ลับ!CV$3=0,0,IF(เวลาเรียน!DD19="ป",ลับ!CV$3,0))</f>
        <v>0</v>
      </c>
      <c r="CW71" s="64">
        <f>IF(ลับ!CW$3=0,0,IF(เวลาเรียน!DE19="ป",ลับ!CW$3,0))</f>
        <v>0</v>
      </c>
      <c r="CX71" s="85">
        <f t="shared" si="24"/>
        <v>0</v>
      </c>
      <c r="CZ71" s="51"/>
      <c r="DA71" s="51"/>
      <c r="DB71" s="51"/>
      <c r="DC71" s="51"/>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X71" s="51"/>
      <c r="EY71" s="51"/>
      <c r="EZ71" s="51"/>
      <c r="FA71" s="51"/>
      <c r="FB71" s="51"/>
      <c r="FC71" s="51"/>
      <c r="FD71" s="51"/>
      <c r="FE71" s="51"/>
      <c r="FF71" s="51"/>
      <c r="FG71" s="51"/>
      <c r="FH71" s="51"/>
      <c r="FI71" s="51"/>
      <c r="FJ71" s="51"/>
      <c r="FK71" s="51"/>
      <c r="FL71" s="51"/>
      <c r="FM71" s="51"/>
      <c r="FN71" s="51"/>
      <c r="FO71" s="51"/>
      <c r="FP71" s="51"/>
      <c r="FQ71" s="51"/>
      <c r="FR71" s="51"/>
      <c r="FS71" s="51"/>
      <c r="FT71" s="51"/>
      <c r="FU71" s="51"/>
      <c r="FV71" s="51"/>
      <c r="FW71" s="51"/>
      <c r="FX71" s="51"/>
      <c r="FY71" s="51"/>
      <c r="FZ71" s="51"/>
      <c r="GA71" s="51"/>
      <c r="GB71" s="51"/>
      <c r="GC71" s="51"/>
      <c r="GD71" s="51"/>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row>
    <row r="72" spans="1:222" ht="21">
      <c r="A72" s="29">
        <v>15</v>
      </c>
      <c r="B72" s="64">
        <f>IF(ลับ!B$3=0,0,IF(เวลาเรียน!G20="ป",ลับ!B$3,0))</f>
        <v>0</v>
      </c>
      <c r="C72" s="64">
        <f>IF(ลับ!C$3=0,0,IF(เวลาเรียน!H20="ป",ลับ!C$3,0))</f>
        <v>0</v>
      </c>
      <c r="D72" s="64">
        <f>IF(ลับ!D$3=0,0,IF(เวลาเรียน!I20="ป",ลับ!D$3,0))</f>
        <v>0</v>
      </c>
      <c r="E72" s="64">
        <f>IF(ลับ!E$3=0,0,IF(เวลาเรียน!J20="ป",ลับ!E$3,0))</f>
        <v>0</v>
      </c>
      <c r="F72" s="64">
        <f>IF(ลับ!F$3=0,0,IF(เวลาเรียน!K20="ป",ลับ!F$3,0))</f>
        <v>0</v>
      </c>
      <c r="G72" s="64">
        <f>IF(ลับ!G$3=0,0,IF(เวลาเรียน!L20="ป",ลับ!G$3,0))</f>
        <v>0</v>
      </c>
      <c r="H72" s="64">
        <f>IF(ลับ!H$3=0,0,IF(เวลาเรียน!M20="ป",ลับ!H$3,0))</f>
        <v>0</v>
      </c>
      <c r="I72" s="64">
        <f>IF(ลับ!I$3=0,0,IF(เวลาเรียน!N20="ป",ลับ!I$3,0))</f>
        <v>0</v>
      </c>
      <c r="J72" s="64">
        <f>IF(ลับ!J$3=0,0,IF(เวลาเรียน!O20="ป",ลับ!J$3,0))</f>
        <v>0</v>
      </c>
      <c r="K72" s="64">
        <f>IF(ลับ!K$3=0,0,IF(เวลาเรียน!P20="ป",ลับ!K$3,0))</f>
        <v>0</v>
      </c>
      <c r="L72" s="64">
        <f>IF(ลับ!L$3=0,0,IF(เวลาเรียน!Q20="ป",ลับ!L$3,0))</f>
        <v>0</v>
      </c>
      <c r="M72" s="64">
        <f>IF(ลับ!M$3=0,0,IF(เวลาเรียน!R20="ป",ลับ!M$3,0))</f>
        <v>0</v>
      </c>
      <c r="N72" s="64">
        <f>IF(ลับ!N$3=0,0,IF(เวลาเรียน!S20="ป",ลับ!N$3,0))</f>
        <v>0</v>
      </c>
      <c r="O72" s="64">
        <f>IF(ลับ!O$3=0,0,IF(เวลาเรียน!T20="ป",ลับ!O$3,0))</f>
        <v>0</v>
      </c>
      <c r="P72" s="64">
        <f>IF(ลับ!P$3=0,0,IF(เวลาเรียน!U20="ป",ลับ!P$3,0))</f>
        <v>0</v>
      </c>
      <c r="Q72" s="64">
        <f>IF(ลับ!Q$3=0,0,IF(เวลาเรียน!V20="ป",ลับ!Q$3,0))</f>
        <v>0</v>
      </c>
      <c r="R72" s="64">
        <f>IF(ลับ!R$3=0,0,IF(เวลาเรียน!W20="ป",ลับ!R$3,0))</f>
        <v>0</v>
      </c>
      <c r="S72" s="64">
        <f>IF(ลับ!S$3=0,0,IF(เวลาเรียน!X20="ป",ลับ!S$3,0))</f>
        <v>0</v>
      </c>
      <c r="T72" s="64">
        <f>IF(ลับ!T$3=0,0,IF(เวลาเรียน!Y20="ป",ลับ!T$3,0))</f>
        <v>0</v>
      </c>
      <c r="U72" s="64">
        <f>IF(ลับ!U$3=0,0,IF(เวลาเรียน!Z20="ป",ลับ!U$3,0))</f>
        <v>0</v>
      </c>
      <c r="V72" s="64">
        <f>IF(ลับ!V$3=0,0,IF(เวลาเรียน!AA20="ป",ลับ!V$3,0))</f>
        <v>0</v>
      </c>
      <c r="W72" s="64">
        <f>IF(ลับ!W$3=0,0,IF(เวลาเรียน!AB20="ป",ลับ!W$3,0))</f>
        <v>0</v>
      </c>
      <c r="X72" s="64">
        <f>IF(ลับ!X$3=0,0,IF(เวลาเรียน!AC20="ป",ลับ!X$3,0))</f>
        <v>0</v>
      </c>
      <c r="Y72" s="64">
        <f>IF(ลับ!Y$3=0,0,IF(เวลาเรียน!AD20="ป",ลับ!Y$3,0))</f>
        <v>0</v>
      </c>
      <c r="Z72" s="773">
        <f>IF(ลับ!Z$3=0,0,IF(เวลาเรียน!AE20="ป",ลับ!Z$3,0))</f>
        <v>0</v>
      </c>
      <c r="AA72" s="64">
        <f>IF(ลับ!B$3=0,0,IF(เวลาเรียน!AH20="ป",ลับ!B$3,0))</f>
        <v>0</v>
      </c>
      <c r="AB72" s="64">
        <f>IF(ลับ!C$3=0,0,IF(เวลาเรียน!AI20="ป",ลับ!C$3,0))</f>
        <v>0</v>
      </c>
      <c r="AC72" s="64">
        <f>IF(ลับ!D$3=0,0,IF(เวลาเรียน!AJ20="ป",ลับ!D$3,0))</f>
        <v>0</v>
      </c>
      <c r="AD72" s="64">
        <f>IF(ลับ!E$3=0,0,IF(เวลาเรียน!AK20="ป",ลับ!E$3,0))</f>
        <v>0</v>
      </c>
      <c r="AE72" s="64">
        <f>IF(ลับ!F$3=0,0,IF(เวลาเรียน!AL20="ป",ลับ!F$3,0))</f>
        <v>0</v>
      </c>
      <c r="AF72" s="64">
        <f>IF(ลับ!G$3=0,0,IF(เวลาเรียน!AM20="ป",ลับ!G$3,0))</f>
        <v>0</v>
      </c>
      <c r="AG72" s="64">
        <f>IF(ลับ!H$3=0,0,IF(เวลาเรียน!AN20="ป",ลับ!H$3,0))</f>
        <v>0</v>
      </c>
      <c r="AH72" s="64">
        <f>IF(ลับ!I$3=0,0,IF(เวลาเรียน!AO20="ป",ลับ!I$3,0))</f>
        <v>0</v>
      </c>
      <c r="AI72" s="64">
        <f>IF(ลับ!J$3=0,0,IF(เวลาเรียน!AP20="ป",ลับ!J$3,0))</f>
        <v>0</v>
      </c>
      <c r="AJ72" s="64">
        <f>IF(ลับ!K$3=0,0,IF(เวลาเรียน!AQ20="ป",ลับ!K$3,0))</f>
        <v>0</v>
      </c>
      <c r="AK72" s="64">
        <f>IF(ลับ!L$3=0,0,IF(เวลาเรียน!AR20="ป",ลับ!L$3,0))</f>
        <v>0</v>
      </c>
      <c r="AL72" s="64">
        <f>IF(ลับ!M$3=0,0,IF(เวลาเรียน!AS20="ป",ลับ!M$3,0))</f>
        <v>0</v>
      </c>
      <c r="AM72" s="64">
        <f>IF(ลับ!N$3=0,0,IF(เวลาเรียน!AT20="ป",ลับ!N$3,0))</f>
        <v>0</v>
      </c>
      <c r="AN72" s="64">
        <f>IF(ลับ!O$3=0,0,IF(เวลาเรียน!AU20="ป",ลับ!O$3,0))</f>
        <v>0</v>
      </c>
      <c r="AO72" s="64">
        <f>IF(ลับ!P$3=0,0,IF(เวลาเรียน!AV20="ป",ลับ!P$3,0))</f>
        <v>0</v>
      </c>
      <c r="AP72" s="64">
        <f>IF(ลับ!Q$3=0,0,IF(เวลาเรียน!AW20="ป",ลับ!Q$3,0))</f>
        <v>0</v>
      </c>
      <c r="AQ72" s="64">
        <f>IF(ลับ!R$3=0,0,IF(เวลาเรียน!AX20="ป",ลับ!R$3,0))</f>
        <v>0</v>
      </c>
      <c r="AR72" s="64">
        <f>IF(ลับ!S$3=0,0,IF(เวลาเรียน!AY20="ป",ลับ!S$3,0))</f>
        <v>0</v>
      </c>
      <c r="AS72" s="64">
        <f>IF(ลับ!T$3=0,0,IF(เวลาเรียน!AZ20="ป",ลับ!T$3,0))</f>
        <v>0</v>
      </c>
      <c r="AT72" s="64">
        <f>IF(ลับ!U$3=0,0,IF(เวลาเรียน!BA20="ป",ลับ!U$3,0))</f>
        <v>0</v>
      </c>
      <c r="AU72" s="64">
        <f>IF(ลับ!V$3=0,0,IF(เวลาเรียน!BB20="ป",ลับ!V$3,0))</f>
        <v>0</v>
      </c>
      <c r="AV72" s="64">
        <f>IF(ลับ!W$3=0,0,IF(เวลาเรียน!BC20="ป",ลับ!W$3,0))</f>
        <v>0</v>
      </c>
      <c r="AW72" s="64">
        <f>IF(ลับ!X$3=0,0,IF(เวลาเรียน!BD20="ป",ลับ!X$3,0))</f>
        <v>0</v>
      </c>
      <c r="AX72" s="64">
        <f>IF(ลับ!Y$3=0,0,IF(เวลาเรียน!BE20="ป",ลับ!Y$3,0))</f>
        <v>0</v>
      </c>
      <c r="AY72" s="64">
        <f>IF(ลับ!Z$3=0,0,IF(เวลาเรียน!BF20="ป",ลับ!Z$3,0))</f>
        <v>0</v>
      </c>
      <c r="AZ72" s="64">
        <f>IF(ลับ!AA$3=0,0,IF(เวลาเรียน!BG20="ป",ลับ!AA$3,0))</f>
        <v>0</v>
      </c>
      <c r="BA72" s="64">
        <f>IF(ลับ!AB$3=0,0,IF(เวลาเรียน!BH20="ป",ลับ!AB$3,0))</f>
        <v>0</v>
      </c>
      <c r="BB72" s="64">
        <f>IF(ลับ!AC$3=0,0,IF(เวลาเรียน!BI20="ป",ลับ!AC$3,0))</f>
        <v>0</v>
      </c>
      <c r="BC72" s="64">
        <f>IF(ลับ!AD$3=0,0,IF(เวลาเรียน!BJ20="ป",ลับ!AD$3,0))</f>
        <v>0</v>
      </c>
      <c r="BD72" s="64">
        <f>IF(ลับ!AE$3=0,0,IF(เวลาเรียน!BK20="ป",ลับ!AE$3,0))</f>
        <v>0</v>
      </c>
      <c r="BE72" s="64">
        <f>IF(ลับ!AF$3=0,0,IF(เวลาเรียน!BL20="ป",ลับ!AF$3,0))</f>
        <v>0</v>
      </c>
      <c r="BF72" s="64">
        <f>IF(ลับ!AG$3=0,0,IF(เวลาเรียน!BM20="ป",ลับ!AG$3,0))</f>
        <v>0</v>
      </c>
      <c r="BG72" s="64">
        <f>IF(ลับ!AH$3=0,0,IF(เวลาเรียน!BN20="ป",ลับ!AH$3,0))</f>
        <v>0</v>
      </c>
      <c r="BH72" s="64">
        <f>IF(ลับ!AI$3=0,0,IF(เวลาเรียน!BO20="ป",ลับ!AI$3,0))</f>
        <v>0</v>
      </c>
      <c r="BI72" s="64">
        <f>IF(ลับ!AJ$3=0,0,IF(เวลาเรียน!BP20="ป",ลับ!AJ$3,0))</f>
        <v>0</v>
      </c>
      <c r="BJ72" s="64">
        <f>IF(ลับ!AK$3=0,0,IF(เวลาเรียน!BQ20="ป",ลับ!AK$3,0))</f>
        <v>0</v>
      </c>
      <c r="BK72" s="64">
        <f>IF(ลับ!AL$3=0,0,IF(เวลาเรียน!BR20="ป",ลับ!AL$3,0))</f>
        <v>0</v>
      </c>
      <c r="BL72" s="64">
        <f>IF(ลับ!AM$3=0,0,IF(เวลาเรียน!BS20="ป",ลับ!AM$3,0))</f>
        <v>0</v>
      </c>
      <c r="BM72" s="64">
        <f>IF(ลับ!AN$3=0,0,IF(เวลาเรียน!BT20="ป",ลับ!AN$3,0))</f>
        <v>0</v>
      </c>
      <c r="BN72" s="64">
        <f>IF(ลับ!AO$3=0,0,IF(เวลาเรียน!BU20="ป",ลับ!AO$3,0))</f>
        <v>0</v>
      </c>
      <c r="BO72" s="64">
        <f>IF(ลับ!AP$3=0,0,IF(เวลาเรียน!BV20="ป",ลับ!AP$3,0))</f>
        <v>0</v>
      </c>
      <c r="BP72" s="64">
        <f>IF(ลับ!AQ$3=0,0,IF(เวลาเรียน!BW20="ป",ลับ!AQ$3,0))</f>
        <v>0</v>
      </c>
      <c r="BQ72" s="64">
        <f>IF(ลับ!AR$3=0,0,IF(เวลาเรียน!BX20="ป",ลับ!AR$3,0))</f>
        <v>0</v>
      </c>
      <c r="BR72" s="64">
        <f>IF(ลับ!AS$3=0,0,IF(เวลาเรียน!BY20="ป",ลับ!AS$3,0))</f>
        <v>0</v>
      </c>
      <c r="BS72" s="773">
        <f>IF(ลับ!AT$3=0,0,IF(เวลาเรียน!BZ20="ป",ลับ!AT$3,0))</f>
        <v>0</v>
      </c>
      <c r="BT72" s="64">
        <f>IF(ลับ!BT$3=0,0,IF(เวลาเรียน!CB20="ป",ลับ!BT$3,0))</f>
        <v>0</v>
      </c>
      <c r="BU72" s="64">
        <f>IF(ลับ!BU$3=0,0,IF(เวลาเรียน!CC20="ป",ลับ!BU$3,0))</f>
        <v>0</v>
      </c>
      <c r="BV72" s="64">
        <f>IF(ลับ!BV$3=0,0,IF(เวลาเรียน!CD20="ป",ลับ!BV$3,0))</f>
        <v>0</v>
      </c>
      <c r="BW72" s="64">
        <f>IF(ลับ!BW$3=0,0,IF(เวลาเรียน!CE20="ป",ลับ!BW$3,0))</f>
        <v>0</v>
      </c>
      <c r="BX72" s="64">
        <f>IF(ลับ!BX$3=0,0,IF(เวลาเรียน!CF20="ป",ลับ!BX$3,0))</f>
        <v>0</v>
      </c>
      <c r="BY72" s="64">
        <f>IF(ลับ!BY$3=0,0,IF(เวลาเรียน!CG20="ป",ลับ!BY$3,0))</f>
        <v>0</v>
      </c>
      <c r="BZ72" s="64">
        <f>IF(ลับ!BZ$3=0,0,IF(เวลาเรียน!CH20="ป",ลับ!BZ$3,0))</f>
        <v>0</v>
      </c>
      <c r="CA72" s="64">
        <f>IF(ลับ!CA$3=0,0,IF(เวลาเรียน!CI20="ป",ลับ!CA$3,0))</f>
        <v>0</v>
      </c>
      <c r="CB72" s="64">
        <f>IF(ลับ!CB$3=0,0,IF(เวลาเรียน!CJ20="ป",ลับ!CB$3,0))</f>
        <v>0</v>
      </c>
      <c r="CC72" s="64">
        <f>IF(ลับ!CC$3=0,0,IF(เวลาเรียน!CK20="ป",ลับ!CC$3,0))</f>
        <v>0</v>
      </c>
      <c r="CD72" s="64">
        <f>IF(ลับ!CD$3=0,0,IF(เวลาเรียน!CL20="ป",ลับ!CD$3,0))</f>
        <v>0</v>
      </c>
      <c r="CE72" s="64">
        <f>IF(ลับ!CE$3=0,0,IF(เวลาเรียน!CM20="ป",ลับ!CE$3,0))</f>
        <v>0</v>
      </c>
      <c r="CF72" s="64">
        <f>IF(ลับ!CF$3=0,0,IF(เวลาเรียน!CN20="ป",ลับ!CF$3,0))</f>
        <v>0</v>
      </c>
      <c r="CG72" s="64">
        <f>IF(ลับ!CG$3=0,0,IF(เวลาเรียน!CO20="ป",ลับ!CG$3,0))</f>
        <v>0</v>
      </c>
      <c r="CH72" s="64">
        <f>IF(ลับ!CH$3=0,0,IF(เวลาเรียน!CP20="ป",ลับ!CH$3,0))</f>
        <v>0</v>
      </c>
      <c r="CI72" s="64">
        <f>IF(ลับ!CI$3=0,0,IF(เวลาเรียน!CQ20="ป",ลับ!CI$3,0))</f>
        <v>0</v>
      </c>
      <c r="CJ72" s="64">
        <f>IF(ลับ!CJ$3=0,0,IF(เวลาเรียน!CR20="ป",ลับ!CJ$3,0))</f>
        <v>0</v>
      </c>
      <c r="CK72" s="64">
        <f>IF(ลับ!CK$3=0,0,IF(เวลาเรียน!CS20="ป",ลับ!CK$3,0))</f>
        <v>0</v>
      </c>
      <c r="CL72" s="64">
        <f>IF(ลับ!CL$3=0,0,IF(เวลาเรียน!CT20="ป",ลับ!CL$3,0))</f>
        <v>0</v>
      </c>
      <c r="CM72" s="64">
        <f>IF(ลับ!CM$3=0,0,IF(เวลาเรียน!CU20="ป",ลับ!CM$3,0))</f>
        <v>0</v>
      </c>
      <c r="CN72" s="64">
        <f>IF(ลับ!CN$3=0,0,IF(เวลาเรียน!CV20="ป",ลับ!CN$3,0))</f>
        <v>0</v>
      </c>
      <c r="CO72" s="64">
        <f>IF(ลับ!CO$3=0,0,IF(เวลาเรียน!CW20="ป",ลับ!CO$3,0))</f>
        <v>0</v>
      </c>
      <c r="CP72" s="64">
        <f>IF(ลับ!CP$3=0,0,IF(เวลาเรียน!CX20="ป",ลับ!CP$3,0))</f>
        <v>0</v>
      </c>
      <c r="CQ72" s="64">
        <f>IF(ลับ!CQ$3=0,0,IF(เวลาเรียน!CY20="ป",ลับ!CQ$3,0))</f>
        <v>0</v>
      </c>
      <c r="CR72" s="64">
        <f>IF(ลับ!CR$3=0,0,IF(เวลาเรียน!CZ20="ป",ลับ!CR$3,0))</f>
        <v>0</v>
      </c>
      <c r="CS72" s="64">
        <f>IF(ลับ!CS$3=0,0,IF(เวลาเรียน!DA20="ป",ลับ!CS$3,0))</f>
        <v>0</v>
      </c>
      <c r="CT72" s="64">
        <f>IF(ลับ!CT$3=0,0,IF(เวลาเรียน!DB20="ป",ลับ!CT$3,0))</f>
        <v>0</v>
      </c>
      <c r="CU72" s="64">
        <f>IF(ลับ!CU$3=0,0,IF(เวลาเรียน!DC20="ป",ลับ!CU$3,0))</f>
        <v>0</v>
      </c>
      <c r="CV72" s="64">
        <f>IF(ลับ!CV$3=0,0,IF(เวลาเรียน!DD20="ป",ลับ!CV$3,0))</f>
        <v>0</v>
      </c>
      <c r="CW72" s="64">
        <f>IF(ลับ!CW$3=0,0,IF(เวลาเรียน!DE20="ป",ลับ!CW$3,0))</f>
        <v>0</v>
      </c>
      <c r="CX72" s="85">
        <f t="shared" si="24"/>
        <v>0</v>
      </c>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X72" s="51"/>
      <c r="FY72" s="51"/>
      <c r="FZ72" s="51"/>
      <c r="GA72" s="51"/>
      <c r="GB72" s="51"/>
      <c r="GC72" s="51"/>
      <c r="GD72" s="51"/>
      <c r="GI72" s="77"/>
      <c r="GJ72" s="77"/>
      <c r="GK72" s="77"/>
      <c r="GL72" s="77"/>
      <c r="GM72" s="77"/>
      <c r="GN72" s="77"/>
      <c r="GO72" s="77"/>
      <c r="GP72" s="77"/>
      <c r="GQ72" s="77"/>
      <c r="GR72" s="77"/>
      <c r="GS72" s="77"/>
      <c r="GT72" s="77"/>
      <c r="GU72" s="77"/>
      <c r="GV72" s="77"/>
      <c r="GW72" s="77"/>
      <c r="GX72" s="77"/>
      <c r="GY72" s="77"/>
      <c r="GZ72" s="77"/>
      <c r="HA72" s="77"/>
      <c r="HB72" s="77"/>
      <c r="HC72" s="77"/>
      <c r="HD72" s="77"/>
      <c r="HE72" s="77"/>
      <c r="HF72" s="77"/>
    </row>
    <row r="73" spans="1:222" ht="21">
      <c r="A73" s="29">
        <v>16</v>
      </c>
      <c r="B73" s="64">
        <f>IF(ลับ!B$3=0,0,IF(เวลาเรียน!G21="ป",ลับ!B$3,0))</f>
        <v>0</v>
      </c>
      <c r="C73" s="64">
        <f>IF(ลับ!C$3=0,0,IF(เวลาเรียน!H21="ป",ลับ!C$3,0))</f>
        <v>0</v>
      </c>
      <c r="D73" s="64">
        <f>IF(ลับ!D$3=0,0,IF(เวลาเรียน!I21="ป",ลับ!D$3,0))</f>
        <v>0</v>
      </c>
      <c r="E73" s="64">
        <f>IF(ลับ!E$3=0,0,IF(เวลาเรียน!J21="ป",ลับ!E$3,0))</f>
        <v>0</v>
      </c>
      <c r="F73" s="64">
        <f>IF(ลับ!F$3=0,0,IF(เวลาเรียน!K21="ป",ลับ!F$3,0))</f>
        <v>0</v>
      </c>
      <c r="G73" s="64">
        <f>IF(ลับ!G$3=0,0,IF(เวลาเรียน!L21="ป",ลับ!G$3,0))</f>
        <v>0</v>
      </c>
      <c r="H73" s="64">
        <f>IF(ลับ!H$3=0,0,IF(เวลาเรียน!M21="ป",ลับ!H$3,0))</f>
        <v>0</v>
      </c>
      <c r="I73" s="64">
        <f>IF(ลับ!I$3=0,0,IF(เวลาเรียน!N21="ป",ลับ!I$3,0))</f>
        <v>0</v>
      </c>
      <c r="J73" s="64">
        <f>IF(ลับ!J$3=0,0,IF(เวลาเรียน!O21="ป",ลับ!J$3,0))</f>
        <v>0</v>
      </c>
      <c r="K73" s="64">
        <f>IF(ลับ!K$3=0,0,IF(เวลาเรียน!P21="ป",ลับ!K$3,0))</f>
        <v>0</v>
      </c>
      <c r="L73" s="64">
        <f>IF(ลับ!L$3=0,0,IF(เวลาเรียน!Q21="ป",ลับ!L$3,0))</f>
        <v>0</v>
      </c>
      <c r="M73" s="64">
        <f>IF(ลับ!M$3=0,0,IF(เวลาเรียน!R21="ป",ลับ!M$3,0))</f>
        <v>0</v>
      </c>
      <c r="N73" s="64">
        <f>IF(ลับ!N$3=0,0,IF(เวลาเรียน!S21="ป",ลับ!N$3,0))</f>
        <v>0</v>
      </c>
      <c r="O73" s="64">
        <f>IF(ลับ!O$3=0,0,IF(เวลาเรียน!T21="ป",ลับ!O$3,0))</f>
        <v>0</v>
      </c>
      <c r="P73" s="64">
        <f>IF(ลับ!P$3=0,0,IF(เวลาเรียน!U21="ป",ลับ!P$3,0))</f>
        <v>0</v>
      </c>
      <c r="Q73" s="64">
        <f>IF(ลับ!Q$3=0,0,IF(เวลาเรียน!V21="ป",ลับ!Q$3,0))</f>
        <v>0</v>
      </c>
      <c r="R73" s="64">
        <f>IF(ลับ!R$3=0,0,IF(เวลาเรียน!W21="ป",ลับ!R$3,0))</f>
        <v>0</v>
      </c>
      <c r="S73" s="64">
        <f>IF(ลับ!S$3=0,0,IF(เวลาเรียน!X21="ป",ลับ!S$3,0))</f>
        <v>0</v>
      </c>
      <c r="T73" s="64">
        <f>IF(ลับ!T$3=0,0,IF(เวลาเรียน!Y21="ป",ลับ!T$3,0))</f>
        <v>0</v>
      </c>
      <c r="U73" s="64">
        <f>IF(ลับ!U$3=0,0,IF(เวลาเรียน!Z21="ป",ลับ!U$3,0))</f>
        <v>0</v>
      </c>
      <c r="V73" s="64">
        <f>IF(ลับ!V$3=0,0,IF(เวลาเรียน!AA21="ป",ลับ!V$3,0))</f>
        <v>0</v>
      </c>
      <c r="W73" s="64">
        <f>IF(ลับ!W$3=0,0,IF(เวลาเรียน!AB21="ป",ลับ!W$3,0))</f>
        <v>0</v>
      </c>
      <c r="X73" s="64">
        <f>IF(ลับ!X$3=0,0,IF(เวลาเรียน!AC21="ป",ลับ!X$3,0))</f>
        <v>0</v>
      </c>
      <c r="Y73" s="64">
        <f>IF(ลับ!Y$3=0,0,IF(เวลาเรียน!AD21="ป",ลับ!Y$3,0))</f>
        <v>0</v>
      </c>
      <c r="Z73" s="773">
        <f>IF(ลับ!Z$3=0,0,IF(เวลาเรียน!AE21="ป",ลับ!Z$3,0))</f>
        <v>0</v>
      </c>
      <c r="AA73" s="64">
        <f>IF(ลับ!B$3=0,0,IF(เวลาเรียน!AH21="ป",ลับ!B$3,0))</f>
        <v>0</v>
      </c>
      <c r="AB73" s="64">
        <f>IF(ลับ!C$3=0,0,IF(เวลาเรียน!AI21="ป",ลับ!C$3,0))</f>
        <v>0</v>
      </c>
      <c r="AC73" s="64">
        <f>IF(ลับ!D$3=0,0,IF(เวลาเรียน!AJ21="ป",ลับ!D$3,0))</f>
        <v>0</v>
      </c>
      <c r="AD73" s="64">
        <f>IF(ลับ!E$3=0,0,IF(เวลาเรียน!AK21="ป",ลับ!E$3,0))</f>
        <v>0</v>
      </c>
      <c r="AE73" s="64">
        <f>IF(ลับ!F$3=0,0,IF(เวลาเรียน!AL21="ป",ลับ!F$3,0))</f>
        <v>0</v>
      </c>
      <c r="AF73" s="64">
        <f>IF(ลับ!G$3=0,0,IF(เวลาเรียน!AM21="ป",ลับ!G$3,0))</f>
        <v>0</v>
      </c>
      <c r="AG73" s="64">
        <f>IF(ลับ!H$3=0,0,IF(เวลาเรียน!AN21="ป",ลับ!H$3,0))</f>
        <v>0</v>
      </c>
      <c r="AH73" s="64">
        <f>IF(ลับ!I$3=0,0,IF(เวลาเรียน!AO21="ป",ลับ!I$3,0))</f>
        <v>0</v>
      </c>
      <c r="AI73" s="64">
        <f>IF(ลับ!J$3=0,0,IF(เวลาเรียน!AP21="ป",ลับ!J$3,0))</f>
        <v>0</v>
      </c>
      <c r="AJ73" s="64">
        <f>IF(ลับ!K$3=0,0,IF(เวลาเรียน!AQ21="ป",ลับ!K$3,0))</f>
        <v>0</v>
      </c>
      <c r="AK73" s="64">
        <f>IF(ลับ!L$3=0,0,IF(เวลาเรียน!AR21="ป",ลับ!L$3,0))</f>
        <v>0</v>
      </c>
      <c r="AL73" s="64">
        <f>IF(ลับ!M$3=0,0,IF(เวลาเรียน!AS21="ป",ลับ!M$3,0))</f>
        <v>0</v>
      </c>
      <c r="AM73" s="64">
        <f>IF(ลับ!N$3=0,0,IF(เวลาเรียน!AT21="ป",ลับ!N$3,0))</f>
        <v>0</v>
      </c>
      <c r="AN73" s="64">
        <f>IF(ลับ!O$3=0,0,IF(เวลาเรียน!AU21="ป",ลับ!O$3,0))</f>
        <v>0</v>
      </c>
      <c r="AO73" s="64">
        <f>IF(ลับ!P$3=0,0,IF(เวลาเรียน!AV21="ป",ลับ!P$3,0))</f>
        <v>0</v>
      </c>
      <c r="AP73" s="64">
        <f>IF(ลับ!Q$3=0,0,IF(เวลาเรียน!AW21="ป",ลับ!Q$3,0))</f>
        <v>0</v>
      </c>
      <c r="AQ73" s="64">
        <f>IF(ลับ!R$3=0,0,IF(เวลาเรียน!AX21="ป",ลับ!R$3,0))</f>
        <v>0</v>
      </c>
      <c r="AR73" s="64">
        <f>IF(ลับ!S$3=0,0,IF(เวลาเรียน!AY21="ป",ลับ!S$3,0))</f>
        <v>0</v>
      </c>
      <c r="AS73" s="64">
        <f>IF(ลับ!T$3=0,0,IF(เวลาเรียน!AZ21="ป",ลับ!T$3,0))</f>
        <v>0</v>
      </c>
      <c r="AT73" s="64">
        <f>IF(ลับ!U$3=0,0,IF(เวลาเรียน!BA21="ป",ลับ!U$3,0))</f>
        <v>0</v>
      </c>
      <c r="AU73" s="64">
        <f>IF(ลับ!V$3=0,0,IF(เวลาเรียน!BB21="ป",ลับ!V$3,0))</f>
        <v>0</v>
      </c>
      <c r="AV73" s="64">
        <f>IF(ลับ!W$3=0,0,IF(เวลาเรียน!BC21="ป",ลับ!W$3,0))</f>
        <v>0</v>
      </c>
      <c r="AW73" s="64">
        <f>IF(ลับ!X$3=0,0,IF(เวลาเรียน!BD21="ป",ลับ!X$3,0))</f>
        <v>0</v>
      </c>
      <c r="AX73" s="64">
        <f>IF(ลับ!Y$3=0,0,IF(เวลาเรียน!BE21="ป",ลับ!Y$3,0))</f>
        <v>0</v>
      </c>
      <c r="AY73" s="64">
        <f>IF(ลับ!Z$3=0,0,IF(เวลาเรียน!BF21="ป",ลับ!Z$3,0))</f>
        <v>0</v>
      </c>
      <c r="AZ73" s="64">
        <f>IF(ลับ!AA$3=0,0,IF(เวลาเรียน!BG21="ป",ลับ!AA$3,0))</f>
        <v>0</v>
      </c>
      <c r="BA73" s="64">
        <f>IF(ลับ!AB$3=0,0,IF(เวลาเรียน!BH21="ป",ลับ!AB$3,0))</f>
        <v>0</v>
      </c>
      <c r="BB73" s="64">
        <f>IF(ลับ!AC$3=0,0,IF(เวลาเรียน!BI21="ป",ลับ!AC$3,0))</f>
        <v>0</v>
      </c>
      <c r="BC73" s="64">
        <f>IF(ลับ!AD$3=0,0,IF(เวลาเรียน!BJ21="ป",ลับ!AD$3,0))</f>
        <v>0</v>
      </c>
      <c r="BD73" s="64">
        <f>IF(ลับ!AE$3=0,0,IF(เวลาเรียน!BK21="ป",ลับ!AE$3,0))</f>
        <v>0</v>
      </c>
      <c r="BE73" s="64">
        <f>IF(ลับ!AF$3=0,0,IF(เวลาเรียน!BL21="ป",ลับ!AF$3,0))</f>
        <v>0</v>
      </c>
      <c r="BF73" s="64">
        <f>IF(ลับ!AG$3=0,0,IF(เวลาเรียน!BM21="ป",ลับ!AG$3,0))</f>
        <v>0</v>
      </c>
      <c r="BG73" s="64">
        <f>IF(ลับ!AH$3=0,0,IF(เวลาเรียน!BN21="ป",ลับ!AH$3,0))</f>
        <v>0</v>
      </c>
      <c r="BH73" s="64">
        <f>IF(ลับ!AI$3=0,0,IF(เวลาเรียน!BO21="ป",ลับ!AI$3,0))</f>
        <v>0</v>
      </c>
      <c r="BI73" s="64">
        <f>IF(ลับ!AJ$3=0,0,IF(เวลาเรียน!BP21="ป",ลับ!AJ$3,0))</f>
        <v>0</v>
      </c>
      <c r="BJ73" s="64">
        <f>IF(ลับ!AK$3=0,0,IF(เวลาเรียน!BQ21="ป",ลับ!AK$3,0))</f>
        <v>0</v>
      </c>
      <c r="BK73" s="64">
        <f>IF(ลับ!AL$3=0,0,IF(เวลาเรียน!BR21="ป",ลับ!AL$3,0))</f>
        <v>0</v>
      </c>
      <c r="BL73" s="64">
        <f>IF(ลับ!AM$3=0,0,IF(เวลาเรียน!BS21="ป",ลับ!AM$3,0))</f>
        <v>0</v>
      </c>
      <c r="BM73" s="64">
        <f>IF(ลับ!AN$3=0,0,IF(เวลาเรียน!BT21="ป",ลับ!AN$3,0))</f>
        <v>0</v>
      </c>
      <c r="BN73" s="64">
        <f>IF(ลับ!AO$3=0,0,IF(เวลาเรียน!BU21="ป",ลับ!AO$3,0))</f>
        <v>0</v>
      </c>
      <c r="BO73" s="64">
        <f>IF(ลับ!AP$3=0,0,IF(เวลาเรียน!BV21="ป",ลับ!AP$3,0))</f>
        <v>0</v>
      </c>
      <c r="BP73" s="64">
        <f>IF(ลับ!AQ$3=0,0,IF(เวลาเรียน!BW21="ป",ลับ!AQ$3,0))</f>
        <v>0</v>
      </c>
      <c r="BQ73" s="64">
        <f>IF(ลับ!AR$3=0,0,IF(เวลาเรียน!BX21="ป",ลับ!AR$3,0))</f>
        <v>0</v>
      </c>
      <c r="BR73" s="64">
        <f>IF(ลับ!AS$3=0,0,IF(เวลาเรียน!BY21="ป",ลับ!AS$3,0))</f>
        <v>0</v>
      </c>
      <c r="BS73" s="773">
        <f>IF(ลับ!AT$3=0,0,IF(เวลาเรียน!BZ21="ป",ลับ!AT$3,0))</f>
        <v>0</v>
      </c>
      <c r="BT73" s="64">
        <f>IF(ลับ!BT$3=0,0,IF(เวลาเรียน!CB21="ป",ลับ!BT$3,0))</f>
        <v>0</v>
      </c>
      <c r="BU73" s="64">
        <f>IF(ลับ!BU$3=0,0,IF(เวลาเรียน!CC21="ป",ลับ!BU$3,0))</f>
        <v>0</v>
      </c>
      <c r="BV73" s="64">
        <f>IF(ลับ!BV$3=0,0,IF(เวลาเรียน!CD21="ป",ลับ!BV$3,0))</f>
        <v>0</v>
      </c>
      <c r="BW73" s="64">
        <f>IF(ลับ!BW$3=0,0,IF(เวลาเรียน!CE21="ป",ลับ!BW$3,0))</f>
        <v>0</v>
      </c>
      <c r="BX73" s="64">
        <f>IF(ลับ!BX$3=0,0,IF(เวลาเรียน!CF21="ป",ลับ!BX$3,0))</f>
        <v>0</v>
      </c>
      <c r="BY73" s="64">
        <f>IF(ลับ!BY$3=0,0,IF(เวลาเรียน!CG21="ป",ลับ!BY$3,0))</f>
        <v>0</v>
      </c>
      <c r="BZ73" s="64">
        <f>IF(ลับ!BZ$3=0,0,IF(เวลาเรียน!CH21="ป",ลับ!BZ$3,0))</f>
        <v>0</v>
      </c>
      <c r="CA73" s="64">
        <f>IF(ลับ!CA$3=0,0,IF(เวลาเรียน!CI21="ป",ลับ!CA$3,0))</f>
        <v>0</v>
      </c>
      <c r="CB73" s="64">
        <f>IF(ลับ!CB$3=0,0,IF(เวลาเรียน!CJ21="ป",ลับ!CB$3,0))</f>
        <v>0</v>
      </c>
      <c r="CC73" s="64">
        <f>IF(ลับ!CC$3=0,0,IF(เวลาเรียน!CK21="ป",ลับ!CC$3,0))</f>
        <v>0</v>
      </c>
      <c r="CD73" s="64">
        <f>IF(ลับ!CD$3=0,0,IF(เวลาเรียน!CL21="ป",ลับ!CD$3,0))</f>
        <v>0</v>
      </c>
      <c r="CE73" s="64">
        <f>IF(ลับ!CE$3=0,0,IF(เวลาเรียน!CM21="ป",ลับ!CE$3,0))</f>
        <v>0</v>
      </c>
      <c r="CF73" s="64">
        <f>IF(ลับ!CF$3=0,0,IF(เวลาเรียน!CN21="ป",ลับ!CF$3,0))</f>
        <v>0</v>
      </c>
      <c r="CG73" s="64">
        <f>IF(ลับ!CG$3=0,0,IF(เวลาเรียน!CO21="ป",ลับ!CG$3,0))</f>
        <v>0</v>
      </c>
      <c r="CH73" s="64">
        <f>IF(ลับ!CH$3=0,0,IF(เวลาเรียน!CP21="ป",ลับ!CH$3,0))</f>
        <v>0</v>
      </c>
      <c r="CI73" s="64">
        <f>IF(ลับ!CI$3=0,0,IF(เวลาเรียน!CQ21="ป",ลับ!CI$3,0))</f>
        <v>0</v>
      </c>
      <c r="CJ73" s="64">
        <f>IF(ลับ!CJ$3=0,0,IF(เวลาเรียน!CR21="ป",ลับ!CJ$3,0))</f>
        <v>0</v>
      </c>
      <c r="CK73" s="64">
        <f>IF(ลับ!CK$3=0,0,IF(เวลาเรียน!CS21="ป",ลับ!CK$3,0))</f>
        <v>0</v>
      </c>
      <c r="CL73" s="64">
        <f>IF(ลับ!CL$3=0,0,IF(เวลาเรียน!CT21="ป",ลับ!CL$3,0))</f>
        <v>0</v>
      </c>
      <c r="CM73" s="64">
        <f>IF(ลับ!CM$3=0,0,IF(เวลาเรียน!CU21="ป",ลับ!CM$3,0))</f>
        <v>0</v>
      </c>
      <c r="CN73" s="64">
        <f>IF(ลับ!CN$3=0,0,IF(เวลาเรียน!CV21="ป",ลับ!CN$3,0))</f>
        <v>0</v>
      </c>
      <c r="CO73" s="64">
        <f>IF(ลับ!CO$3=0,0,IF(เวลาเรียน!CW21="ป",ลับ!CO$3,0))</f>
        <v>0</v>
      </c>
      <c r="CP73" s="64">
        <f>IF(ลับ!CP$3=0,0,IF(เวลาเรียน!CX21="ป",ลับ!CP$3,0))</f>
        <v>0</v>
      </c>
      <c r="CQ73" s="64">
        <f>IF(ลับ!CQ$3=0,0,IF(เวลาเรียน!CY21="ป",ลับ!CQ$3,0))</f>
        <v>0</v>
      </c>
      <c r="CR73" s="64">
        <f>IF(ลับ!CR$3=0,0,IF(เวลาเรียน!CZ21="ป",ลับ!CR$3,0))</f>
        <v>0</v>
      </c>
      <c r="CS73" s="64">
        <f>IF(ลับ!CS$3=0,0,IF(เวลาเรียน!DA21="ป",ลับ!CS$3,0))</f>
        <v>0</v>
      </c>
      <c r="CT73" s="64">
        <f>IF(ลับ!CT$3=0,0,IF(เวลาเรียน!DB21="ป",ลับ!CT$3,0))</f>
        <v>0</v>
      </c>
      <c r="CU73" s="64">
        <f>IF(ลับ!CU$3=0,0,IF(เวลาเรียน!DC21="ป",ลับ!CU$3,0))</f>
        <v>0</v>
      </c>
      <c r="CV73" s="64">
        <f>IF(ลับ!CV$3=0,0,IF(เวลาเรียน!DD21="ป",ลับ!CV$3,0))</f>
        <v>0</v>
      </c>
      <c r="CW73" s="64">
        <f>IF(ลับ!CW$3=0,0,IF(เวลาเรียน!DE21="ป",ลับ!CW$3,0))</f>
        <v>0</v>
      </c>
      <c r="CX73" s="85">
        <f t="shared" si="24"/>
        <v>0</v>
      </c>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X73" s="51"/>
      <c r="FY73" s="51"/>
      <c r="FZ73" s="51"/>
      <c r="GA73" s="51"/>
      <c r="GB73" s="51"/>
      <c r="GC73" s="51"/>
      <c r="GD73" s="51"/>
      <c r="GI73" s="77"/>
      <c r="GJ73" s="77"/>
      <c r="GK73" s="77"/>
      <c r="GL73" s="77"/>
      <c r="GM73" s="77"/>
      <c r="GN73" s="77"/>
      <c r="GO73" s="77"/>
      <c r="GP73" s="77"/>
      <c r="GQ73" s="77"/>
      <c r="GR73" s="77"/>
      <c r="GS73" s="77"/>
      <c r="GT73" s="77"/>
      <c r="GU73" s="77"/>
      <c r="GV73" s="77"/>
      <c r="GW73" s="77"/>
      <c r="GX73" s="77"/>
      <c r="GY73" s="77"/>
      <c r="GZ73" s="77"/>
      <c r="HA73" s="77"/>
      <c r="HB73" s="77"/>
      <c r="HC73" s="77"/>
      <c r="HD73" s="77"/>
      <c r="HE73" s="77"/>
      <c r="HF73" s="77"/>
    </row>
    <row r="74" spans="1:222" ht="21">
      <c r="A74" s="29">
        <v>17</v>
      </c>
      <c r="B74" s="64">
        <f>IF(ลับ!B$3=0,0,IF(เวลาเรียน!G22="ป",ลับ!B$3,0))</f>
        <v>0</v>
      </c>
      <c r="C74" s="64">
        <f>IF(ลับ!C$3=0,0,IF(เวลาเรียน!H22="ป",ลับ!C$3,0))</f>
        <v>0</v>
      </c>
      <c r="D74" s="64">
        <f>IF(ลับ!D$3=0,0,IF(เวลาเรียน!I22="ป",ลับ!D$3,0))</f>
        <v>0</v>
      </c>
      <c r="E74" s="64">
        <f>IF(ลับ!E$3=0,0,IF(เวลาเรียน!J22="ป",ลับ!E$3,0))</f>
        <v>0</v>
      </c>
      <c r="F74" s="64">
        <f>IF(ลับ!F$3=0,0,IF(เวลาเรียน!K22="ป",ลับ!F$3,0))</f>
        <v>0</v>
      </c>
      <c r="G74" s="64">
        <f>IF(ลับ!G$3=0,0,IF(เวลาเรียน!L22="ป",ลับ!G$3,0))</f>
        <v>0</v>
      </c>
      <c r="H74" s="64">
        <f>IF(ลับ!H$3=0,0,IF(เวลาเรียน!M22="ป",ลับ!H$3,0))</f>
        <v>0</v>
      </c>
      <c r="I74" s="64">
        <f>IF(ลับ!I$3=0,0,IF(เวลาเรียน!N22="ป",ลับ!I$3,0))</f>
        <v>0</v>
      </c>
      <c r="J74" s="64">
        <f>IF(ลับ!J$3=0,0,IF(เวลาเรียน!O22="ป",ลับ!J$3,0))</f>
        <v>0</v>
      </c>
      <c r="K74" s="64">
        <f>IF(ลับ!K$3=0,0,IF(เวลาเรียน!P22="ป",ลับ!K$3,0))</f>
        <v>0</v>
      </c>
      <c r="L74" s="64">
        <f>IF(ลับ!L$3=0,0,IF(เวลาเรียน!Q22="ป",ลับ!L$3,0))</f>
        <v>0</v>
      </c>
      <c r="M74" s="64">
        <f>IF(ลับ!M$3=0,0,IF(เวลาเรียน!R22="ป",ลับ!M$3,0))</f>
        <v>0</v>
      </c>
      <c r="N74" s="64">
        <f>IF(ลับ!N$3=0,0,IF(เวลาเรียน!S22="ป",ลับ!N$3,0))</f>
        <v>0</v>
      </c>
      <c r="O74" s="64">
        <f>IF(ลับ!O$3=0,0,IF(เวลาเรียน!T22="ป",ลับ!O$3,0))</f>
        <v>0</v>
      </c>
      <c r="P74" s="64">
        <f>IF(ลับ!P$3=0,0,IF(เวลาเรียน!U22="ป",ลับ!P$3,0))</f>
        <v>0</v>
      </c>
      <c r="Q74" s="64">
        <f>IF(ลับ!Q$3=0,0,IF(เวลาเรียน!V22="ป",ลับ!Q$3,0))</f>
        <v>0</v>
      </c>
      <c r="R74" s="64">
        <f>IF(ลับ!R$3=0,0,IF(เวลาเรียน!W22="ป",ลับ!R$3,0))</f>
        <v>0</v>
      </c>
      <c r="S74" s="64">
        <f>IF(ลับ!S$3=0,0,IF(เวลาเรียน!X22="ป",ลับ!S$3,0))</f>
        <v>0</v>
      </c>
      <c r="T74" s="64">
        <f>IF(ลับ!T$3=0,0,IF(เวลาเรียน!Y22="ป",ลับ!T$3,0))</f>
        <v>0</v>
      </c>
      <c r="U74" s="64">
        <f>IF(ลับ!U$3=0,0,IF(เวลาเรียน!Z22="ป",ลับ!U$3,0))</f>
        <v>0</v>
      </c>
      <c r="V74" s="64">
        <f>IF(ลับ!V$3=0,0,IF(เวลาเรียน!AA22="ป",ลับ!V$3,0))</f>
        <v>0</v>
      </c>
      <c r="W74" s="64">
        <f>IF(ลับ!W$3=0,0,IF(เวลาเรียน!AB22="ป",ลับ!W$3,0))</f>
        <v>0</v>
      </c>
      <c r="X74" s="64">
        <f>IF(ลับ!X$3=0,0,IF(เวลาเรียน!AC22="ป",ลับ!X$3,0))</f>
        <v>0</v>
      </c>
      <c r="Y74" s="64">
        <f>IF(ลับ!Y$3=0,0,IF(เวลาเรียน!AD22="ป",ลับ!Y$3,0))</f>
        <v>0</v>
      </c>
      <c r="Z74" s="773">
        <f>IF(ลับ!Z$3=0,0,IF(เวลาเรียน!AE22="ป",ลับ!Z$3,0))</f>
        <v>0</v>
      </c>
      <c r="AA74" s="64">
        <f>IF(ลับ!B$3=0,0,IF(เวลาเรียน!AH22="ป",ลับ!B$3,0))</f>
        <v>0</v>
      </c>
      <c r="AB74" s="64">
        <f>IF(ลับ!C$3=0,0,IF(เวลาเรียน!AI22="ป",ลับ!C$3,0))</f>
        <v>0</v>
      </c>
      <c r="AC74" s="64">
        <f>IF(ลับ!D$3=0,0,IF(เวลาเรียน!AJ22="ป",ลับ!D$3,0))</f>
        <v>0</v>
      </c>
      <c r="AD74" s="64">
        <f>IF(ลับ!E$3=0,0,IF(เวลาเรียน!AK22="ป",ลับ!E$3,0))</f>
        <v>0</v>
      </c>
      <c r="AE74" s="64">
        <f>IF(ลับ!F$3=0,0,IF(เวลาเรียน!AL22="ป",ลับ!F$3,0))</f>
        <v>0</v>
      </c>
      <c r="AF74" s="64">
        <f>IF(ลับ!G$3=0,0,IF(เวลาเรียน!AM22="ป",ลับ!G$3,0))</f>
        <v>0</v>
      </c>
      <c r="AG74" s="64">
        <f>IF(ลับ!H$3=0,0,IF(เวลาเรียน!AN22="ป",ลับ!H$3,0))</f>
        <v>0</v>
      </c>
      <c r="AH74" s="64">
        <f>IF(ลับ!I$3=0,0,IF(เวลาเรียน!AO22="ป",ลับ!I$3,0))</f>
        <v>0</v>
      </c>
      <c r="AI74" s="64">
        <f>IF(ลับ!J$3=0,0,IF(เวลาเรียน!AP22="ป",ลับ!J$3,0))</f>
        <v>0</v>
      </c>
      <c r="AJ74" s="64">
        <f>IF(ลับ!K$3=0,0,IF(เวลาเรียน!AQ22="ป",ลับ!K$3,0))</f>
        <v>0</v>
      </c>
      <c r="AK74" s="64">
        <f>IF(ลับ!L$3=0,0,IF(เวลาเรียน!AR22="ป",ลับ!L$3,0))</f>
        <v>0</v>
      </c>
      <c r="AL74" s="64">
        <f>IF(ลับ!M$3=0,0,IF(เวลาเรียน!AS22="ป",ลับ!M$3,0))</f>
        <v>0</v>
      </c>
      <c r="AM74" s="64">
        <f>IF(ลับ!N$3=0,0,IF(เวลาเรียน!AT22="ป",ลับ!N$3,0))</f>
        <v>0</v>
      </c>
      <c r="AN74" s="64">
        <f>IF(ลับ!O$3=0,0,IF(เวลาเรียน!AU22="ป",ลับ!O$3,0))</f>
        <v>0</v>
      </c>
      <c r="AO74" s="64">
        <f>IF(ลับ!P$3=0,0,IF(เวลาเรียน!AV22="ป",ลับ!P$3,0))</f>
        <v>0</v>
      </c>
      <c r="AP74" s="64">
        <f>IF(ลับ!Q$3=0,0,IF(เวลาเรียน!AW22="ป",ลับ!Q$3,0))</f>
        <v>0</v>
      </c>
      <c r="AQ74" s="64">
        <f>IF(ลับ!R$3=0,0,IF(เวลาเรียน!AX22="ป",ลับ!R$3,0))</f>
        <v>0</v>
      </c>
      <c r="AR74" s="64">
        <f>IF(ลับ!S$3=0,0,IF(เวลาเรียน!AY22="ป",ลับ!S$3,0))</f>
        <v>0</v>
      </c>
      <c r="AS74" s="64">
        <f>IF(ลับ!T$3=0,0,IF(เวลาเรียน!AZ22="ป",ลับ!T$3,0))</f>
        <v>0</v>
      </c>
      <c r="AT74" s="64">
        <f>IF(ลับ!U$3=0,0,IF(เวลาเรียน!BA22="ป",ลับ!U$3,0))</f>
        <v>0</v>
      </c>
      <c r="AU74" s="64">
        <f>IF(ลับ!V$3=0,0,IF(เวลาเรียน!BB22="ป",ลับ!V$3,0))</f>
        <v>0</v>
      </c>
      <c r="AV74" s="64">
        <f>IF(ลับ!W$3=0,0,IF(เวลาเรียน!BC22="ป",ลับ!W$3,0))</f>
        <v>0</v>
      </c>
      <c r="AW74" s="64">
        <f>IF(ลับ!X$3=0,0,IF(เวลาเรียน!BD22="ป",ลับ!X$3,0))</f>
        <v>0</v>
      </c>
      <c r="AX74" s="64">
        <f>IF(ลับ!Y$3=0,0,IF(เวลาเรียน!BE22="ป",ลับ!Y$3,0))</f>
        <v>0</v>
      </c>
      <c r="AY74" s="64">
        <f>IF(ลับ!Z$3=0,0,IF(เวลาเรียน!BF22="ป",ลับ!Z$3,0))</f>
        <v>0</v>
      </c>
      <c r="AZ74" s="64">
        <f>IF(ลับ!AA$3=0,0,IF(เวลาเรียน!BG22="ป",ลับ!AA$3,0))</f>
        <v>0</v>
      </c>
      <c r="BA74" s="64">
        <f>IF(ลับ!AB$3=0,0,IF(เวลาเรียน!BH22="ป",ลับ!AB$3,0))</f>
        <v>0</v>
      </c>
      <c r="BB74" s="64">
        <f>IF(ลับ!AC$3=0,0,IF(เวลาเรียน!BI22="ป",ลับ!AC$3,0))</f>
        <v>0</v>
      </c>
      <c r="BC74" s="64">
        <f>IF(ลับ!AD$3=0,0,IF(เวลาเรียน!BJ22="ป",ลับ!AD$3,0))</f>
        <v>0</v>
      </c>
      <c r="BD74" s="64">
        <f>IF(ลับ!AE$3=0,0,IF(เวลาเรียน!BK22="ป",ลับ!AE$3,0))</f>
        <v>0</v>
      </c>
      <c r="BE74" s="64">
        <f>IF(ลับ!AF$3=0,0,IF(เวลาเรียน!BL22="ป",ลับ!AF$3,0))</f>
        <v>0</v>
      </c>
      <c r="BF74" s="64">
        <f>IF(ลับ!AG$3=0,0,IF(เวลาเรียน!BM22="ป",ลับ!AG$3,0))</f>
        <v>0</v>
      </c>
      <c r="BG74" s="64">
        <f>IF(ลับ!AH$3=0,0,IF(เวลาเรียน!BN22="ป",ลับ!AH$3,0))</f>
        <v>0</v>
      </c>
      <c r="BH74" s="64">
        <f>IF(ลับ!AI$3=0,0,IF(เวลาเรียน!BO22="ป",ลับ!AI$3,0))</f>
        <v>0</v>
      </c>
      <c r="BI74" s="64">
        <f>IF(ลับ!AJ$3=0,0,IF(เวลาเรียน!BP22="ป",ลับ!AJ$3,0))</f>
        <v>0</v>
      </c>
      <c r="BJ74" s="64">
        <f>IF(ลับ!AK$3=0,0,IF(เวลาเรียน!BQ22="ป",ลับ!AK$3,0))</f>
        <v>0</v>
      </c>
      <c r="BK74" s="64">
        <f>IF(ลับ!AL$3=0,0,IF(เวลาเรียน!BR22="ป",ลับ!AL$3,0))</f>
        <v>0</v>
      </c>
      <c r="BL74" s="64">
        <f>IF(ลับ!AM$3=0,0,IF(เวลาเรียน!BS22="ป",ลับ!AM$3,0))</f>
        <v>0</v>
      </c>
      <c r="BM74" s="64">
        <f>IF(ลับ!AN$3=0,0,IF(เวลาเรียน!BT22="ป",ลับ!AN$3,0))</f>
        <v>0</v>
      </c>
      <c r="BN74" s="64">
        <f>IF(ลับ!AO$3=0,0,IF(เวลาเรียน!BU22="ป",ลับ!AO$3,0))</f>
        <v>0</v>
      </c>
      <c r="BO74" s="64">
        <f>IF(ลับ!AP$3=0,0,IF(เวลาเรียน!BV22="ป",ลับ!AP$3,0))</f>
        <v>0</v>
      </c>
      <c r="BP74" s="64">
        <f>IF(ลับ!AQ$3=0,0,IF(เวลาเรียน!BW22="ป",ลับ!AQ$3,0))</f>
        <v>0</v>
      </c>
      <c r="BQ74" s="64">
        <f>IF(ลับ!AR$3=0,0,IF(เวลาเรียน!BX22="ป",ลับ!AR$3,0))</f>
        <v>0</v>
      </c>
      <c r="BR74" s="64">
        <f>IF(ลับ!AS$3=0,0,IF(เวลาเรียน!BY22="ป",ลับ!AS$3,0))</f>
        <v>0</v>
      </c>
      <c r="BS74" s="773">
        <f>IF(ลับ!AT$3=0,0,IF(เวลาเรียน!BZ22="ป",ลับ!AT$3,0))</f>
        <v>0</v>
      </c>
      <c r="BT74" s="64">
        <f>IF(ลับ!BT$3=0,0,IF(เวลาเรียน!CB22="ป",ลับ!BT$3,0))</f>
        <v>0</v>
      </c>
      <c r="BU74" s="64">
        <f>IF(ลับ!BU$3=0,0,IF(เวลาเรียน!CC22="ป",ลับ!BU$3,0))</f>
        <v>0</v>
      </c>
      <c r="BV74" s="64">
        <f>IF(ลับ!BV$3=0,0,IF(เวลาเรียน!CD22="ป",ลับ!BV$3,0))</f>
        <v>0</v>
      </c>
      <c r="BW74" s="64">
        <f>IF(ลับ!BW$3=0,0,IF(เวลาเรียน!CE22="ป",ลับ!BW$3,0))</f>
        <v>0</v>
      </c>
      <c r="BX74" s="64">
        <f>IF(ลับ!BX$3=0,0,IF(เวลาเรียน!CF22="ป",ลับ!BX$3,0))</f>
        <v>0</v>
      </c>
      <c r="BY74" s="64">
        <f>IF(ลับ!BY$3=0,0,IF(เวลาเรียน!CG22="ป",ลับ!BY$3,0))</f>
        <v>0</v>
      </c>
      <c r="BZ74" s="64">
        <f>IF(ลับ!BZ$3=0,0,IF(เวลาเรียน!CH22="ป",ลับ!BZ$3,0))</f>
        <v>0</v>
      </c>
      <c r="CA74" s="64">
        <f>IF(ลับ!CA$3=0,0,IF(เวลาเรียน!CI22="ป",ลับ!CA$3,0))</f>
        <v>0</v>
      </c>
      <c r="CB74" s="64">
        <f>IF(ลับ!CB$3=0,0,IF(เวลาเรียน!CJ22="ป",ลับ!CB$3,0))</f>
        <v>0</v>
      </c>
      <c r="CC74" s="64">
        <f>IF(ลับ!CC$3=0,0,IF(เวลาเรียน!CK22="ป",ลับ!CC$3,0))</f>
        <v>0</v>
      </c>
      <c r="CD74" s="64">
        <f>IF(ลับ!CD$3=0,0,IF(เวลาเรียน!CL22="ป",ลับ!CD$3,0))</f>
        <v>0</v>
      </c>
      <c r="CE74" s="64">
        <f>IF(ลับ!CE$3=0,0,IF(เวลาเรียน!CM22="ป",ลับ!CE$3,0))</f>
        <v>0</v>
      </c>
      <c r="CF74" s="64">
        <f>IF(ลับ!CF$3=0,0,IF(เวลาเรียน!CN22="ป",ลับ!CF$3,0))</f>
        <v>0</v>
      </c>
      <c r="CG74" s="64">
        <f>IF(ลับ!CG$3=0,0,IF(เวลาเรียน!CO22="ป",ลับ!CG$3,0))</f>
        <v>0</v>
      </c>
      <c r="CH74" s="64">
        <f>IF(ลับ!CH$3=0,0,IF(เวลาเรียน!CP22="ป",ลับ!CH$3,0))</f>
        <v>0</v>
      </c>
      <c r="CI74" s="64">
        <f>IF(ลับ!CI$3=0,0,IF(เวลาเรียน!CQ22="ป",ลับ!CI$3,0))</f>
        <v>0</v>
      </c>
      <c r="CJ74" s="64">
        <f>IF(ลับ!CJ$3=0,0,IF(เวลาเรียน!CR22="ป",ลับ!CJ$3,0))</f>
        <v>0</v>
      </c>
      <c r="CK74" s="64">
        <f>IF(ลับ!CK$3=0,0,IF(เวลาเรียน!CS22="ป",ลับ!CK$3,0))</f>
        <v>0</v>
      </c>
      <c r="CL74" s="64">
        <f>IF(ลับ!CL$3=0,0,IF(เวลาเรียน!CT22="ป",ลับ!CL$3,0))</f>
        <v>0</v>
      </c>
      <c r="CM74" s="64">
        <f>IF(ลับ!CM$3=0,0,IF(เวลาเรียน!CU22="ป",ลับ!CM$3,0))</f>
        <v>0</v>
      </c>
      <c r="CN74" s="64">
        <f>IF(ลับ!CN$3=0,0,IF(เวลาเรียน!CV22="ป",ลับ!CN$3,0))</f>
        <v>0</v>
      </c>
      <c r="CO74" s="64">
        <f>IF(ลับ!CO$3=0,0,IF(เวลาเรียน!CW22="ป",ลับ!CO$3,0))</f>
        <v>0</v>
      </c>
      <c r="CP74" s="64">
        <f>IF(ลับ!CP$3=0,0,IF(เวลาเรียน!CX22="ป",ลับ!CP$3,0))</f>
        <v>0</v>
      </c>
      <c r="CQ74" s="64">
        <f>IF(ลับ!CQ$3=0,0,IF(เวลาเรียน!CY22="ป",ลับ!CQ$3,0))</f>
        <v>0</v>
      </c>
      <c r="CR74" s="64">
        <f>IF(ลับ!CR$3=0,0,IF(เวลาเรียน!CZ22="ป",ลับ!CR$3,0))</f>
        <v>0</v>
      </c>
      <c r="CS74" s="64">
        <f>IF(ลับ!CS$3=0,0,IF(เวลาเรียน!DA22="ป",ลับ!CS$3,0))</f>
        <v>0</v>
      </c>
      <c r="CT74" s="64">
        <f>IF(ลับ!CT$3=0,0,IF(เวลาเรียน!DB22="ป",ลับ!CT$3,0))</f>
        <v>0</v>
      </c>
      <c r="CU74" s="64">
        <f>IF(ลับ!CU$3=0,0,IF(เวลาเรียน!DC22="ป",ลับ!CU$3,0))</f>
        <v>0</v>
      </c>
      <c r="CV74" s="64">
        <f>IF(ลับ!CV$3=0,0,IF(เวลาเรียน!DD22="ป",ลับ!CV$3,0))</f>
        <v>0</v>
      </c>
      <c r="CW74" s="64">
        <f>IF(ลับ!CW$3=0,0,IF(เวลาเรียน!DE22="ป",ลับ!CW$3,0))</f>
        <v>0</v>
      </c>
      <c r="CX74" s="85">
        <f t="shared" si="24"/>
        <v>0</v>
      </c>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X74" s="51"/>
      <c r="FY74" s="51"/>
      <c r="FZ74" s="51"/>
      <c r="GA74" s="51"/>
      <c r="GB74" s="51"/>
      <c r="GC74" s="51"/>
      <c r="GD74" s="51"/>
      <c r="GI74" s="77"/>
      <c r="GJ74" s="77"/>
      <c r="GK74" s="77"/>
      <c r="GL74" s="77"/>
      <c r="GM74" s="77"/>
      <c r="GN74" s="77"/>
      <c r="GO74" s="77"/>
      <c r="GP74" s="77"/>
      <c r="GQ74" s="77"/>
      <c r="GR74" s="77"/>
      <c r="GS74" s="77"/>
      <c r="GT74" s="77"/>
      <c r="GU74" s="77"/>
      <c r="GV74" s="77"/>
      <c r="GW74" s="77"/>
      <c r="GX74" s="77"/>
      <c r="GY74" s="77"/>
      <c r="GZ74" s="77"/>
      <c r="HA74" s="77"/>
      <c r="HB74" s="77"/>
      <c r="HC74" s="77"/>
      <c r="HD74" s="77"/>
      <c r="HE74" s="77"/>
      <c r="HF74" s="77"/>
    </row>
    <row r="75" spans="1:222" ht="21">
      <c r="A75" s="29">
        <v>18</v>
      </c>
      <c r="B75" s="64">
        <f>IF(ลับ!B$3=0,0,IF(เวลาเรียน!G23="ป",ลับ!B$3,0))</f>
        <v>0</v>
      </c>
      <c r="C75" s="64">
        <f>IF(ลับ!C$3=0,0,IF(เวลาเรียน!H23="ป",ลับ!C$3,0))</f>
        <v>0</v>
      </c>
      <c r="D75" s="64">
        <f>IF(ลับ!D$3=0,0,IF(เวลาเรียน!I23="ป",ลับ!D$3,0))</f>
        <v>0</v>
      </c>
      <c r="E75" s="64">
        <f>IF(ลับ!E$3=0,0,IF(เวลาเรียน!J23="ป",ลับ!E$3,0))</f>
        <v>0</v>
      </c>
      <c r="F75" s="64">
        <f>IF(ลับ!F$3=0,0,IF(เวลาเรียน!K23="ป",ลับ!F$3,0))</f>
        <v>0</v>
      </c>
      <c r="G75" s="64">
        <f>IF(ลับ!G$3=0,0,IF(เวลาเรียน!L23="ป",ลับ!G$3,0))</f>
        <v>0</v>
      </c>
      <c r="H75" s="64">
        <f>IF(ลับ!H$3=0,0,IF(เวลาเรียน!M23="ป",ลับ!H$3,0))</f>
        <v>0</v>
      </c>
      <c r="I75" s="64">
        <f>IF(ลับ!I$3=0,0,IF(เวลาเรียน!N23="ป",ลับ!I$3,0))</f>
        <v>0</v>
      </c>
      <c r="J75" s="64">
        <f>IF(ลับ!J$3=0,0,IF(เวลาเรียน!O23="ป",ลับ!J$3,0))</f>
        <v>0</v>
      </c>
      <c r="K75" s="64">
        <f>IF(ลับ!K$3=0,0,IF(เวลาเรียน!P23="ป",ลับ!K$3,0))</f>
        <v>0</v>
      </c>
      <c r="L75" s="64">
        <f>IF(ลับ!L$3=0,0,IF(เวลาเรียน!Q23="ป",ลับ!L$3,0))</f>
        <v>0</v>
      </c>
      <c r="M75" s="64">
        <f>IF(ลับ!M$3=0,0,IF(เวลาเรียน!R23="ป",ลับ!M$3,0))</f>
        <v>0</v>
      </c>
      <c r="N75" s="64">
        <f>IF(ลับ!N$3=0,0,IF(เวลาเรียน!S23="ป",ลับ!N$3,0))</f>
        <v>0</v>
      </c>
      <c r="O75" s="64">
        <f>IF(ลับ!O$3=0,0,IF(เวลาเรียน!T23="ป",ลับ!O$3,0))</f>
        <v>0</v>
      </c>
      <c r="P75" s="64">
        <f>IF(ลับ!P$3=0,0,IF(เวลาเรียน!U23="ป",ลับ!P$3,0))</f>
        <v>0</v>
      </c>
      <c r="Q75" s="64">
        <f>IF(ลับ!Q$3=0,0,IF(เวลาเรียน!V23="ป",ลับ!Q$3,0))</f>
        <v>0</v>
      </c>
      <c r="R75" s="64">
        <f>IF(ลับ!R$3=0,0,IF(เวลาเรียน!W23="ป",ลับ!R$3,0))</f>
        <v>0</v>
      </c>
      <c r="S75" s="64">
        <f>IF(ลับ!S$3=0,0,IF(เวลาเรียน!X23="ป",ลับ!S$3,0))</f>
        <v>0</v>
      </c>
      <c r="T75" s="64">
        <f>IF(ลับ!T$3=0,0,IF(เวลาเรียน!Y23="ป",ลับ!T$3,0))</f>
        <v>0</v>
      </c>
      <c r="U75" s="64">
        <f>IF(ลับ!U$3=0,0,IF(เวลาเรียน!Z23="ป",ลับ!U$3,0))</f>
        <v>0</v>
      </c>
      <c r="V75" s="64">
        <f>IF(ลับ!V$3=0,0,IF(เวลาเรียน!AA23="ป",ลับ!V$3,0))</f>
        <v>0</v>
      </c>
      <c r="W75" s="64">
        <f>IF(ลับ!W$3=0,0,IF(เวลาเรียน!AB23="ป",ลับ!W$3,0))</f>
        <v>0</v>
      </c>
      <c r="X75" s="64">
        <f>IF(ลับ!X$3=0,0,IF(เวลาเรียน!AC23="ป",ลับ!X$3,0))</f>
        <v>0</v>
      </c>
      <c r="Y75" s="64">
        <f>IF(ลับ!Y$3=0,0,IF(เวลาเรียน!AD23="ป",ลับ!Y$3,0))</f>
        <v>0</v>
      </c>
      <c r="Z75" s="773">
        <f>IF(ลับ!Z$3=0,0,IF(เวลาเรียน!AE23="ป",ลับ!Z$3,0))</f>
        <v>0</v>
      </c>
      <c r="AA75" s="64">
        <f>IF(ลับ!B$3=0,0,IF(เวลาเรียน!AH23="ป",ลับ!B$3,0))</f>
        <v>0</v>
      </c>
      <c r="AB75" s="64">
        <f>IF(ลับ!C$3=0,0,IF(เวลาเรียน!AI23="ป",ลับ!C$3,0))</f>
        <v>0</v>
      </c>
      <c r="AC75" s="64">
        <f>IF(ลับ!D$3=0,0,IF(เวลาเรียน!AJ23="ป",ลับ!D$3,0))</f>
        <v>0</v>
      </c>
      <c r="AD75" s="64">
        <f>IF(ลับ!E$3=0,0,IF(เวลาเรียน!AK23="ป",ลับ!E$3,0))</f>
        <v>0</v>
      </c>
      <c r="AE75" s="64">
        <f>IF(ลับ!F$3=0,0,IF(เวลาเรียน!AL23="ป",ลับ!F$3,0))</f>
        <v>0</v>
      </c>
      <c r="AF75" s="64">
        <f>IF(ลับ!G$3=0,0,IF(เวลาเรียน!AM23="ป",ลับ!G$3,0))</f>
        <v>0</v>
      </c>
      <c r="AG75" s="64">
        <f>IF(ลับ!H$3=0,0,IF(เวลาเรียน!AN23="ป",ลับ!H$3,0))</f>
        <v>0</v>
      </c>
      <c r="AH75" s="64">
        <f>IF(ลับ!I$3=0,0,IF(เวลาเรียน!AO23="ป",ลับ!I$3,0))</f>
        <v>0</v>
      </c>
      <c r="AI75" s="64">
        <f>IF(ลับ!J$3=0,0,IF(เวลาเรียน!AP23="ป",ลับ!J$3,0))</f>
        <v>0</v>
      </c>
      <c r="AJ75" s="64">
        <f>IF(ลับ!K$3=0,0,IF(เวลาเรียน!AQ23="ป",ลับ!K$3,0))</f>
        <v>0</v>
      </c>
      <c r="AK75" s="64">
        <f>IF(ลับ!L$3=0,0,IF(เวลาเรียน!AR23="ป",ลับ!L$3,0))</f>
        <v>0</v>
      </c>
      <c r="AL75" s="64">
        <f>IF(ลับ!M$3=0,0,IF(เวลาเรียน!AS23="ป",ลับ!M$3,0))</f>
        <v>0</v>
      </c>
      <c r="AM75" s="64">
        <f>IF(ลับ!N$3=0,0,IF(เวลาเรียน!AT23="ป",ลับ!N$3,0))</f>
        <v>0</v>
      </c>
      <c r="AN75" s="64">
        <f>IF(ลับ!O$3=0,0,IF(เวลาเรียน!AU23="ป",ลับ!O$3,0))</f>
        <v>0</v>
      </c>
      <c r="AO75" s="64">
        <f>IF(ลับ!P$3=0,0,IF(เวลาเรียน!AV23="ป",ลับ!P$3,0))</f>
        <v>0</v>
      </c>
      <c r="AP75" s="64">
        <f>IF(ลับ!Q$3=0,0,IF(เวลาเรียน!AW23="ป",ลับ!Q$3,0))</f>
        <v>0</v>
      </c>
      <c r="AQ75" s="64">
        <f>IF(ลับ!R$3=0,0,IF(เวลาเรียน!AX23="ป",ลับ!R$3,0))</f>
        <v>0</v>
      </c>
      <c r="AR75" s="64">
        <f>IF(ลับ!S$3=0,0,IF(เวลาเรียน!AY23="ป",ลับ!S$3,0))</f>
        <v>0</v>
      </c>
      <c r="AS75" s="64">
        <f>IF(ลับ!T$3=0,0,IF(เวลาเรียน!AZ23="ป",ลับ!T$3,0))</f>
        <v>0</v>
      </c>
      <c r="AT75" s="64">
        <f>IF(ลับ!U$3=0,0,IF(เวลาเรียน!BA23="ป",ลับ!U$3,0))</f>
        <v>0</v>
      </c>
      <c r="AU75" s="64">
        <f>IF(ลับ!V$3=0,0,IF(เวลาเรียน!BB23="ป",ลับ!V$3,0))</f>
        <v>0</v>
      </c>
      <c r="AV75" s="64">
        <f>IF(ลับ!W$3=0,0,IF(เวลาเรียน!BC23="ป",ลับ!W$3,0))</f>
        <v>0</v>
      </c>
      <c r="AW75" s="64">
        <f>IF(ลับ!X$3=0,0,IF(เวลาเรียน!BD23="ป",ลับ!X$3,0))</f>
        <v>0</v>
      </c>
      <c r="AX75" s="64">
        <f>IF(ลับ!Y$3=0,0,IF(เวลาเรียน!BE23="ป",ลับ!Y$3,0))</f>
        <v>0</v>
      </c>
      <c r="AY75" s="64">
        <f>IF(ลับ!Z$3=0,0,IF(เวลาเรียน!BF23="ป",ลับ!Z$3,0))</f>
        <v>0</v>
      </c>
      <c r="AZ75" s="64">
        <f>IF(ลับ!AA$3=0,0,IF(เวลาเรียน!BG23="ป",ลับ!AA$3,0))</f>
        <v>0</v>
      </c>
      <c r="BA75" s="64">
        <f>IF(ลับ!AB$3=0,0,IF(เวลาเรียน!BH23="ป",ลับ!AB$3,0))</f>
        <v>0</v>
      </c>
      <c r="BB75" s="64">
        <f>IF(ลับ!AC$3=0,0,IF(เวลาเรียน!BI23="ป",ลับ!AC$3,0))</f>
        <v>0</v>
      </c>
      <c r="BC75" s="64">
        <f>IF(ลับ!AD$3=0,0,IF(เวลาเรียน!BJ23="ป",ลับ!AD$3,0))</f>
        <v>0</v>
      </c>
      <c r="BD75" s="64">
        <f>IF(ลับ!AE$3=0,0,IF(เวลาเรียน!BK23="ป",ลับ!AE$3,0))</f>
        <v>0</v>
      </c>
      <c r="BE75" s="64">
        <f>IF(ลับ!AF$3=0,0,IF(เวลาเรียน!BL23="ป",ลับ!AF$3,0))</f>
        <v>0</v>
      </c>
      <c r="BF75" s="64">
        <f>IF(ลับ!AG$3=0,0,IF(เวลาเรียน!BM23="ป",ลับ!AG$3,0))</f>
        <v>0</v>
      </c>
      <c r="BG75" s="64">
        <f>IF(ลับ!AH$3=0,0,IF(เวลาเรียน!BN23="ป",ลับ!AH$3,0))</f>
        <v>0</v>
      </c>
      <c r="BH75" s="64">
        <f>IF(ลับ!AI$3=0,0,IF(เวลาเรียน!BO23="ป",ลับ!AI$3,0))</f>
        <v>0</v>
      </c>
      <c r="BI75" s="64">
        <f>IF(ลับ!AJ$3=0,0,IF(เวลาเรียน!BP23="ป",ลับ!AJ$3,0))</f>
        <v>0</v>
      </c>
      <c r="BJ75" s="64">
        <f>IF(ลับ!AK$3=0,0,IF(เวลาเรียน!BQ23="ป",ลับ!AK$3,0))</f>
        <v>0</v>
      </c>
      <c r="BK75" s="64">
        <f>IF(ลับ!AL$3=0,0,IF(เวลาเรียน!BR23="ป",ลับ!AL$3,0))</f>
        <v>0</v>
      </c>
      <c r="BL75" s="64">
        <f>IF(ลับ!AM$3=0,0,IF(เวลาเรียน!BS23="ป",ลับ!AM$3,0))</f>
        <v>0</v>
      </c>
      <c r="BM75" s="64">
        <f>IF(ลับ!AN$3=0,0,IF(เวลาเรียน!BT23="ป",ลับ!AN$3,0))</f>
        <v>0</v>
      </c>
      <c r="BN75" s="64">
        <f>IF(ลับ!AO$3=0,0,IF(เวลาเรียน!BU23="ป",ลับ!AO$3,0))</f>
        <v>0</v>
      </c>
      <c r="BO75" s="64">
        <f>IF(ลับ!AP$3=0,0,IF(เวลาเรียน!BV23="ป",ลับ!AP$3,0))</f>
        <v>0</v>
      </c>
      <c r="BP75" s="64">
        <f>IF(ลับ!AQ$3=0,0,IF(เวลาเรียน!BW23="ป",ลับ!AQ$3,0))</f>
        <v>0</v>
      </c>
      <c r="BQ75" s="64">
        <f>IF(ลับ!AR$3=0,0,IF(เวลาเรียน!BX23="ป",ลับ!AR$3,0))</f>
        <v>0</v>
      </c>
      <c r="BR75" s="64">
        <f>IF(ลับ!AS$3=0,0,IF(เวลาเรียน!BY23="ป",ลับ!AS$3,0))</f>
        <v>0</v>
      </c>
      <c r="BS75" s="773">
        <f>IF(ลับ!AT$3=0,0,IF(เวลาเรียน!BZ23="ป",ลับ!AT$3,0))</f>
        <v>0</v>
      </c>
      <c r="BT75" s="64">
        <f>IF(ลับ!BT$3=0,0,IF(เวลาเรียน!CB23="ป",ลับ!BT$3,0))</f>
        <v>0</v>
      </c>
      <c r="BU75" s="64">
        <f>IF(ลับ!BU$3=0,0,IF(เวลาเรียน!CC23="ป",ลับ!BU$3,0))</f>
        <v>0</v>
      </c>
      <c r="BV75" s="64">
        <f>IF(ลับ!BV$3=0,0,IF(เวลาเรียน!CD23="ป",ลับ!BV$3,0))</f>
        <v>0</v>
      </c>
      <c r="BW75" s="64">
        <f>IF(ลับ!BW$3=0,0,IF(เวลาเรียน!CE23="ป",ลับ!BW$3,0))</f>
        <v>0</v>
      </c>
      <c r="BX75" s="64">
        <f>IF(ลับ!BX$3=0,0,IF(เวลาเรียน!CF23="ป",ลับ!BX$3,0))</f>
        <v>0</v>
      </c>
      <c r="BY75" s="64">
        <f>IF(ลับ!BY$3=0,0,IF(เวลาเรียน!CG23="ป",ลับ!BY$3,0))</f>
        <v>0</v>
      </c>
      <c r="BZ75" s="64">
        <f>IF(ลับ!BZ$3=0,0,IF(เวลาเรียน!CH23="ป",ลับ!BZ$3,0))</f>
        <v>0</v>
      </c>
      <c r="CA75" s="64">
        <f>IF(ลับ!CA$3=0,0,IF(เวลาเรียน!CI23="ป",ลับ!CA$3,0))</f>
        <v>0</v>
      </c>
      <c r="CB75" s="64">
        <f>IF(ลับ!CB$3=0,0,IF(เวลาเรียน!CJ23="ป",ลับ!CB$3,0))</f>
        <v>0</v>
      </c>
      <c r="CC75" s="64">
        <f>IF(ลับ!CC$3=0,0,IF(เวลาเรียน!CK23="ป",ลับ!CC$3,0))</f>
        <v>0</v>
      </c>
      <c r="CD75" s="64">
        <f>IF(ลับ!CD$3=0,0,IF(เวลาเรียน!CL23="ป",ลับ!CD$3,0))</f>
        <v>0</v>
      </c>
      <c r="CE75" s="64">
        <f>IF(ลับ!CE$3=0,0,IF(เวลาเรียน!CM23="ป",ลับ!CE$3,0))</f>
        <v>0</v>
      </c>
      <c r="CF75" s="64">
        <f>IF(ลับ!CF$3=0,0,IF(เวลาเรียน!CN23="ป",ลับ!CF$3,0))</f>
        <v>0</v>
      </c>
      <c r="CG75" s="64">
        <f>IF(ลับ!CG$3=0,0,IF(เวลาเรียน!CO23="ป",ลับ!CG$3,0))</f>
        <v>0</v>
      </c>
      <c r="CH75" s="64">
        <f>IF(ลับ!CH$3=0,0,IF(เวลาเรียน!CP23="ป",ลับ!CH$3,0))</f>
        <v>0</v>
      </c>
      <c r="CI75" s="64">
        <f>IF(ลับ!CI$3=0,0,IF(เวลาเรียน!CQ23="ป",ลับ!CI$3,0))</f>
        <v>0</v>
      </c>
      <c r="CJ75" s="64">
        <f>IF(ลับ!CJ$3=0,0,IF(เวลาเรียน!CR23="ป",ลับ!CJ$3,0))</f>
        <v>0</v>
      </c>
      <c r="CK75" s="64">
        <f>IF(ลับ!CK$3=0,0,IF(เวลาเรียน!CS23="ป",ลับ!CK$3,0))</f>
        <v>0</v>
      </c>
      <c r="CL75" s="64">
        <f>IF(ลับ!CL$3=0,0,IF(เวลาเรียน!CT23="ป",ลับ!CL$3,0))</f>
        <v>0</v>
      </c>
      <c r="CM75" s="64">
        <f>IF(ลับ!CM$3=0,0,IF(เวลาเรียน!CU23="ป",ลับ!CM$3,0))</f>
        <v>0</v>
      </c>
      <c r="CN75" s="64">
        <f>IF(ลับ!CN$3=0,0,IF(เวลาเรียน!CV23="ป",ลับ!CN$3,0))</f>
        <v>0</v>
      </c>
      <c r="CO75" s="64">
        <f>IF(ลับ!CO$3=0,0,IF(เวลาเรียน!CW23="ป",ลับ!CO$3,0))</f>
        <v>0</v>
      </c>
      <c r="CP75" s="64">
        <f>IF(ลับ!CP$3=0,0,IF(เวลาเรียน!CX23="ป",ลับ!CP$3,0))</f>
        <v>0</v>
      </c>
      <c r="CQ75" s="64">
        <f>IF(ลับ!CQ$3=0,0,IF(เวลาเรียน!CY23="ป",ลับ!CQ$3,0))</f>
        <v>0</v>
      </c>
      <c r="CR75" s="64">
        <f>IF(ลับ!CR$3=0,0,IF(เวลาเรียน!CZ23="ป",ลับ!CR$3,0))</f>
        <v>0</v>
      </c>
      <c r="CS75" s="64">
        <f>IF(ลับ!CS$3=0,0,IF(เวลาเรียน!DA23="ป",ลับ!CS$3,0))</f>
        <v>0</v>
      </c>
      <c r="CT75" s="64">
        <f>IF(ลับ!CT$3=0,0,IF(เวลาเรียน!DB23="ป",ลับ!CT$3,0))</f>
        <v>0</v>
      </c>
      <c r="CU75" s="64">
        <f>IF(ลับ!CU$3=0,0,IF(เวลาเรียน!DC23="ป",ลับ!CU$3,0))</f>
        <v>0</v>
      </c>
      <c r="CV75" s="64">
        <f>IF(ลับ!CV$3=0,0,IF(เวลาเรียน!DD23="ป",ลับ!CV$3,0))</f>
        <v>0</v>
      </c>
      <c r="CW75" s="64">
        <f>IF(ลับ!CW$3=0,0,IF(เวลาเรียน!DE23="ป",ลับ!CW$3,0))</f>
        <v>0</v>
      </c>
      <c r="CX75" s="85">
        <f t="shared" si="24"/>
        <v>0</v>
      </c>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X75" s="51"/>
      <c r="FY75" s="51"/>
      <c r="FZ75" s="51"/>
      <c r="GA75" s="51"/>
      <c r="GB75" s="51"/>
      <c r="GC75" s="51"/>
      <c r="GD75" s="51"/>
      <c r="GI75" s="77"/>
      <c r="GJ75" s="77"/>
      <c r="GK75" s="77"/>
      <c r="GL75" s="77"/>
      <c r="GM75" s="77"/>
      <c r="GN75" s="77"/>
      <c r="GO75" s="77"/>
      <c r="GP75" s="77"/>
      <c r="GQ75" s="77"/>
      <c r="GR75" s="77"/>
      <c r="GS75" s="77"/>
      <c r="GT75" s="77"/>
      <c r="GU75" s="77"/>
      <c r="GV75" s="77"/>
      <c r="GW75" s="77"/>
      <c r="GX75" s="77"/>
      <c r="GY75" s="77"/>
      <c r="GZ75" s="77"/>
      <c r="HA75" s="77"/>
      <c r="HB75" s="77"/>
      <c r="HC75" s="77"/>
      <c r="HD75" s="77"/>
      <c r="HE75" s="77"/>
      <c r="HF75" s="77"/>
    </row>
    <row r="76" spans="1:222" ht="21">
      <c r="A76" s="29">
        <v>19</v>
      </c>
      <c r="B76" s="64">
        <f>IF(ลับ!B$3=0,0,IF(เวลาเรียน!G24="ป",ลับ!B$3,0))</f>
        <v>0</v>
      </c>
      <c r="C76" s="64">
        <f>IF(ลับ!C$3=0,0,IF(เวลาเรียน!H24="ป",ลับ!C$3,0))</f>
        <v>0</v>
      </c>
      <c r="D76" s="64">
        <f>IF(ลับ!D$3=0,0,IF(เวลาเรียน!I24="ป",ลับ!D$3,0))</f>
        <v>0</v>
      </c>
      <c r="E76" s="64">
        <f>IF(ลับ!E$3=0,0,IF(เวลาเรียน!J24="ป",ลับ!E$3,0))</f>
        <v>0</v>
      </c>
      <c r="F76" s="64">
        <f>IF(ลับ!F$3=0,0,IF(เวลาเรียน!K24="ป",ลับ!F$3,0))</f>
        <v>0</v>
      </c>
      <c r="G76" s="64">
        <f>IF(ลับ!G$3=0,0,IF(เวลาเรียน!L24="ป",ลับ!G$3,0))</f>
        <v>0</v>
      </c>
      <c r="H76" s="64">
        <f>IF(ลับ!H$3=0,0,IF(เวลาเรียน!M24="ป",ลับ!H$3,0))</f>
        <v>0</v>
      </c>
      <c r="I76" s="64">
        <f>IF(ลับ!I$3=0,0,IF(เวลาเรียน!N24="ป",ลับ!I$3,0))</f>
        <v>0</v>
      </c>
      <c r="J76" s="64">
        <f>IF(ลับ!J$3=0,0,IF(เวลาเรียน!O24="ป",ลับ!J$3,0))</f>
        <v>0</v>
      </c>
      <c r="K76" s="64">
        <f>IF(ลับ!K$3=0,0,IF(เวลาเรียน!P24="ป",ลับ!K$3,0))</f>
        <v>0</v>
      </c>
      <c r="L76" s="64">
        <f>IF(ลับ!L$3=0,0,IF(เวลาเรียน!Q24="ป",ลับ!L$3,0))</f>
        <v>0</v>
      </c>
      <c r="M76" s="64">
        <f>IF(ลับ!M$3=0,0,IF(เวลาเรียน!R24="ป",ลับ!M$3,0))</f>
        <v>0</v>
      </c>
      <c r="N76" s="64">
        <f>IF(ลับ!N$3=0,0,IF(เวลาเรียน!S24="ป",ลับ!N$3,0))</f>
        <v>0</v>
      </c>
      <c r="O76" s="64">
        <f>IF(ลับ!O$3=0,0,IF(เวลาเรียน!T24="ป",ลับ!O$3,0))</f>
        <v>0</v>
      </c>
      <c r="P76" s="64">
        <f>IF(ลับ!P$3=0,0,IF(เวลาเรียน!U24="ป",ลับ!P$3,0))</f>
        <v>0</v>
      </c>
      <c r="Q76" s="64">
        <f>IF(ลับ!Q$3=0,0,IF(เวลาเรียน!V24="ป",ลับ!Q$3,0))</f>
        <v>0</v>
      </c>
      <c r="R76" s="64">
        <f>IF(ลับ!R$3=0,0,IF(เวลาเรียน!W24="ป",ลับ!R$3,0))</f>
        <v>0</v>
      </c>
      <c r="S76" s="64">
        <f>IF(ลับ!S$3=0,0,IF(เวลาเรียน!X24="ป",ลับ!S$3,0))</f>
        <v>0</v>
      </c>
      <c r="T76" s="64">
        <f>IF(ลับ!T$3=0,0,IF(เวลาเรียน!Y24="ป",ลับ!T$3,0))</f>
        <v>0</v>
      </c>
      <c r="U76" s="64">
        <f>IF(ลับ!U$3=0,0,IF(เวลาเรียน!Z24="ป",ลับ!U$3,0))</f>
        <v>0</v>
      </c>
      <c r="V76" s="64">
        <f>IF(ลับ!V$3=0,0,IF(เวลาเรียน!AA24="ป",ลับ!V$3,0))</f>
        <v>0</v>
      </c>
      <c r="W76" s="64">
        <f>IF(ลับ!W$3=0,0,IF(เวลาเรียน!AB24="ป",ลับ!W$3,0))</f>
        <v>0</v>
      </c>
      <c r="X76" s="64">
        <f>IF(ลับ!X$3=0,0,IF(เวลาเรียน!AC24="ป",ลับ!X$3,0))</f>
        <v>0</v>
      </c>
      <c r="Y76" s="64">
        <f>IF(ลับ!Y$3=0,0,IF(เวลาเรียน!AD24="ป",ลับ!Y$3,0))</f>
        <v>0</v>
      </c>
      <c r="Z76" s="773">
        <f>IF(ลับ!Z$3=0,0,IF(เวลาเรียน!AE24="ป",ลับ!Z$3,0))</f>
        <v>0</v>
      </c>
      <c r="AA76" s="64">
        <f>IF(ลับ!B$3=0,0,IF(เวลาเรียน!AH24="ป",ลับ!B$3,0))</f>
        <v>0</v>
      </c>
      <c r="AB76" s="64">
        <f>IF(ลับ!C$3=0,0,IF(เวลาเรียน!AI24="ป",ลับ!C$3,0))</f>
        <v>0</v>
      </c>
      <c r="AC76" s="64">
        <f>IF(ลับ!D$3=0,0,IF(เวลาเรียน!AJ24="ป",ลับ!D$3,0))</f>
        <v>0</v>
      </c>
      <c r="AD76" s="64">
        <f>IF(ลับ!E$3=0,0,IF(เวลาเรียน!AK24="ป",ลับ!E$3,0))</f>
        <v>0</v>
      </c>
      <c r="AE76" s="64">
        <f>IF(ลับ!F$3=0,0,IF(เวลาเรียน!AL24="ป",ลับ!F$3,0))</f>
        <v>0</v>
      </c>
      <c r="AF76" s="64">
        <f>IF(ลับ!G$3=0,0,IF(เวลาเรียน!AM24="ป",ลับ!G$3,0))</f>
        <v>0</v>
      </c>
      <c r="AG76" s="64">
        <f>IF(ลับ!H$3=0,0,IF(เวลาเรียน!AN24="ป",ลับ!H$3,0))</f>
        <v>0</v>
      </c>
      <c r="AH76" s="64">
        <f>IF(ลับ!I$3=0,0,IF(เวลาเรียน!AO24="ป",ลับ!I$3,0))</f>
        <v>0</v>
      </c>
      <c r="AI76" s="64">
        <f>IF(ลับ!J$3=0,0,IF(เวลาเรียน!AP24="ป",ลับ!J$3,0))</f>
        <v>0</v>
      </c>
      <c r="AJ76" s="64">
        <f>IF(ลับ!K$3=0,0,IF(เวลาเรียน!AQ24="ป",ลับ!K$3,0))</f>
        <v>0</v>
      </c>
      <c r="AK76" s="64">
        <f>IF(ลับ!L$3=0,0,IF(เวลาเรียน!AR24="ป",ลับ!L$3,0))</f>
        <v>0</v>
      </c>
      <c r="AL76" s="64">
        <f>IF(ลับ!M$3=0,0,IF(เวลาเรียน!AS24="ป",ลับ!M$3,0))</f>
        <v>0</v>
      </c>
      <c r="AM76" s="64">
        <f>IF(ลับ!N$3=0,0,IF(เวลาเรียน!AT24="ป",ลับ!N$3,0))</f>
        <v>0</v>
      </c>
      <c r="AN76" s="64">
        <f>IF(ลับ!O$3=0,0,IF(เวลาเรียน!AU24="ป",ลับ!O$3,0))</f>
        <v>0</v>
      </c>
      <c r="AO76" s="64">
        <f>IF(ลับ!P$3=0,0,IF(เวลาเรียน!AV24="ป",ลับ!P$3,0))</f>
        <v>0</v>
      </c>
      <c r="AP76" s="64">
        <f>IF(ลับ!Q$3=0,0,IF(เวลาเรียน!AW24="ป",ลับ!Q$3,0))</f>
        <v>0</v>
      </c>
      <c r="AQ76" s="64">
        <f>IF(ลับ!R$3=0,0,IF(เวลาเรียน!AX24="ป",ลับ!R$3,0))</f>
        <v>0</v>
      </c>
      <c r="AR76" s="64">
        <f>IF(ลับ!S$3=0,0,IF(เวลาเรียน!AY24="ป",ลับ!S$3,0))</f>
        <v>0</v>
      </c>
      <c r="AS76" s="64">
        <f>IF(ลับ!T$3=0,0,IF(เวลาเรียน!AZ24="ป",ลับ!T$3,0))</f>
        <v>0</v>
      </c>
      <c r="AT76" s="64">
        <f>IF(ลับ!U$3=0,0,IF(เวลาเรียน!BA24="ป",ลับ!U$3,0))</f>
        <v>0</v>
      </c>
      <c r="AU76" s="64">
        <f>IF(ลับ!V$3=0,0,IF(เวลาเรียน!BB24="ป",ลับ!V$3,0))</f>
        <v>0</v>
      </c>
      <c r="AV76" s="64">
        <f>IF(ลับ!W$3=0,0,IF(เวลาเรียน!BC24="ป",ลับ!W$3,0))</f>
        <v>0</v>
      </c>
      <c r="AW76" s="64">
        <f>IF(ลับ!X$3=0,0,IF(เวลาเรียน!BD24="ป",ลับ!X$3,0))</f>
        <v>0</v>
      </c>
      <c r="AX76" s="64">
        <f>IF(ลับ!Y$3=0,0,IF(เวลาเรียน!BE24="ป",ลับ!Y$3,0))</f>
        <v>0</v>
      </c>
      <c r="AY76" s="64">
        <f>IF(ลับ!Z$3=0,0,IF(เวลาเรียน!BF24="ป",ลับ!Z$3,0))</f>
        <v>0</v>
      </c>
      <c r="AZ76" s="64">
        <f>IF(ลับ!AA$3=0,0,IF(เวลาเรียน!BG24="ป",ลับ!AA$3,0))</f>
        <v>0</v>
      </c>
      <c r="BA76" s="64">
        <f>IF(ลับ!AB$3=0,0,IF(เวลาเรียน!BH24="ป",ลับ!AB$3,0))</f>
        <v>0</v>
      </c>
      <c r="BB76" s="64">
        <f>IF(ลับ!AC$3=0,0,IF(เวลาเรียน!BI24="ป",ลับ!AC$3,0))</f>
        <v>0</v>
      </c>
      <c r="BC76" s="64">
        <f>IF(ลับ!AD$3=0,0,IF(เวลาเรียน!BJ24="ป",ลับ!AD$3,0))</f>
        <v>0</v>
      </c>
      <c r="BD76" s="64">
        <f>IF(ลับ!AE$3=0,0,IF(เวลาเรียน!BK24="ป",ลับ!AE$3,0))</f>
        <v>0</v>
      </c>
      <c r="BE76" s="64">
        <f>IF(ลับ!AF$3=0,0,IF(เวลาเรียน!BL24="ป",ลับ!AF$3,0))</f>
        <v>0</v>
      </c>
      <c r="BF76" s="64">
        <f>IF(ลับ!AG$3=0,0,IF(เวลาเรียน!BM24="ป",ลับ!AG$3,0))</f>
        <v>0</v>
      </c>
      <c r="BG76" s="64">
        <f>IF(ลับ!AH$3=0,0,IF(เวลาเรียน!BN24="ป",ลับ!AH$3,0))</f>
        <v>0</v>
      </c>
      <c r="BH76" s="64">
        <f>IF(ลับ!AI$3=0,0,IF(เวลาเรียน!BO24="ป",ลับ!AI$3,0))</f>
        <v>0</v>
      </c>
      <c r="BI76" s="64">
        <f>IF(ลับ!AJ$3=0,0,IF(เวลาเรียน!BP24="ป",ลับ!AJ$3,0))</f>
        <v>0</v>
      </c>
      <c r="BJ76" s="64">
        <f>IF(ลับ!AK$3=0,0,IF(เวลาเรียน!BQ24="ป",ลับ!AK$3,0))</f>
        <v>0</v>
      </c>
      <c r="BK76" s="64">
        <f>IF(ลับ!AL$3=0,0,IF(เวลาเรียน!BR24="ป",ลับ!AL$3,0))</f>
        <v>0</v>
      </c>
      <c r="BL76" s="64">
        <f>IF(ลับ!AM$3=0,0,IF(เวลาเรียน!BS24="ป",ลับ!AM$3,0))</f>
        <v>0</v>
      </c>
      <c r="BM76" s="64">
        <f>IF(ลับ!AN$3=0,0,IF(เวลาเรียน!BT24="ป",ลับ!AN$3,0))</f>
        <v>0</v>
      </c>
      <c r="BN76" s="64">
        <f>IF(ลับ!AO$3=0,0,IF(เวลาเรียน!BU24="ป",ลับ!AO$3,0))</f>
        <v>0</v>
      </c>
      <c r="BO76" s="64">
        <f>IF(ลับ!AP$3=0,0,IF(เวลาเรียน!BV24="ป",ลับ!AP$3,0))</f>
        <v>0</v>
      </c>
      <c r="BP76" s="64">
        <f>IF(ลับ!AQ$3=0,0,IF(เวลาเรียน!BW24="ป",ลับ!AQ$3,0))</f>
        <v>0</v>
      </c>
      <c r="BQ76" s="64">
        <f>IF(ลับ!AR$3=0,0,IF(เวลาเรียน!BX24="ป",ลับ!AR$3,0))</f>
        <v>0</v>
      </c>
      <c r="BR76" s="64">
        <f>IF(ลับ!AS$3=0,0,IF(เวลาเรียน!BY24="ป",ลับ!AS$3,0))</f>
        <v>0</v>
      </c>
      <c r="BS76" s="773">
        <f>IF(ลับ!AT$3=0,0,IF(เวลาเรียน!BZ24="ป",ลับ!AT$3,0))</f>
        <v>0</v>
      </c>
      <c r="BT76" s="64">
        <f>IF(ลับ!BT$3=0,0,IF(เวลาเรียน!CB24="ป",ลับ!BT$3,0))</f>
        <v>0</v>
      </c>
      <c r="BU76" s="64">
        <f>IF(ลับ!BU$3=0,0,IF(เวลาเรียน!CC24="ป",ลับ!BU$3,0))</f>
        <v>0</v>
      </c>
      <c r="BV76" s="64">
        <f>IF(ลับ!BV$3=0,0,IF(เวลาเรียน!CD24="ป",ลับ!BV$3,0))</f>
        <v>0</v>
      </c>
      <c r="BW76" s="64">
        <f>IF(ลับ!BW$3=0,0,IF(เวลาเรียน!CE24="ป",ลับ!BW$3,0))</f>
        <v>0</v>
      </c>
      <c r="BX76" s="64">
        <f>IF(ลับ!BX$3=0,0,IF(เวลาเรียน!CF24="ป",ลับ!BX$3,0))</f>
        <v>0</v>
      </c>
      <c r="BY76" s="64">
        <f>IF(ลับ!BY$3=0,0,IF(เวลาเรียน!CG24="ป",ลับ!BY$3,0))</f>
        <v>0</v>
      </c>
      <c r="BZ76" s="64">
        <f>IF(ลับ!BZ$3=0,0,IF(เวลาเรียน!CH24="ป",ลับ!BZ$3,0))</f>
        <v>0</v>
      </c>
      <c r="CA76" s="64">
        <f>IF(ลับ!CA$3=0,0,IF(เวลาเรียน!CI24="ป",ลับ!CA$3,0))</f>
        <v>0</v>
      </c>
      <c r="CB76" s="64">
        <f>IF(ลับ!CB$3=0,0,IF(เวลาเรียน!CJ24="ป",ลับ!CB$3,0))</f>
        <v>0</v>
      </c>
      <c r="CC76" s="64">
        <f>IF(ลับ!CC$3=0,0,IF(เวลาเรียน!CK24="ป",ลับ!CC$3,0))</f>
        <v>0</v>
      </c>
      <c r="CD76" s="64">
        <f>IF(ลับ!CD$3=0,0,IF(เวลาเรียน!CL24="ป",ลับ!CD$3,0))</f>
        <v>0</v>
      </c>
      <c r="CE76" s="64">
        <f>IF(ลับ!CE$3=0,0,IF(เวลาเรียน!CM24="ป",ลับ!CE$3,0))</f>
        <v>0</v>
      </c>
      <c r="CF76" s="64">
        <f>IF(ลับ!CF$3=0,0,IF(เวลาเรียน!CN24="ป",ลับ!CF$3,0))</f>
        <v>0</v>
      </c>
      <c r="CG76" s="64">
        <f>IF(ลับ!CG$3=0,0,IF(เวลาเรียน!CO24="ป",ลับ!CG$3,0))</f>
        <v>0</v>
      </c>
      <c r="CH76" s="64">
        <f>IF(ลับ!CH$3=0,0,IF(เวลาเรียน!CP24="ป",ลับ!CH$3,0))</f>
        <v>0</v>
      </c>
      <c r="CI76" s="64">
        <f>IF(ลับ!CI$3=0,0,IF(เวลาเรียน!CQ24="ป",ลับ!CI$3,0))</f>
        <v>0</v>
      </c>
      <c r="CJ76" s="64">
        <f>IF(ลับ!CJ$3=0,0,IF(เวลาเรียน!CR24="ป",ลับ!CJ$3,0))</f>
        <v>0</v>
      </c>
      <c r="CK76" s="64">
        <f>IF(ลับ!CK$3=0,0,IF(เวลาเรียน!CS24="ป",ลับ!CK$3,0))</f>
        <v>0</v>
      </c>
      <c r="CL76" s="64">
        <f>IF(ลับ!CL$3=0,0,IF(เวลาเรียน!CT24="ป",ลับ!CL$3,0))</f>
        <v>0</v>
      </c>
      <c r="CM76" s="64">
        <f>IF(ลับ!CM$3=0,0,IF(เวลาเรียน!CU24="ป",ลับ!CM$3,0))</f>
        <v>0</v>
      </c>
      <c r="CN76" s="64">
        <f>IF(ลับ!CN$3=0,0,IF(เวลาเรียน!CV24="ป",ลับ!CN$3,0))</f>
        <v>0</v>
      </c>
      <c r="CO76" s="64">
        <f>IF(ลับ!CO$3=0,0,IF(เวลาเรียน!CW24="ป",ลับ!CO$3,0))</f>
        <v>0</v>
      </c>
      <c r="CP76" s="64">
        <f>IF(ลับ!CP$3=0,0,IF(เวลาเรียน!CX24="ป",ลับ!CP$3,0))</f>
        <v>0</v>
      </c>
      <c r="CQ76" s="64">
        <f>IF(ลับ!CQ$3=0,0,IF(เวลาเรียน!CY24="ป",ลับ!CQ$3,0))</f>
        <v>0</v>
      </c>
      <c r="CR76" s="64">
        <f>IF(ลับ!CR$3=0,0,IF(เวลาเรียน!CZ24="ป",ลับ!CR$3,0))</f>
        <v>0</v>
      </c>
      <c r="CS76" s="64">
        <f>IF(ลับ!CS$3=0,0,IF(เวลาเรียน!DA24="ป",ลับ!CS$3,0))</f>
        <v>0</v>
      </c>
      <c r="CT76" s="64">
        <f>IF(ลับ!CT$3=0,0,IF(เวลาเรียน!DB24="ป",ลับ!CT$3,0))</f>
        <v>0</v>
      </c>
      <c r="CU76" s="64">
        <f>IF(ลับ!CU$3=0,0,IF(เวลาเรียน!DC24="ป",ลับ!CU$3,0))</f>
        <v>0</v>
      </c>
      <c r="CV76" s="64">
        <f>IF(ลับ!CV$3=0,0,IF(เวลาเรียน!DD24="ป",ลับ!CV$3,0))</f>
        <v>0</v>
      </c>
      <c r="CW76" s="64">
        <f>IF(ลับ!CW$3=0,0,IF(เวลาเรียน!DE24="ป",ลับ!CW$3,0))</f>
        <v>0</v>
      </c>
      <c r="CX76" s="85">
        <f t="shared" si="24"/>
        <v>0</v>
      </c>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1"/>
      <c r="FX76" s="51"/>
      <c r="FY76" s="51"/>
      <c r="FZ76" s="51"/>
      <c r="GA76" s="51"/>
      <c r="GB76" s="51"/>
      <c r="GC76" s="51"/>
      <c r="GD76" s="51"/>
      <c r="GI76" s="77"/>
      <c r="GJ76" s="77"/>
      <c r="GK76" s="77"/>
      <c r="GL76" s="77"/>
      <c r="GM76" s="77"/>
      <c r="GN76" s="77"/>
      <c r="GO76" s="77"/>
      <c r="GP76" s="77"/>
      <c r="GQ76" s="77"/>
      <c r="GR76" s="77"/>
      <c r="GS76" s="77"/>
      <c r="GT76" s="77"/>
      <c r="GU76" s="77"/>
      <c r="GV76" s="77"/>
      <c r="GW76" s="77"/>
      <c r="GX76" s="77"/>
      <c r="GY76" s="77"/>
      <c r="GZ76" s="77"/>
      <c r="HA76" s="77"/>
      <c r="HB76" s="77"/>
      <c r="HC76" s="77"/>
      <c r="HD76" s="77"/>
      <c r="HE76" s="77"/>
      <c r="HF76" s="77"/>
    </row>
    <row r="77" spans="1:222" ht="21">
      <c r="A77" s="29">
        <v>20</v>
      </c>
      <c r="B77" s="64">
        <f>IF(ลับ!B$3=0,0,IF(เวลาเรียน!G25="ป",ลับ!B$3,0))</f>
        <v>0</v>
      </c>
      <c r="C77" s="64">
        <f>IF(ลับ!C$3=0,0,IF(เวลาเรียน!H25="ป",ลับ!C$3,0))</f>
        <v>0</v>
      </c>
      <c r="D77" s="64">
        <f>IF(ลับ!D$3=0,0,IF(เวลาเรียน!I25="ป",ลับ!D$3,0))</f>
        <v>0</v>
      </c>
      <c r="E77" s="64">
        <f>IF(ลับ!E$3=0,0,IF(เวลาเรียน!J25="ป",ลับ!E$3,0))</f>
        <v>0</v>
      </c>
      <c r="F77" s="64">
        <f>IF(ลับ!F$3=0,0,IF(เวลาเรียน!K25="ป",ลับ!F$3,0))</f>
        <v>0</v>
      </c>
      <c r="G77" s="64">
        <f>IF(ลับ!G$3=0,0,IF(เวลาเรียน!L25="ป",ลับ!G$3,0))</f>
        <v>0</v>
      </c>
      <c r="H77" s="64">
        <f>IF(ลับ!H$3=0,0,IF(เวลาเรียน!M25="ป",ลับ!H$3,0))</f>
        <v>0</v>
      </c>
      <c r="I77" s="64">
        <f>IF(ลับ!I$3=0,0,IF(เวลาเรียน!N25="ป",ลับ!I$3,0))</f>
        <v>0</v>
      </c>
      <c r="J77" s="64">
        <f>IF(ลับ!J$3=0,0,IF(เวลาเรียน!O25="ป",ลับ!J$3,0))</f>
        <v>0</v>
      </c>
      <c r="K77" s="64">
        <f>IF(ลับ!K$3=0,0,IF(เวลาเรียน!P25="ป",ลับ!K$3,0))</f>
        <v>0</v>
      </c>
      <c r="L77" s="64">
        <f>IF(ลับ!L$3=0,0,IF(เวลาเรียน!Q25="ป",ลับ!L$3,0))</f>
        <v>0</v>
      </c>
      <c r="M77" s="64">
        <f>IF(ลับ!M$3=0,0,IF(เวลาเรียน!R25="ป",ลับ!M$3,0))</f>
        <v>0</v>
      </c>
      <c r="N77" s="64">
        <f>IF(ลับ!N$3=0,0,IF(เวลาเรียน!S25="ป",ลับ!N$3,0))</f>
        <v>0</v>
      </c>
      <c r="O77" s="64">
        <f>IF(ลับ!O$3=0,0,IF(เวลาเรียน!T25="ป",ลับ!O$3,0))</f>
        <v>0</v>
      </c>
      <c r="P77" s="64">
        <f>IF(ลับ!P$3=0,0,IF(เวลาเรียน!U25="ป",ลับ!P$3,0))</f>
        <v>0</v>
      </c>
      <c r="Q77" s="64">
        <f>IF(ลับ!Q$3=0,0,IF(เวลาเรียน!V25="ป",ลับ!Q$3,0))</f>
        <v>0</v>
      </c>
      <c r="R77" s="64">
        <f>IF(ลับ!R$3=0,0,IF(เวลาเรียน!W25="ป",ลับ!R$3,0))</f>
        <v>0</v>
      </c>
      <c r="S77" s="64">
        <f>IF(ลับ!S$3=0,0,IF(เวลาเรียน!X25="ป",ลับ!S$3,0))</f>
        <v>0</v>
      </c>
      <c r="T77" s="64">
        <f>IF(ลับ!T$3=0,0,IF(เวลาเรียน!Y25="ป",ลับ!T$3,0))</f>
        <v>0</v>
      </c>
      <c r="U77" s="64">
        <f>IF(ลับ!U$3=0,0,IF(เวลาเรียน!Z25="ป",ลับ!U$3,0))</f>
        <v>0</v>
      </c>
      <c r="V77" s="64">
        <f>IF(ลับ!V$3=0,0,IF(เวลาเรียน!AA25="ป",ลับ!V$3,0))</f>
        <v>0</v>
      </c>
      <c r="W77" s="64">
        <f>IF(ลับ!W$3=0,0,IF(เวลาเรียน!AB25="ป",ลับ!W$3,0))</f>
        <v>0</v>
      </c>
      <c r="X77" s="64">
        <f>IF(ลับ!X$3=0,0,IF(เวลาเรียน!AC25="ป",ลับ!X$3,0))</f>
        <v>0</v>
      </c>
      <c r="Y77" s="64">
        <f>IF(ลับ!Y$3=0,0,IF(เวลาเรียน!AD25="ป",ลับ!Y$3,0))</f>
        <v>0</v>
      </c>
      <c r="Z77" s="773">
        <f>IF(ลับ!Z$3=0,0,IF(เวลาเรียน!AE25="ป",ลับ!Z$3,0))</f>
        <v>0</v>
      </c>
      <c r="AA77" s="64">
        <f>IF(ลับ!B$3=0,0,IF(เวลาเรียน!AH25="ป",ลับ!B$3,0))</f>
        <v>0</v>
      </c>
      <c r="AB77" s="64">
        <f>IF(ลับ!C$3=0,0,IF(เวลาเรียน!AI25="ป",ลับ!C$3,0))</f>
        <v>0</v>
      </c>
      <c r="AC77" s="64">
        <f>IF(ลับ!D$3=0,0,IF(เวลาเรียน!AJ25="ป",ลับ!D$3,0))</f>
        <v>0</v>
      </c>
      <c r="AD77" s="64">
        <f>IF(ลับ!E$3=0,0,IF(เวลาเรียน!AK25="ป",ลับ!E$3,0))</f>
        <v>0</v>
      </c>
      <c r="AE77" s="64">
        <f>IF(ลับ!F$3=0,0,IF(เวลาเรียน!AL25="ป",ลับ!F$3,0))</f>
        <v>0</v>
      </c>
      <c r="AF77" s="64">
        <f>IF(ลับ!G$3=0,0,IF(เวลาเรียน!AM25="ป",ลับ!G$3,0))</f>
        <v>0</v>
      </c>
      <c r="AG77" s="64">
        <f>IF(ลับ!H$3=0,0,IF(เวลาเรียน!AN25="ป",ลับ!H$3,0))</f>
        <v>0</v>
      </c>
      <c r="AH77" s="64">
        <f>IF(ลับ!I$3=0,0,IF(เวลาเรียน!AO25="ป",ลับ!I$3,0))</f>
        <v>0</v>
      </c>
      <c r="AI77" s="64">
        <f>IF(ลับ!J$3=0,0,IF(เวลาเรียน!AP25="ป",ลับ!J$3,0))</f>
        <v>0</v>
      </c>
      <c r="AJ77" s="64">
        <f>IF(ลับ!K$3=0,0,IF(เวลาเรียน!AQ25="ป",ลับ!K$3,0))</f>
        <v>0</v>
      </c>
      <c r="AK77" s="64">
        <f>IF(ลับ!L$3=0,0,IF(เวลาเรียน!AR25="ป",ลับ!L$3,0))</f>
        <v>0</v>
      </c>
      <c r="AL77" s="64">
        <f>IF(ลับ!M$3=0,0,IF(เวลาเรียน!AS25="ป",ลับ!M$3,0))</f>
        <v>0</v>
      </c>
      <c r="AM77" s="64">
        <f>IF(ลับ!N$3=0,0,IF(เวลาเรียน!AT25="ป",ลับ!N$3,0))</f>
        <v>0</v>
      </c>
      <c r="AN77" s="64">
        <f>IF(ลับ!O$3=0,0,IF(เวลาเรียน!AU25="ป",ลับ!O$3,0))</f>
        <v>0</v>
      </c>
      <c r="AO77" s="64">
        <f>IF(ลับ!P$3=0,0,IF(เวลาเรียน!AV25="ป",ลับ!P$3,0))</f>
        <v>0</v>
      </c>
      <c r="AP77" s="64">
        <f>IF(ลับ!Q$3=0,0,IF(เวลาเรียน!AW25="ป",ลับ!Q$3,0))</f>
        <v>0</v>
      </c>
      <c r="AQ77" s="64">
        <f>IF(ลับ!R$3=0,0,IF(เวลาเรียน!AX25="ป",ลับ!R$3,0))</f>
        <v>0</v>
      </c>
      <c r="AR77" s="64">
        <f>IF(ลับ!S$3=0,0,IF(เวลาเรียน!AY25="ป",ลับ!S$3,0))</f>
        <v>0</v>
      </c>
      <c r="AS77" s="64">
        <f>IF(ลับ!T$3=0,0,IF(เวลาเรียน!AZ25="ป",ลับ!T$3,0))</f>
        <v>0</v>
      </c>
      <c r="AT77" s="64">
        <f>IF(ลับ!U$3=0,0,IF(เวลาเรียน!BA25="ป",ลับ!U$3,0))</f>
        <v>0</v>
      </c>
      <c r="AU77" s="64">
        <f>IF(ลับ!V$3=0,0,IF(เวลาเรียน!BB25="ป",ลับ!V$3,0))</f>
        <v>0</v>
      </c>
      <c r="AV77" s="64">
        <f>IF(ลับ!W$3=0,0,IF(เวลาเรียน!BC25="ป",ลับ!W$3,0))</f>
        <v>0</v>
      </c>
      <c r="AW77" s="64">
        <f>IF(ลับ!X$3=0,0,IF(เวลาเรียน!BD25="ป",ลับ!X$3,0))</f>
        <v>0</v>
      </c>
      <c r="AX77" s="64">
        <f>IF(ลับ!Y$3=0,0,IF(เวลาเรียน!BE25="ป",ลับ!Y$3,0))</f>
        <v>0</v>
      </c>
      <c r="AY77" s="64">
        <f>IF(ลับ!Z$3=0,0,IF(เวลาเรียน!BF25="ป",ลับ!Z$3,0))</f>
        <v>0</v>
      </c>
      <c r="AZ77" s="64">
        <f>IF(ลับ!AA$3=0,0,IF(เวลาเรียน!BG25="ป",ลับ!AA$3,0))</f>
        <v>0</v>
      </c>
      <c r="BA77" s="64">
        <f>IF(ลับ!AB$3=0,0,IF(เวลาเรียน!BH25="ป",ลับ!AB$3,0))</f>
        <v>0</v>
      </c>
      <c r="BB77" s="64">
        <f>IF(ลับ!AC$3=0,0,IF(เวลาเรียน!BI25="ป",ลับ!AC$3,0))</f>
        <v>0</v>
      </c>
      <c r="BC77" s="64">
        <f>IF(ลับ!AD$3=0,0,IF(เวลาเรียน!BJ25="ป",ลับ!AD$3,0))</f>
        <v>0</v>
      </c>
      <c r="BD77" s="64">
        <f>IF(ลับ!AE$3=0,0,IF(เวลาเรียน!BK25="ป",ลับ!AE$3,0))</f>
        <v>0</v>
      </c>
      <c r="BE77" s="64">
        <f>IF(ลับ!AF$3=0,0,IF(เวลาเรียน!BL25="ป",ลับ!AF$3,0))</f>
        <v>0</v>
      </c>
      <c r="BF77" s="64">
        <f>IF(ลับ!AG$3=0,0,IF(เวลาเรียน!BM25="ป",ลับ!AG$3,0))</f>
        <v>0</v>
      </c>
      <c r="BG77" s="64">
        <f>IF(ลับ!AH$3=0,0,IF(เวลาเรียน!BN25="ป",ลับ!AH$3,0))</f>
        <v>0</v>
      </c>
      <c r="BH77" s="64">
        <f>IF(ลับ!AI$3=0,0,IF(เวลาเรียน!BO25="ป",ลับ!AI$3,0))</f>
        <v>0</v>
      </c>
      <c r="BI77" s="64">
        <f>IF(ลับ!AJ$3=0,0,IF(เวลาเรียน!BP25="ป",ลับ!AJ$3,0))</f>
        <v>0</v>
      </c>
      <c r="BJ77" s="64">
        <f>IF(ลับ!AK$3=0,0,IF(เวลาเรียน!BQ25="ป",ลับ!AK$3,0))</f>
        <v>0</v>
      </c>
      <c r="BK77" s="64">
        <f>IF(ลับ!AL$3=0,0,IF(เวลาเรียน!BR25="ป",ลับ!AL$3,0))</f>
        <v>0</v>
      </c>
      <c r="BL77" s="64">
        <f>IF(ลับ!AM$3=0,0,IF(เวลาเรียน!BS25="ป",ลับ!AM$3,0))</f>
        <v>0</v>
      </c>
      <c r="BM77" s="64">
        <f>IF(ลับ!AN$3=0,0,IF(เวลาเรียน!BT25="ป",ลับ!AN$3,0))</f>
        <v>0</v>
      </c>
      <c r="BN77" s="64">
        <f>IF(ลับ!AO$3=0,0,IF(เวลาเรียน!BU25="ป",ลับ!AO$3,0))</f>
        <v>0</v>
      </c>
      <c r="BO77" s="64">
        <f>IF(ลับ!AP$3=0,0,IF(เวลาเรียน!BV25="ป",ลับ!AP$3,0))</f>
        <v>0</v>
      </c>
      <c r="BP77" s="64">
        <f>IF(ลับ!AQ$3=0,0,IF(เวลาเรียน!BW25="ป",ลับ!AQ$3,0))</f>
        <v>0</v>
      </c>
      <c r="BQ77" s="64">
        <f>IF(ลับ!AR$3=0,0,IF(เวลาเรียน!BX25="ป",ลับ!AR$3,0))</f>
        <v>0</v>
      </c>
      <c r="BR77" s="64">
        <f>IF(ลับ!AS$3=0,0,IF(เวลาเรียน!BY25="ป",ลับ!AS$3,0))</f>
        <v>0</v>
      </c>
      <c r="BS77" s="773">
        <f>IF(ลับ!AT$3=0,0,IF(เวลาเรียน!BZ25="ป",ลับ!AT$3,0))</f>
        <v>0</v>
      </c>
      <c r="BT77" s="64">
        <f>IF(ลับ!BT$3=0,0,IF(เวลาเรียน!CB25="ป",ลับ!BT$3,0))</f>
        <v>0</v>
      </c>
      <c r="BU77" s="64">
        <f>IF(ลับ!BU$3=0,0,IF(เวลาเรียน!CC25="ป",ลับ!BU$3,0))</f>
        <v>0</v>
      </c>
      <c r="BV77" s="64">
        <f>IF(ลับ!BV$3=0,0,IF(เวลาเรียน!CD25="ป",ลับ!BV$3,0))</f>
        <v>0</v>
      </c>
      <c r="BW77" s="64">
        <f>IF(ลับ!BW$3=0,0,IF(เวลาเรียน!CE25="ป",ลับ!BW$3,0))</f>
        <v>0</v>
      </c>
      <c r="BX77" s="64">
        <f>IF(ลับ!BX$3=0,0,IF(เวลาเรียน!CF25="ป",ลับ!BX$3,0))</f>
        <v>0</v>
      </c>
      <c r="BY77" s="64">
        <f>IF(ลับ!BY$3=0,0,IF(เวลาเรียน!CG25="ป",ลับ!BY$3,0))</f>
        <v>0</v>
      </c>
      <c r="BZ77" s="64">
        <f>IF(ลับ!BZ$3=0,0,IF(เวลาเรียน!CH25="ป",ลับ!BZ$3,0))</f>
        <v>0</v>
      </c>
      <c r="CA77" s="64">
        <f>IF(ลับ!CA$3=0,0,IF(เวลาเรียน!CI25="ป",ลับ!CA$3,0))</f>
        <v>0</v>
      </c>
      <c r="CB77" s="64">
        <f>IF(ลับ!CB$3=0,0,IF(เวลาเรียน!CJ25="ป",ลับ!CB$3,0))</f>
        <v>0</v>
      </c>
      <c r="CC77" s="64">
        <f>IF(ลับ!CC$3=0,0,IF(เวลาเรียน!CK25="ป",ลับ!CC$3,0))</f>
        <v>0</v>
      </c>
      <c r="CD77" s="64">
        <f>IF(ลับ!CD$3=0,0,IF(เวลาเรียน!CL25="ป",ลับ!CD$3,0))</f>
        <v>0</v>
      </c>
      <c r="CE77" s="64">
        <f>IF(ลับ!CE$3=0,0,IF(เวลาเรียน!CM25="ป",ลับ!CE$3,0))</f>
        <v>0</v>
      </c>
      <c r="CF77" s="64">
        <f>IF(ลับ!CF$3=0,0,IF(เวลาเรียน!CN25="ป",ลับ!CF$3,0))</f>
        <v>0</v>
      </c>
      <c r="CG77" s="64">
        <f>IF(ลับ!CG$3=0,0,IF(เวลาเรียน!CO25="ป",ลับ!CG$3,0))</f>
        <v>0</v>
      </c>
      <c r="CH77" s="64">
        <f>IF(ลับ!CH$3=0,0,IF(เวลาเรียน!CP25="ป",ลับ!CH$3,0))</f>
        <v>0</v>
      </c>
      <c r="CI77" s="64">
        <f>IF(ลับ!CI$3=0,0,IF(เวลาเรียน!CQ25="ป",ลับ!CI$3,0))</f>
        <v>0</v>
      </c>
      <c r="CJ77" s="64">
        <f>IF(ลับ!CJ$3=0,0,IF(เวลาเรียน!CR25="ป",ลับ!CJ$3,0))</f>
        <v>0</v>
      </c>
      <c r="CK77" s="64">
        <f>IF(ลับ!CK$3=0,0,IF(เวลาเรียน!CS25="ป",ลับ!CK$3,0))</f>
        <v>0</v>
      </c>
      <c r="CL77" s="64">
        <f>IF(ลับ!CL$3=0,0,IF(เวลาเรียน!CT25="ป",ลับ!CL$3,0))</f>
        <v>0</v>
      </c>
      <c r="CM77" s="64">
        <f>IF(ลับ!CM$3=0,0,IF(เวลาเรียน!CU25="ป",ลับ!CM$3,0))</f>
        <v>0</v>
      </c>
      <c r="CN77" s="64">
        <f>IF(ลับ!CN$3=0,0,IF(เวลาเรียน!CV25="ป",ลับ!CN$3,0))</f>
        <v>0</v>
      </c>
      <c r="CO77" s="64">
        <f>IF(ลับ!CO$3=0,0,IF(เวลาเรียน!CW25="ป",ลับ!CO$3,0))</f>
        <v>0</v>
      </c>
      <c r="CP77" s="64">
        <f>IF(ลับ!CP$3=0,0,IF(เวลาเรียน!CX25="ป",ลับ!CP$3,0))</f>
        <v>0</v>
      </c>
      <c r="CQ77" s="64">
        <f>IF(ลับ!CQ$3=0,0,IF(เวลาเรียน!CY25="ป",ลับ!CQ$3,0))</f>
        <v>0</v>
      </c>
      <c r="CR77" s="64">
        <f>IF(ลับ!CR$3=0,0,IF(เวลาเรียน!CZ25="ป",ลับ!CR$3,0))</f>
        <v>0</v>
      </c>
      <c r="CS77" s="64">
        <f>IF(ลับ!CS$3=0,0,IF(เวลาเรียน!DA25="ป",ลับ!CS$3,0))</f>
        <v>0</v>
      </c>
      <c r="CT77" s="64">
        <f>IF(ลับ!CT$3=0,0,IF(เวลาเรียน!DB25="ป",ลับ!CT$3,0))</f>
        <v>0</v>
      </c>
      <c r="CU77" s="64">
        <f>IF(ลับ!CU$3=0,0,IF(เวลาเรียน!DC25="ป",ลับ!CU$3,0))</f>
        <v>0</v>
      </c>
      <c r="CV77" s="64">
        <f>IF(ลับ!CV$3=0,0,IF(เวลาเรียน!DD25="ป",ลับ!CV$3,0))</f>
        <v>0</v>
      </c>
      <c r="CW77" s="64">
        <f>IF(ลับ!CW$3=0,0,IF(เวลาเรียน!DE25="ป",ลับ!CW$3,0))</f>
        <v>0</v>
      </c>
      <c r="CX77" s="85">
        <f t="shared" si="24"/>
        <v>0</v>
      </c>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I77" s="77"/>
      <c r="GJ77" s="77"/>
      <c r="GK77" s="77"/>
      <c r="GL77" s="77"/>
      <c r="GM77" s="77"/>
      <c r="GN77" s="77"/>
      <c r="GO77" s="77"/>
      <c r="GP77" s="77"/>
      <c r="GQ77" s="77"/>
      <c r="GR77" s="77"/>
      <c r="GS77" s="77"/>
      <c r="GT77" s="77"/>
      <c r="GU77" s="77"/>
      <c r="GV77" s="77"/>
      <c r="GW77" s="77"/>
      <c r="GX77" s="77"/>
      <c r="GY77" s="77"/>
      <c r="GZ77" s="77"/>
      <c r="HA77" s="77"/>
      <c r="HB77" s="77"/>
      <c r="HC77" s="77"/>
      <c r="HD77" s="77"/>
      <c r="HE77" s="77"/>
      <c r="HF77" s="77"/>
    </row>
    <row r="78" spans="1:222" ht="21">
      <c r="A78" s="29">
        <v>21</v>
      </c>
      <c r="B78" s="64">
        <f>IF(ลับ!B$3=0,0,IF(เวลาเรียน!G26="ป",ลับ!B$3,0))</f>
        <v>0</v>
      </c>
      <c r="C78" s="64">
        <f>IF(ลับ!C$3=0,0,IF(เวลาเรียน!H26="ป",ลับ!C$3,0))</f>
        <v>0</v>
      </c>
      <c r="D78" s="64">
        <f>IF(ลับ!D$3=0,0,IF(เวลาเรียน!I26="ป",ลับ!D$3,0))</f>
        <v>0</v>
      </c>
      <c r="E78" s="64">
        <f>IF(ลับ!E$3=0,0,IF(เวลาเรียน!J26="ป",ลับ!E$3,0))</f>
        <v>0</v>
      </c>
      <c r="F78" s="64">
        <f>IF(ลับ!F$3=0,0,IF(เวลาเรียน!K26="ป",ลับ!F$3,0))</f>
        <v>0</v>
      </c>
      <c r="G78" s="64">
        <f>IF(ลับ!G$3=0,0,IF(เวลาเรียน!L26="ป",ลับ!G$3,0))</f>
        <v>0</v>
      </c>
      <c r="H78" s="64">
        <f>IF(ลับ!H$3=0,0,IF(เวลาเรียน!M26="ป",ลับ!H$3,0))</f>
        <v>0</v>
      </c>
      <c r="I78" s="64">
        <f>IF(ลับ!I$3=0,0,IF(เวลาเรียน!N26="ป",ลับ!I$3,0))</f>
        <v>0</v>
      </c>
      <c r="J78" s="64">
        <f>IF(ลับ!J$3=0,0,IF(เวลาเรียน!O26="ป",ลับ!J$3,0))</f>
        <v>0</v>
      </c>
      <c r="K78" s="64">
        <f>IF(ลับ!K$3=0,0,IF(เวลาเรียน!P26="ป",ลับ!K$3,0))</f>
        <v>0</v>
      </c>
      <c r="L78" s="64">
        <f>IF(ลับ!L$3=0,0,IF(เวลาเรียน!Q26="ป",ลับ!L$3,0))</f>
        <v>0</v>
      </c>
      <c r="M78" s="64">
        <f>IF(ลับ!M$3=0,0,IF(เวลาเรียน!R26="ป",ลับ!M$3,0))</f>
        <v>0</v>
      </c>
      <c r="N78" s="64">
        <f>IF(ลับ!N$3=0,0,IF(เวลาเรียน!S26="ป",ลับ!N$3,0))</f>
        <v>0</v>
      </c>
      <c r="O78" s="64">
        <f>IF(ลับ!O$3=0,0,IF(เวลาเรียน!T26="ป",ลับ!O$3,0))</f>
        <v>0</v>
      </c>
      <c r="P78" s="64">
        <f>IF(ลับ!P$3=0,0,IF(เวลาเรียน!U26="ป",ลับ!P$3,0))</f>
        <v>0</v>
      </c>
      <c r="Q78" s="64">
        <f>IF(ลับ!Q$3=0,0,IF(เวลาเรียน!V26="ป",ลับ!Q$3,0))</f>
        <v>0</v>
      </c>
      <c r="R78" s="64">
        <f>IF(ลับ!R$3=0,0,IF(เวลาเรียน!W26="ป",ลับ!R$3,0))</f>
        <v>0</v>
      </c>
      <c r="S78" s="64">
        <f>IF(ลับ!S$3=0,0,IF(เวลาเรียน!X26="ป",ลับ!S$3,0))</f>
        <v>0</v>
      </c>
      <c r="T78" s="64">
        <f>IF(ลับ!T$3=0,0,IF(เวลาเรียน!Y26="ป",ลับ!T$3,0))</f>
        <v>0</v>
      </c>
      <c r="U78" s="64">
        <f>IF(ลับ!U$3=0,0,IF(เวลาเรียน!Z26="ป",ลับ!U$3,0))</f>
        <v>0</v>
      </c>
      <c r="V78" s="64">
        <f>IF(ลับ!V$3=0,0,IF(เวลาเรียน!AA26="ป",ลับ!V$3,0))</f>
        <v>0</v>
      </c>
      <c r="W78" s="64">
        <f>IF(ลับ!W$3=0,0,IF(เวลาเรียน!AB26="ป",ลับ!W$3,0))</f>
        <v>0</v>
      </c>
      <c r="X78" s="64">
        <f>IF(ลับ!X$3=0,0,IF(เวลาเรียน!AC26="ป",ลับ!X$3,0))</f>
        <v>0</v>
      </c>
      <c r="Y78" s="64">
        <f>IF(ลับ!Y$3=0,0,IF(เวลาเรียน!AD26="ป",ลับ!Y$3,0))</f>
        <v>0</v>
      </c>
      <c r="Z78" s="773">
        <f>IF(ลับ!Z$3=0,0,IF(เวลาเรียน!AE26="ป",ลับ!Z$3,0))</f>
        <v>0</v>
      </c>
      <c r="AA78" s="64">
        <f>IF(ลับ!B$3=0,0,IF(เวลาเรียน!AH26="ป",ลับ!B$3,0))</f>
        <v>0</v>
      </c>
      <c r="AB78" s="64">
        <f>IF(ลับ!C$3=0,0,IF(เวลาเรียน!AI26="ป",ลับ!C$3,0))</f>
        <v>0</v>
      </c>
      <c r="AC78" s="64">
        <f>IF(ลับ!D$3=0,0,IF(เวลาเรียน!AJ26="ป",ลับ!D$3,0))</f>
        <v>0</v>
      </c>
      <c r="AD78" s="64">
        <f>IF(ลับ!E$3=0,0,IF(เวลาเรียน!AK26="ป",ลับ!E$3,0))</f>
        <v>0</v>
      </c>
      <c r="AE78" s="64">
        <f>IF(ลับ!F$3=0,0,IF(เวลาเรียน!AL26="ป",ลับ!F$3,0))</f>
        <v>0</v>
      </c>
      <c r="AF78" s="64">
        <f>IF(ลับ!G$3=0,0,IF(เวลาเรียน!AM26="ป",ลับ!G$3,0))</f>
        <v>0</v>
      </c>
      <c r="AG78" s="64">
        <f>IF(ลับ!H$3=0,0,IF(เวลาเรียน!AN26="ป",ลับ!H$3,0))</f>
        <v>0</v>
      </c>
      <c r="AH78" s="64">
        <f>IF(ลับ!I$3=0,0,IF(เวลาเรียน!AO26="ป",ลับ!I$3,0))</f>
        <v>0</v>
      </c>
      <c r="AI78" s="64">
        <f>IF(ลับ!J$3=0,0,IF(เวลาเรียน!AP26="ป",ลับ!J$3,0))</f>
        <v>0</v>
      </c>
      <c r="AJ78" s="64">
        <f>IF(ลับ!K$3=0,0,IF(เวลาเรียน!AQ26="ป",ลับ!K$3,0))</f>
        <v>0</v>
      </c>
      <c r="AK78" s="64">
        <f>IF(ลับ!L$3=0,0,IF(เวลาเรียน!AR26="ป",ลับ!L$3,0))</f>
        <v>0</v>
      </c>
      <c r="AL78" s="64">
        <f>IF(ลับ!M$3=0,0,IF(เวลาเรียน!AS26="ป",ลับ!M$3,0))</f>
        <v>0</v>
      </c>
      <c r="AM78" s="64">
        <f>IF(ลับ!N$3=0,0,IF(เวลาเรียน!AT26="ป",ลับ!N$3,0))</f>
        <v>0</v>
      </c>
      <c r="AN78" s="64">
        <f>IF(ลับ!O$3=0,0,IF(เวลาเรียน!AU26="ป",ลับ!O$3,0))</f>
        <v>0</v>
      </c>
      <c r="AO78" s="64">
        <f>IF(ลับ!P$3=0,0,IF(เวลาเรียน!AV26="ป",ลับ!P$3,0))</f>
        <v>0</v>
      </c>
      <c r="AP78" s="64">
        <f>IF(ลับ!Q$3=0,0,IF(เวลาเรียน!AW26="ป",ลับ!Q$3,0))</f>
        <v>0</v>
      </c>
      <c r="AQ78" s="64">
        <f>IF(ลับ!R$3=0,0,IF(เวลาเรียน!AX26="ป",ลับ!R$3,0))</f>
        <v>0</v>
      </c>
      <c r="AR78" s="64">
        <f>IF(ลับ!S$3=0,0,IF(เวลาเรียน!AY26="ป",ลับ!S$3,0))</f>
        <v>0</v>
      </c>
      <c r="AS78" s="64">
        <f>IF(ลับ!T$3=0,0,IF(เวลาเรียน!AZ26="ป",ลับ!T$3,0))</f>
        <v>0</v>
      </c>
      <c r="AT78" s="64">
        <f>IF(ลับ!U$3=0,0,IF(เวลาเรียน!BA26="ป",ลับ!U$3,0))</f>
        <v>0</v>
      </c>
      <c r="AU78" s="64">
        <f>IF(ลับ!V$3=0,0,IF(เวลาเรียน!BB26="ป",ลับ!V$3,0))</f>
        <v>0</v>
      </c>
      <c r="AV78" s="64">
        <f>IF(ลับ!W$3=0,0,IF(เวลาเรียน!BC26="ป",ลับ!W$3,0))</f>
        <v>0</v>
      </c>
      <c r="AW78" s="64">
        <f>IF(ลับ!X$3=0,0,IF(เวลาเรียน!BD26="ป",ลับ!X$3,0))</f>
        <v>0</v>
      </c>
      <c r="AX78" s="64">
        <f>IF(ลับ!Y$3=0,0,IF(เวลาเรียน!BE26="ป",ลับ!Y$3,0))</f>
        <v>0</v>
      </c>
      <c r="AY78" s="64">
        <f>IF(ลับ!Z$3=0,0,IF(เวลาเรียน!BF26="ป",ลับ!Z$3,0))</f>
        <v>0</v>
      </c>
      <c r="AZ78" s="64">
        <f>IF(ลับ!AA$3=0,0,IF(เวลาเรียน!BG26="ป",ลับ!AA$3,0))</f>
        <v>0</v>
      </c>
      <c r="BA78" s="64">
        <f>IF(ลับ!AB$3=0,0,IF(เวลาเรียน!BH26="ป",ลับ!AB$3,0))</f>
        <v>0</v>
      </c>
      <c r="BB78" s="64">
        <f>IF(ลับ!AC$3=0,0,IF(เวลาเรียน!BI26="ป",ลับ!AC$3,0))</f>
        <v>0</v>
      </c>
      <c r="BC78" s="64">
        <f>IF(ลับ!AD$3=0,0,IF(เวลาเรียน!BJ26="ป",ลับ!AD$3,0))</f>
        <v>0</v>
      </c>
      <c r="BD78" s="64">
        <f>IF(ลับ!AE$3=0,0,IF(เวลาเรียน!BK26="ป",ลับ!AE$3,0))</f>
        <v>0</v>
      </c>
      <c r="BE78" s="64">
        <f>IF(ลับ!AF$3=0,0,IF(เวลาเรียน!BL26="ป",ลับ!AF$3,0))</f>
        <v>0</v>
      </c>
      <c r="BF78" s="64">
        <f>IF(ลับ!AG$3=0,0,IF(เวลาเรียน!BM26="ป",ลับ!AG$3,0))</f>
        <v>0</v>
      </c>
      <c r="BG78" s="64">
        <f>IF(ลับ!AH$3=0,0,IF(เวลาเรียน!BN26="ป",ลับ!AH$3,0))</f>
        <v>0</v>
      </c>
      <c r="BH78" s="64">
        <f>IF(ลับ!AI$3=0,0,IF(เวลาเรียน!BO26="ป",ลับ!AI$3,0))</f>
        <v>0</v>
      </c>
      <c r="BI78" s="64">
        <f>IF(ลับ!AJ$3=0,0,IF(เวลาเรียน!BP26="ป",ลับ!AJ$3,0))</f>
        <v>0</v>
      </c>
      <c r="BJ78" s="64">
        <f>IF(ลับ!AK$3=0,0,IF(เวลาเรียน!BQ26="ป",ลับ!AK$3,0))</f>
        <v>0</v>
      </c>
      <c r="BK78" s="64">
        <f>IF(ลับ!AL$3=0,0,IF(เวลาเรียน!BR26="ป",ลับ!AL$3,0))</f>
        <v>0</v>
      </c>
      <c r="BL78" s="64">
        <f>IF(ลับ!AM$3=0,0,IF(เวลาเรียน!BS26="ป",ลับ!AM$3,0))</f>
        <v>0</v>
      </c>
      <c r="BM78" s="64">
        <f>IF(ลับ!AN$3=0,0,IF(เวลาเรียน!BT26="ป",ลับ!AN$3,0))</f>
        <v>0</v>
      </c>
      <c r="BN78" s="64">
        <f>IF(ลับ!AO$3=0,0,IF(เวลาเรียน!BU26="ป",ลับ!AO$3,0))</f>
        <v>0</v>
      </c>
      <c r="BO78" s="64">
        <f>IF(ลับ!AP$3=0,0,IF(เวลาเรียน!BV26="ป",ลับ!AP$3,0))</f>
        <v>0</v>
      </c>
      <c r="BP78" s="64">
        <f>IF(ลับ!AQ$3=0,0,IF(เวลาเรียน!BW26="ป",ลับ!AQ$3,0))</f>
        <v>0</v>
      </c>
      <c r="BQ78" s="64">
        <f>IF(ลับ!AR$3=0,0,IF(เวลาเรียน!BX26="ป",ลับ!AR$3,0))</f>
        <v>0</v>
      </c>
      <c r="BR78" s="64">
        <f>IF(ลับ!AS$3=0,0,IF(เวลาเรียน!BY26="ป",ลับ!AS$3,0))</f>
        <v>0</v>
      </c>
      <c r="BS78" s="773">
        <f>IF(ลับ!AT$3=0,0,IF(เวลาเรียน!BZ26="ป",ลับ!AT$3,0))</f>
        <v>0</v>
      </c>
      <c r="BT78" s="64">
        <f>IF(ลับ!BT$3=0,0,IF(เวลาเรียน!CB26="ป",ลับ!BT$3,0))</f>
        <v>0</v>
      </c>
      <c r="BU78" s="64">
        <f>IF(ลับ!BU$3=0,0,IF(เวลาเรียน!CC26="ป",ลับ!BU$3,0))</f>
        <v>0</v>
      </c>
      <c r="BV78" s="64">
        <f>IF(ลับ!BV$3=0,0,IF(เวลาเรียน!CD26="ป",ลับ!BV$3,0))</f>
        <v>0</v>
      </c>
      <c r="BW78" s="64">
        <f>IF(ลับ!BW$3=0,0,IF(เวลาเรียน!CE26="ป",ลับ!BW$3,0))</f>
        <v>0</v>
      </c>
      <c r="BX78" s="64">
        <f>IF(ลับ!BX$3=0,0,IF(เวลาเรียน!CF26="ป",ลับ!BX$3,0))</f>
        <v>0</v>
      </c>
      <c r="BY78" s="64">
        <f>IF(ลับ!BY$3=0,0,IF(เวลาเรียน!CG26="ป",ลับ!BY$3,0))</f>
        <v>0</v>
      </c>
      <c r="BZ78" s="64">
        <f>IF(ลับ!BZ$3=0,0,IF(เวลาเรียน!CH26="ป",ลับ!BZ$3,0))</f>
        <v>0</v>
      </c>
      <c r="CA78" s="64">
        <f>IF(ลับ!CA$3=0,0,IF(เวลาเรียน!CI26="ป",ลับ!CA$3,0))</f>
        <v>0</v>
      </c>
      <c r="CB78" s="64">
        <f>IF(ลับ!CB$3=0,0,IF(เวลาเรียน!CJ26="ป",ลับ!CB$3,0))</f>
        <v>0</v>
      </c>
      <c r="CC78" s="64">
        <f>IF(ลับ!CC$3=0,0,IF(เวลาเรียน!CK26="ป",ลับ!CC$3,0))</f>
        <v>0</v>
      </c>
      <c r="CD78" s="64">
        <f>IF(ลับ!CD$3=0,0,IF(เวลาเรียน!CL26="ป",ลับ!CD$3,0))</f>
        <v>0</v>
      </c>
      <c r="CE78" s="64">
        <f>IF(ลับ!CE$3=0,0,IF(เวลาเรียน!CM26="ป",ลับ!CE$3,0))</f>
        <v>0</v>
      </c>
      <c r="CF78" s="64">
        <f>IF(ลับ!CF$3=0,0,IF(เวลาเรียน!CN26="ป",ลับ!CF$3,0))</f>
        <v>0</v>
      </c>
      <c r="CG78" s="64">
        <f>IF(ลับ!CG$3=0,0,IF(เวลาเรียน!CO26="ป",ลับ!CG$3,0))</f>
        <v>0</v>
      </c>
      <c r="CH78" s="64">
        <f>IF(ลับ!CH$3=0,0,IF(เวลาเรียน!CP26="ป",ลับ!CH$3,0))</f>
        <v>0</v>
      </c>
      <c r="CI78" s="64">
        <f>IF(ลับ!CI$3=0,0,IF(เวลาเรียน!CQ26="ป",ลับ!CI$3,0))</f>
        <v>0</v>
      </c>
      <c r="CJ78" s="64">
        <f>IF(ลับ!CJ$3=0,0,IF(เวลาเรียน!CR26="ป",ลับ!CJ$3,0))</f>
        <v>0</v>
      </c>
      <c r="CK78" s="64">
        <f>IF(ลับ!CK$3=0,0,IF(เวลาเรียน!CS26="ป",ลับ!CK$3,0))</f>
        <v>0</v>
      </c>
      <c r="CL78" s="64">
        <f>IF(ลับ!CL$3=0,0,IF(เวลาเรียน!CT26="ป",ลับ!CL$3,0))</f>
        <v>0</v>
      </c>
      <c r="CM78" s="64">
        <f>IF(ลับ!CM$3=0,0,IF(เวลาเรียน!CU26="ป",ลับ!CM$3,0))</f>
        <v>0</v>
      </c>
      <c r="CN78" s="64">
        <f>IF(ลับ!CN$3=0,0,IF(เวลาเรียน!CV26="ป",ลับ!CN$3,0))</f>
        <v>0</v>
      </c>
      <c r="CO78" s="64">
        <f>IF(ลับ!CO$3=0,0,IF(เวลาเรียน!CW26="ป",ลับ!CO$3,0))</f>
        <v>0</v>
      </c>
      <c r="CP78" s="64">
        <f>IF(ลับ!CP$3=0,0,IF(เวลาเรียน!CX26="ป",ลับ!CP$3,0))</f>
        <v>0</v>
      </c>
      <c r="CQ78" s="64">
        <f>IF(ลับ!CQ$3=0,0,IF(เวลาเรียน!CY26="ป",ลับ!CQ$3,0))</f>
        <v>0</v>
      </c>
      <c r="CR78" s="64">
        <f>IF(ลับ!CR$3=0,0,IF(เวลาเรียน!CZ26="ป",ลับ!CR$3,0))</f>
        <v>0</v>
      </c>
      <c r="CS78" s="64">
        <f>IF(ลับ!CS$3=0,0,IF(เวลาเรียน!DA26="ป",ลับ!CS$3,0))</f>
        <v>0</v>
      </c>
      <c r="CT78" s="64">
        <f>IF(ลับ!CT$3=0,0,IF(เวลาเรียน!DB26="ป",ลับ!CT$3,0))</f>
        <v>0</v>
      </c>
      <c r="CU78" s="64">
        <f>IF(ลับ!CU$3=0,0,IF(เวลาเรียน!DC26="ป",ลับ!CU$3,0))</f>
        <v>0</v>
      </c>
      <c r="CV78" s="64">
        <f>IF(ลับ!CV$3=0,0,IF(เวลาเรียน!DD26="ป",ลับ!CV$3,0))</f>
        <v>0</v>
      </c>
      <c r="CW78" s="64">
        <f>IF(ลับ!CW$3=0,0,IF(เวลาเรียน!DE26="ป",ลับ!CW$3,0))</f>
        <v>0</v>
      </c>
      <c r="CX78" s="85">
        <f t="shared" si="24"/>
        <v>0</v>
      </c>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s="51"/>
      <c r="EX78" s="51"/>
      <c r="EY78" s="51"/>
      <c r="EZ78" s="51"/>
      <c r="FA78" s="51"/>
      <c r="FB78" s="51"/>
      <c r="FC78" s="51"/>
      <c r="FD78" s="51"/>
      <c r="FE78" s="51"/>
      <c r="FF78" s="51"/>
      <c r="FG78" s="51"/>
      <c r="FH78" s="51"/>
      <c r="FI78" s="51"/>
      <c r="FJ78" s="51"/>
      <c r="FK78" s="51"/>
      <c r="FL78" s="51"/>
      <c r="FM78" s="51"/>
      <c r="FN78" s="51"/>
      <c r="FO78" s="51"/>
      <c r="FP78" s="51"/>
      <c r="FQ78" s="51"/>
      <c r="FR78" s="51"/>
      <c r="FS78" s="51"/>
      <c r="FT78" s="51"/>
      <c r="FU78" s="51"/>
      <c r="FV78" s="51"/>
      <c r="FW78" s="51"/>
      <c r="FX78" s="51"/>
      <c r="FY78" s="51"/>
      <c r="FZ78" s="51"/>
      <c r="GA78" s="51"/>
      <c r="GB78" s="51"/>
      <c r="GC78" s="51"/>
      <c r="GD78" s="51"/>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row>
    <row r="79" spans="1:222" ht="21">
      <c r="A79" s="29">
        <v>22</v>
      </c>
      <c r="B79" s="64">
        <f>IF(ลับ!B$3=0,0,IF(เวลาเรียน!G27="ป",ลับ!B$3,0))</f>
        <v>0</v>
      </c>
      <c r="C79" s="64">
        <f>IF(ลับ!C$3=0,0,IF(เวลาเรียน!H27="ป",ลับ!C$3,0))</f>
        <v>0</v>
      </c>
      <c r="D79" s="64">
        <f>IF(ลับ!D$3=0,0,IF(เวลาเรียน!I27="ป",ลับ!D$3,0))</f>
        <v>0</v>
      </c>
      <c r="E79" s="64">
        <f>IF(ลับ!E$3=0,0,IF(เวลาเรียน!J27="ป",ลับ!E$3,0))</f>
        <v>0</v>
      </c>
      <c r="F79" s="64">
        <f>IF(ลับ!F$3=0,0,IF(เวลาเรียน!K27="ป",ลับ!F$3,0))</f>
        <v>0</v>
      </c>
      <c r="G79" s="64">
        <f>IF(ลับ!G$3=0,0,IF(เวลาเรียน!L27="ป",ลับ!G$3,0))</f>
        <v>0</v>
      </c>
      <c r="H79" s="64">
        <f>IF(ลับ!H$3=0,0,IF(เวลาเรียน!M27="ป",ลับ!H$3,0))</f>
        <v>0</v>
      </c>
      <c r="I79" s="64">
        <f>IF(ลับ!I$3=0,0,IF(เวลาเรียน!N27="ป",ลับ!I$3,0))</f>
        <v>0</v>
      </c>
      <c r="J79" s="64">
        <f>IF(ลับ!J$3=0,0,IF(เวลาเรียน!O27="ป",ลับ!J$3,0))</f>
        <v>0</v>
      </c>
      <c r="K79" s="64">
        <f>IF(ลับ!K$3=0,0,IF(เวลาเรียน!P27="ป",ลับ!K$3,0))</f>
        <v>0</v>
      </c>
      <c r="L79" s="64">
        <f>IF(ลับ!L$3=0,0,IF(เวลาเรียน!Q27="ป",ลับ!L$3,0))</f>
        <v>0</v>
      </c>
      <c r="M79" s="64">
        <f>IF(ลับ!M$3=0,0,IF(เวลาเรียน!R27="ป",ลับ!M$3,0))</f>
        <v>0</v>
      </c>
      <c r="N79" s="64">
        <f>IF(ลับ!N$3=0,0,IF(เวลาเรียน!S27="ป",ลับ!N$3,0))</f>
        <v>0</v>
      </c>
      <c r="O79" s="64">
        <f>IF(ลับ!O$3=0,0,IF(เวลาเรียน!T27="ป",ลับ!O$3,0))</f>
        <v>0</v>
      </c>
      <c r="P79" s="64">
        <f>IF(ลับ!P$3=0,0,IF(เวลาเรียน!U27="ป",ลับ!P$3,0))</f>
        <v>0</v>
      </c>
      <c r="Q79" s="64">
        <f>IF(ลับ!Q$3=0,0,IF(เวลาเรียน!V27="ป",ลับ!Q$3,0))</f>
        <v>0</v>
      </c>
      <c r="R79" s="64">
        <f>IF(ลับ!R$3=0,0,IF(เวลาเรียน!W27="ป",ลับ!R$3,0))</f>
        <v>0</v>
      </c>
      <c r="S79" s="64">
        <f>IF(ลับ!S$3=0,0,IF(เวลาเรียน!X27="ป",ลับ!S$3,0))</f>
        <v>0</v>
      </c>
      <c r="T79" s="64">
        <f>IF(ลับ!T$3=0,0,IF(เวลาเรียน!Y27="ป",ลับ!T$3,0))</f>
        <v>0</v>
      </c>
      <c r="U79" s="64">
        <f>IF(ลับ!U$3=0,0,IF(เวลาเรียน!Z27="ป",ลับ!U$3,0))</f>
        <v>0</v>
      </c>
      <c r="V79" s="64">
        <f>IF(ลับ!V$3=0,0,IF(เวลาเรียน!AA27="ป",ลับ!V$3,0))</f>
        <v>0</v>
      </c>
      <c r="W79" s="64">
        <f>IF(ลับ!W$3=0,0,IF(เวลาเรียน!AB27="ป",ลับ!W$3,0))</f>
        <v>0</v>
      </c>
      <c r="X79" s="64">
        <f>IF(ลับ!X$3=0,0,IF(เวลาเรียน!AC27="ป",ลับ!X$3,0))</f>
        <v>0</v>
      </c>
      <c r="Y79" s="64">
        <f>IF(ลับ!Y$3=0,0,IF(เวลาเรียน!AD27="ป",ลับ!Y$3,0))</f>
        <v>0</v>
      </c>
      <c r="Z79" s="773">
        <f>IF(ลับ!Z$3=0,0,IF(เวลาเรียน!AE27="ป",ลับ!Z$3,0))</f>
        <v>0</v>
      </c>
      <c r="AA79" s="64">
        <f>IF(ลับ!B$3=0,0,IF(เวลาเรียน!AH27="ป",ลับ!B$3,0))</f>
        <v>0</v>
      </c>
      <c r="AB79" s="64">
        <f>IF(ลับ!C$3=0,0,IF(เวลาเรียน!AI27="ป",ลับ!C$3,0))</f>
        <v>0</v>
      </c>
      <c r="AC79" s="64">
        <f>IF(ลับ!D$3=0,0,IF(เวลาเรียน!AJ27="ป",ลับ!D$3,0))</f>
        <v>0</v>
      </c>
      <c r="AD79" s="64">
        <f>IF(ลับ!E$3=0,0,IF(เวลาเรียน!AK27="ป",ลับ!E$3,0))</f>
        <v>0</v>
      </c>
      <c r="AE79" s="64">
        <f>IF(ลับ!F$3=0,0,IF(เวลาเรียน!AL27="ป",ลับ!F$3,0))</f>
        <v>0</v>
      </c>
      <c r="AF79" s="64">
        <f>IF(ลับ!G$3=0,0,IF(เวลาเรียน!AM27="ป",ลับ!G$3,0))</f>
        <v>0</v>
      </c>
      <c r="AG79" s="64">
        <f>IF(ลับ!H$3=0,0,IF(เวลาเรียน!AN27="ป",ลับ!H$3,0))</f>
        <v>0</v>
      </c>
      <c r="AH79" s="64">
        <f>IF(ลับ!I$3=0,0,IF(เวลาเรียน!AO27="ป",ลับ!I$3,0))</f>
        <v>0</v>
      </c>
      <c r="AI79" s="64">
        <f>IF(ลับ!J$3=0,0,IF(เวลาเรียน!AP27="ป",ลับ!J$3,0))</f>
        <v>0</v>
      </c>
      <c r="AJ79" s="64">
        <f>IF(ลับ!K$3=0,0,IF(เวลาเรียน!AQ27="ป",ลับ!K$3,0))</f>
        <v>0</v>
      </c>
      <c r="AK79" s="64">
        <f>IF(ลับ!L$3=0,0,IF(เวลาเรียน!AR27="ป",ลับ!L$3,0))</f>
        <v>0</v>
      </c>
      <c r="AL79" s="64">
        <f>IF(ลับ!M$3=0,0,IF(เวลาเรียน!AS27="ป",ลับ!M$3,0))</f>
        <v>0</v>
      </c>
      <c r="AM79" s="64">
        <f>IF(ลับ!N$3=0,0,IF(เวลาเรียน!AT27="ป",ลับ!N$3,0))</f>
        <v>0</v>
      </c>
      <c r="AN79" s="64">
        <f>IF(ลับ!O$3=0,0,IF(เวลาเรียน!AU27="ป",ลับ!O$3,0))</f>
        <v>0</v>
      </c>
      <c r="AO79" s="64">
        <f>IF(ลับ!P$3=0,0,IF(เวลาเรียน!AV27="ป",ลับ!P$3,0))</f>
        <v>0</v>
      </c>
      <c r="AP79" s="64">
        <f>IF(ลับ!Q$3=0,0,IF(เวลาเรียน!AW27="ป",ลับ!Q$3,0))</f>
        <v>0</v>
      </c>
      <c r="AQ79" s="64">
        <f>IF(ลับ!R$3=0,0,IF(เวลาเรียน!AX27="ป",ลับ!R$3,0))</f>
        <v>0</v>
      </c>
      <c r="AR79" s="64">
        <f>IF(ลับ!S$3=0,0,IF(เวลาเรียน!AY27="ป",ลับ!S$3,0))</f>
        <v>0</v>
      </c>
      <c r="AS79" s="64">
        <f>IF(ลับ!T$3=0,0,IF(เวลาเรียน!AZ27="ป",ลับ!T$3,0))</f>
        <v>0</v>
      </c>
      <c r="AT79" s="64">
        <f>IF(ลับ!U$3=0,0,IF(เวลาเรียน!BA27="ป",ลับ!U$3,0))</f>
        <v>0</v>
      </c>
      <c r="AU79" s="64">
        <f>IF(ลับ!V$3=0,0,IF(เวลาเรียน!BB27="ป",ลับ!V$3,0))</f>
        <v>0</v>
      </c>
      <c r="AV79" s="64">
        <f>IF(ลับ!W$3=0,0,IF(เวลาเรียน!BC27="ป",ลับ!W$3,0))</f>
        <v>0</v>
      </c>
      <c r="AW79" s="64">
        <f>IF(ลับ!X$3=0,0,IF(เวลาเรียน!BD27="ป",ลับ!X$3,0))</f>
        <v>0</v>
      </c>
      <c r="AX79" s="64">
        <f>IF(ลับ!Y$3=0,0,IF(เวลาเรียน!BE27="ป",ลับ!Y$3,0))</f>
        <v>0</v>
      </c>
      <c r="AY79" s="64">
        <f>IF(ลับ!Z$3=0,0,IF(เวลาเรียน!BF27="ป",ลับ!Z$3,0))</f>
        <v>0</v>
      </c>
      <c r="AZ79" s="64">
        <f>IF(ลับ!AA$3=0,0,IF(เวลาเรียน!BG27="ป",ลับ!AA$3,0))</f>
        <v>0</v>
      </c>
      <c r="BA79" s="64">
        <f>IF(ลับ!AB$3=0,0,IF(เวลาเรียน!BH27="ป",ลับ!AB$3,0))</f>
        <v>0</v>
      </c>
      <c r="BB79" s="64">
        <f>IF(ลับ!AC$3=0,0,IF(เวลาเรียน!BI27="ป",ลับ!AC$3,0))</f>
        <v>0</v>
      </c>
      <c r="BC79" s="64">
        <f>IF(ลับ!AD$3=0,0,IF(เวลาเรียน!BJ27="ป",ลับ!AD$3,0))</f>
        <v>0</v>
      </c>
      <c r="BD79" s="64">
        <f>IF(ลับ!AE$3=0,0,IF(เวลาเรียน!BK27="ป",ลับ!AE$3,0))</f>
        <v>0</v>
      </c>
      <c r="BE79" s="64">
        <f>IF(ลับ!AF$3=0,0,IF(เวลาเรียน!BL27="ป",ลับ!AF$3,0))</f>
        <v>0</v>
      </c>
      <c r="BF79" s="64">
        <f>IF(ลับ!AG$3=0,0,IF(เวลาเรียน!BM27="ป",ลับ!AG$3,0))</f>
        <v>0</v>
      </c>
      <c r="BG79" s="64">
        <f>IF(ลับ!AH$3=0,0,IF(เวลาเรียน!BN27="ป",ลับ!AH$3,0))</f>
        <v>0</v>
      </c>
      <c r="BH79" s="64">
        <f>IF(ลับ!AI$3=0,0,IF(เวลาเรียน!BO27="ป",ลับ!AI$3,0))</f>
        <v>0</v>
      </c>
      <c r="BI79" s="64">
        <f>IF(ลับ!AJ$3=0,0,IF(เวลาเรียน!BP27="ป",ลับ!AJ$3,0))</f>
        <v>0</v>
      </c>
      <c r="BJ79" s="64">
        <f>IF(ลับ!AK$3=0,0,IF(เวลาเรียน!BQ27="ป",ลับ!AK$3,0))</f>
        <v>0</v>
      </c>
      <c r="BK79" s="64">
        <f>IF(ลับ!AL$3=0,0,IF(เวลาเรียน!BR27="ป",ลับ!AL$3,0))</f>
        <v>0</v>
      </c>
      <c r="BL79" s="64">
        <f>IF(ลับ!AM$3=0,0,IF(เวลาเรียน!BS27="ป",ลับ!AM$3,0))</f>
        <v>0</v>
      </c>
      <c r="BM79" s="64">
        <f>IF(ลับ!AN$3=0,0,IF(เวลาเรียน!BT27="ป",ลับ!AN$3,0))</f>
        <v>0</v>
      </c>
      <c r="BN79" s="64">
        <f>IF(ลับ!AO$3=0,0,IF(เวลาเรียน!BU27="ป",ลับ!AO$3,0))</f>
        <v>0</v>
      </c>
      <c r="BO79" s="64">
        <f>IF(ลับ!AP$3=0,0,IF(เวลาเรียน!BV27="ป",ลับ!AP$3,0))</f>
        <v>0</v>
      </c>
      <c r="BP79" s="64">
        <f>IF(ลับ!AQ$3=0,0,IF(เวลาเรียน!BW27="ป",ลับ!AQ$3,0))</f>
        <v>0</v>
      </c>
      <c r="BQ79" s="64">
        <f>IF(ลับ!AR$3=0,0,IF(เวลาเรียน!BX27="ป",ลับ!AR$3,0))</f>
        <v>0</v>
      </c>
      <c r="BR79" s="64">
        <f>IF(ลับ!AS$3=0,0,IF(เวลาเรียน!BY27="ป",ลับ!AS$3,0))</f>
        <v>0</v>
      </c>
      <c r="BS79" s="773">
        <f>IF(ลับ!AT$3=0,0,IF(เวลาเรียน!BZ27="ป",ลับ!AT$3,0))</f>
        <v>0</v>
      </c>
      <c r="BT79" s="64">
        <f>IF(ลับ!BT$3=0,0,IF(เวลาเรียน!CB27="ป",ลับ!BT$3,0))</f>
        <v>0</v>
      </c>
      <c r="BU79" s="64">
        <f>IF(ลับ!BU$3=0,0,IF(เวลาเรียน!CC27="ป",ลับ!BU$3,0))</f>
        <v>0</v>
      </c>
      <c r="BV79" s="64">
        <f>IF(ลับ!BV$3=0,0,IF(เวลาเรียน!CD27="ป",ลับ!BV$3,0))</f>
        <v>0</v>
      </c>
      <c r="BW79" s="64">
        <f>IF(ลับ!BW$3=0,0,IF(เวลาเรียน!CE27="ป",ลับ!BW$3,0))</f>
        <v>0</v>
      </c>
      <c r="BX79" s="64">
        <f>IF(ลับ!BX$3=0,0,IF(เวลาเรียน!CF27="ป",ลับ!BX$3,0))</f>
        <v>0</v>
      </c>
      <c r="BY79" s="64">
        <f>IF(ลับ!BY$3=0,0,IF(เวลาเรียน!CG27="ป",ลับ!BY$3,0))</f>
        <v>0</v>
      </c>
      <c r="BZ79" s="64">
        <f>IF(ลับ!BZ$3=0,0,IF(เวลาเรียน!CH27="ป",ลับ!BZ$3,0))</f>
        <v>0</v>
      </c>
      <c r="CA79" s="64">
        <f>IF(ลับ!CA$3=0,0,IF(เวลาเรียน!CI27="ป",ลับ!CA$3,0))</f>
        <v>0</v>
      </c>
      <c r="CB79" s="64">
        <f>IF(ลับ!CB$3=0,0,IF(เวลาเรียน!CJ27="ป",ลับ!CB$3,0))</f>
        <v>0</v>
      </c>
      <c r="CC79" s="64">
        <f>IF(ลับ!CC$3=0,0,IF(เวลาเรียน!CK27="ป",ลับ!CC$3,0))</f>
        <v>0</v>
      </c>
      <c r="CD79" s="64">
        <f>IF(ลับ!CD$3=0,0,IF(เวลาเรียน!CL27="ป",ลับ!CD$3,0))</f>
        <v>0</v>
      </c>
      <c r="CE79" s="64">
        <f>IF(ลับ!CE$3=0,0,IF(เวลาเรียน!CM27="ป",ลับ!CE$3,0))</f>
        <v>0</v>
      </c>
      <c r="CF79" s="64">
        <f>IF(ลับ!CF$3=0,0,IF(เวลาเรียน!CN27="ป",ลับ!CF$3,0))</f>
        <v>0</v>
      </c>
      <c r="CG79" s="64">
        <f>IF(ลับ!CG$3=0,0,IF(เวลาเรียน!CO27="ป",ลับ!CG$3,0))</f>
        <v>0</v>
      </c>
      <c r="CH79" s="64">
        <f>IF(ลับ!CH$3=0,0,IF(เวลาเรียน!CP27="ป",ลับ!CH$3,0))</f>
        <v>0</v>
      </c>
      <c r="CI79" s="64">
        <f>IF(ลับ!CI$3=0,0,IF(เวลาเรียน!CQ27="ป",ลับ!CI$3,0))</f>
        <v>0</v>
      </c>
      <c r="CJ79" s="64">
        <f>IF(ลับ!CJ$3=0,0,IF(เวลาเรียน!CR27="ป",ลับ!CJ$3,0))</f>
        <v>0</v>
      </c>
      <c r="CK79" s="64">
        <f>IF(ลับ!CK$3=0,0,IF(เวลาเรียน!CS27="ป",ลับ!CK$3,0))</f>
        <v>0</v>
      </c>
      <c r="CL79" s="64">
        <f>IF(ลับ!CL$3=0,0,IF(เวลาเรียน!CT27="ป",ลับ!CL$3,0))</f>
        <v>0</v>
      </c>
      <c r="CM79" s="64">
        <f>IF(ลับ!CM$3=0,0,IF(เวลาเรียน!CU27="ป",ลับ!CM$3,0))</f>
        <v>0</v>
      </c>
      <c r="CN79" s="64">
        <f>IF(ลับ!CN$3=0,0,IF(เวลาเรียน!CV27="ป",ลับ!CN$3,0))</f>
        <v>0</v>
      </c>
      <c r="CO79" s="64">
        <f>IF(ลับ!CO$3=0,0,IF(เวลาเรียน!CW27="ป",ลับ!CO$3,0))</f>
        <v>0</v>
      </c>
      <c r="CP79" s="64">
        <f>IF(ลับ!CP$3=0,0,IF(เวลาเรียน!CX27="ป",ลับ!CP$3,0))</f>
        <v>0</v>
      </c>
      <c r="CQ79" s="64">
        <f>IF(ลับ!CQ$3=0,0,IF(เวลาเรียน!CY27="ป",ลับ!CQ$3,0))</f>
        <v>0</v>
      </c>
      <c r="CR79" s="64">
        <f>IF(ลับ!CR$3=0,0,IF(เวลาเรียน!CZ27="ป",ลับ!CR$3,0))</f>
        <v>0</v>
      </c>
      <c r="CS79" s="64">
        <f>IF(ลับ!CS$3=0,0,IF(เวลาเรียน!DA27="ป",ลับ!CS$3,0))</f>
        <v>0</v>
      </c>
      <c r="CT79" s="64">
        <f>IF(ลับ!CT$3=0,0,IF(เวลาเรียน!DB27="ป",ลับ!CT$3,0))</f>
        <v>0</v>
      </c>
      <c r="CU79" s="64">
        <f>IF(ลับ!CU$3=0,0,IF(เวลาเรียน!DC27="ป",ลับ!CU$3,0))</f>
        <v>0</v>
      </c>
      <c r="CV79" s="64">
        <f>IF(ลับ!CV$3=0,0,IF(เวลาเรียน!DD27="ป",ลับ!CV$3,0))</f>
        <v>0</v>
      </c>
      <c r="CW79" s="64">
        <f>IF(ลับ!CW$3=0,0,IF(เวลาเรียน!DE27="ป",ลับ!CW$3,0))</f>
        <v>0</v>
      </c>
      <c r="CX79" s="85">
        <f t="shared" si="24"/>
        <v>0</v>
      </c>
      <c r="CZ79" s="51"/>
      <c r="DA79" s="51"/>
      <c r="DB79" s="51"/>
      <c r="DC79" s="51"/>
      <c r="DD79" s="51"/>
      <c r="DE79" s="51"/>
      <c r="DF79" s="51"/>
      <c r="DG79" s="51"/>
      <c r="DH79" s="51"/>
      <c r="DI79" s="51"/>
      <c r="DJ79" s="51"/>
      <c r="DK79" s="51"/>
      <c r="DL79" s="51"/>
      <c r="DM79" s="51"/>
      <c r="DN79" s="51"/>
      <c r="DO79" s="51"/>
      <c r="DP79" s="51"/>
      <c r="DQ79" s="51"/>
      <c r="DR79" s="51"/>
      <c r="DS79" s="51"/>
      <c r="DT79" s="51"/>
      <c r="DU79" s="51"/>
      <c r="DV79" s="51"/>
      <c r="DW79" s="51"/>
      <c r="DX79" s="51"/>
      <c r="DY79" s="51"/>
      <c r="DZ79" s="51"/>
      <c r="EA79" s="51"/>
      <c r="EB79" s="51"/>
      <c r="EC79" s="51"/>
      <c r="ED79" s="51"/>
      <c r="EE79" s="51"/>
      <c r="EF79" s="51"/>
      <c r="EX79" s="51"/>
      <c r="EY79" s="51"/>
      <c r="EZ79" s="51"/>
      <c r="FA79" s="51"/>
      <c r="FB79" s="51"/>
      <c r="FC79" s="51"/>
      <c r="FD79" s="51"/>
      <c r="FE79" s="51"/>
      <c r="FF79" s="51"/>
      <c r="FG79" s="51"/>
      <c r="FH79" s="51"/>
      <c r="FI79" s="51"/>
      <c r="FJ79" s="51"/>
      <c r="FK79" s="51"/>
      <c r="FL79" s="51"/>
      <c r="FM79" s="51"/>
      <c r="FN79" s="51"/>
      <c r="FO79" s="51"/>
      <c r="FP79" s="51"/>
      <c r="FQ79" s="51"/>
      <c r="FR79" s="51"/>
      <c r="FS79" s="51"/>
      <c r="FT79" s="51"/>
      <c r="FU79" s="51"/>
      <c r="FV79" s="51"/>
      <c r="FW79" s="51"/>
      <c r="FX79" s="51"/>
      <c r="FY79" s="51"/>
      <c r="FZ79" s="51"/>
      <c r="GA79" s="51"/>
      <c r="GB79" s="51"/>
      <c r="GC79" s="51"/>
      <c r="GD79" s="51"/>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row>
    <row r="80" spans="1:222" ht="21">
      <c r="A80" s="29">
        <v>23</v>
      </c>
      <c r="B80" s="64">
        <f>IF(ลับ!B$3=0,0,IF(เวลาเรียน!G28="ป",ลับ!B$3,0))</f>
        <v>0</v>
      </c>
      <c r="C80" s="64">
        <f>IF(ลับ!C$3=0,0,IF(เวลาเรียน!H28="ป",ลับ!C$3,0))</f>
        <v>0</v>
      </c>
      <c r="D80" s="64">
        <f>IF(ลับ!D$3=0,0,IF(เวลาเรียน!I28="ป",ลับ!D$3,0))</f>
        <v>0</v>
      </c>
      <c r="E80" s="64">
        <f>IF(ลับ!E$3=0,0,IF(เวลาเรียน!J28="ป",ลับ!E$3,0))</f>
        <v>0</v>
      </c>
      <c r="F80" s="64">
        <f>IF(ลับ!F$3=0,0,IF(เวลาเรียน!K28="ป",ลับ!F$3,0))</f>
        <v>0</v>
      </c>
      <c r="G80" s="64">
        <f>IF(ลับ!G$3=0,0,IF(เวลาเรียน!L28="ป",ลับ!G$3,0))</f>
        <v>0</v>
      </c>
      <c r="H80" s="64">
        <f>IF(ลับ!H$3=0,0,IF(เวลาเรียน!M28="ป",ลับ!H$3,0))</f>
        <v>0</v>
      </c>
      <c r="I80" s="64">
        <f>IF(ลับ!I$3=0,0,IF(เวลาเรียน!N28="ป",ลับ!I$3,0))</f>
        <v>0</v>
      </c>
      <c r="J80" s="64">
        <f>IF(ลับ!J$3=0,0,IF(เวลาเรียน!O28="ป",ลับ!J$3,0))</f>
        <v>0</v>
      </c>
      <c r="K80" s="64">
        <f>IF(ลับ!K$3=0,0,IF(เวลาเรียน!P28="ป",ลับ!K$3,0))</f>
        <v>0</v>
      </c>
      <c r="L80" s="64">
        <f>IF(ลับ!L$3=0,0,IF(เวลาเรียน!Q28="ป",ลับ!L$3,0))</f>
        <v>0</v>
      </c>
      <c r="M80" s="64">
        <f>IF(ลับ!M$3=0,0,IF(เวลาเรียน!R28="ป",ลับ!M$3,0))</f>
        <v>0</v>
      </c>
      <c r="N80" s="64">
        <f>IF(ลับ!N$3=0,0,IF(เวลาเรียน!S28="ป",ลับ!N$3,0))</f>
        <v>0</v>
      </c>
      <c r="O80" s="64">
        <f>IF(ลับ!O$3=0,0,IF(เวลาเรียน!T28="ป",ลับ!O$3,0))</f>
        <v>0</v>
      </c>
      <c r="P80" s="64">
        <f>IF(ลับ!P$3=0,0,IF(เวลาเรียน!U28="ป",ลับ!P$3,0))</f>
        <v>0</v>
      </c>
      <c r="Q80" s="64">
        <f>IF(ลับ!Q$3=0,0,IF(เวลาเรียน!V28="ป",ลับ!Q$3,0))</f>
        <v>0</v>
      </c>
      <c r="R80" s="64">
        <f>IF(ลับ!R$3=0,0,IF(เวลาเรียน!W28="ป",ลับ!R$3,0))</f>
        <v>0</v>
      </c>
      <c r="S80" s="64">
        <f>IF(ลับ!S$3=0,0,IF(เวลาเรียน!X28="ป",ลับ!S$3,0))</f>
        <v>0</v>
      </c>
      <c r="T80" s="64">
        <f>IF(ลับ!T$3=0,0,IF(เวลาเรียน!Y28="ป",ลับ!T$3,0))</f>
        <v>0</v>
      </c>
      <c r="U80" s="64">
        <f>IF(ลับ!U$3=0,0,IF(เวลาเรียน!Z28="ป",ลับ!U$3,0))</f>
        <v>0</v>
      </c>
      <c r="V80" s="64">
        <f>IF(ลับ!V$3=0,0,IF(เวลาเรียน!AA28="ป",ลับ!V$3,0))</f>
        <v>0</v>
      </c>
      <c r="W80" s="64">
        <f>IF(ลับ!W$3=0,0,IF(เวลาเรียน!AB28="ป",ลับ!W$3,0))</f>
        <v>0</v>
      </c>
      <c r="X80" s="64">
        <f>IF(ลับ!X$3=0,0,IF(เวลาเรียน!AC28="ป",ลับ!X$3,0))</f>
        <v>0</v>
      </c>
      <c r="Y80" s="64">
        <f>IF(ลับ!Y$3=0,0,IF(เวลาเรียน!AD28="ป",ลับ!Y$3,0))</f>
        <v>0</v>
      </c>
      <c r="Z80" s="773">
        <f>IF(ลับ!Z$3=0,0,IF(เวลาเรียน!AE28="ป",ลับ!Z$3,0))</f>
        <v>0</v>
      </c>
      <c r="AA80" s="64">
        <f>IF(ลับ!B$3=0,0,IF(เวลาเรียน!AH28="ป",ลับ!B$3,0))</f>
        <v>0</v>
      </c>
      <c r="AB80" s="64">
        <f>IF(ลับ!C$3=0,0,IF(เวลาเรียน!AI28="ป",ลับ!C$3,0))</f>
        <v>0</v>
      </c>
      <c r="AC80" s="64">
        <f>IF(ลับ!D$3=0,0,IF(เวลาเรียน!AJ28="ป",ลับ!D$3,0))</f>
        <v>0</v>
      </c>
      <c r="AD80" s="64">
        <f>IF(ลับ!E$3=0,0,IF(เวลาเรียน!AK28="ป",ลับ!E$3,0))</f>
        <v>0</v>
      </c>
      <c r="AE80" s="64">
        <f>IF(ลับ!F$3=0,0,IF(เวลาเรียน!AL28="ป",ลับ!F$3,0))</f>
        <v>0</v>
      </c>
      <c r="AF80" s="64">
        <f>IF(ลับ!G$3=0,0,IF(เวลาเรียน!AM28="ป",ลับ!G$3,0))</f>
        <v>0</v>
      </c>
      <c r="AG80" s="64">
        <f>IF(ลับ!H$3=0,0,IF(เวลาเรียน!AN28="ป",ลับ!H$3,0))</f>
        <v>0</v>
      </c>
      <c r="AH80" s="64">
        <f>IF(ลับ!I$3=0,0,IF(เวลาเรียน!AO28="ป",ลับ!I$3,0))</f>
        <v>0</v>
      </c>
      <c r="AI80" s="64">
        <f>IF(ลับ!J$3=0,0,IF(เวลาเรียน!AP28="ป",ลับ!J$3,0))</f>
        <v>0</v>
      </c>
      <c r="AJ80" s="64">
        <f>IF(ลับ!K$3=0,0,IF(เวลาเรียน!AQ28="ป",ลับ!K$3,0))</f>
        <v>0</v>
      </c>
      <c r="AK80" s="64">
        <f>IF(ลับ!L$3=0,0,IF(เวลาเรียน!AR28="ป",ลับ!L$3,0))</f>
        <v>0</v>
      </c>
      <c r="AL80" s="64">
        <f>IF(ลับ!M$3=0,0,IF(เวลาเรียน!AS28="ป",ลับ!M$3,0))</f>
        <v>0</v>
      </c>
      <c r="AM80" s="64">
        <f>IF(ลับ!N$3=0,0,IF(เวลาเรียน!AT28="ป",ลับ!N$3,0))</f>
        <v>0</v>
      </c>
      <c r="AN80" s="64">
        <f>IF(ลับ!O$3=0,0,IF(เวลาเรียน!AU28="ป",ลับ!O$3,0))</f>
        <v>0</v>
      </c>
      <c r="AO80" s="64">
        <f>IF(ลับ!P$3=0,0,IF(เวลาเรียน!AV28="ป",ลับ!P$3,0))</f>
        <v>0</v>
      </c>
      <c r="AP80" s="64">
        <f>IF(ลับ!Q$3=0,0,IF(เวลาเรียน!AW28="ป",ลับ!Q$3,0))</f>
        <v>0</v>
      </c>
      <c r="AQ80" s="64">
        <f>IF(ลับ!R$3=0,0,IF(เวลาเรียน!AX28="ป",ลับ!R$3,0))</f>
        <v>0</v>
      </c>
      <c r="AR80" s="64">
        <f>IF(ลับ!S$3=0,0,IF(เวลาเรียน!AY28="ป",ลับ!S$3,0))</f>
        <v>0</v>
      </c>
      <c r="AS80" s="64">
        <f>IF(ลับ!T$3=0,0,IF(เวลาเรียน!AZ28="ป",ลับ!T$3,0))</f>
        <v>0</v>
      </c>
      <c r="AT80" s="64">
        <f>IF(ลับ!U$3=0,0,IF(เวลาเรียน!BA28="ป",ลับ!U$3,0))</f>
        <v>0</v>
      </c>
      <c r="AU80" s="64">
        <f>IF(ลับ!V$3=0,0,IF(เวลาเรียน!BB28="ป",ลับ!V$3,0))</f>
        <v>0</v>
      </c>
      <c r="AV80" s="64">
        <f>IF(ลับ!W$3=0,0,IF(เวลาเรียน!BC28="ป",ลับ!W$3,0))</f>
        <v>0</v>
      </c>
      <c r="AW80" s="64">
        <f>IF(ลับ!X$3=0,0,IF(เวลาเรียน!BD28="ป",ลับ!X$3,0))</f>
        <v>0</v>
      </c>
      <c r="AX80" s="64">
        <f>IF(ลับ!Y$3=0,0,IF(เวลาเรียน!BE28="ป",ลับ!Y$3,0))</f>
        <v>0</v>
      </c>
      <c r="AY80" s="64">
        <f>IF(ลับ!Z$3=0,0,IF(เวลาเรียน!BF28="ป",ลับ!Z$3,0))</f>
        <v>0</v>
      </c>
      <c r="AZ80" s="64">
        <f>IF(ลับ!AA$3=0,0,IF(เวลาเรียน!BG28="ป",ลับ!AA$3,0))</f>
        <v>0</v>
      </c>
      <c r="BA80" s="64">
        <f>IF(ลับ!AB$3=0,0,IF(เวลาเรียน!BH28="ป",ลับ!AB$3,0))</f>
        <v>0</v>
      </c>
      <c r="BB80" s="64">
        <f>IF(ลับ!AC$3=0,0,IF(เวลาเรียน!BI28="ป",ลับ!AC$3,0))</f>
        <v>0</v>
      </c>
      <c r="BC80" s="64">
        <f>IF(ลับ!AD$3=0,0,IF(เวลาเรียน!BJ28="ป",ลับ!AD$3,0))</f>
        <v>0</v>
      </c>
      <c r="BD80" s="64">
        <f>IF(ลับ!AE$3=0,0,IF(เวลาเรียน!BK28="ป",ลับ!AE$3,0))</f>
        <v>0</v>
      </c>
      <c r="BE80" s="64">
        <f>IF(ลับ!AF$3=0,0,IF(เวลาเรียน!BL28="ป",ลับ!AF$3,0))</f>
        <v>0</v>
      </c>
      <c r="BF80" s="64">
        <f>IF(ลับ!AG$3=0,0,IF(เวลาเรียน!BM28="ป",ลับ!AG$3,0))</f>
        <v>0</v>
      </c>
      <c r="BG80" s="64">
        <f>IF(ลับ!AH$3=0,0,IF(เวลาเรียน!BN28="ป",ลับ!AH$3,0))</f>
        <v>0</v>
      </c>
      <c r="BH80" s="64">
        <f>IF(ลับ!AI$3=0,0,IF(เวลาเรียน!BO28="ป",ลับ!AI$3,0))</f>
        <v>0</v>
      </c>
      <c r="BI80" s="64">
        <f>IF(ลับ!AJ$3=0,0,IF(เวลาเรียน!BP28="ป",ลับ!AJ$3,0))</f>
        <v>0</v>
      </c>
      <c r="BJ80" s="64">
        <f>IF(ลับ!AK$3=0,0,IF(เวลาเรียน!BQ28="ป",ลับ!AK$3,0))</f>
        <v>0</v>
      </c>
      <c r="BK80" s="64">
        <f>IF(ลับ!AL$3=0,0,IF(เวลาเรียน!BR28="ป",ลับ!AL$3,0))</f>
        <v>0</v>
      </c>
      <c r="BL80" s="64">
        <f>IF(ลับ!AM$3=0,0,IF(เวลาเรียน!BS28="ป",ลับ!AM$3,0))</f>
        <v>0</v>
      </c>
      <c r="BM80" s="64">
        <f>IF(ลับ!AN$3=0,0,IF(เวลาเรียน!BT28="ป",ลับ!AN$3,0))</f>
        <v>0</v>
      </c>
      <c r="BN80" s="64">
        <f>IF(ลับ!AO$3=0,0,IF(เวลาเรียน!BU28="ป",ลับ!AO$3,0))</f>
        <v>0</v>
      </c>
      <c r="BO80" s="64">
        <f>IF(ลับ!AP$3=0,0,IF(เวลาเรียน!BV28="ป",ลับ!AP$3,0))</f>
        <v>0</v>
      </c>
      <c r="BP80" s="64">
        <f>IF(ลับ!AQ$3=0,0,IF(เวลาเรียน!BW28="ป",ลับ!AQ$3,0))</f>
        <v>0</v>
      </c>
      <c r="BQ80" s="64">
        <f>IF(ลับ!AR$3=0,0,IF(เวลาเรียน!BX28="ป",ลับ!AR$3,0))</f>
        <v>0</v>
      </c>
      <c r="BR80" s="64">
        <f>IF(ลับ!AS$3=0,0,IF(เวลาเรียน!BY28="ป",ลับ!AS$3,0))</f>
        <v>0</v>
      </c>
      <c r="BS80" s="773">
        <f>IF(ลับ!AT$3=0,0,IF(เวลาเรียน!BZ28="ป",ลับ!AT$3,0))</f>
        <v>0</v>
      </c>
      <c r="BT80" s="64">
        <f>IF(ลับ!BT$3=0,0,IF(เวลาเรียน!CB28="ป",ลับ!BT$3,0))</f>
        <v>0</v>
      </c>
      <c r="BU80" s="64">
        <f>IF(ลับ!BU$3=0,0,IF(เวลาเรียน!CC28="ป",ลับ!BU$3,0))</f>
        <v>0</v>
      </c>
      <c r="BV80" s="64">
        <f>IF(ลับ!BV$3=0,0,IF(เวลาเรียน!CD28="ป",ลับ!BV$3,0))</f>
        <v>0</v>
      </c>
      <c r="BW80" s="64">
        <f>IF(ลับ!BW$3=0,0,IF(เวลาเรียน!CE28="ป",ลับ!BW$3,0))</f>
        <v>0</v>
      </c>
      <c r="BX80" s="64">
        <f>IF(ลับ!BX$3=0,0,IF(เวลาเรียน!CF28="ป",ลับ!BX$3,0))</f>
        <v>0</v>
      </c>
      <c r="BY80" s="64">
        <f>IF(ลับ!BY$3=0,0,IF(เวลาเรียน!CG28="ป",ลับ!BY$3,0))</f>
        <v>0</v>
      </c>
      <c r="BZ80" s="64">
        <f>IF(ลับ!BZ$3=0,0,IF(เวลาเรียน!CH28="ป",ลับ!BZ$3,0))</f>
        <v>0</v>
      </c>
      <c r="CA80" s="64">
        <f>IF(ลับ!CA$3=0,0,IF(เวลาเรียน!CI28="ป",ลับ!CA$3,0))</f>
        <v>0</v>
      </c>
      <c r="CB80" s="64">
        <f>IF(ลับ!CB$3=0,0,IF(เวลาเรียน!CJ28="ป",ลับ!CB$3,0))</f>
        <v>0</v>
      </c>
      <c r="CC80" s="64">
        <f>IF(ลับ!CC$3=0,0,IF(เวลาเรียน!CK28="ป",ลับ!CC$3,0))</f>
        <v>0</v>
      </c>
      <c r="CD80" s="64">
        <f>IF(ลับ!CD$3=0,0,IF(เวลาเรียน!CL28="ป",ลับ!CD$3,0))</f>
        <v>0</v>
      </c>
      <c r="CE80" s="64">
        <f>IF(ลับ!CE$3=0,0,IF(เวลาเรียน!CM28="ป",ลับ!CE$3,0))</f>
        <v>0</v>
      </c>
      <c r="CF80" s="64">
        <f>IF(ลับ!CF$3=0,0,IF(เวลาเรียน!CN28="ป",ลับ!CF$3,0))</f>
        <v>0</v>
      </c>
      <c r="CG80" s="64">
        <f>IF(ลับ!CG$3=0,0,IF(เวลาเรียน!CO28="ป",ลับ!CG$3,0))</f>
        <v>0</v>
      </c>
      <c r="CH80" s="64">
        <f>IF(ลับ!CH$3=0,0,IF(เวลาเรียน!CP28="ป",ลับ!CH$3,0))</f>
        <v>0</v>
      </c>
      <c r="CI80" s="64">
        <f>IF(ลับ!CI$3=0,0,IF(เวลาเรียน!CQ28="ป",ลับ!CI$3,0))</f>
        <v>0</v>
      </c>
      <c r="CJ80" s="64">
        <f>IF(ลับ!CJ$3=0,0,IF(เวลาเรียน!CR28="ป",ลับ!CJ$3,0))</f>
        <v>0</v>
      </c>
      <c r="CK80" s="64">
        <f>IF(ลับ!CK$3=0,0,IF(เวลาเรียน!CS28="ป",ลับ!CK$3,0))</f>
        <v>0</v>
      </c>
      <c r="CL80" s="64">
        <f>IF(ลับ!CL$3=0,0,IF(เวลาเรียน!CT28="ป",ลับ!CL$3,0))</f>
        <v>0</v>
      </c>
      <c r="CM80" s="64">
        <f>IF(ลับ!CM$3=0,0,IF(เวลาเรียน!CU28="ป",ลับ!CM$3,0))</f>
        <v>0</v>
      </c>
      <c r="CN80" s="64">
        <f>IF(ลับ!CN$3=0,0,IF(เวลาเรียน!CV28="ป",ลับ!CN$3,0))</f>
        <v>0</v>
      </c>
      <c r="CO80" s="64">
        <f>IF(ลับ!CO$3=0,0,IF(เวลาเรียน!CW28="ป",ลับ!CO$3,0))</f>
        <v>0</v>
      </c>
      <c r="CP80" s="64">
        <f>IF(ลับ!CP$3=0,0,IF(เวลาเรียน!CX28="ป",ลับ!CP$3,0))</f>
        <v>0</v>
      </c>
      <c r="CQ80" s="64">
        <f>IF(ลับ!CQ$3=0,0,IF(เวลาเรียน!CY28="ป",ลับ!CQ$3,0))</f>
        <v>0</v>
      </c>
      <c r="CR80" s="64">
        <f>IF(ลับ!CR$3=0,0,IF(เวลาเรียน!CZ28="ป",ลับ!CR$3,0))</f>
        <v>0</v>
      </c>
      <c r="CS80" s="64">
        <f>IF(ลับ!CS$3=0,0,IF(เวลาเรียน!DA28="ป",ลับ!CS$3,0))</f>
        <v>0</v>
      </c>
      <c r="CT80" s="64">
        <f>IF(ลับ!CT$3=0,0,IF(เวลาเรียน!DB28="ป",ลับ!CT$3,0))</f>
        <v>0</v>
      </c>
      <c r="CU80" s="64">
        <f>IF(ลับ!CU$3=0,0,IF(เวลาเรียน!DC28="ป",ลับ!CU$3,0))</f>
        <v>0</v>
      </c>
      <c r="CV80" s="64">
        <f>IF(ลับ!CV$3=0,0,IF(เวลาเรียน!DD28="ป",ลับ!CV$3,0))</f>
        <v>0</v>
      </c>
      <c r="CW80" s="64">
        <f>IF(ลับ!CW$3=0,0,IF(เวลาเรียน!DE28="ป",ลับ!CW$3,0))</f>
        <v>0</v>
      </c>
      <c r="CX80" s="85">
        <f t="shared" si="24"/>
        <v>0</v>
      </c>
      <c r="CZ80" s="51"/>
      <c r="DA80" s="51"/>
      <c r="DB80" s="51"/>
      <c r="DC80" s="51"/>
      <c r="DD80" s="51"/>
      <c r="DE80" s="51"/>
      <c r="DF80" s="51"/>
      <c r="DG80" s="51"/>
      <c r="DH80" s="51"/>
      <c r="DI80" s="51"/>
      <c r="DJ80" s="51"/>
      <c r="DK80" s="51"/>
      <c r="DL80" s="51"/>
      <c r="DM80" s="51"/>
      <c r="DN80" s="51"/>
      <c r="DO80" s="51"/>
      <c r="DP80" s="51"/>
      <c r="DQ80" s="51"/>
      <c r="DR80" s="51"/>
      <c r="DS80" s="51"/>
      <c r="DT80" s="51"/>
      <c r="DU80" s="51"/>
      <c r="DV80" s="51"/>
      <c r="DW80" s="51"/>
      <c r="DX80" s="51"/>
      <c r="DY80" s="51"/>
      <c r="DZ80" s="51"/>
      <c r="EA80" s="51"/>
      <c r="EB80" s="51"/>
      <c r="EC80" s="51"/>
      <c r="ED80" s="51"/>
      <c r="EE80" s="51"/>
      <c r="EF80" s="51"/>
      <c r="EX80" s="51"/>
      <c r="EY80" s="51"/>
      <c r="EZ80" s="51"/>
      <c r="FA80" s="51"/>
      <c r="FB80" s="51"/>
      <c r="FC80" s="51"/>
      <c r="FD80" s="51"/>
      <c r="FE80" s="51"/>
      <c r="FF80" s="51"/>
      <c r="FG80" s="51"/>
      <c r="FH80" s="51"/>
      <c r="FI80" s="51"/>
      <c r="FJ80" s="51"/>
      <c r="FK80" s="51"/>
      <c r="FL80" s="51"/>
      <c r="FM80" s="51"/>
      <c r="FN80" s="51"/>
      <c r="FO80" s="51"/>
      <c r="FP80" s="51"/>
      <c r="FQ80" s="51"/>
      <c r="FR80" s="51"/>
      <c r="FS80" s="51"/>
      <c r="FT80" s="51"/>
      <c r="FU80" s="51"/>
      <c r="FV80" s="51"/>
      <c r="FW80" s="51"/>
      <c r="FX80" s="51"/>
      <c r="FY80" s="51"/>
      <c r="FZ80" s="51"/>
      <c r="GA80" s="51"/>
      <c r="GB80" s="51"/>
      <c r="GC80" s="51"/>
      <c r="GD80" s="51"/>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row>
    <row r="81" spans="1:214" ht="21">
      <c r="A81" s="29">
        <v>24</v>
      </c>
      <c r="B81" s="64">
        <f>IF(ลับ!B$3=0,0,IF(เวลาเรียน!G29="ป",ลับ!B$3,0))</f>
        <v>0</v>
      </c>
      <c r="C81" s="64">
        <f>IF(ลับ!C$3=0,0,IF(เวลาเรียน!H29="ป",ลับ!C$3,0))</f>
        <v>0</v>
      </c>
      <c r="D81" s="64">
        <f>IF(ลับ!D$3=0,0,IF(เวลาเรียน!I29="ป",ลับ!D$3,0))</f>
        <v>0</v>
      </c>
      <c r="E81" s="64">
        <f>IF(ลับ!E$3=0,0,IF(เวลาเรียน!J29="ป",ลับ!E$3,0))</f>
        <v>0</v>
      </c>
      <c r="F81" s="64">
        <f>IF(ลับ!F$3=0,0,IF(เวลาเรียน!K29="ป",ลับ!F$3,0))</f>
        <v>0</v>
      </c>
      <c r="G81" s="64">
        <f>IF(ลับ!G$3=0,0,IF(เวลาเรียน!L29="ป",ลับ!G$3,0))</f>
        <v>0</v>
      </c>
      <c r="H81" s="64">
        <f>IF(ลับ!H$3=0,0,IF(เวลาเรียน!M29="ป",ลับ!H$3,0))</f>
        <v>0</v>
      </c>
      <c r="I81" s="64">
        <f>IF(ลับ!I$3=0,0,IF(เวลาเรียน!N29="ป",ลับ!I$3,0))</f>
        <v>0</v>
      </c>
      <c r="J81" s="64">
        <f>IF(ลับ!J$3=0,0,IF(เวลาเรียน!O29="ป",ลับ!J$3,0))</f>
        <v>0</v>
      </c>
      <c r="K81" s="64">
        <f>IF(ลับ!K$3=0,0,IF(เวลาเรียน!P29="ป",ลับ!K$3,0))</f>
        <v>0</v>
      </c>
      <c r="L81" s="64">
        <f>IF(ลับ!L$3=0,0,IF(เวลาเรียน!Q29="ป",ลับ!L$3,0))</f>
        <v>0</v>
      </c>
      <c r="M81" s="64">
        <f>IF(ลับ!M$3=0,0,IF(เวลาเรียน!R29="ป",ลับ!M$3,0))</f>
        <v>0</v>
      </c>
      <c r="N81" s="64">
        <f>IF(ลับ!N$3=0,0,IF(เวลาเรียน!S29="ป",ลับ!N$3,0))</f>
        <v>0</v>
      </c>
      <c r="O81" s="64">
        <f>IF(ลับ!O$3=0,0,IF(เวลาเรียน!T29="ป",ลับ!O$3,0))</f>
        <v>0</v>
      </c>
      <c r="P81" s="64">
        <f>IF(ลับ!P$3=0,0,IF(เวลาเรียน!U29="ป",ลับ!P$3,0))</f>
        <v>0</v>
      </c>
      <c r="Q81" s="64">
        <f>IF(ลับ!Q$3=0,0,IF(เวลาเรียน!V29="ป",ลับ!Q$3,0))</f>
        <v>0</v>
      </c>
      <c r="R81" s="64">
        <f>IF(ลับ!R$3=0,0,IF(เวลาเรียน!W29="ป",ลับ!R$3,0))</f>
        <v>0</v>
      </c>
      <c r="S81" s="64">
        <f>IF(ลับ!S$3=0,0,IF(เวลาเรียน!X29="ป",ลับ!S$3,0))</f>
        <v>0</v>
      </c>
      <c r="T81" s="64">
        <f>IF(ลับ!T$3=0,0,IF(เวลาเรียน!Y29="ป",ลับ!T$3,0))</f>
        <v>0</v>
      </c>
      <c r="U81" s="64">
        <f>IF(ลับ!U$3=0,0,IF(เวลาเรียน!Z29="ป",ลับ!U$3,0))</f>
        <v>0</v>
      </c>
      <c r="V81" s="64">
        <f>IF(ลับ!V$3=0,0,IF(เวลาเรียน!AA29="ป",ลับ!V$3,0))</f>
        <v>0</v>
      </c>
      <c r="W81" s="64">
        <f>IF(ลับ!W$3=0,0,IF(เวลาเรียน!AB29="ป",ลับ!W$3,0))</f>
        <v>0</v>
      </c>
      <c r="X81" s="64">
        <f>IF(ลับ!X$3=0,0,IF(เวลาเรียน!AC29="ป",ลับ!X$3,0))</f>
        <v>0</v>
      </c>
      <c r="Y81" s="64">
        <f>IF(ลับ!Y$3=0,0,IF(เวลาเรียน!AD29="ป",ลับ!Y$3,0))</f>
        <v>0</v>
      </c>
      <c r="Z81" s="773">
        <f>IF(ลับ!Z$3=0,0,IF(เวลาเรียน!AE29="ป",ลับ!Z$3,0))</f>
        <v>0</v>
      </c>
      <c r="AA81" s="64">
        <f>IF(ลับ!B$3=0,0,IF(เวลาเรียน!AH29="ป",ลับ!B$3,0))</f>
        <v>0</v>
      </c>
      <c r="AB81" s="64">
        <f>IF(ลับ!C$3=0,0,IF(เวลาเรียน!AI29="ป",ลับ!C$3,0))</f>
        <v>0</v>
      </c>
      <c r="AC81" s="64">
        <f>IF(ลับ!D$3=0,0,IF(เวลาเรียน!AJ29="ป",ลับ!D$3,0))</f>
        <v>0</v>
      </c>
      <c r="AD81" s="64">
        <f>IF(ลับ!E$3=0,0,IF(เวลาเรียน!AK29="ป",ลับ!E$3,0))</f>
        <v>0</v>
      </c>
      <c r="AE81" s="64">
        <f>IF(ลับ!F$3=0,0,IF(เวลาเรียน!AL29="ป",ลับ!F$3,0))</f>
        <v>0</v>
      </c>
      <c r="AF81" s="64">
        <f>IF(ลับ!G$3=0,0,IF(เวลาเรียน!AM29="ป",ลับ!G$3,0))</f>
        <v>0</v>
      </c>
      <c r="AG81" s="64">
        <f>IF(ลับ!H$3=0,0,IF(เวลาเรียน!AN29="ป",ลับ!H$3,0))</f>
        <v>0</v>
      </c>
      <c r="AH81" s="64">
        <f>IF(ลับ!I$3=0,0,IF(เวลาเรียน!AO29="ป",ลับ!I$3,0))</f>
        <v>0</v>
      </c>
      <c r="AI81" s="64">
        <f>IF(ลับ!J$3=0,0,IF(เวลาเรียน!AP29="ป",ลับ!J$3,0))</f>
        <v>0</v>
      </c>
      <c r="AJ81" s="64">
        <f>IF(ลับ!K$3=0,0,IF(เวลาเรียน!AQ29="ป",ลับ!K$3,0))</f>
        <v>0</v>
      </c>
      <c r="AK81" s="64">
        <f>IF(ลับ!L$3=0,0,IF(เวลาเรียน!AR29="ป",ลับ!L$3,0))</f>
        <v>0</v>
      </c>
      <c r="AL81" s="64">
        <f>IF(ลับ!M$3=0,0,IF(เวลาเรียน!AS29="ป",ลับ!M$3,0))</f>
        <v>0</v>
      </c>
      <c r="AM81" s="64">
        <f>IF(ลับ!N$3=0,0,IF(เวลาเรียน!AT29="ป",ลับ!N$3,0))</f>
        <v>0</v>
      </c>
      <c r="AN81" s="64">
        <f>IF(ลับ!O$3=0,0,IF(เวลาเรียน!AU29="ป",ลับ!O$3,0))</f>
        <v>0</v>
      </c>
      <c r="AO81" s="64">
        <f>IF(ลับ!P$3=0,0,IF(เวลาเรียน!AV29="ป",ลับ!P$3,0))</f>
        <v>0</v>
      </c>
      <c r="AP81" s="64">
        <f>IF(ลับ!Q$3=0,0,IF(เวลาเรียน!AW29="ป",ลับ!Q$3,0))</f>
        <v>0</v>
      </c>
      <c r="AQ81" s="64">
        <f>IF(ลับ!R$3=0,0,IF(เวลาเรียน!AX29="ป",ลับ!R$3,0))</f>
        <v>0</v>
      </c>
      <c r="AR81" s="64">
        <f>IF(ลับ!S$3=0,0,IF(เวลาเรียน!AY29="ป",ลับ!S$3,0))</f>
        <v>0</v>
      </c>
      <c r="AS81" s="64">
        <f>IF(ลับ!T$3=0,0,IF(เวลาเรียน!AZ29="ป",ลับ!T$3,0))</f>
        <v>0</v>
      </c>
      <c r="AT81" s="64">
        <f>IF(ลับ!U$3=0,0,IF(เวลาเรียน!BA29="ป",ลับ!U$3,0))</f>
        <v>0</v>
      </c>
      <c r="AU81" s="64">
        <f>IF(ลับ!V$3=0,0,IF(เวลาเรียน!BB29="ป",ลับ!V$3,0))</f>
        <v>0</v>
      </c>
      <c r="AV81" s="64">
        <f>IF(ลับ!W$3=0,0,IF(เวลาเรียน!BC29="ป",ลับ!W$3,0))</f>
        <v>0</v>
      </c>
      <c r="AW81" s="64">
        <f>IF(ลับ!X$3=0,0,IF(เวลาเรียน!BD29="ป",ลับ!X$3,0))</f>
        <v>0</v>
      </c>
      <c r="AX81" s="64">
        <f>IF(ลับ!Y$3=0,0,IF(เวลาเรียน!BE29="ป",ลับ!Y$3,0))</f>
        <v>0</v>
      </c>
      <c r="AY81" s="64">
        <f>IF(ลับ!Z$3=0,0,IF(เวลาเรียน!BF29="ป",ลับ!Z$3,0))</f>
        <v>0</v>
      </c>
      <c r="AZ81" s="64">
        <f>IF(ลับ!AA$3=0,0,IF(เวลาเรียน!BG29="ป",ลับ!AA$3,0))</f>
        <v>0</v>
      </c>
      <c r="BA81" s="64">
        <f>IF(ลับ!AB$3=0,0,IF(เวลาเรียน!BH29="ป",ลับ!AB$3,0))</f>
        <v>0</v>
      </c>
      <c r="BB81" s="64">
        <f>IF(ลับ!AC$3=0,0,IF(เวลาเรียน!BI29="ป",ลับ!AC$3,0))</f>
        <v>0</v>
      </c>
      <c r="BC81" s="64">
        <f>IF(ลับ!AD$3=0,0,IF(เวลาเรียน!BJ29="ป",ลับ!AD$3,0))</f>
        <v>0</v>
      </c>
      <c r="BD81" s="64">
        <f>IF(ลับ!AE$3=0,0,IF(เวลาเรียน!BK29="ป",ลับ!AE$3,0))</f>
        <v>0</v>
      </c>
      <c r="BE81" s="64">
        <f>IF(ลับ!AF$3=0,0,IF(เวลาเรียน!BL29="ป",ลับ!AF$3,0))</f>
        <v>0</v>
      </c>
      <c r="BF81" s="64">
        <f>IF(ลับ!AG$3=0,0,IF(เวลาเรียน!BM29="ป",ลับ!AG$3,0))</f>
        <v>0</v>
      </c>
      <c r="BG81" s="64">
        <f>IF(ลับ!AH$3=0,0,IF(เวลาเรียน!BN29="ป",ลับ!AH$3,0))</f>
        <v>0</v>
      </c>
      <c r="BH81" s="64">
        <f>IF(ลับ!AI$3=0,0,IF(เวลาเรียน!BO29="ป",ลับ!AI$3,0))</f>
        <v>0</v>
      </c>
      <c r="BI81" s="64">
        <f>IF(ลับ!AJ$3=0,0,IF(เวลาเรียน!BP29="ป",ลับ!AJ$3,0))</f>
        <v>0</v>
      </c>
      <c r="BJ81" s="64">
        <f>IF(ลับ!AK$3=0,0,IF(เวลาเรียน!BQ29="ป",ลับ!AK$3,0))</f>
        <v>0</v>
      </c>
      <c r="BK81" s="64">
        <f>IF(ลับ!AL$3=0,0,IF(เวลาเรียน!BR29="ป",ลับ!AL$3,0))</f>
        <v>0</v>
      </c>
      <c r="BL81" s="64">
        <f>IF(ลับ!AM$3=0,0,IF(เวลาเรียน!BS29="ป",ลับ!AM$3,0))</f>
        <v>0</v>
      </c>
      <c r="BM81" s="64">
        <f>IF(ลับ!AN$3=0,0,IF(เวลาเรียน!BT29="ป",ลับ!AN$3,0))</f>
        <v>0</v>
      </c>
      <c r="BN81" s="64">
        <f>IF(ลับ!AO$3=0,0,IF(เวลาเรียน!BU29="ป",ลับ!AO$3,0))</f>
        <v>0</v>
      </c>
      <c r="BO81" s="64">
        <f>IF(ลับ!AP$3=0,0,IF(เวลาเรียน!BV29="ป",ลับ!AP$3,0))</f>
        <v>0</v>
      </c>
      <c r="BP81" s="64">
        <f>IF(ลับ!AQ$3=0,0,IF(เวลาเรียน!BW29="ป",ลับ!AQ$3,0))</f>
        <v>0</v>
      </c>
      <c r="BQ81" s="64">
        <f>IF(ลับ!AR$3=0,0,IF(เวลาเรียน!BX29="ป",ลับ!AR$3,0))</f>
        <v>0</v>
      </c>
      <c r="BR81" s="64">
        <f>IF(ลับ!AS$3=0,0,IF(เวลาเรียน!BY29="ป",ลับ!AS$3,0))</f>
        <v>0</v>
      </c>
      <c r="BS81" s="773">
        <f>IF(ลับ!AT$3=0,0,IF(เวลาเรียน!BZ29="ป",ลับ!AT$3,0))</f>
        <v>0</v>
      </c>
      <c r="BT81" s="64">
        <f>IF(ลับ!BT$3=0,0,IF(เวลาเรียน!CB29="ป",ลับ!BT$3,0))</f>
        <v>0</v>
      </c>
      <c r="BU81" s="64">
        <f>IF(ลับ!BU$3=0,0,IF(เวลาเรียน!CC29="ป",ลับ!BU$3,0))</f>
        <v>0</v>
      </c>
      <c r="BV81" s="64">
        <f>IF(ลับ!BV$3=0,0,IF(เวลาเรียน!CD29="ป",ลับ!BV$3,0))</f>
        <v>0</v>
      </c>
      <c r="BW81" s="64">
        <f>IF(ลับ!BW$3=0,0,IF(เวลาเรียน!CE29="ป",ลับ!BW$3,0))</f>
        <v>0</v>
      </c>
      <c r="BX81" s="64">
        <f>IF(ลับ!BX$3=0,0,IF(เวลาเรียน!CF29="ป",ลับ!BX$3,0))</f>
        <v>0</v>
      </c>
      <c r="BY81" s="64">
        <f>IF(ลับ!BY$3=0,0,IF(เวลาเรียน!CG29="ป",ลับ!BY$3,0))</f>
        <v>0</v>
      </c>
      <c r="BZ81" s="64">
        <f>IF(ลับ!BZ$3=0,0,IF(เวลาเรียน!CH29="ป",ลับ!BZ$3,0))</f>
        <v>0</v>
      </c>
      <c r="CA81" s="64">
        <f>IF(ลับ!CA$3=0,0,IF(เวลาเรียน!CI29="ป",ลับ!CA$3,0))</f>
        <v>0</v>
      </c>
      <c r="CB81" s="64">
        <f>IF(ลับ!CB$3=0,0,IF(เวลาเรียน!CJ29="ป",ลับ!CB$3,0))</f>
        <v>0</v>
      </c>
      <c r="CC81" s="64">
        <f>IF(ลับ!CC$3=0,0,IF(เวลาเรียน!CK29="ป",ลับ!CC$3,0))</f>
        <v>0</v>
      </c>
      <c r="CD81" s="64">
        <f>IF(ลับ!CD$3=0,0,IF(เวลาเรียน!CL29="ป",ลับ!CD$3,0))</f>
        <v>0</v>
      </c>
      <c r="CE81" s="64">
        <f>IF(ลับ!CE$3=0,0,IF(เวลาเรียน!CM29="ป",ลับ!CE$3,0))</f>
        <v>0</v>
      </c>
      <c r="CF81" s="64">
        <f>IF(ลับ!CF$3=0,0,IF(เวลาเรียน!CN29="ป",ลับ!CF$3,0))</f>
        <v>0</v>
      </c>
      <c r="CG81" s="64">
        <f>IF(ลับ!CG$3=0,0,IF(เวลาเรียน!CO29="ป",ลับ!CG$3,0))</f>
        <v>0</v>
      </c>
      <c r="CH81" s="64">
        <f>IF(ลับ!CH$3=0,0,IF(เวลาเรียน!CP29="ป",ลับ!CH$3,0))</f>
        <v>0</v>
      </c>
      <c r="CI81" s="64">
        <f>IF(ลับ!CI$3=0,0,IF(เวลาเรียน!CQ29="ป",ลับ!CI$3,0))</f>
        <v>0</v>
      </c>
      <c r="CJ81" s="64">
        <f>IF(ลับ!CJ$3=0,0,IF(เวลาเรียน!CR29="ป",ลับ!CJ$3,0))</f>
        <v>0</v>
      </c>
      <c r="CK81" s="64">
        <f>IF(ลับ!CK$3=0,0,IF(เวลาเรียน!CS29="ป",ลับ!CK$3,0))</f>
        <v>0</v>
      </c>
      <c r="CL81" s="64">
        <f>IF(ลับ!CL$3=0,0,IF(เวลาเรียน!CT29="ป",ลับ!CL$3,0))</f>
        <v>0</v>
      </c>
      <c r="CM81" s="64">
        <f>IF(ลับ!CM$3=0,0,IF(เวลาเรียน!CU29="ป",ลับ!CM$3,0))</f>
        <v>0</v>
      </c>
      <c r="CN81" s="64">
        <f>IF(ลับ!CN$3=0,0,IF(เวลาเรียน!CV29="ป",ลับ!CN$3,0))</f>
        <v>0</v>
      </c>
      <c r="CO81" s="64">
        <f>IF(ลับ!CO$3=0,0,IF(เวลาเรียน!CW29="ป",ลับ!CO$3,0))</f>
        <v>0</v>
      </c>
      <c r="CP81" s="64">
        <f>IF(ลับ!CP$3=0,0,IF(เวลาเรียน!CX29="ป",ลับ!CP$3,0))</f>
        <v>0</v>
      </c>
      <c r="CQ81" s="64">
        <f>IF(ลับ!CQ$3=0,0,IF(เวลาเรียน!CY29="ป",ลับ!CQ$3,0))</f>
        <v>0</v>
      </c>
      <c r="CR81" s="64">
        <f>IF(ลับ!CR$3=0,0,IF(เวลาเรียน!CZ29="ป",ลับ!CR$3,0))</f>
        <v>0</v>
      </c>
      <c r="CS81" s="64">
        <f>IF(ลับ!CS$3=0,0,IF(เวลาเรียน!DA29="ป",ลับ!CS$3,0))</f>
        <v>0</v>
      </c>
      <c r="CT81" s="64">
        <f>IF(ลับ!CT$3=0,0,IF(เวลาเรียน!DB29="ป",ลับ!CT$3,0))</f>
        <v>0</v>
      </c>
      <c r="CU81" s="64">
        <f>IF(ลับ!CU$3=0,0,IF(เวลาเรียน!DC29="ป",ลับ!CU$3,0))</f>
        <v>0</v>
      </c>
      <c r="CV81" s="64">
        <f>IF(ลับ!CV$3=0,0,IF(เวลาเรียน!DD29="ป",ลับ!CV$3,0))</f>
        <v>0</v>
      </c>
      <c r="CW81" s="64">
        <f>IF(ลับ!CW$3=0,0,IF(เวลาเรียน!DE29="ป",ลับ!CW$3,0))</f>
        <v>0</v>
      </c>
      <c r="CX81" s="85">
        <f t="shared" si="24"/>
        <v>0</v>
      </c>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X81" s="51"/>
      <c r="EY81" s="51"/>
      <c r="EZ81" s="51"/>
      <c r="FA81" s="51"/>
      <c r="FB81" s="51"/>
      <c r="FC81" s="51"/>
      <c r="FD81" s="51"/>
      <c r="FE81" s="51"/>
      <c r="FF81" s="51"/>
      <c r="FG81" s="51"/>
      <c r="FH81" s="51"/>
      <c r="FI81" s="51"/>
      <c r="FJ81" s="51"/>
      <c r="FK81" s="51"/>
      <c r="FL81" s="51"/>
      <c r="FM81" s="51"/>
      <c r="FN81" s="51"/>
      <c r="FO81" s="51"/>
      <c r="FP81" s="51"/>
      <c r="FQ81" s="51"/>
      <c r="FR81" s="51"/>
      <c r="FS81" s="51"/>
      <c r="FT81" s="51"/>
      <c r="FU81" s="51"/>
      <c r="FV81" s="51"/>
      <c r="FW81" s="51"/>
      <c r="FX81" s="51"/>
      <c r="FY81" s="51"/>
      <c r="FZ81" s="51"/>
      <c r="GA81" s="51"/>
      <c r="GB81" s="51"/>
      <c r="GC81" s="51"/>
      <c r="GD81" s="51"/>
      <c r="GI81" s="77"/>
      <c r="GJ81" s="77"/>
      <c r="GK81" s="77"/>
      <c r="GL81" s="77"/>
      <c r="GM81" s="77"/>
      <c r="GN81" s="77"/>
      <c r="GO81" s="77"/>
      <c r="GP81" s="77"/>
      <c r="GQ81" s="77"/>
      <c r="GR81" s="77"/>
      <c r="GS81" s="77"/>
      <c r="GT81" s="77"/>
      <c r="GU81" s="77"/>
      <c r="GV81" s="77"/>
      <c r="GW81" s="77"/>
      <c r="GX81" s="77"/>
      <c r="GY81" s="77"/>
      <c r="GZ81" s="77"/>
      <c r="HA81" s="77"/>
      <c r="HB81" s="77"/>
      <c r="HC81" s="77"/>
      <c r="HD81" s="77"/>
      <c r="HE81" s="77"/>
      <c r="HF81" s="77"/>
    </row>
    <row r="82" spans="1:214" ht="21">
      <c r="A82" s="29">
        <v>25</v>
      </c>
      <c r="B82" s="64">
        <f>IF(ลับ!B$3=0,0,IF(เวลาเรียน!G30="ป",ลับ!B$3,0))</f>
        <v>0</v>
      </c>
      <c r="C82" s="64">
        <f>IF(ลับ!C$3=0,0,IF(เวลาเรียน!H30="ป",ลับ!C$3,0))</f>
        <v>0</v>
      </c>
      <c r="D82" s="64">
        <f>IF(ลับ!D$3=0,0,IF(เวลาเรียน!I30="ป",ลับ!D$3,0))</f>
        <v>0</v>
      </c>
      <c r="E82" s="64">
        <f>IF(ลับ!E$3=0,0,IF(เวลาเรียน!J30="ป",ลับ!E$3,0))</f>
        <v>0</v>
      </c>
      <c r="F82" s="64">
        <f>IF(ลับ!F$3=0,0,IF(เวลาเรียน!K30="ป",ลับ!F$3,0))</f>
        <v>0</v>
      </c>
      <c r="G82" s="64">
        <f>IF(ลับ!G$3=0,0,IF(เวลาเรียน!L30="ป",ลับ!G$3,0))</f>
        <v>0</v>
      </c>
      <c r="H82" s="64">
        <f>IF(ลับ!H$3=0,0,IF(เวลาเรียน!M30="ป",ลับ!H$3,0))</f>
        <v>0</v>
      </c>
      <c r="I82" s="64">
        <f>IF(ลับ!I$3=0,0,IF(เวลาเรียน!N30="ป",ลับ!I$3,0))</f>
        <v>0</v>
      </c>
      <c r="J82" s="64">
        <f>IF(ลับ!J$3=0,0,IF(เวลาเรียน!O30="ป",ลับ!J$3,0))</f>
        <v>0</v>
      </c>
      <c r="K82" s="64">
        <f>IF(ลับ!K$3=0,0,IF(เวลาเรียน!P30="ป",ลับ!K$3,0))</f>
        <v>0</v>
      </c>
      <c r="L82" s="64">
        <f>IF(ลับ!L$3=0,0,IF(เวลาเรียน!Q30="ป",ลับ!L$3,0))</f>
        <v>0</v>
      </c>
      <c r="M82" s="64">
        <f>IF(ลับ!M$3=0,0,IF(เวลาเรียน!R30="ป",ลับ!M$3,0))</f>
        <v>0</v>
      </c>
      <c r="N82" s="64">
        <f>IF(ลับ!N$3=0,0,IF(เวลาเรียน!S30="ป",ลับ!N$3,0))</f>
        <v>0</v>
      </c>
      <c r="O82" s="64">
        <f>IF(ลับ!O$3=0,0,IF(เวลาเรียน!T30="ป",ลับ!O$3,0))</f>
        <v>0</v>
      </c>
      <c r="P82" s="64">
        <f>IF(ลับ!P$3=0,0,IF(เวลาเรียน!U30="ป",ลับ!P$3,0))</f>
        <v>0</v>
      </c>
      <c r="Q82" s="64">
        <f>IF(ลับ!Q$3=0,0,IF(เวลาเรียน!V30="ป",ลับ!Q$3,0))</f>
        <v>0</v>
      </c>
      <c r="R82" s="64">
        <f>IF(ลับ!R$3=0,0,IF(เวลาเรียน!W30="ป",ลับ!R$3,0))</f>
        <v>0</v>
      </c>
      <c r="S82" s="64">
        <f>IF(ลับ!S$3=0,0,IF(เวลาเรียน!X30="ป",ลับ!S$3,0))</f>
        <v>0</v>
      </c>
      <c r="T82" s="64">
        <f>IF(ลับ!T$3=0,0,IF(เวลาเรียน!Y30="ป",ลับ!T$3,0))</f>
        <v>0</v>
      </c>
      <c r="U82" s="64">
        <f>IF(ลับ!U$3=0,0,IF(เวลาเรียน!Z30="ป",ลับ!U$3,0))</f>
        <v>0</v>
      </c>
      <c r="V82" s="64">
        <f>IF(ลับ!V$3=0,0,IF(เวลาเรียน!AA30="ป",ลับ!V$3,0))</f>
        <v>0</v>
      </c>
      <c r="W82" s="64">
        <f>IF(ลับ!W$3=0,0,IF(เวลาเรียน!AB30="ป",ลับ!W$3,0))</f>
        <v>0</v>
      </c>
      <c r="X82" s="64">
        <f>IF(ลับ!X$3=0,0,IF(เวลาเรียน!AC30="ป",ลับ!X$3,0))</f>
        <v>0</v>
      </c>
      <c r="Y82" s="64">
        <f>IF(ลับ!Y$3=0,0,IF(เวลาเรียน!AD30="ป",ลับ!Y$3,0))</f>
        <v>0</v>
      </c>
      <c r="Z82" s="773">
        <f>IF(ลับ!Z$3=0,0,IF(เวลาเรียน!AE30="ป",ลับ!Z$3,0))</f>
        <v>0</v>
      </c>
      <c r="AA82" s="64">
        <f>IF(ลับ!B$3=0,0,IF(เวลาเรียน!AH30="ป",ลับ!B$3,0))</f>
        <v>0</v>
      </c>
      <c r="AB82" s="64">
        <f>IF(ลับ!C$3=0,0,IF(เวลาเรียน!AI30="ป",ลับ!C$3,0))</f>
        <v>0</v>
      </c>
      <c r="AC82" s="64">
        <f>IF(ลับ!D$3=0,0,IF(เวลาเรียน!AJ30="ป",ลับ!D$3,0))</f>
        <v>0</v>
      </c>
      <c r="AD82" s="64">
        <f>IF(ลับ!E$3=0,0,IF(เวลาเรียน!AK30="ป",ลับ!E$3,0))</f>
        <v>0</v>
      </c>
      <c r="AE82" s="64">
        <f>IF(ลับ!F$3=0,0,IF(เวลาเรียน!AL30="ป",ลับ!F$3,0))</f>
        <v>0</v>
      </c>
      <c r="AF82" s="64">
        <f>IF(ลับ!G$3=0,0,IF(เวลาเรียน!AM30="ป",ลับ!G$3,0))</f>
        <v>0</v>
      </c>
      <c r="AG82" s="64">
        <f>IF(ลับ!H$3=0,0,IF(เวลาเรียน!AN30="ป",ลับ!H$3,0))</f>
        <v>0</v>
      </c>
      <c r="AH82" s="64">
        <f>IF(ลับ!I$3=0,0,IF(เวลาเรียน!AO30="ป",ลับ!I$3,0))</f>
        <v>0</v>
      </c>
      <c r="AI82" s="64">
        <f>IF(ลับ!J$3=0,0,IF(เวลาเรียน!AP30="ป",ลับ!J$3,0))</f>
        <v>0</v>
      </c>
      <c r="AJ82" s="64">
        <f>IF(ลับ!K$3=0,0,IF(เวลาเรียน!AQ30="ป",ลับ!K$3,0))</f>
        <v>0</v>
      </c>
      <c r="AK82" s="64">
        <f>IF(ลับ!L$3=0,0,IF(เวลาเรียน!AR30="ป",ลับ!L$3,0))</f>
        <v>0</v>
      </c>
      <c r="AL82" s="64">
        <f>IF(ลับ!M$3=0,0,IF(เวลาเรียน!AS30="ป",ลับ!M$3,0))</f>
        <v>0</v>
      </c>
      <c r="AM82" s="64">
        <f>IF(ลับ!N$3=0,0,IF(เวลาเรียน!AT30="ป",ลับ!N$3,0))</f>
        <v>0</v>
      </c>
      <c r="AN82" s="64">
        <f>IF(ลับ!O$3=0,0,IF(เวลาเรียน!AU30="ป",ลับ!O$3,0))</f>
        <v>0</v>
      </c>
      <c r="AO82" s="64">
        <f>IF(ลับ!P$3=0,0,IF(เวลาเรียน!AV30="ป",ลับ!P$3,0))</f>
        <v>0</v>
      </c>
      <c r="AP82" s="64">
        <f>IF(ลับ!Q$3=0,0,IF(เวลาเรียน!AW30="ป",ลับ!Q$3,0))</f>
        <v>0</v>
      </c>
      <c r="AQ82" s="64">
        <f>IF(ลับ!R$3=0,0,IF(เวลาเรียน!AX30="ป",ลับ!R$3,0))</f>
        <v>0</v>
      </c>
      <c r="AR82" s="64">
        <f>IF(ลับ!S$3=0,0,IF(เวลาเรียน!AY30="ป",ลับ!S$3,0))</f>
        <v>0</v>
      </c>
      <c r="AS82" s="64">
        <f>IF(ลับ!T$3=0,0,IF(เวลาเรียน!AZ30="ป",ลับ!T$3,0))</f>
        <v>0</v>
      </c>
      <c r="AT82" s="64">
        <f>IF(ลับ!U$3=0,0,IF(เวลาเรียน!BA30="ป",ลับ!U$3,0))</f>
        <v>0</v>
      </c>
      <c r="AU82" s="64">
        <f>IF(ลับ!V$3=0,0,IF(เวลาเรียน!BB30="ป",ลับ!V$3,0))</f>
        <v>0</v>
      </c>
      <c r="AV82" s="64">
        <f>IF(ลับ!W$3=0,0,IF(เวลาเรียน!BC30="ป",ลับ!W$3,0))</f>
        <v>0</v>
      </c>
      <c r="AW82" s="64">
        <f>IF(ลับ!X$3=0,0,IF(เวลาเรียน!BD30="ป",ลับ!X$3,0))</f>
        <v>0</v>
      </c>
      <c r="AX82" s="64">
        <f>IF(ลับ!Y$3=0,0,IF(เวลาเรียน!BE30="ป",ลับ!Y$3,0))</f>
        <v>0</v>
      </c>
      <c r="AY82" s="64">
        <f>IF(ลับ!Z$3=0,0,IF(เวลาเรียน!BF30="ป",ลับ!Z$3,0))</f>
        <v>0</v>
      </c>
      <c r="AZ82" s="64">
        <f>IF(ลับ!AA$3=0,0,IF(เวลาเรียน!BG30="ป",ลับ!AA$3,0))</f>
        <v>0</v>
      </c>
      <c r="BA82" s="64">
        <f>IF(ลับ!AB$3=0,0,IF(เวลาเรียน!BH30="ป",ลับ!AB$3,0))</f>
        <v>0</v>
      </c>
      <c r="BB82" s="64">
        <f>IF(ลับ!AC$3=0,0,IF(เวลาเรียน!BI30="ป",ลับ!AC$3,0))</f>
        <v>0</v>
      </c>
      <c r="BC82" s="64">
        <f>IF(ลับ!AD$3=0,0,IF(เวลาเรียน!BJ30="ป",ลับ!AD$3,0))</f>
        <v>0</v>
      </c>
      <c r="BD82" s="64">
        <f>IF(ลับ!AE$3=0,0,IF(เวลาเรียน!BK30="ป",ลับ!AE$3,0))</f>
        <v>0</v>
      </c>
      <c r="BE82" s="64">
        <f>IF(ลับ!AF$3=0,0,IF(เวลาเรียน!BL30="ป",ลับ!AF$3,0))</f>
        <v>0</v>
      </c>
      <c r="BF82" s="64">
        <f>IF(ลับ!AG$3=0,0,IF(เวลาเรียน!BM30="ป",ลับ!AG$3,0))</f>
        <v>0</v>
      </c>
      <c r="BG82" s="64">
        <f>IF(ลับ!AH$3=0,0,IF(เวลาเรียน!BN30="ป",ลับ!AH$3,0))</f>
        <v>0</v>
      </c>
      <c r="BH82" s="64">
        <f>IF(ลับ!AI$3=0,0,IF(เวลาเรียน!BO30="ป",ลับ!AI$3,0))</f>
        <v>0</v>
      </c>
      <c r="BI82" s="64">
        <f>IF(ลับ!AJ$3=0,0,IF(เวลาเรียน!BP30="ป",ลับ!AJ$3,0))</f>
        <v>0</v>
      </c>
      <c r="BJ82" s="64">
        <f>IF(ลับ!AK$3=0,0,IF(เวลาเรียน!BQ30="ป",ลับ!AK$3,0))</f>
        <v>0</v>
      </c>
      <c r="BK82" s="64">
        <f>IF(ลับ!AL$3=0,0,IF(เวลาเรียน!BR30="ป",ลับ!AL$3,0))</f>
        <v>0</v>
      </c>
      <c r="BL82" s="64">
        <f>IF(ลับ!AM$3=0,0,IF(เวลาเรียน!BS30="ป",ลับ!AM$3,0))</f>
        <v>0</v>
      </c>
      <c r="BM82" s="64">
        <f>IF(ลับ!AN$3=0,0,IF(เวลาเรียน!BT30="ป",ลับ!AN$3,0))</f>
        <v>0</v>
      </c>
      <c r="BN82" s="64">
        <f>IF(ลับ!AO$3=0,0,IF(เวลาเรียน!BU30="ป",ลับ!AO$3,0))</f>
        <v>0</v>
      </c>
      <c r="BO82" s="64">
        <f>IF(ลับ!AP$3=0,0,IF(เวลาเรียน!BV30="ป",ลับ!AP$3,0))</f>
        <v>0</v>
      </c>
      <c r="BP82" s="64">
        <f>IF(ลับ!AQ$3=0,0,IF(เวลาเรียน!BW30="ป",ลับ!AQ$3,0))</f>
        <v>0</v>
      </c>
      <c r="BQ82" s="64">
        <f>IF(ลับ!AR$3=0,0,IF(เวลาเรียน!BX30="ป",ลับ!AR$3,0))</f>
        <v>0</v>
      </c>
      <c r="BR82" s="64">
        <f>IF(ลับ!AS$3=0,0,IF(เวลาเรียน!BY30="ป",ลับ!AS$3,0))</f>
        <v>0</v>
      </c>
      <c r="BS82" s="773">
        <f>IF(ลับ!AT$3=0,0,IF(เวลาเรียน!BZ30="ป",ลับ!AT$3,0))</f>
        <v>0</v>
      </c>
      <c r="BT82" s="64">
        <f>IF(ลับ!BT$3=0,0,IF(เวลาเรียน!CB30="ป",ลับ!BT$3,0))</f>
        <v>0</v>
      </c>
      <c r="BU82" s="64">
        <f>IF(ลับ!BU$3=0,0,IF(เวลาเรียน!CC30="ป",ลับ!BU$3,0))</f>
        <v>0</v>
      </c>
      <c r="BV82" s="64">
        <f>IF(ลับ!BV$3=0,0,IF(เวลาเรียน!CD30="ป",ลับ!BV$3,0))</f>
        <v>0</v>
      </c>
      <c r="BW82" s="64">
        <f>IF(ลับ!BW$3=0,0,IF(เวลาเรียน!CE30="ป",ลับ!BW$3,0))</f>
        <v>0</v>
      </c>
      <c r="BX82" s="64">
        <f>IF(ลับ!BX$3=0,0,IF(เวลาเรียน!CF30="ป",ลับ!BX$3,0))</f>
        <v>0</v>
      </c>
      <c r="BY82" s="64">
        <f>IF(ลับ!BY$3=0,0,IF(เวลาเรียน!CG30="ป",ลับ!BY$3,0))</f>
        <v>0</v>
      </c>
      <c r="BZ82" s="64">
        <f>IF(ลับ!BZ$3=0,0,IF(เวลาเรียน!CH30="ป",ลับ!BZ$3,0))</f>
        <v>0</v>
      </c>
      <c r="CA82" s="64">
        <f>IF(ลับ!CA$3=0,0,IF(เวลาเรียน!CI30="ป",ลับ!CA$3,0))</f>
        <v>0</v>
      </c>
      <c r="CB82" s="64">
        <f>IF(ลับ!CB$3=0,0,IF(เวลาเรียน!CJ30="ป",ลับ!CB$3,0))</f>
        <v>0</v>
      </c>
      <c r="CC82" s="64">
        <f>IF(ลับ!CC$3=0,0,IF(เวลาเรียน!CK30="ป",ลับ!CC$3,0))</f>
        <v>0</v>
      </c>
      <c r="CD82" s="64">
        <f>IF(ลับ!CD$3=0,0,IF(เวลาเรียน!CL30="ป",ลับ!CD$3,0))</f>
        <v>0</v>
      </c>
      <c r="CE82" s="64">
        <f>IF(ลับ!CE$3=0,0,IF(เวลาเรียน!CM30="ป",ลับ!CE$3,0))</f>
        <v>0</v>
      </c>
      <c r="CF82" s="64">
        <f>IF(ลับ!CF$3=0,0,IF(เวลาเรียน!CN30="ป",ลับ!CF$3,0))</f>
        <v>0</v>
      </c>
      <c r="CG82" s="64">
        <f>IF(ลับ!CG$3=0,0,IF(เวลาเรียน!CO30="ป",ลับ!CG$3,0))</f>
        <v>0</v>
      </c>
      <c r="CH82" s="64">
        <f>IF(ลับ!CH$3=0,0,IF(เวลาเรียน!CP30="ป",ลับ!CH$3,0))</f>
        <v>0</v>
      </c>
      <c r="CI82" s="64">
        <f>IF(ลับ!CI$3=0,0,IF(เวลาเรียน!CQ30="ป",ลับ!CI$3,0))</f>
        <v>0</v>
      </c>
      <c r="CJ82" s="64">
        <f>IF(ลับ!CJ$3=0,0,IF(เวลาเรียน!CR30="ป",ลับ!CJ$3,0))</f>
        <v>0</v>
      </c>
      <c r="CK82" s="64">
        <f>IF(ลับ!CK$3=0,0,IF(เวลาเรียน!CS30="ป",ลับ!CK$3,0))</f>
        <v>0</v>
      </c>
      <c r="CL82" s="64">
        <f>IF(ลับ!CL$3=0,0,IF(เวลาเรียน!CT30="ป",ลับ!CL$3,0))</f>
        <v>0</v>
      </c>
      <c r="CM82" s="64">
        <f>IF(ลับ!CM$3=0,0,IF(เวลาเรียน!CU30="ป",ลับ!CM$3,0))</f>
        <v>0</v>
      </c>
      <c r="CN82" s="64">
        <f>IF(ลับ!CN$3=0,0,IF(เวลาเรียน!CV30="ป",ลับ!CN$3,0))</f>
        <v>0</v>
      </c>
      <c r="CO82" s="64">
        <f>IF(ลับ!CO$3=0,0,IF(เวลาเรียน!CW30="ป",ลับ!CO$3,0))</f>
        <v>0</v>
      </c>
      <c r="CP82" s="64">
        <f>IF(ลับ!CP$3=0,0,IF(เวลาเรียน!CX30="ป",ลับ!CP$3,0))</f>
        <v>0</v>
      </c>
      <c r="CQ82" s="64">
        <f>IF(ลับ!CQ$3=0,0,IF(เวลาเรียน!CY30="ป",ลับ!CQ$3,0))</f>
        <v>0</v>
      </c>
      <c r="CR82" s="64">
        <f>IF(ลับ!CR$3=0,0,IF(เวลาเรียน!CZ30="ป",ลับ!CR$3,0))</f>
        <v>0</v>
      </c>
      <c r="CS82" s="64">
        <f>IF(ลับ!CS$3=0,0,IF(เวลาเรียน!DA30="ป",ลับ!CS$3,0))</f>
        <v>0</v>
      </c>
      <c r="CT82" s="64">
        <f>IF(ลับ!CT$3=0,0,IF(เวลาเรียน!DB30="ป",ลับ!CT$3,0))</f>
        <v>0</v>
      </c>
      <c r="CU82" s="64">
        <f>IF(ลับ!CU$3=0,0,IF(เวลาเรียน!DC30="ป",ลับ!CU$3,0))</f>
        <v>0</v>
      </c>
      <c r="CV82" s="64">
        <f>IF(ลับ!CV$3=0,0,IF(เวลาเรียน!DD30="ป",ลับ!CV$3,0))</f>
        <v>0</v>
      </c>
      <c r="CW82" s="64">
        <f>IF(ลับ!CW$3=0,0,IF(เวลาเรียน!DE30="ป",ลับ!CW$3,0))</f>
        <v>0</v>
      </c>
      <c r="CX82" s="85">
        <f t="shared" si="24"/>
        <v>0</v>
      </c>
      <c r="CZ82" s="51"/>
      <c r="DA82" s="51"/>
      <c r="DB82" s="51"/>
      <c r="DC82" s="51"/>
      <c r="DD82" s="51"/>
      <c r="DE82" s="51"/>
      <c r="DF82" s="51"/>
      <c r="DG82" s="51"/>
      <c r="DH82" s="51"/>
      <c r="DI82" s="51"/>
      <c r="DJ82" s="51"/>
      <c r="DK82" s="51"/>
      <c r="DL82" s="51"/>
      <c r="DM82" s="51"/>
      <c r="DN82" s="51"/>
      <c r="DO82" s="51"/>
      <c r="DP82" s="51"/>
      <c r="DQ82" s="51"/>
      <c r="DR82" s="51"/>
      <c r="DS82" s="51"/>
      <c r="DT82" s="51"/>
      <c r="DU82" s="51"/>
      <c r="DV82" s="51"/>
      <c r="DW82" s="51"/>
      <c r="DX82" s="51"/>
      <c r="DY82" s="51"/>
      <c r="DZ82" s="51"/>
      <c r="EA82" s="51"/>
      <c r="EB82" s="51"/>
      <c r="EC82" s="51"/>
      <c r="ED82" s="51"/>
      <c r="EE82" s="51"/>
      <c r="EF82" s="51"/>
      <c r="EX82" s="51"/>
      <c r="EY82" s="51"/>
      <c r="EZ82" s="51"/>
      <c r="FA82" s="51"/>
      <c r="FB82" s="51"/>
      <c r="FC82" s="51"/>
      <c r="FD82" s="51"/>
      <c r="FE82" s="51"/>
      <c r="FF82" s="51"/>
      <c r="FG82" s="51"/>
      <c r="FH82" s="51"/>
      <c r="FI82" s="51"/>
      <c r="FJ82" s="51"/>
      <c r="FK82" s="51"/>
      <c r="FL82" s="51"/>
      <c r="FM82" s="51"/>
      <c r="FN82" s="51"/>
      <c r="FO82" s="51"/>
      <c r="FP82" s="51"/>
      <c r="FQ82" s="51"/>
      <c r="FR82" s="51"/>
      <c r="FS82" s="51"/>
      <c r="FT82" s="51"/>
      <c r="FU82" s="51"/>
      <c r="FV82" s="51"/>
      <c r="FW82" s="51"/>
      <c r="FX82" s="51"/>
      <c r="FY82" s="51"/>
      <c r="FZ82" s="51"/>
      <c r="GA82" s="51"/>
      <c r="GB82" s="51"/>
      <c r="GC82" s="51"/>
      <c r="GD82" s="51"/>
      <c r="GI82" s="77"/>
      <c r="GJ82" s="77"/>
      <c r="GK82" s="77"/>
      <c r="GL82" s="77"/>
      <c r="GM82" s="77"/>
      <c r="GN82" s="77"/>
      <c r="GO82" s="77"/>
      <c r="GP82" s="77"/>
      <c r="GQ82" s="77"/>
      <c r="GR82" s="77"/>
      <c r="GS82" s="77"/>
      <c r="GT82" s="77"/>
      <c r="GU82" s="77"/>
      <c r="GV82" s="77"/>
      <c r="GW82" s="77"/>
      <c r="GX82" s="77"/>
      <c r="GY82" s="77"/>
      <c r="GZ82" s="77"/>
      <c r="HA82" s="77"/>
      <c r="HB82" s="77"/>
      <c r="HC82" s="77"/>
      <c r="HD82" s="77"/>
      <c r="HE82" s="77"/>
      <c r="HF82" s="77"/>
    </row>
    <row r="83" spans="1:214" ht="21">
      <c r="A83" s="29">
        <v>26</v>
      </c>
      <c r="B83" s="64">
        <f>IF(ลับ!B$3=0,0,IF(เวลาเรียน!G31="ป",ลับ!B$3,0))</f>
        <v>0</v>
      </c>
      <c r="C83" s="64">
        <f>IF(ลับ!C$3=0,0,IF(เวลาเรียน!H31="ป",ลับ!C$3,0))</f>
        <v>0</v>
      </c>
      <c r="D83" s="64">
        <f>IF(ลับ!D$3=0,0,IF(เวลาเรียน!I31="ป",ลับ!D$3,0))</f>
        <v>0</v>
      </c>
      <c r="E83" s="64">
        <f>IF(ลับ!E$3=0,0,IF(เวลาเรียน!J31="ป",ลับ!E$3,0))</f>
        <v>0</v>
      </c>
      <c r="F83" s="64">
        <f>IF(ลับ!F$3=0,0,IF(เวลาเรียน!K31="ป",ลับ!F$3,0))</f>
        <v>0</v>
      </c>
      <c r="G83" s="64">
        <f>IF(ลับ!G$3=0,0,IF(เวลาเรียน!L31="ป",ลับ!G$3,0))</f>
        <v>0</v>
      </c>
      <c r="H83" s="64">
        <f>IF(ลับ!H$3=0,0,IF(เวลาเรียน!M31="ป",ลับ!H$3,0))</f>
        <v>0</v>
      </c>
      <c r="I83" s="64">
        <f>IF(ลับ!I$3=0,0,IF(เวลาเรียน!N31="ป",ลับ!I$3,0))</f>
        <v>0</v>
      </c>
      <c r="J83" s="64">
        <f>IF(ลับ!J$3=0,0,IF(เวลาเรียน!O31="ป",ลับ!J$3,0))</f>
        <v>0</v>
      </c>
      <c r="K83" s="64">
        <f>IF(ลับ!K$3=0,0,IF(เวลาเรียน!P31="ป",ลับ!K$3,0))</f>
        <v>0</v>
      </c>
      <c r="L83" s="64">
        <f>IF(ลับ!L$3=0,0,IF(เวลาเรียน!Q31="ป",ลับ!L$3,0))</f>
        <v>0</v>
      </c>
      <c r="M83" s="64">
        <f>IF(ลับ!M$3=0,0,IF(เวลาเรียน!R31="ป",ลับ!M$3,0))</f>
        <v>0</v>
      </c>
      <c r="N83" s="64">
        <f>IF(ลับ!N$3=0,0,IF(เวลาเรียน!S31="ป",ลับ!N$3,0))</f>
        <v>0</v>
      </c>
      <c r="O83" s="64">
        <f>IF(ลับ!O$3=0,0,IF(เวลาเรียน!T31="ป",ลับ!O$3,0))</f>
        <v>0</v>
      </c>
      <c r="P83" s="64">
        <f>IF(ลับ!P$3=0,0,IF(เวลาเรียน!U31="ป",ลับ!P$3,0))</f>
        <v>0</v>
      </c>
      <c r="Q83" s="64">
        <f>IF(ลับ!Q$3=0,0,IF(เวลาเรียน!V31="ป",ลับ!Q$3,0))</f>
        <v>0</v>
      </c>
      <c r="R83" s="64">
        <f>IF(ลับ!R$3=0,0,IF(เวลาเรียน!W31="ป",ลับ!R$3,0))</f>
        <v>0</v>
      </c>
      <c r="S83" s="64">
        <f>IF(ลับ!S$3=0,0,IF(เวลาเรียน!X31="ป",ลับ!S$3,0))</f>
        <v>0</v>
      </c>
      <c r="T83" s="64">
        <f>IF(ลับ!T$3=0,0,IF(เวลาเรียน!Y31="ป",ลับ!T$3,0))</f>
        <v>0</v>
      </c>
      <c r="U83" s="64">
        <f>IF(ลับ!U$3=0,0,IF(เวลาเรียน!Z31="ป",ลับ!U$3,0))</f>
        <v>0</v>
      </c>
      <c r="V83" s="64">
        <f>IF(ลับ!V$3=0,0,IF(เวลาเรียน!AA31="ป",ลับ!V$3,0))</f>
        <v>0</v>
      </c>
      <c r="W83" s="64">
        <f>IF(ลับ!W$3=0,0,IF(เวลาเรียน!AB31="ป",ลับ!W$3,0))</f>
        <v>0</v>
      </c>
      <c r="X83" s="64">
        <f>IF(ลับ!X$3=0,0,IF(เวลาเรียน!AC31="ป",ลับ!X$3,0))</f>
        <v>0</v>
      </c>
      <c r="Y83" s="64">
        <f>IF(ลับ!Y$3=0,0,IF(เวลาเรียน!AD31="ป",ลับ!Y$3,0))</f>
        <v>0</v>
      </c>
      <c r="Z83" s="773">
        <f>IF(ลับ!Z$3=0,0,IF(เวลาเรียน!AE31="ป",ลับ!Z$3,0))</f>
        <v>0</v>
      </c>
      <c r="AA83" s="64">
        <f>IF(ลับ!B$3=0,0,IF(เวลาเรียน!AH31="ป",ลับ!B$3,0))</f>
        <v>0</v>
      </c>
      <c r="AB83" s="64">
        <f>IF(ลับ!C$3=0,0,IF(เวลาเรียน!AI31="ป",ลับ!C$3,0))</f>
        <v>0</v>
      </c>
      <c r="AC83" s="64">
        <f>IF(ลับ!D$3=0,0,IF(เวลาเรียน!AJ31="ป",ลับ!D$3,0))</f>
        <v>0</v>
      </c>
      <c r="AD83" s="64">
        <f>IF(ลับ!E$3=0,0,IF(เวลาเรียน!AK31="ป",ลับ!E$3,0))</f>
        <v>0</v>
      </c>
      <c r="AE83" s="64">
        <f>IF(ลับ!F$3=0,0,IF(เวลาเรียน!AL31="ป",ลับ!F$3,0))</f>
        <v>0</v>
      </c>
      <c r="AF83" s="64">
        <f>IF(ลับ!G$3=0,0,IF(เวลาเรียน!AM31="ป",ลับ!G$3,0))</f>
        <v>0</v>
      </c>
      <c r="AG83" s="64">
        <f>IF(ลับ!H$3=0,0,IF(เวลาเรียน!AN31="ป",ลับ!H$3,0))</f>
        <v>0</v>
      </c>
      <c r="AH83" s="64">
        <f>IF(ลับ!I$3=0,0,IF(เวลาเรียน!AO31="ป",ลับ!I$3,0))</f>
        <v>0</v>
      </c>
      <c r="AI83" s="64">
        <f>IF(ลับ!J$3=0,0,IF(เวลาเรียน!AP31="ป",ลับ!J$3,0))</f>
        <v>0</v>
      </c>
      <c r="AJ83" s="64">
        <f>IF(ลับ!K$3=0,0,IF(เวลาเรียน!AQ31="ป",ลับ!K$3,0))</f>
        <v>0</v>
      </c>
      <c r="AK83" s="64">
        <f>IF(ลับ!L$3=0,0,IF(เวลาเรียน!AR31="ป",ลับ!L$3,0))</f>
        <v>0</v>
      </c>
      <c r="AL83" s="64">
        <f>IF(ลับ!M$3=0,0,IF(เวลาเรียน!AS31="ป",ลับ!M$3,0))</f>
        <v>0</v>
      </c>
      <c r="AM83" s="64">
        <f>IF(ลับ!N$3=0,0,IF(เวลาเรียน!AT31="ป",ลับ!N$3,0))</f>
        <v>0</v>
      </c>
      <c r="AN83" s="64">
        <f>IF(ลับ!O$3=0,0,IF(เวลาเรียน!AU31="ป",ลับ!O$3,0))</f>
        <v>0</v>
      </c>
      <c r="AO83" s="64">
        <f>IF(ลับ!P$3=0,0,IF(เวลาเรียน!AV31="ป",ลับ!P$3,0))</f>
        <v>0</v>
      </c>
      <c r="AP83" s="64">
        <f>IF(ลับ!Q$3=0,0,IF(เวลาเรียน!AW31="ป",ลับ!Q$3,0))</f>
        <v>0</v>
      </c>
      <c r="AQ83" s="64">
        <f>IF(ลับ!R$3=0,0,IF(เวลาเรียน!AX31="ป",ลับ!R$3,0))</f>
        <v>0</v>
      </c>
      <c r="AR83" s="64">
        <f>IF(ลับ!S$3=0,0,IF(เวลาเรียน!AY31="ป",ลับ!S$3,0))</f>
        <v>0</v>
      </c>
      <c r="AS83" s="64">
        <f>IF(ลับ!T$3=0,0,IF(เวลาเรียน!AZ31="ป",ลับ!T$3,0))</f>
        <v>0</v>
      </c>
      <c r="AT83" s="64">
        <f>IF(ลับ!U$3=0,0,IF(เวลาเรียน!BA31="ป",ลับ!U$3,0))</f>
        <v>0</v>
      </c>
      <c r="AU83" s="64">
        <f>IF(ลับ!V$3=0,0,IF(เวลาเรียน!BB31="ป",ลับ!V$3,0))</f>
        <v>0</v>
      </c>
      <c r="AV83" s="64">
        <f>IF(ลับ!W$3=0,0,IF(เวลาเรียน!BC31="ป",ลับ!W$3,0))</f>
        <v>0</v>
      </c>
      <c r="AW83" s="64">
        <f>IF(ลับ!X$3=0,0,IF(เวลาเรียน!BD31="ป",ลับ!X$3,0))</f>
        <v>0</v>
      </c>
      <c r="AX83" s="64">
        <f>IF(ลับ!Y$3=0,0,IF(เวลาเรียน!BE31="ป",ลับ!Y$3,0))</f>
        <v>0</v>
      </c>
      <c r="AY83" s="64">
        <f>IF(ลับ!Z$3=0,0,IF(เวลาเรียน!BF31="ป",ลับ!Z$3,0))</f>
        <v>0</v>
      </c>
      <c r="AZ83" s="64">
        <f>IF(ลับ!AA$3=0,0,IF(เวลาเรียน!BG31="ป",ลับ!AA$3,0))</f>
        <v>0</v>
      </c>
      <c r="BA83" s="64">
        <f>IF(ลับ!AB$3=0,0,IF(เวลาเรียน!BH31="ป",ลับ!AB$3,0))</f>
        <v>0</v>
      </c>
      <c r="BB83" s="64">
        <f>IF(ลับ!AC$3=0,0,IF(เวลาเรียน!BI31="ป",ลับ!AC$3,0))</f>
        <v>0</v>
      </c>
      <c r="BC83" s="64">
        <f>IF(ลับ!AD$3=0,0,IF(เวลาเรียน!BJ31="ป",ลับ!AD$3,0))</f>
        <v>0</v>
      </c>
      <c r="BD83" s="64">
        <f>IF(ลับ!AE$3=0,0,IF(เวลาเรียน!BK31="ป",ลับ!AE$3,0))</f>
        <v>0</v>
      </c>
      <c r="BE83" s="64">
        <f>IF(ลับ!AF$3=0,0,IF(เวลาเรียน!BL31="ป",ลับ!AF$3,0))</f>
        <v>0</v>
      </c>
      <c r="BF83" s="64">
        <f>IF(ลับ!AG$3=0,0,IF(เวลาเรียน!BM31="ป",ลับ!AG$3,0))</f>
        <v>0</v>
      </c>
      <c r="BG83" s="64">
        <f>IF(ลับ!AH$3=0,0,IF(เวลาเรียน!BN31="ป",ลับ!AH$3,0))</f>
        <v>0</v>
      </c>
      <c r="BH83" s="64">
        <f>IF(ลับ!AI$3=0,0,IF(เวลาเรียน!BO31="ป",ลับ!AI$3,0))</f>
        <v>0</v>
      </c>
      <c r="BI83" s="64">
        <f>IF(ลับ!AJ$3=0,0,IF(เวลาเรียน!BP31="ป",ลับ!AJ$3,0))</f>
        <v>0</v>
      </c>
      <c r="BJ83" s="64">
        <f>IF(ลับ!AK$3=0,0,IF(เวลาเรียน!BQ31="ป",ลับ!AK$3,0))</f>
        <v>0</v>
      </c>
      <c r="BK83" s="64">
        <f>IF(ลับ!AL$3=0,0,IF(เวลาเรียน!BR31="ป",ลับ!AL$3,0))</f>
        <v>0</v>
      </c>
      <c r="BL83" s="64">
        <f>IF(ลับ!AM$3=0,0,IF(เวลาเรียน!BS31="ป",ลับ!AM$3,0))</f>
        <v>0</v>
      </c>
      <c r="BM83" s="64">
        <f>IF(ลับ!AN$3=0,0,IF(เวลาเรียน!BT31="ป",ลับ!AN$3,0))</f>
        <v>0</v>
      </c>
      <c r="BN83" s="64">
        <f>IF(ลับ!AO$3=0,0,IF(เวลาเรียน!BU31="ป",ลับ!AO$3,0))</f>
        <v>0</v>
      </c>
      <c r="BO83" s="64">
        <f>IF(ลับ!AP$3=0,0,IF(เวลาเรียน!BV31="ป",ลับ!AP$3,0))</f>
        <v>0</v>
      </c>
      <c r="BP83" s="64">
        <f>IF(ลับ!AQ$3=0,0,IF(เวลาเรียน!BW31="ป",ลับ!AQ$3,0))</f>
        <v>0</v>
      </c>
      <c r="BQ83" s="64">
        <f>IF(ลับ!AR$3=0,0,IF(เวลาเรียน!BX31="ป",ลับ!AR$3,0))</f>
        <v>0</v>
      </c>
      <c r="BR83" s="64">
        <f>IF(ลับ!AS$3=0,0,IF(เวลาเรียน!BY31="ป",ลับ!AS$3,0))</f>
        <v>0</v>
      </c>
      <c r="BS83" s="773">
        <f>IF(ลับ!AT$3=0,0,IF(เวลาเรียน!BZ31="ป",ลับ!AT$3,0))</f>
        <v>0</v>
      </c>
      <c r="BT83" s="64">
        <f>IF(ลับ!BT$3=0,0,IF(เวลาเรียน!CB31="ป",ลับ!BT$3,0))</f>
        <v>0</v>
      </c>
      <c r="BU83" s="64">
        <f>IF(ลับ!BU$3=0,0,IF(เวลาเรียน!CC31="ป",ลับ!BU$3,0))</f>
        <v>0</v>
      </c>
      <c r="BV83" s="64">
        <f>IF(ลับ!BV$3=0,0,IF(เวลาเรียน!CD31="ป",ลับ!BV$3,0))</f>
        <v>0</v>
      </c>
      <c r="BW83" s="64">
        <f>IF(ลับ!BW$3=0,0,IF(เวลาเรียน!CE31="ป",ลับ!BW$3,0))</f>
        <v>0</v>
      </c>
      <c r="BX83" s="64">
        <f>IF(ลับ!BX$3=0,0,IF(เวลาเรียน!CF31="ป",ลับ!BX$3,0))</f>
        <v>0</v>
      </c>
      <c r="BY83" s="64">
        <f>IF(ลับ!BY$3=0,0,IF(เวลาเรียน!CG31="ป",ลับ!BY$3,0))</f>
        <v>0</v>
      </c>
      <c r="BZ83" s="64">
        <f>IF(ลับ!BZ$3=0,0,IF(เวลาเรียน!CH31="ป",ลับ!BZ$3,0))</f>
        <v>0</v>
      </c>
      <c r="CA83" s="64">
        <f>IF(ลับ!CA$3=0,0,IF(เวลาเรียน!CI31="ป",ลับ!CA$3,0))</f>
        <v>0</v>
      </c>
      <c r="CB83" s="64">
        <f>IF(ลับ!CB$3=0,0,IF(เวลาเรียน!CJ31="ป",ลับ!CB$3,0))</f>
        <v>0</v>
      </c>
      <c r="CC83" s="64">
        <f>IF(ลับ!CC$3=0,0,IF(เวลาเรียน!CK31="ป",ลับ!CC$3,0))</f>
        <v>0</v>
      </c>
      <c r="CD83" s="64">
        <f>IF(ลับ!CD$3=0,0,IF(เวลาเรียน!CL31="ป",ลับ!CD$3,0))</f>
        <v>0</v>
      </c>
      <c r="CE83" s="64">
        <f>IF(ลับ!CE$3=0,0,IF(เวลาเรียน!CM31="ป",ลับ!CE$3,0))</f>
        <v>0</v>
      </c>
      <c r="CF83" s="64">
        <f>IF(ลับ!CF$3=0,0,IF(เวลาเรียน!CN31="ป",ลับ!CF$3,0))</f>
        <v>0</v>
      </c>
      <c r="CG83" s="64">
        <f>IF(ลับ!CG$3=0,0,IF(เวลาเรียน!CO31="ป",ลับ!CG$3,0))</f>
        <v>0</v>
      </c>
      <c r="CH83" s="64">
        <f>IF(ลับ!CH$3=0,0,IF(เวลาเรียน!CP31="ป",ลับ!CH$3,0))</f>
        <v>0</v>
      </c>
      <c r="CI83" s="64">
        <f>IF(ลับ!CI$3=0,0,IF(เวลาเรียน!CQ31="ป",ลับ!CI$3,0))</f>
        <v>0</v>
      </c>
      <c r="CJ83" s="64">
        <f>IF(ลับ!CJ$3=0,0,IF(เวลาเรียน!CR31="ป",ลับ!CJ$3,0))</f>
        <v>0</v>
      </c>
      <c r="CK83" s="64">
        <f>IF(ลับ!CK$3=0,0,IF(เวลาเรียน!CS31="ป",ลับ!CK$3,0))</f>
        <v>0</v>
      </c>
      <c r="CL83" s="64">
        <f>IF(ลับ!CL$3=0,0,IF(เวลาเรียน!CT31="ป",ลับ!CL$3,0))</f>
        <v>0</v>
      </c>
      <c r="CM83" s="64">
        <f>IF(ลับ!CM$3=0,0,IF(เวลาเรียน!CU31="ป",ลับ!CM$3,0))</f>
        <v>0</v>
      </c>
      <c r="CN83" s="64">
        <f>IF(ลับ!CN$3=0,0,IF(เวลาเรียน!CV31="ป",ลับ!CN$3,0))</f>
        <v>0</v>
      </c>
      <c r="CO83" s="64">
        <f>IF(ลับ!CO$3=0,0,IF(เวลาเรียน!CW31="ป",ลับ!CO$3,0))</f>
        <v>0</v>
      </c>
      <c r="CP83" s="64">
        <f>IF(ลับ!CP$3=0,0,IF(เวลาเรียน!CX31="ป",ลับ!CP$3,0))</f>
        <v>0</v>
      </c>
      <c r="CQ83" s="64">
        <f>IF(ลับ!CQ$3=0,0,IF(เวลาเรียน!CY31="ป",ลับ!CQ$3,0))</f>
        <v>0</v>
      </c>
      <c r="CR83" s="64">
        <f>IF(ลับ!CR$3=0,0,IF(เวลาเรียน!CZ31="ป",ลับ!CR$3,0))</f>
        <v>0</v>
      </c>
      <c r="CS83" s="64">
        <f>IF(ลับ!CS$3=0,0,IF(เวลาเรียน!DA31="ป",ลับ!CS$3,0))</f>
        <v>0</v>
      </c>
      <c r="CT83" s="64">
        <f>IF(ลับ!CT$3=0,0,IF(เวลาเรียน!DB31="ป",ลับ!CT$3,0))</f>
        <v>0</v>
      </c>
      <c r="CU83" s="64">
        <f>IF(ลับ!CU$3=0,0,IF(เวลาเรียน!DC31="ป",ลับ!CU$3,0))</f>
        <v>0</v>
      </c>
      <c r="CV83" s="64">
        <f>IF(ลับ!CV$3=0,0,IF(เวลาเรียน!DD31="ป",ลับ!CV$3,0))</f>
        <v>0</v>
      </c>
      <c r="CW83" s="64">
        <f>IF(ลับ!CW$3=0,0,IF(เวลาเรียน!DE31="ป",ลับ!CW$3,0))</f>
        <v>0</v>
      </c>
      <c r="CX83" s="85">
        <f t="shared" si="24"/>
        <v>0</v>
      </c>
      <c r="CZ83" s="51"/>
      <c r="DA83" s="51"/>
      <c r="DB83" s="51"/>
      <c r="DC83" s="51"/>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X83" s="51"/>
      <c r="EY83" s="51"/>
      <c r="EZ83" s="51"/>
      <c r="FA83" s="51"/>
      <c r="FB83" s="51"/>
      <c r="FC83" s="51"/>
      <c r="FD83" s="51"/>
      <c r="FE83" s="51"/>
      <c r="FF83" s="51"/>
      <c r="FG83" s="51"/>
      <c r="FH83" s="51"/>
      <c r="FI83" s="51"/>
      <c r="FJ83" s="51"/>
      <c r="FK83" s="51"/>
      <c r="FL83" s="51"/>
      <c r="FM83" s="51"/>
      <c r="FN83" s="51"/>
      <c r="FO83" s="51"/>
      <c r="FP83" s="51"/>
      <c r="FQ83" s="51"/>
      <c r="FR83" s="51"/>
      <c r="FS83" s="51"/>
      <c r="FT83" s="51"/>
      <c r="FU83" s="51"/>
      <c r="FV83" s="51"/>
      <c r="FW83" s="51"/>
      <c r="FX83" s="51"/>
      <c r="FY83" s="51"/>
      <c r="FZ83" s="51"/>
      <c r="GA83" s="51"/>
      <c r="GB83" s="51"/>
      <c r="GC83" s="51"/>
      <c r="GD83" s="51"/>
      <c r="GI83" s="77"/>
      <c r="GJ83" s="77"/>
      <c r="GK83" s="77"/>
      <c r="GL83" s="77"/>
      <c r="GM83" s="77"/>
      <c r="GN83" s="77"/>
      <c r="GO83" s="77"/>
      <c r="GP83" s="77"/>
      <c r="GQ83" s="77"/>
      <c r="GR83" s="77"/>
      <c r="GS83" s="77"/>
      <c r="GT83" s="77"/>
      <c r="GU83" s="77"/>
      <c r="GV83" s="77"/>
      <c r="GW83" s="77"/>
      <c r="GX83" s="77"/>
      <c r="GY83" s="77"/>
      <c r="GZ83" s="77"/>
      <c r="HA83" s="77"/>
      <c r="HB83" s="77"/>
      <c r="HC83" s="77"/>
      <c r="HD83" s="77"/>
      <c r="HE83" s="77"/>
      <c r="HF83" s="77"/>
    </row>
    <row r="84" spans="1:214" ht="21">
      <c r="A84" s="29">
        <v>27</v>
      </c>
      <c r="B84" s="64">
        <f>IF(ลับ!B$3=0,0,IF(เวลาเรียน!G32="ป",ลับ!B$3,0))</f>
        <v>0</v>
      </c>
      <c r="C84" s="64">
        <f>IF(ลับ!C$3=0,0,IF(เวลาเรียน!H32="ป",ลับ!C$3,0))</f>
        <v>0</v>
      </c>
      <c r="D84" s="64">
        <f>IF(ลับ!D$3=0,0,IF(เวลาเรียน!I32="ป",ลับ!D$3,0))</f>
        <v>0</v>
      </c>
      <c r="E84" s="64">
        <f>IF(ลับ!E$3=0,0,IF(เวลาเรียน!J32="ป",ลับ!E$3,0))</f>
        <v>0</v>
      </c>
      <c r="F84" s="64">
        <f>IF(ลับ!F$3=0,0,IF(เวลาเรียน!K32="ป",ลับ!F$3,0))</f>
        <v>0</v>
      </c>
      <c r="G84" s="64">
        <f>IF(ลับ!G$3=0,0,IF(เวลาเรียน!L32="ป",ลับ!G$3,0))</f>
        <v>0</v>
      </c>
      <c r="H84" s="64">
        <f>IF(ลับ!H$3=0,0,IF(เวลาเรียน!M32="ป",ลับ!H$3,0))</f>
        <v>0</v>
      </c>
      <c r="I84" s="64">
        <f>IF(ลับ!I$3=0,0,IF(เวลาเรียน!N32="ป",ลับ!I$3,0))</f>
        <v>0</v>
      </c>
      <c r="J84" s="64">
        <f>IF(ลับ!J$3=0,0,IF(เวลาเรียน!O32="ป",ลับ!J$3,0))</f>
        <v>0</v>
      </c>
      <c r="K84" s="64">
        <f>IF(ลับ!K$3=0,0,IF(เวลาเรียน!P32="ป",ลับ!K$3,0))</f>
        <v>0</v>
      </c>
      <c r="L84" s="64">
        <f>IF(ลับ!L$3=0,0,IF(เวลาเรียน!Q32="ป",ลับ!L$3,0))</f>
        <v>0</v>
      </c>
      <c r="M84" s="64">
        <f>IF(ลับ!M$3=0,0,IF(เวลาเรียน!R32="ป",ลับ!M$3,0))</f>
        <v>0</v>
      </c>
      <c r="N84" s="64">
        <f>IF(ลับ!N$3=0,0,IF(เวลาเรียน!S32="ป",ลับ!N$3,0))</f>
        <v>0</v>
      </c>
      <c r="O84" s="64">
        <f>IF(ลับ!O$3=0,0,IF(เวลาเรียน!T32="ป",ลับ!O$3,0))</f>
        <v>0</v>
      </c>
      <c r="P84" s="64">
        <f>IF(ลับ!P$3=0,0,IF(เวลาเรียน!U32="ป",ลับ!P$3,0))</f>
        <v>0</v>
      </c>
      <c r="Q84" s="64">
        <f>IF(ลับ!Q$3=0,0,IF(เวลาเรียน!V32="ป",ลับ!Q$3,0))</f>
        <v>0</v>
      </c>
      <c r="R84" s="64">
        <f>IF(ลับ!R$3=0,0,IF(เวลาเรียน!W32="ป",ลับ!R$3,0))</f>
        <v>0</v>
      </c>
      <c r="S84" s="64">
        <f>IF(ลับ!S$3=0,0,IF(เวลาเรียน!X32="ป",ลับ!S$3,0))</f>
        <v>0</v>
      </c>
      <c r="T84" s="64">
        <f>IF(ลับ!T$3=0,0,IF(เวลาเรียน!Y32="ป",ลับ!T$3,0))</f>
        <v>0</v>
      </c>
      <c r="U84" s="64">
        <f>IF(ลับ!U$3=0,0,IF(เวลาเรียน!Z32="ป",ลับ!U$3,0))</f>
        <v>0</v>
      </c>
      <c r="V84" s="64">
        <f>IF(ลับ!V$3=0,0,IF(เวลาเรียน!AA32="ป",ลับ!V$3,0))</f>
        <v>0</v>
      </c>
      <c r="W84" s="64">
        <f>IF(ลับ!W$3=0,0,IF(เวลาเรียน!AB32="ป",ลับ!W$3,0))</f>
        <v>0</v>
      </c>
      <c r="X84" s="64">
        <f>IF(ลับ!X$3=0,0,IF(เวลาเรียน!AC32="ป",ลับ!X$3,0))</f>
        <v>0</v>
      </c>
      <c r="Y84" s="64">
        <f>IF(ลับ!Y$3=0,0,IF(เวลาเรียน!AD32="ป",ลับ!Y$3,0))</f>
        <v>0</v>
      </c>
      <c r="Z84" s="773">
        <f>IF(ลับ!Z$3=0,0,IF(เวลาเรียน!AE32="ป",ลับ!Z$3,0))</f>
        <v>0</v>
      </c>
      <c r="AA84" s="64">
        <f>IF(ลับ!B$3=0,0,IF(เวลาเรียน!AH32="ป",ลับ!B$3,0))</f>
        <v>0</v>
      </c>
      <c r="AB84" s="64">
        <f>IF(ลับ!C$3=0,0,IF(เวลาเรียน!AI32="ป",ลับ!C$3,0))</f>
        <v>0</v>
      </c>
      <c r="AC84" s="64">
        <f>IF(ลับ!D$3=0,0,IF(เวลาเรียน!AJ32="ป",ลับ!D$3,0))</f>
        <v>0</v>
      </c>
      <c r="AD84" s="64">
        <f>IF(ลับ!E$3=0,0,IF(เวลาเรียน!AK32="ป",ลับ!E$3,0))</f>
        <v>0</v>
      </c>
      <c r="AE84" s="64">
        <f>IF(ลับ!F$3=0,0,IF(เวลาเรียน!AL32="ป",ลับ!F$3,0))</f>
        <v>0</v>
      </c>
      <c r="AF84" s="64">
        <f>IF(ลับ!G$3=0,0,IF(เวลาเรียน!AM32="ป",ลับ!G$3,0))</f>
        <v>0</v>
      </c>
      <c r="AG84" s="64">
        <f>IF(ลับ!H$3=0,0,IF(เวลาเรียน!AN32="ป",ลับ!H$3,0))</f>
        <v>0</v>
      </c>
      <c r="AH84" s="64">
        <f>IF(ลับ!I$3=0,0,IF(เวลาเรียน!AO32="ป",ลับ!I$3,0))</f>
        <v>0</v>
      </c>
      <c r="AI84" s="64">
        <f>IF(ลับ!J$3=0,0,IF(เวลาเรียน!AP32="ป",ลับ!J$3,0))</f>
        <v>0</v>
      </c>
      <c r="AJ84" s="64">
        <f>IF(ลับ!K$3=0,0,IF(เวลาเรียน!AQ32="ป",ลับ!K$3,0))</f>
        <v>0</v>
      </c>
      <c r="AK84" s="64">
        <f>IF(ลับ!L$3=0,0,IF(เวลาเรียน!AR32="ป",ลับ!L$3,0))</f>
        <v>0</v>
      </c>
      <c r="AL84" s="64">
        <f>IF(ลับ!M$3=0,0,IF(เวลาเรียน!AS32="ป",ลับ!M$3,0))</f>
        <v>0</v>
      </c>
      <c r="AM84" s="64">
        <f>IF(ลับ!N$3=0,0,IF(เวลาเรียน!AT32="ป",ลับ!N$3,0))</f>
        <v>0</v>
      </c>
      <c r="AN84" s="64">
        <f>IF(ลับ!O$3=0,0,IF(เวลาเรียน!AU32="ป",ลับ!O$3,0))</f>
        <v>0</v>
      </c>
      <c r="AO84" s="64">
        <f>IF(ลับ!P$3=0,0,IF(เวลาเรียน!AV32="ป",ลับ!P$3,0))</f>
        <v>0</v>
      </c>
      <c r="AP84" s="64">
        <f>IF(ลับ!Q$3=0,0,IF(เวลาเรียน!AW32="ป",ลับ!Q$3,0))</f>
        <v>0</v>
      </c>
      <c r="AQ84" s="64">
        <f>IF(ลับ!R$3=0,0,IF(เวลาเรียน!AX32="ป",ลับ!R$3,0))</f>
        <v>0</v>
      </c>
      <c r="AR84" s="64">
        <f>IF(ลับ!S$3=0,0,IF(เวลาเรียน!AY32="ป",ลับ!S$3,0))</f>
        <v>0</v>
      </c>
      <c r="AS84" s="64">
        <f>IF(ลับ!T$3=0,0,IF(เวลาเรียน!AZ32="ป",ลับ!T$3,0))</f>
        <v>0</v>
      </c>
      <c r="AT84" s="64">
        <f>IF(ลับ!U$3=0,0,IF(เวลาเรียน!BA32="ป",ลับ!U$3,0))</f>
        <v>0</v>
      </c>
      <c r="AU84" s="64">
        <f>IF(ลับ!V$3=0,0,IF(เวลาเรียน!BB32="ป",ลับ!V$3,0))</f>
        <v>0</v>
      </c>
      <c r="AV84" s="64">
        <f>IF(ลับ!W$3=0,0,IF(เวลาเรียน!BC32="ป",ลับ!W$3,0))</f>
        <v>0</v>
      </c>
      <c r="AW84" s="64">
        <f>IF(ลับ!X$3=0,0,IF(เวลาเรียน!BD32="ป",ลับ!X$3,0))</f>
        <v>0</v>
      </c>
      <c r="AX84" s="64">
        <f>IF(ลับ!Y$3=0,0,IF(เวลาเรียน!BE32="ป",ลับ!Y$3,0))</f>
        <v>0</v>
      </c>
      <c r="AY84" s="64">
        <f>IF(ลับ!Z$3=0,0,IF(เวลาเรียน!BF32="ป",ลับ!Z$3,0))</f>
        <v>0</v>
      </c>
      <c r="AZ84" s="64">
        <f>IF(ลับ!AA$3=0,0,IF(เวลาเรียน!BG32="ป",ลับ!AA$3,0))</f>
        <v>0</v>
      </c>
      <c r="BA84" s="64">
        <f>IF(ลับ!AB$3=0,0,IF(เวลาเรียน!BH32="ป",ลับ!AB$3,0))</f>
        <v>0</v>
      </c>
      <c r="BB84" s="64">
        <f>IF(ลับ!AC$3=0,0,IF(เวลาเรียน!BI32="ป",ลับ!AC$3,0))</f>
        <v>0</v>
      </c>
      <c r="BC84" s="64">
        <f>IF(ลับ!AD$3=0,0,IF(เวลาเรียน!BJ32="ป",ลับ!AD$3,0))</f>
        <v>0</v>
      </c>
      <c r="BD84" s="64">
        <f>IF(ลับ!AE$3=0,0,IF(เวลาเรียน!BK32="ป",ลับ!AE$3,0))</f>
        <v>0</v>
      </c>
      <c r="BE84" s="64">
        <f>IF(ลับ!AF$3=0,0,IF(เวลาเรียน!BL32="ป",ลับ!AF$3,0))</f>
        <v>0</v>
      </c>
      <c r="BF84" s="64">
        <f>IF(ลับ!AG$3=0,0,IF(เวลาเรียน!BM32="ป",ลับ!AG$3,0))</f>
        <v>0</v>
      </c>
      <c r="BG84" s="64">
        <f>IF(ลับ!AH$3=0,0,IF(เวลาเรียน!BN32="ป",ลับ!AH$3,0))</f>
        <v>0</v>
      </c>
      <c r="BH84" s="64">
        <f>IF(ลับ!AI$3=0,0,IF(เวลาเรียน!BO32="ป",ลับ!AI$3,0))</f>
        <v>0</v>
      </c>
      <c r="BI84" s="64">
        <f>IF(ลับ!AJ$3=0,0,IF(เวลาเรียน!BP32="ป",ลับ!AJ$3,0))</f>
        <v>0</v>
      </c>
      <c r="BJ84" s="64">
        <f>IF(ลับ!AK$3=0,0,IF(เวลาเรียน!BQ32="ป",ลับ!AK$3,0))</f>
        <v>0</v>
      </c>
      <c r="BK84" s="64">
        <f>IF(ลับ!AL$3=0,0,IF(เวลาเรียน!BR32="ป",ลับ!AL$3,0))</f>
        <v>0</v>
      </c>
      <c r="BL84" s="64">
        <f>IF(ลับ!AM$3=0,0,IF(เวลาเรียน!BS32="ป",ลับ!AM$3,0))</f>
        <v>0</v>
      </c>
      <c r="BM84" s="64">
        <f>IF(ลับ!AN$3=0,0,IF(เวลาเรียน!BT32="ป",ลับ!AN$3,0))</f>
        <v>0</v>
      </c>
      <c r="BN84" s="64">
        <f>IF(ลับ!AO$3=0,0,IF(เวลาเรียน!BU32="ป",ลับ!AO$3,0))</f>
        <v>0</v>
      </c>
      <c r="BO84" s="64">
        <f>IF(ลับ!AP$3=0,0,IF(เวลาเรียน!BV32="ป",ลับ!AP$3,0))</f>
        <v>0</v>
      </c>
      <c r="BP84" s="64">
        <f>IF(ลับ!AQ$3=0,0,IF(เวลาเรียน!BW32="ป",ลับ!AQ$3,0))</f>
        <v>0</v>
      </c>
      <c r="BQ84" s="64">
        <f>IF(ลับ!AR$3=0,0,IF(เวลาเรียน!BX32="ป",ลับ!AR$3,0))</f>
        <v>0</v>
      </c>
      <c r="BR84" s="64">
        <f>IF(ลับ!AS$3=0,0,IF(เวลาเรียน!BY32="ป",ลับ!AS$3,0))</f>
        <v>0</v>
      </c>
      <c r="BS84" s="773">
        <f>IF(ลับ!AT$3=0,0,IF(เวลาเรียน!BZ32="ป",ลับ!AT$3,0))</f>
        <v>0</v>
      </c>
      <c r="BT84" s="64">
        <f>IF(ลับ!BT$3=0,0,IF(เวลาเรียน!CB32="ป",ลับ!BT$3,0))</f>
        <v>0</v>
      </c>
      <c r="BU84" s="64">
        <f>IF(ลับ!BU$3=0,0,IF(เวลาเรียน!CC32="ป",ลับ!BU$3,0))</f>
        <v>0</v>
      </c>
      <c r="BV84" s="64">
        <f>IF(ลับ!BV$3=0,0,IF(เวลาเรียน!CD32="ป",ลับ!BV$3,0))</f>
        <v>0</v>
      </c>
      <c r="BW84" s="64">
        <f>IF(ลับ!BW$3=0,0,IF(เวลาเรียน!CE32="ป",ลับ!BW$3,0))</f>
        <v>0</v>
      </c>
      <c r="BX84" s="64">
        <f>IF(ลับ!BX$3=0,0,IF(เวลาเรียน!CF32="ป",ลับ!BX$3,0))</f>
        <v>0</v>
      </c>
      <c r="BY84" s="64">
        <f>IF(ลับ!BY$3=0,0,IF(เวลาเรียน!CG32="ป",ลับ!BY$3,0))</f>
        <v>0</v>
      </c>
      <c r="BZ84" s="64">
        <f>IF(ลับ!BZ$3=0,0,IF(เวลาเรียน!CH32="ป",ลับ!BZ$3,0))</f>
        <v>0</v>
      </c>
      <c r="CA84" s="64">
        <f>IF(ลับ!CA$3=0,0,IF(เวลาเรียน!CI32="ป",ลับ!CA$3,0))</f>
        <v>0</v>
      </c>
      <c r="CB84" s="64">
        <f>IF(ลับ!CB$3=0,0,IF(เวลาเรียน!CJ32="ป",ลับ!CB$3,0))</f>
        <v>0</v>
      </c>
      <c r="CC84" s="64">
        <f>IF(ลับ!CC$3=0,0,IF(เวลาเรียน!CK32="ป",ลับ!CC$3,0))</f>
        <v>0</v>
      </c>
      <c r="CD84" s="64">
        <f>IF(ลับ!CD$3=0,0,IF(เวลาเรียน!CL32="ป",ลับ!CD$3,0))</f>
        <v>0</v>
      </c>
      <c r="CE84" s="64">
        <f>IF(ลับ!CE$3=0,0,IF(เวลาเรียน!CM32="ป",ลับ!CE$3,0))</f>
        <v>0</v>
      </c>
      <c r="CF84" s="64">
        <f>IF(ลับ!CF$3=0,0,IF(เวลาเรียน!CN32="ป",ลับ!CF$3,0))</f>
        <v>0</v>
      </c>
      <c r="CG84" s="64">
        <f>IF(ลับ!CG$3=0,0,IF(เวลาเรียน!CO32="ป",ลับ!CG$3,0))</f>
        <v>0</v>
      </c>
      <c r="CH84" s="64">
        <f>IF(ลับ!CH$3=0,0,IF(เวลาเรียน!CP32="ป",ลับ!CH$3,0))</f>
        <v>0</v>
      </c>
      <c r="CI84" s="64">
        <f>IF(ลับ!CI$3=0,0,IF(เวลาเรียน!CQ32="ป",ลับ!CI$3,0))</f>
        <v>0</v>
      </c>
      <c r="CJ84" s="64">
        <f>IF(ลับ!CJ$3=0,0,IF(เวลาเรียน!CR32="ป",ลับ!CJ$3,0))</f>
        <v>0</v>
      </c>
      <c r="CK84" s="64">
        <f>IF(ลับ!CK$3=0,0,IF(เวลาเรียน!CS32="ป",ลับ!CK$3,0))</f>
        <v>0</v>
      </c>
      <c r="CL84" s="64">
        <f>IF(ลับ!CL$3=0,0,IF(เวลาเรียน!CT32="ป",ลับ!CL$3,0))</f>
        <v>0</v>
      </c>
      <c r="CM84" s="64">
        <f>IF(ลับ!CM$3=0,0,IF(เวลาเรียน!CU32="ป",ลับ!CM$3,0))</f>
        <v>0</v>
      </c>
      <c r="CN84" s="64">
        <f>IF(ลับ!CN$3=0,0,IF(เวลาเรียน!CV32="ป",ลับ!CN$3,0))</f>
        <v>0</v>
      </c>
      <c r="CO84" s="64">
        <f>IF(ลับ!CO$3=0,0,IF(เวลาเรียน!CW32="ป",ลับ!CO$3,0))</f>
        <v>0</v>
      </c>
      <c r="CP84" s="64">
        <f>IF(ลับ!CP$3=0,0,IF(เวลาเรียน!CX32="ป",ลับ!CP$3,0))</f>
        <v>0</v>
      </c>
      <c r="CQ84" s="64">
        <f>IF(ลับ!CQ$3=0,0,IF(เวลาเรียน!CY32="ป",ลับ!CQ$3,0))</f>
        <v>0</v>
      </c>
      <c r="CR84" s="64">
        <f>IF(ลับ!CR$3=0,0,IF(เวลาเรียน!CZ32="ป",ลับ!CR$3,0))</f>
        <v>0</v>
      </c>
      <c r="CS84" s="64">
        <f>IF(ลับ!CS$3=0,0,IF(เวลาเรียน!DA32="ป",ลับ!CS$3,0))</f>
        <v>0</v>
      </c>
      <c r="CT84" s="64">
        <f>IF(ลับ!CT$3=0,0,IF(เวลาเรียน!DB32="ป",ลับ!CT$3,0))</f>
        <v>0</v>
      </c>
      <c r="CU84" s="64">
        <f>IF(ลับ!CU$3=0,0,IF(เวลาเรียน!DC32="ป",ลับ!CU$3,0))</f>
        <v>0</v>
      </c>
      <c r="CV84" s="64">
        <f>IF(ลับ!CV$3=0,0,IF(เวลาเรียน!DD32="ป",ลับ!CV$3,0))</f>
        <v>0</v>
      </c>
      <c r="CW84" s="64">
        <f>IF(ลับ!CW$3=0,0,IF(เวลาเรียน!DE32="ป",ลับ!CW$3,0))</f>
        <v>0</v>
      </c>
      <c r="CX84" s="85">
        <f t="shared" si="24"/>
        <v>0</v>
      </c>
      <c r="CZ84" s="51"/>
      <c r="DA84" s="51"/>
      <c r="DB84" s="51"/>
      <c r="DC84" s="51"/>
      <c r="DD84" s="51"/>
      <c r="DE84" s="51"/>
      <c r="DF84" s="51"/>
      <c r="DG84" s="51"/>
      <c r="DH84" s="51"/>
      <c r="DI84" s="51"/>
      <c r="DJ84" s="51"/>
      <c r="DK84" s="51"/>
      <c r="DL84" s="51"/>
      <c r="DM84" s="51"/>
      <c r="DN84" s="51"/>
      <c r="DO84" s="51"/>
      <c r="DP84" s="51"/>
      <c r="DQ84" s="51"/>
      <c r="DR84" s="51"/>
      <c r="DS84" s="51"/>
      <c r="DT84" s="51"/>
      <c r="DU84" s="51"/>
      <c r="DV84" s="51"/>
      <c r="DW84" s="51"/>
      <c r="DX84" s="51"/>
      <c r="DY84" s="51"/>
      <c r="DZ84" s="51"/>
      <c r="EA84" s="51"/>
      <c r="EB84" s="51"/>
      <c r="EC84" s="51"/>
      <c r="ED84" s="51"/>
      <c r="EE84" s="51"/>
      <c r="EF84" s="51"/>
      <c r="EX84" s="51"/>
      <c r="EY84" s="51"/>
      <c r="EZ84" s="51"/>
      <c r="FA84" s="51"/>
      <c r="FB84" s="51"/>
      <c r="FC84" s="51"/>
      <c r="FD84" s="51"/>
      <c r="FE84" s="51"/>
      <c r="FF84" s="51"/>
      <c r="FG84" s="51"/>
      <c r="FH84" s="51"/>
      <c r="FI84" s="51"/>
      <c r="FJ84" s="51"/>
      <c r="FK84" s="51"/>
      <c r="FL84" s="51"/>
      <c r="FM84" s="51"/>
      <c r="FN84" s="51"/>
      <c r="FO84" s="51"/>
      <c r="FP84" s="51"/>
      <c r="FQ84" s="51"/>
      <c r="FR84" s="51"/>
      <c r="FS84" s="51"/>
      <c r="FT84" s="51"/>
      <c r="FU84" s="51"/>
      <c r="FV84" s="51"/>
      <c r="FW84" s="51"/>
      <c r="FX84" s="51"/>
      <c r="FY84" s="51"/>
      <c r="FZ84" s="51"/>
      <c r="GA84" s="51"/>
      <c r="GB84" s="51"/>
      <c r="GC84" s="51"/>
      <c r="GD84" s="51"/>
      <c r="GI84" s="77"/>
      <c r="GJ84" s="77"/>
      <c r="GK84" s="77"/>
      <c r="GL84" s="77"/>
      <c r="GM84" s="77"/>
      <c r="GN84" s="77"/>
      <c r="GO84" s="77"/>
      <c r="GP84" s="77"/>
      <c r="GQ84" s="77"/>
      <c r="GR84" s="77"/>
      <c r="GS84" s="77"/>
      <c r="GT84" s="77"/>
      <c r="GU84" s="77"/>
      <c r="GV84" s="77"/>
      <c r="GW84" s="77"/>
      <c r="GX84" s="77"/>
      <c r="GY84" s="77"/>
      <c r="GZ84" s="77"/>
      <c r="HA84" s="77"/>
      <c r="HB84" s="77"/>
      <c r="HC84" s="77"/>
      <c r="HD84" s="77"/>
      <c r="HE84" s="77"/>
      <c r="HF84" s="77"/>
    </row>
    <row r="85" spans="1:214" ht="21">
      <c r="A85" s="29">
        <v>28</v>
      </c>
      <c r="B85" s="64">
        <f>IF(ลับ!B$3=0,0,IF(เวลาเรียน!G33="ป",ลับ!B$3,0))</f>
        <v>0</v>
      </c>
      <c r="C85" s="64">
        <f>IF(ลับ!C$3=0,0,IF(เวลาเรียน!H33="ป",ลับ!C$3,0))</f>
        <v>0</v>
      </c>
      <c r="D85" s="64">
        <f>IF(ลับ!D$3=0,0,IF(เวลาเรียน!I33="ป",ลับ!D$3,0))</f>
        <v>0</v>
      </c>
      <c r="E85" s="64">
        <f>IF(ลับ!E$3=0,0,IF(เวลาเรียน!J33="ป",ลับ!E$3,0))</f>
        <v>0</v>
      </c>
      <c r="F85" s="64">
        <f>IF(ลับ!F$3=0,0,IF(เวลาเรียน!K33="ป",ลับ!F$3,0))</f>
        <v>0</v>
      </c>
      <c r="G85" s="64">
        <f>IF(ลับ!G$3=0,0,IF(เวลาเรียน!L33="ป",ลับ!G$3,0))</f>
        <v>0</v>
      </c>
      <c r="H85" s="64">
        <f>IF(ลับ!H$3=0,0,IF(เวลาเรียน!M33="ป",ลับ!H$3,0))</f>
        <v>0</v>
      </c>
      <c r="I85" s="64">
        <f>IF(ลับ!I$3=0,0,IF(เวลาเรียน!N33="ป",ลับ!I$3,0))</f>
        <v>0</v>
      </c>
      <c r="J85" s="64">
        <f>IF(ลับ!J$3=0,0,IF(เวลาเรียน!O33="ป",ลับ!J$3,0))</f>
        <v>0</v>
      </c>
      <c r="K85" s="64">
        <f>IF(ลับ!K$3=0,0,IF(เวลาเรียน!P33="ป",ลับ!K$3,0))</f>
        <v>0</v>
      </c>
      <c r="L85" s="64">
        <f>IF(ลับ!L$3=0,0,IF(เวลาเรียน!Q33="ป",ลับ!L$3,0))</f>
        <v>0</v>
      </c>
      <c r="M85" s="64">
        <f>IF(ลับ!M$3=0,0,IF(เวลาเรียน!R33="ป",ลับ!M$3,0))</f>
        <v>0</v>
      </c>
      <c r="N85" s="64">
        <f>IF(ลับ!N$3=0,0,IF(เวลาเรียน!S33="ป",ลับ!N$3,0))</f>
        <v>0</v>
      </c>
      <c r="O85" s="64">
        <f>IF(ลับ!O$3=0,0,IF(เวลาเรียน!T33="ป",ลับ!O$3,0))</f>
        <v>0</v>
      </c>
      <c r="P85" s="64">
        <f>IF(ลับ!P$3=0,0,IF(เวลาเรียน!U33="ป",ลับ!P$3,0))</f>
        <v>0</v>
      </c>
      <c r="Q85" s="64">
        <f>IF(ลับ!Q$3=0,0,IF(เวลาเรียน!V33="ป",ลับ!Q$3,0))</f>
        <v>0</v>
      </c>
      <c r="R85" s="64">
        <f>IF(ลับ!R$3=0,0,IF(เวลาเรียน!W33="ป",ลับ!R$3,0))</f>
        <v>0</v>
      </c>
      <c r="S85" s="64">
        <f>IF(ลับ!S$3=0,0,IF(เวลาเรียน!X33="ป",ลับ!S$3,0))</f>
        <v>0</v>
      </c>
      <c r="T85" s="64">
        <f>IF(ลับ!T$3=0,0,IF(เวลาเรียน!Y33="ป",ลับ!T$3,0))</f>
        <v>0</v>
      </c>
      <c r="U85" s="64">
        <f>IF(ลับ!U$3=0,0,IF(เวลาเรียน!Z33="ป",ลับ!U$3,0))</f>
        <v>0</v>
      </c>
      <c r="V85" s="64">
        <f>IF(ลับ!V$3=0,0,IF(เวลาเรียน!AA33="ป",ลับ!V$3,0))</f>
        <v>0</v>
      </c>
      <c r="W85" s="64">
        <f>IF(ลับ!W$3=0,0,IF(เวลาเรียน!AB33="ป",ลับ!W$3,0))</f>
        <v>0</v>
      </c>
      <c r="X85" s="64">
        <f>IF(ลับ!X$3=0,0,IF(เวลาเรียน!AC33="ป",ลับ!X$3,0))</f>
        <v>0</v>
      </c>
      <c r="Y85" s="64">
        <f>IF(ลับ!Y$3=0,0,IF(เวลาเรียน!AD33="ป",ลับ!Y$3,0))</f>
        <v>0</v>
      </c>
      <c r="Z85" s="773">
        <f>IF(ลับ!Z$3=0,0,IF(เวลาเรียน!AE33="ป",ลับ!Z$3,0))</f>
        <v>0</v>
      </c>
      <c r="AA85" s="64">
        <f>IF(ลับ!B$3=0,0,IF(เวลาเรียน!AH33="ป",ลับ!B$3,0))</f>
        <v>0</v>
      </c>
      <c r="AB85" s="64">
        <f>IF(ลับ!C$3=0,0,IF(เวลาเรียน!AI33="ป",ลับ!C$3,0))</f>
        <v>0</v>
      </c>
      <c r="AC85" s="64">
        <f>IF(ลับ!D$3=0,0,IF(เวลาเรียน!AJ33="ป",ลับ!D$3,0))</f>
        <v>0</v>
      </c>
      <c r="AD85" s="64">
        <f>IF(ลับ!E$3=0,0,IF(เวลาเรียน!AK33="ป",ลับ!E$3,0))</f>
        <v>0</v>
      </c>
      <c r="AE85" s="64">
        <f>IF(ลับ!F$3=0,0,IF(เวลาเรียน!AL33="ป",ลับ!F$3,0))</f>
        <v>0</v>
      </c>
      <c r="AF85" s="64">
        <f>IF(ลับ!G$3=0,0,IF(เวลาเรียน!AM33="ป",ลับ!G$3,0))</f>
        <v>0</v>
      </c>
      <c r="AG85" s="64">
        <f>IF(ลับ!H$3=0,0,IF(เวลาเรียน!AN33="ป",ลับ!H$3,0))</f>
        <v>0</v>
      </c>
      <c r="AH85" s="64">
        <f>IF(ลับ!I$3=0,0,IF(เวลาเรียน!AO33="ป",ลับ!I$3,0))</f>
        <v>0</v>
      </c>
      <c r="AI85" s="64">
        <f>IF(ลับ!J$3=0,0,IF(เวลาเรียน!AP33="ป",ลับ!J$3,0))</f>
        <v>0</v>
      </c>
      <c r="AJ85" s="64">
        <f>IF(ลับ!K$3=0,0,IF(เวลาเรียน!AQ33="ป",ลับ!K$3,0))</f>
        <v>0</v>
      </c>
      <c r="AK85" s="64">
        <f>IF(ลับ!L$3=0,0,IF(เวลาเรียน!AR33="ป",ลับ!L$3,0))</f>
        <v>0</v>
      </c>
      <c r="AL85" s="64">
        <f>IF(ลับ!M$3=0,0,IF(เวลาเรียน!AS33="ป",ลับ!M$3,0))</f>
        <v>0</v>
      </c>
      <c r="AM85" s="64">
        <f>IF(ลับ!N$3=0,0,IF(เวลาเรียน!AT33="ป",ลับ!N$3,0))</f>
        <v>0</v>
      </c>
      <c r="AN85" s="64">
        <f>IF(ลับ!O$3=0,0,IF(เวลาเรียน!AU33="ป",ลับ!O$3,0))</f>
        <v>0</v>
      </c>
      <c r="AO85" s="64">
        <f>IF(ลับ!P$3=0,0,IF(เวลาเรียน!AV33="ป",ลับ!P$3,0))</f>
        <v>0</v>
      </c>
      <c r="AP85" s="64">
        <f>IF(ลับ!Q$3=0,0,IF(เวลาเรียน!AW33="ป",ลับ!Q$3,0))</f>
        <v>0</v>
      </c>
      <c r="AQ85" s="64">
        <f>IF(ลับ!R$3=0,0,IF(เวลาเรียน!AX33="ป",ลับ!R$3,0))</f>
        <v>0</v>
      </c>
      <c r="AR85" s="64">
        <f>IF(ลับ!S$3=0,0,IF(เวลาเรียน!AY33="ป",ลับ!S$3,0))</f>
        <v>0</v>
      </c>
      <c r="AS85" s="64">
        <f>IF(ลับ!T$3=0,0,IF(เวลาเรียน!AZ33="ป",ลับ!T$3,0))</f>
        <v>0</v>
      </c>
      <c r="AT85" s="64">
        <f>IF(ลับ!U$3=0,0,IF(เวลาเรียน!BA33="ป",ลับ!U$3,0))</f>
        <v>0</v>
      </c>
      <c r="AU85" s="64">
        <f>IF(ลับ!V$3=0,0,IF(เวลาเรียน!BB33="ป",ลับ!V$3,0))</f>
        <v>0</v>
      </c>
      <c r="AV85" s="64">
        <f>IF(ลับ!W$3=0,0,IF(เวลาเรียน!BC33="ป",ลับ!W$3,0))</f>
        <v>0</v>
      </c>
      <c r="AW85" s="64">
        <f>IF(ลับ!X$3=0,0,IF(เวลาเรียน!BD33="ป",ลับ!X$3,0))</f>
        <v>0</v>
      </c>
      <c r="AX85" s="64">
        <f>IF(ลับ!Y$3=0,0,IF(เวลาเรียน!BE33="ป",ลับ!Y$3,0))</f>
        <v>0</v>
      </c>
      <c r="AY85" s="64">
        <f>IF(ลับ!Z$3=0,0,IF(เวลาเรียน!BF33="ป",ลับ!Z$3,0))</f>
        <v>0</v>
      </c>
      <c r="AZ85" s="64">
        <f>IF(ลับ!AA$3=0,0,IF(เวลาเรียน!BG33="ป",ลับ!AA$3,0))</f>
        <v>0</v>
      </c>
      <c r="BA85" s="64">
        <f>IF(ลับ!AB$3=0,0,IF(เวลาเรียน!BH33="ป",ลับ!AB$3,0))</f>
        <v>0</v>
      </c>
      <c r="BB85" s="64">
        <f>IF(ลับ!AC$3=0,0,IF(เวลาเรียน!BI33="ป",ลับ!AC$3,0))</f>
        <v>0</v>
      </c>
      <c r="BC85" s="64">
        <f>IF(ลับ!AD$3=0,0,IF(เวลาเรียน!BJ33="ป",ลับ!AD$3,0))</f>
        <v>0</v>
      </c>
      <c r="BD85" s="64">
        <f>IF(ลับ!AE$3=0,0,IF(เวลาเรียน!BK33="ป",ลับ!AE$3,0))</f>
        <v>0</v>
      </c>
      <c r="BE85" s="64">
        <f>IF(ลับ!AF$3=0,0,IF(เวลาเรียน!BL33="ป",ลับ!AF$3,0))</f>
        <v>0</v>
      </c>
      <c r="BF85" s="64">
        <f>IF(ลับ!AG$3=0,0,IF(เวลาเรียน!BM33="ป",ลับ!AG$3,0))</f>
        <v>0</v>
      </c>
      <c r="BG85" s="64">
        <f>IF(ลับ!AH$3=0,0,IF(เวลาเรียน!BN33="ป",ลับ!AH$3,0))</f>
        <v>0</v>
      </c>
      <c r="BH85" s="64">
        <f>IF(ลับ!AI$3=0,0,IF(เวลาเรียน!BO33="ป",ลับ!AI$3,0))</f>
        <v>0</v>
      </c>
      <c r="BI85" s="64">
        <f>IF(ลับ!AJ$3=0,0,IF(เวลาเรียน!BP33="ป",ลับ!AJ$3,0))</f>
        <v>0</v>
      </c>
      <c r="BJ85" s="64">
        <f>IF(ลับ!AK$3=0,0,IF(เวลาเรียน!BQ33="ป",ลับ!AK$3,0))</f>
        <v>0</v>
      </c>
      <c r="BK85" s="64">
        <f>IF(ลับ!AL$3=0,0,IF(เวลาเรียน!BR33="ป",ลับ!AL$3,0))</f>
        <v>0</v>
      </c>
      <c r="BL85" s="64">
        <f>IF(ลับ!AM$3=0,0,IF(เวลาเรียน!BS33="ป",ลับ!AM$3,0))</f>
        <v>0</v>
      </c>
      <c r="BM85" s="64">
        <f>IF(ลับ!AN$3=0,0,IF(เวลาเรียน!BT33="ป",ลับ!AN$3,0))</f>
        <v>0</v>
      </c>
      <c r="BN85" s="64">
        <f>IF(ลับ!AO$3=0,0,IF(เวลาเรียน!BU33="ป",ลับ!AO$3,0))</f>
        <v>0</v>
      </c>
      <c r="BO85" s="64">
        <f>IF(ลับ!AP$3=0,0,IF(เวลาเรียน!BV33="ป",ลับ!AP$3,0))</f>
        <v>0</v>
      </c>
      <c r="BP85" s="64">
        <f>IF(ลับ!AQ$3=0,0,IF(เวลาเรียน!BW33="ป",ลับ!AQ$3,0))</f>
        <v>0</v>
      </c>
      <c r="BQ85" s="64">
        <f>IF(ลับ!AR$3=0,0,IF(เวลาเรียน!BX33="ป",ลับ!AR$3,0))</f>
        <v>0</v>
      </c>
      <c r="BR85" s="64">
        <f>IF(ลับ!AS$3=0,0,IF(เวลาเรียน!BY33="ป",ลับ!AS$3,0))</f>
        <v>0</v>
      </c>
      <c r="BS85" s="773">
        <f>IF(ลับ!AT$3=0,0,IF(เวลาเรียน!BZ33="ป",ลับ!AT$3,0))</f>
        <v>0</v>
      </c>
      <c r="BT85" s="64">
        <f>IF(ลับ!BT$3=0,0,IF(เวลาเรียน!CB33="ป",ลับ!BT$3,0))</f>
        <v>0</v>
      </c>
      <c r="BU85" s="64">
        <f>IF(ลับ!BU$3=0,0,IF(เวลาเรียน!CC33="ป",ลับ!BU$3,0))</f>
        <v>0</v>
      </c>
      <c r="BV85" s="64">
        <f>IF(ลับ!BV$3=0,0,IF(เวลาเรียน!CD33="ป",ลับ!BV$3,0))</f>
        <v>0</v>
      </c>
      <c r="BW85" s="64">
        <f>IF(ลับ!BW$3=0,0,IF(เวลาเรียน!CE33="ป",ลับ!BW$3,0))</f>
        <v>0</v>
      </c>
      <c r="BX85" s="64">
        <f>IF(ลับ!BX$3=0,0,IF(เวลาเรียน!CF33="ป",ลับ!BX$3,0))</f>
        <v>0</v>
      </c>
      <c r="BY85" s="64">
        <f>IF(ลับ!BY$3=0,0,IF(เวลาเรียน!CG33="ป",ลับ!BY$3,0))</f>
        <v>0</v>
      </c>
      <c r="BZ85" s="64">
        <f>IF(ลับ!BZ$3=0,0,IF(เวลาเรียน!CH33="ป",ลับ!BZ$3,0))</f>
        <v>0</v>
      </c>
      <c r="CA85" s="64">
        <f>IF(ลับ!CA$3=0,0,IF(เวลาเรียน!CI33="ป",ลับ!CA$3,0))</f>
        <v>0</v>
      </c>
      <c r="CB85" s="64">
        <f>IF(ลับ!CB$3=0,0,IF(เวลาเรียน!CJ33="ป",ลับ!CB$3,0))</f>
        <v>0</v>
      </c>
      <c r="CC85" s="64">
        <f>IF(ลับ!CC$3=0,0,IF(เวลาเรียน!CK33="ป",ลับ!CC$3,0))</f>
        <v>0</v>
      </c>
      <c r="CD85" s="64">
        <f>IF(ลับ!CD$3=0,0,IF(เวลาเรียน!CL33="ป",ลับ!CD$3,0))</f>
        <v>0</v>
      </c>
      <c r="CE85" s="64">
        <f>IF(ลับ!CE$3=0,0,IF(เวลาเรียน!CM33="ป",ลับ!CE$3,0))</f>
        <v>0</v>
      </c>
      <c r="CF85" s="64">
        <f>IF(ลับ!CF$3=0,0,IF(เวลาเรียน!CN33="ป",ลับ!CF$3,0))</f>
        <v>0</v>
      </c>
      <c r="CG85" s="64">
        <f>IF(ลับ!CG$3=0,0,IF(เวลาเรียน!CO33="ป",ลับ!CG$3,0))</f>
        <v>0</v>
      </c>
      <c r="CH85" s="64">
        <f>IF(ลับ!CH$3=0,0,IF(เวลาเรียน!CP33="ป",ลับ!CH$3,0))</f>
        <v>0</v>
      </c>
      <c r="CI85" s="64">
        <f>IF(ลับ!CI$3=0,0,IF(เวลาเรียน!CQ33="ป",ลับ!CI$3,0))</f>
        <v>0</v>
      </c>
      <c r="CJ85" s="64">
        <f>IF(ลับ!CJ$3=0,0,IF(เวลาเรียน!CR33="ป",ลับ!CJ$3,0))</f>
        <v>0</v>
      </c>
      <c r="CK85" s="64">
        <f>IF(ลับ!CK$3=0,0,IF(เวลาเรียน!CS33="ป",ลับ!CK$3,0))</f>
        <v>0</v>
      </c>
      <c r="CL85" s="64">
        <f>IF(ลับ!CL$3=0,0,IF(เวลาเรียน!CT33="ป",ลับ!CL$3,0))</f>
        <v>0</v>
      </c>
      <c r="CM85" s="64">
        <f>IF(ลับ!CM$3=0,0,IF(เวลาเรียน!CU33="ป",ลับ!CM$3,0))</f>
        <v>0</v>
      </c>
      <c r="CN85" s="64">
        <f>IF(ลับ!CN$3=0,0,IF(เวลาเรียน!CV33="ป",ลับ!CN$3,0))</f>
        <v>0</v>
      </c>
      <c r="CO85" s="64">
        <f>IF(ลับ!CO$3=0,0,IF(เวลาเรียน!CW33="ป",ลับ!CO$3,0))</f>
        <v>0</v>
      </c>
      <c r="CP85" s="64">
        <f>IF(ลับ!CP$3=0,0,IF(เวลาเรียน!CX33="ป",ลับ!CP$3,0))</f>
        <v>0</v>
      </c>
      <c r="CQ85" s="64">
        <f>IF(ลับ!CQ$3=0,0,IF(เวลาเรียน!CY33="ป",ลับ!CQ$3,0))</f>
        <v>0</v>
      </c>
      <c r="CR85" s="64">
        <f>IF(ลับ!CR$3=0,0,IF(เวลาเรียน!CZ33="ป",ลับ!CR$3,0))</f>
        <v>0</v>
      </c>
      <c r="CS85" s="64">
        <f>IF(ลับ!CS$3=0,0,IF(เวลาเรียน!DA33="ป",ลับ!CS$3,0))</f>
        <v>0</v>
      </c>
      <c r="CT85" s="64">
        <f>IF(ลับ!CT$3=0,0,IF(เวลาเรียน!DB33="ป",ลับ!CT$3,0))</f>
        <v>0</v>
      </c>
      <c r="CU85" s="64">
        <f>IF(ลับ!CU$3=0,0,IF(เวลาเรียน!DC33="ป",ลับ!CU$3,0))</f>
        <v>0</v>
      </c>
      <c r="CV85" s="64">
        <f>IF(ลับ!CV$3=0,0,IF(เวลาเรียน!DD33="ป",ลับ!CV$3,0))</f>
        <v>0</v>
      </c>
      <c r="CW85" s="64">
        <f>IF(ลับ!CW$3=0,0,IF(เวลาเรียน!DE33="ป",ลับ!CW$3,0))</f>
        <v>0</v>
      </c>
      <c r="CX85" s="85">
        <f t="shared" si="24"/>
        <v>0</v>
      </c>
      <c r="CZ85" s="51"/>
      <c r="DA85" s="51"/>
      <c r="DB85" s="51"/>
      <c r="DC85" s="51"/>
      <c r="DD85" s="51"/>
      <c r="DE85" s="51"/>
      <c r="DF85" s="51"/>
      <c r="DG85" s="51"/>
      <c r="DH85" s="51"/>
      <c r="DI85" s="51"/>
      <c r="DJ85" s="51"/>
      <c r="DK85" s="51"/>
      <c r="DL85" s="51"/>
      <c r="DM85" s="51"/>
      <c r="DN85" s="51"/>
      <c r="DO85" s="51"/>
      <c r="DP85" s="51"/>
      <c r="DQ85" s="51"/>
      <c r="DR85" s="51"/>
      <c r="DS85" s="51"/>
      <c r="DT85" s="51"/>
      <c r="DU85" s="51"/>
      <c r="DV85" s="51"/>
      <c r="DW85" s="51"/>
      <c r="DX85" s="51"/>
      <c r="DY85" s="51"/>
      <c r="DZ85" s="51"/>
      <c r="EA85" s="51"/>
      <c r="EB85" s="51"/>
      <c r="EC85" s="51"/>
      <c r="ED85" s="51"/>
      <c r="EE85" s="51"/>
      <c r="EF85" s="51"/>
      <c r="EX85" s="51"/>
      <c r="EY85" s="51"/>
      <c r="EZ85" s="51"/>
      <c r="FA85" s="51"/>
      <c r="FB85" s="51"/>
      <c r="FC85" s="51"/>
      <c r="FD85" s="51"/>
      <c r="FE85" s="51"/>
      <c r="FF85" s="51"/>
      <c r="FG85" s="51"/>
      <c r="FH85" s="51"/>
      <c r="FI85" s="51"/>
      <c r="FJ85" s="51"/>
      <c r="FK85" s="51"/>
      <c r="FL85" s="51"/>
      <c r="FM85" s="51"/>
      <c r="FN85" s="51"/>
      <c r="FO85" s="51"/>
      <c r="FP85" s="51"/>
      <c r="FQ85" s="51"/>
      <c r="FR85" s="51"/>
      <c r="FS85" s="51"/>
      <c r="FT85" s="51"/>
      <c r="FU85" s="51"/>
      <c r="FV85" s="51"/>
      <c r="FW85" s="51"/>
      <c r="FX85" s="51"/>
      <c r="FY85" s="51"/>
      <c r="FZ85" s="51"/>
      <c r="GA85" s="51"/>
      <c r="GB85" s="51"/>
      <c r="GC85" s="51"/>
      <c r="GD85" s="51"/>
      <c r="GI85" s="77"/>
      <c r="GJ85" s="77"/>
      <c r="GK85" s="77"/>
      <c r="GL85" s="77"/>
      <c r="GM85" s="77"/>
      <c r="GN85" s="77"/>
      <c r="GO85" s="77"/>
      <c r="GP85" s="77"/>
      <c r="GQ85" s="77"/>
      <c r="GR85" s="77"/>
      <c r="GS85" s="77"/>
      <c r="GT85" s="77"/>
      <c r="GU85" s="77"/>
      <c r="GV85" s="77"/>
      <c r="GW85" s="77"/>
      <c r="GX85" s="77"/>
      <c r="GY85" s="77"/>
      <c r="GZ85" s="77"/>
      <c r="HA85" s="77"/>
      <c r="HB85" s="77"/>
      <c r="HC85" s="77"/>
      <c r="HD85" s="77"/>
      <c r="HE85" s="77"/>
      <c r="HF85" s="77"/>
    </row>
    <row r="86" spans="1:214" ht="21">
      <c r="A86" s="29">
        <v>29</v>
      </c>
      <c r="B86" s="64">
        <f>IF(ลับ!B$3=0,0,IF(เวลาเรียน!G34="ป",ลับ!B$3,0))</f>
        <v>0</v>
      </c>
      <c r="C86" s="64">
        <f>IF(ลับ!C$3=0,0,IF(เวลาเรียน!H34="ป",ลับ!C$3,0))</f>
        <v>0</v>
      </c>
      <c r="D86" s="64">
        <f>IF(ลับ!D$3=0,0,IF(เวลาเรียน!I34="ป",ลับ!D$3,0))</f>
        <v>0</v>
      </c>
      <c r="E86" s="64">
        <f>IF(ลับ!E$3=0,0,IF(เวลาเรียน!J34="ป",ลับ!E$3,0))</f>
        <v>0</v>
      </c>
      <c r="F86" s="64">
        <f>IF(ลับ!F$3=0,0,IF(เวลาเรียน!K34="ป",ลับ!F$3,0))</f>
        <v>0</v>
      </c>
      <c r="G86" s="64">
        <f>IF(ลับ!G$3=0,0,IF(เวลาเรียน!L34="ป",ลับ!G$3,0))</f>
        <v>0</v>
      </c>
      <c r="H86" s="64">
        <f>IF(ลับ!H$3=0,0,IF(เวลาเรียน!M34="ป",ลับ!H$3,0))</f>
        <v>0</v>
      </c>
      <c r="I86" s="64">
        <f>IF(ลับ!I$3=0,0,IF(เวลาเรียน!N34="ป",ลับ!I$3,0))</f>
        <v>0</v>
      </c>
      <c r="J86" s="64">
        <f>IF(ลับ!J$3=0,0,IF(เวลาเรียน!O34="ป",ลับ!J$3,0))</f>
        <v>0</v>
      </c>
      <c r="K86" s="64">
        <f>IF(ลับ!K$3=0,0,IF(เวลาเรียน!P34="ป",ลับ!K$3,0))</f>
        <v>0</v>
      </c>
      <c r="L86" s="64">
        <f>IF(ลับ!L$3=0,0,IF(เวลาเรียน!Q34="ป",ลับ!L$3,0))</f>
        <v>0</v>
      </c>
      <c r="M86" s="64">
        <f>IF(ลับ!M$3=0,0,IF(เวลาเรียน!R34="ป",ลับ!M$3,0))</f>
        <v>0</v>
      </c>
      <c r="N86" s="64">
        <f>IF(ลับ!N$3=0,0,IF(เวลาเรียน!S34="ป",ลับ!N$3,0))</f>
        <v>0</v>
      </c>
      <c r="O86" s="64">
        <f>IF(ลับ!O$3=0,0,IF(เวลาเรียน!T34="ป",ลับ!O$3,0))</f>
        <v>0</v>
      </c>
      <c r="P86" s="64">
        <f>IF(ลับ!P$3=0,0,IF(เวลาเรียน!U34="ป",ลับ!P$3,0))</f>
        <v>0</v>
      </c>
      <c r="Q86" s="64">
        <f>IF(ลับ!Q$3=0,0,IF(เวลาเรียน!V34="ป",ลับ!Q$3,0))</f>
        <v>0</v>
      </c>
      <c r="R86" s="64">
        <f>IF(ลับ!R$3=0,0,IF(เวลาเรียน!W34="ป",ลับ!R$3,0))</f>
        <v>0</v>
      </c>
      <c r="S86" s="64">
        <f>IF(ลับ!S$3=0,0,IF(เวลาเรียน!X34="ป",ลับ!S$3,0))</f>
        <v>0</v>
      </c>
      <c r="T86" s="64">
        <f>IF(ลับ!T$3=0,0,IF(เวลาเรียน!Y34="ป",ลับ!T$3,0))</f>
        <v>0</v>
      </c>
      <c r="U86" s="64">
        <f>IF(ลับ!U$3=0,0,IF(เวลาเรียน!Z34="ป",ลับ!U$3,0))</f>
        <v>0</v>
      </c>
      <c r="V86" s="64">
        <f>IF(ลับ!V$3=0,0,IF(เวลาเรียน!AA34="ป",ลับ!V$3,0))</f>
        <v>0</v>
      </c>
      <c r="W86" s="64">
        <f>IF(ลับ!W$3=0,0,IF(เวลาเรียน!AB34="ป",ลับ!W$3,0))</f>
        <v>0</v>
      </c>
      <c r="X86" s="64">
        <f>IF(ลับ!X$3=0,0,IF(เวลาเรียน!AC34="ป",ลับ!X$3,0))</f>
        <v>0</v>
      </c>
      <c r="Y86" s="64">
        <f>IF(ลับ!Y$3=0,0,IF(เวลาเรียน!AD34="ป",ลับ!Y$3,0))</f>
        <v>0</v>
      </c>
      <c r="Z86" s="773">
        <f>IF(ลับ!Z$3=0,0,IF(เวลาเรียน!AE34="ป",ลับ!Z$3,0))</f>
        <v>0</v>
      </c>
      <c r="AA86" s="64">
        <f>IF(ลับ!B$3=0,0,IF(เวลาเรียน!AH34="ป",ลับ!B$3,0))</f>
        <v>0</v>
      </c>
      <c r="AB86" s="64">
        <f>IF(ลับ!C$3=0,0,IF(เวลาเรียน!AI34="ป",ลับ!C$3,0))</f>
        <v>0</v>
      </c>
      <c r="AC86" s="64">
        <f>IF(ลับ!D$3=0,0,IF(เวลาเรียน!AJ34="ป",ลับ!D$3,0))</f>
        <v>0</v>
      </c>
      <c r="AD86" s="64">
        <f>IF(ลับ!E$3=0,0,IF(เวลาเรียน!AK34="ป",ลับ!E$3,0))</f>
        <v>0</v>
      </c>
      <c r="AE86" s="64">
        <f>IF(ลับ!F$3=0,0,IF(เวลาเรียน!AL34="ป",ลับ!F$3,0))</f>
        <v>0</v>
      </c>
      <c r="AF86" s="64">
        <f>IF(ลับ!G$3=0,0,IF(เวลาเรียน!AM34="ป",ลับ!G$3,0))</f>
        <v>0</v>
      </c>
      <c r="AG86" s="64">
        <f>IF(ลับ!H$3=0,0,IF(เวลาเรียน!AN34="ป",ลับ!H$3,0))</f>
        <v>0</v>
      </c>
      <c r="AH86" s="64">
        <f>IF(ลับ!I$3=0,0,IF(เวลาเรียน!AO34="ป",ลับ!I$3,0))</f>
        <v>0</v>
      </c>
      <c r="AI86" s="64">
        <f>IF(ลับ!J$3=0,0,IF(เวลาเรียน!AP34="ป",ลับ!J$3,0))</f>
        <v>0</v>
      </c>
      <c r="AJ86" s="64">
        <f>IF(ลับ!K$3=0,0,IF(เวลาเรียน!AQ34="ป",ลับ!K$3,0))</f>
        <v>0</v>
      </c>
      <c r="AK86" s="64">
        <f>IF(ลับ!L$3=0,0,IF(เวลาเรียน!AR34="ป",ลับ!L$3,0))</f>
        <v>0</v>
      </c>
      <c r="AL86" s="64">
        <f>IF(ลับ!M$3=0,0,IF(เวลาเรียน!AS34="ป",ลับ!M$3,0))</f>
        <v>0</v>
      </c>
      <c r="AM86" s="64">
        <f>IF(ลับ!N$3=0,0,IF(เวลาเรียน!AT34="ป",ลับ!N$3,0))</f>
        <v>0</v>
      </c>
      <c r="AN86" s="64">
        <f>IF(ลับ!O$3=0,0,IF(เวลาเรียน!AU34="ป",ลับ!O$3,0))</f>
        <v>0</v>
      </c>
      <c r="AO86" s="64">
        <f>IF(ลับ!P$3=0,0,IF(เวลาเรียน!AV34="ป",ลับ!P$3,0))</f>
        <v>0</v>
      </c>
      <c r="AP86" s="64">
        <f>IF(ลับ!Q$3=0,0,IF(เวลาเรียน!AW34="ป",ลับ!Q$3,0))</f>
        <v>0</v>
      </c>
      <c r="AQ86" s="64">
        <f>IF(ลับ!R$3=0,0,IF(เวลาเรียน!AX34="ป",ลับ!R$3,0))</f>
        <v>0</v>
      </c>
      <c r="AR86" s="64">
        <f>IF(ลับ!S$3=0,0,IF(เวลาเรียน!AY34="ป",ลับ!S$3,0))</f>
        <v>0</v>
      </c>
      <c r="AS86" s="64">
        <f>IF(ลับ!T$3=0,0,IF(เวลาเรียน!AZ34="ป",ลับ!T$3,0))</f>
        <v>0</v>
      </c>
      <c r="AT86" s="64">
        <f>IF(ลับ!U$3=0,0,IF(เวลาเรียน!BA34="ป",ลับ!U$3,0))</f>
        <v>0</v>
      </c>
      <c r="AU86" s="64">
        <f>IF(ลับ!V$3=0,0,IF(เวลาเรียน!BB34="ป",ลับ!V$3,0))</f>
        <v>0</v>
      </c>
      <c r="AV86" s="64">
        <f>IF(ลับ!W$3=0,0,IF(เวลาเรียน!BC34="ป",ลับ!W$3,0))</f>
        <v>0</v>
      </c>
      <c r="AW86" s="64">
        <f>IF(ลับ!X$3=0,0,IF(เวลาเรียน!BD34="ป",ลับ!X$3,0))</f>
        <v>0</v>
      </c>
      <c r="AX86" s="64">
        <f>IF(ลับ!Y$3=0,0,IF(เวลาเรียน!BE34="ป",ลับ!Y$3,0))</f>
        <v>0</v>
      </c>
      <c r="AY86" s="64">
        <f>IF(ลับ!Z$3=0,0,IF(เวลาเรียน!BF34="ป",ลับ!Z$3,0))</f>
        <v>0</v>
      </c>
      <c r="AZ86" s="64">
        <f>IF(ลับ!AA$3=0,0,IF(เวลาเรียน!BG34="ป",ลับ!AA$3,0))</f>
        <v>0</v>
      </c>
      <c r="BA86" s="64">
        <f>IF(ลับ!AB$3=0,0,IF(เวลาเรียน!BH34="ป",ลับ!AB$3,0))</f>
        <v>0</v>
      </c>
      <c r="BB86" s="64">
        <f>IF(ลับ!AC$3=0,0,IF(เวลาเรียน!BI34="ป",ลับ!AC$3,0))</f>
        <v>0</v>
      </c>
      <c r="BC86" s="64">
        <f>IF(ลับ!AD$3=0,0,IF(เวลาเรียน!BJ34="ป",ลับ!AD$3,0))</f>
        <v>0</v>
      </c>
      <c r="BD86" s="64">
        <f>IF(ลับ!AE$3=0,0,IF(เวลาเรียน!BK34="ป",ลับ!AE$3,0))</f>
        <v>0</v>
      </c>
      <c r="BE86" s="64">
        <f>IF(ลับ!AF$3=0,0,IF(เวลาเรียน!BL34="ป",ลับ!AF$3,0))</f>
        <v>0</v>
      </c>
      <c r="BF86" s="64">
        <f>IF(ลับ!AG$3=0,0,IF(เวลาเรียน!BM34="ป",ลับ!AG$3,0))</f>
        <v>0</v>
      </c>
      <c r="BG86" s="64">
        <f>IF(ลับ!AH$3=0,0,IF(เวลาเรียน!BN34="ป",ลับ!AH$3,0))</f>
        <v>0</v>
      </c>
      <c r="BH86" s="64">
        <f>IF(ลับ!AI$3=0,0,IF(เวลาเรียน!BO34="ป",ลับ!AI$3,0))</f>
        <v>0</v>
      </c>
      <c r="BI86" s="64">
        <f>IF(ลับ!AJ$3=0,0,IF(เวลาเรียน!BP34="ป",ลับ!AJ$3,0))</f>
        <v>0</v>
      </c>
      <c r="BJ86" s="64">
        <f>IF(ลับ!AK$3=0,0,IF(เวลาเรียน!BQ34="ป",ลับ!AK$3,0))</f>
        <v>0</v>
      </c>
      <c r="BK86" s="64">
        <f>IF(ลับ!AL$3=0,0,IF(เวลาเรียน!BR34="ป",ลับ!AL$3,0))</f>
        <v>0</v>
      </c>
      <c r="BL86" s="64">
        <f>IF(ลับ!AM$3=0,0,IF(เวลาเรียน!BS34="ป",ลับ!AM$3,0))</f>
        <v>0</v>
      </c>
      <c r="BM86" s="64">
        <f>IF(ลับ!AN$3=0,0,IF(เวลาเรียน!BT34="ป",ลับ!AN$3,0))</f>
        <v>0</v>
      </c>
      <c r="BN86" s="64">
        <f>IF(ลับ!AO$3=0,0,IF(เวลาเรียน!BU34="ป",ลับ!AO$3,0))</f>
        <v>0</v>
      </c>
      <c r="BO86" s="64">
        <f>IF(ลับ!AP$3=0,0,IF(เวลาเรียน!BV34="ป",ลับ!AP$3,0))</f>
        <v>0</v>
      </c>
      <c r="BP86" s="64">
        <f>IF(ลับ!AQ$3=0,0,IF(เวลาเรียน!BW34="ป",ลับ!AQ$3,0))</f>
        <v>0</v>
      </c>
      <c r="BQ86" s="64">
        <f>IF(ลับ!AR$3=0,0,IF(เวลาเรียน!BX34="ป",ลับ!AR$3,0))</f>
        <v>0</v>
      </c>
      <c r="BR86" s="64">
        <f>IF(ลับ!AS$3=0,0,IF(เวลาเรียน!BY34="ป",ลับ!AS$3,0))</f>
        <v>0</v>
      </c>
      <c r="BS86" s="773">
        <f>IF(ลับ!AT$3=0,0,IF(เวลาเรียน!BZ34="ป",ลับ!AT$3,0))</f>
        <v>0</v>
      </c>
      <c r="BT86" s="64">
        <f>IF(ลับ!BT$3=0,0,IF(เวลาเรียน!CB34="ป",ลับ!BT$3,0))</f>
        <v>0</v>
      </c>
      <c r="BU86" s="64">
        <f>IF(ลับ!BU$3=0,0,IF(เวลาเรียน!CC34="ป",ลับ!BU$3,0))</f>
        <v>0</v>
      </c>
      <c r="BV86" s="64">
        <f>IF(ลับ!BV$3=0,0,IF(เวลาเรียน!CD34="ป",ลับ!BV$3,0))</f>
        <v>0</v>
      </c>
      <c r="BW86" s="64">
        <f>IF(ลับ!BW$3=0,0,IF(เวลาเรียน!CE34="ป",ลับ!BW$3,0))</f>
        <v>0</v>
      </c>
      <c r="BX86" s="64">
        <f>IF(ลับ!BX$3=0,0,IF(เวลาเรียน!CF34="ป",ลับ!BX$3,0))</f>
        <v>0</v>
      </c>
      <c r="BY86" s="64">
        <f>IF(ลับ!BY$3=0,0,IF(เวลาเรียน!CG34="ป",ลับ!BY$3,0))</f>
        <v>0</v>
      </c>
      <c r="BZ86" s="64">
        <f>IF(ลับ!BZ$3=0,0,IF(เวลาเรียน!CH34="ป",ลับ!BZ$3,0))</f>
        <v>0</v>
      </c>
      <c r="CA86" s="64">
        <f>IF(ลับ!CA$3=0,0,IF(เวลาเรียน!CI34="ป",ลับ!CA$3,0))</f>
        <v>0</v>
      </c>
      <c r="CB86" s="64">
        <f>IF(ลับ!CB$3=0,0,IF(เวลาเรียน!CJ34="ป",ลับ!CB$3,0))</f>
        <v>0</v>
      </c>
      <c r="CC86" s="64">
        <f>IF(ลับ!CC$3=0,0,IF(เวลาเรียน!CK34="ป",ลับ!CC$3,0))</f>
        <v>0</v>
      </c>
      <c r="CD86" s="64">
        <f>IF(ลับ!CD$3=0,0,IF(เวลาเรียน!CL34="ป",ลับ!CD$3,0))</f>
        <v>0</v>
      </c>
      <c r="CE86" s="64">
        <f>IF(ลับ!CE$3=0,0,IF(เวลาเรียน!CM34="ป",ลับ!CE$3,0))</f>
        <v>0</v>
      </c>
      <c r="CF86" s="64">
        <f>IF(ลับ!CF$3=0,0,IF(เวลาเรียน!CN34="ป",ลับ!CF$3,0))</f>
        <v>0</v>
      </c>
      <c r="CG86" s="64">
        <f>IF(ลับ!CG$3=0,0,IF(เวลาเรียน!CO34="ป",ลับ!CG$3,0))</f>
        <v>0</v>
      </c>
      <c r="CH86" s="64">
        <f>IF(ลับ!CH$3=0,0,IF(เวลาเรียน!CP34="ป",ลับ!CH$3,0))</f>
        <v>0</v>
      </c>
      <c r="CI86" s="64">
        <f>IF(ลับ!CI$3=0,0,IF(เวลาเรียน!CQ34="ป",ลับ!CI$3,0))</f>
        <v>0</v>
      </c>
      <c r="CJ86" s="64">
        <f>IF(ลับ!CJ$3=0,0,IF(เวลาเรียน!CR34="ป",ลับ!CJ$3,0))</f>
        <v>0</v>
      </c>
      <c r="CK86" s="64">
        <f>IF(ลับ!CK$3=0,0,IF(เวลาเรียน!CS34="ป",ลับ!CK$3,0))</f>
        <v>0</v>
      </c>
      <c r="CL86" s="64">
        <f>IF(ลับ!CL$3=0,0,IF(เวลาเรียน!CT34="ป",ลับ!CL$3,0))</f>
        <v>0</v>
      </c>
      <c r="CM86" s="64">
        <f>IF(ลับ!CM$3=0,0,IF(เวลาเรียน!CU34="ป",ลับ!CM$3,0))</f>
        <v>0</v>
      </c>
      <c r="CN86" s="64">
        <f>IF(ลับ!CN$3=0,0,IF(เวลาเรียน!CV34="ป",ลับ!CN$3,0))</f>
        <v>0</v>
      </c>
      <c r="CO86" s="64">
        <f>IF(ลับ!CO$3=0,0,IF(เวลาเรียน!CW34="ป",ลับ!CO$3,0))</f>
        <v>0</v>
      </c>
      <c r="CP86" s="64">
        <f>IF(ลับ!CP$3=0,0,IF(เวลาเรียน!CX34="ป",ลับ!CP$3,0))</f>
        <v>0</v>
      </c>
      <c r="CQ86" s="64">
        <f>IF(ลับ!CQ$3=0,0,IF(เวลาเรียน!CY34="ป",ลับ!CQ$3,0))</f>
        <v>0</v>
      </c>
      <c r="CR86" s="64">
        <f>IF(ลับ!CR$3=0,0,IF(เวลาเรียน!CZ34="ป",ลับ!CR$3,0))</f>
        <v>0</v>
      </c>
      <c r="CS86" s="64">
        <f>IF(ลับ!CS$3=0,0,IF(เวลาเรียน!DA34="ป",ลับ!CS$3,0))</f>
        <v>0</v>
      </c>
      <c r="CT86" s="64">
        <f>IF(ลับ!CT$3=0,0,IF(เวลาเรียน!DB34="ป",ลับ!CT$3,0))</f>
        <v>0</v>
      </c>
      <c r="CU86" s="64">
        <f>IF(ลับ!CU$3=0,0,IF(เวลาเรียน!DC34="ป",ลับ!CU$3,0))</f>
        <v>0</v>
      </c>
      <c r="CV86" s="64">
        <f>IF(ลับ!CV$3=0,0,IF(เวลาเรียน!DD34="ป",ลับ!CV$3,0))</f>
        <v>0</v>
      </c>
      <c r="CW86" s="64">
        <f>IF(ลับ!CW$3=0,0,IF(เวลาเรียน!DE34="ป",ลับ!CW$3,0))</f>
        <v>0</v>
      </c>
      <c r="CX86" s="85">
        <f t="shared" si="24"/>
        <v>0</v>
      </c>
      <c r="CZ86" s="51"/>
      <c r="DA86" s="51"/>
      <c r="DB86" s="51"/>
      <c r="DC86" s="51"/>
      <c r="DD86" s="51"/>
      <c r="DE86" s="51"/>
      <c r="DF86" s="51"/>
      <c r="DG86" s="51"/>
      <c r="DH86" s="51"/>
      <c r="DI86" s="51"/>
      <c r="DJ86" s="51"/>
      <c r="DK86" s="51"/>
      <c r="DL86" s="51"/>
      <c r="DM86" s="51"/>
      <c r="DN86" s="51"/>
      <c r="DO86" s="51"/>
      <c r="DP86" s="51"/>
      <c r="DQ86" s="51"/>
      <c r="DR86" s="51"/>
      <c r="DS86" s="51"/>
      <c r="DT86" s="51"/>
      <c r="DU86" s="51"/>
      <c r="DV86" s="51"/>
      <c r="DW86" s="51"/>
      <c r="DX86" s="51"/>
      <c r="DY86" s="51"/>
      <c r="DZ86" s="51"/>
      <c r="EA86" s="51"/>
      <c r="EB86" s="51"/>
      <c r="EC86" s="51"/>
      <c r="ED86" s="51"/>
      <c r="EE86" s="51"/>
      <c r="EF86" s="51"/>
      <c r="EX86" s="51"/>
      <c r="EY86" s="51"/>
      <c r="EZ86" s="51"/>
      <c r="FA86" s="51"/>
      <c r="FB86" s="51"/>
      <c r="FC86" s="51"/>
      <c r="FD86" s="51"/>
      <c r="FE86" s="51"/>
      <c r="FF86" s="51"/>
      <c r="FG86" s="51"/>
      <c r="FH86" s="51"/>
      <c r="FI86" s="51"/>
      <c r="FJ86" s="51"/>
      <c r="FK86" s="51"/>
      <c r="FL86" s="51"/>
      <c r="FM86" s="51"/>
      <c r="FN86" s="51"/>
      <c r="FO86" s="51"/>
      <c r="FP86" s="51"/>
      <c r="FQ86" s="51"/>
      <c r="FR86" s="51"/>
      <c r="FS86" s="51"/>
      <c r="FT86" s="51"/>
      <c r="FU86" s="51"/>
      <c r="FV86" s="51"/>
      <c r="FW86" s="51"/>
      <c r="FX86" s="51"/>
      <c r="FY86" s="51"/>
      <c r="FZ86" s="51"/>
      <c r="GA86" s="51"/>
      <c r="GB86" s="51"/>
      <c r="GC86" s="51"/>
      <c r="GD86" s="51"/>
      <c r="GI86" s="77"/>
      <c r="GJ86" s="77"/>
      <c r="GK86" s="77"/>
      <c r="GL86" s="77"/>
      <c r="GM86" s="77"/>
      <c r="GN86" s="77"/>
      <c r="GO86" s="77"/>
      <c r="GP86" s="77"/>
      <c r="GQ86" s="77"/>
      <c r="GR86" s="77"/>
      <c r="GS86" s="77"/>
      <c r="GT86" s="77"/>
      <c r="GU86" s="77"/>
      <c r="GV86" s="77"/>
      <c r="GW86" s="77"/>
      <c r="GX86" s="77"/>
      <c r="GY86" s="77"/>
      <c r="GZ86" s="77"/>
      <c r="HA86" s="77"/>
      <c r="HB86" s="77"/>
      <c r="HC86" s="77"/>
      <c r="HD86" s="77"/>
      <c r="HE86" s="77"/>
      <c r="HF86" s="77"/>
    </row>
    <row r="87" spans="1:214" ht="21">
      <c r="A87" s="29">
        <v>30</v>
      </c>
      <c r="B87" s="64">
        <f>IF(ลับ!B$3=0,0,IF(เวลาเรียน!G35="ป",ลับ!B$3,0))</f>
        <v>0</v>
      </c>
      <c r="C87" s="64">
        <f>IF(ลับ!C$3=0,0,IF(เวลาเรียน!H35="ป",ลับ!C$3,0))</f>
        <v>0</v>
      </c>
      <c r="D87" s="64">
        <f>IF(ลับ!D$3=0,0,IF(เวลาเรียน!I35="ป",ลับ!D$3,0))</f>
        <v>0</v>
      </c>
      <c r="E87" s="64">
        <f>IF(ลับ!E$3=0,0,IF(เวลาเรียน!J35="ป",ลับ!E$3,0))</f>
        <v>0</v>
      </c>
      <c r="F87" s="64">
        <f>IF(ลับ!F$3=0,0,IF(เวลาเรียน!K35="ป",ลับ!F$3,0))</f>
        <v>0</v>
      </c>
      <c r="G87" s="64">
        <f>IF(ลับ!G$3=0,0,IF(เวลาเรียน!L35="ป",ลับ!G$3,0))</f>
        <v>0</v>
      </c>
      <c r="H87" s="64">
        <f>IF(ลับ!H$3=0,0,IF(เวลาเรียน!M35="ป",ลับ!H$3,0))</f>
        <v>0</v>
      </c>
      <c r="I87" s="64">
        <f>IF(ลับ!I$3=0,0,IF(เวลาเรียน!N35="ป",ลับ!I$3,0))</f>
        <v>0</v>
      </c>
      <c r="J87" s="64">
        <f>IF(ลับ!J$3=0,0,IF(เวลาเรียน!O35="ป",ลับ!J$3,0))</f>
        <v>0</v>
      </c>
      <c r="K87" s="64">
        <f>IF(ลับ!K$3=0,0,IF(เวลาเรียน!P35="ป",ลับ!K$3,0))</f>
        <v>0</v>
      </c>
      <c r="L87" s="64">
        <f>IF(ลับ!L$3=0,0,IF(เวลาเรียน!Q35="ป",ลับ!L$3,0))</f>
        <v>0</v>
      </c>
      <c r="M87" s="64">
        <f>IF(ลับ!M$3=0,0,IF(เวลาเรียน!R35="ป",ลับ!M$3,0))</f>
        <v>0</v>
      </c>
      <c r="N87" s="64">
        <f>IF(ลับ!N$3=0,0,IF(เวลาเรียน!S35="ป",ลับ!N$3,0))</f>
        <v>0</v>
      </c>
      <c r="O87" s="64">
        <f>IF(ลับ!O$3=0,0,IF(เวลาเรียน!T35="ป",ลับ!O$3,0))</f>
        <v>0</v>
      </c>
      <c r="P87" s="64">
        <f>IF(ลับ!P$3=0,0,IF(เวลาเรียน!U35="ป",ลับ!P$3,0))</f>
        <v>0</v>
      </c>
      <c r="Q87" s="64">
        <f>IF(ลับ!Q$3=0,0,IF(เวลาเรียน!V35="ป",ลับ!Q$3,0))</f>
        <v>0</v>
      </c>
      <c r="R87" s="64">
        <f>IF(ลับ!R$3=0,0,IF(เวลาเรียน!W35="ป",ลับ!R$3,0))</f>
        <v>0</v>
      </c>
      <c r="S87" s="64">
        <f>IF(ลับ!S$3=0,0,IF(เวลาเรียน!X35="ป",ลับ!S$3,0))</f>
        <v>0</v>
      </c>
      <c r="T87" s="64">
        <f>IF(ลับ!T$3=0,0,IF(เวลาเรียน!Y35="ป",ลับ!T$3,0))</f>
        <v>0</v>
      </c>
      <c r="U87" s="64">
        <f>IF(ลับ!U$3=0,0,IF(เวลาเรียน!Z35="ป",ลับ!U$3,0))</f>
        <v>0</v>
      </c>
      <c r="V87" s="64">
        <f>IF(ลับ!V$3=0,0,IF(เวลาเรียน!AA35="ป",ลับ!V$3,0))</f>
        <v>0</v>
      </c>
      <c r="W87" s="64">
        <f>IF(ลับ!W$3=0,0,IF(เวลาเรียน!AB35="ป",ลับ!W$3,0))</f>
        <v>0</v>
      </c>
      <c r="X87" s="64">
        <f>IF(ลับ!X$3=0,0,IF(เวลาเรียน!AC35="ป",ลับ!X$3,0))</f>
        <v>0</v>
      </c>
      <c r="Y87" s="64">
        <f>IF(ลับ!Y$3=0,0,IF(เวลาเรียน!AD35="ป",ลับ!Y$3,0))</f>
        <v>0</v>
      </c>
      <c r="Z87" s="773">
        <f>IF(ลับ!Z$3=0,0,IF(เวลาเรียน!AE35="ป",ลับ!Z$3,0))</f>
        <v>0</v>
      </c>
      <c r="AA87" s="64">
        <f>IF(ลับ!B$3=0,0,IF(เวลาเรียน!AH35="ป",ลับ!B$3,0))</f>
        <v>0</v>
      </c>
      <c r="AB87" s="64">
        <f>IF(ลับ!C$3=0,0,IF(เวลาเรียน!AI35="ป",ลับ!C$3,0))</f>
        <v>0</v>
      </c>
      <c r="AC87" s="64">
        <f>IF(ลับ!D$3=0,0,IF(เวลาเรียน!AJ35="ป",ลับ!D$3,0))</f>
        <v>0</v>
      </c>
      <c r="AD87" s="64">
        <f>IF(ลับ!E$3=0,0,IF(เวลาเรียน!AK35="ป",ลับ!E$3,0))</f>
        <v>0</v>
      </c>
      <c r="AE87" s="64">
        <f>IF(ลับ!F$3=0,0,IF(เวลาเรียน!AL35="ป",ลับ!F$3,0))</f>
        <v>0</v>
      </c>
      <c r="AF87" s="64">
        <f>IF(ลับ!G$3=0,0,IF(เวลาเรียน!AM35="ป",ลับ!G$3,0))</f>
        <v>0</v>
      </c>
      <c r="AG87" s="64">
        <f>IF(ลับ!H$3=0,0,IF(เวลาเรียน!AN35="ป",ลับ!H$3,0))</f>
        <v>0</v>
      </c>
      <c r="AH87" s="64">
        <f>IF(ลับ!I$3=0,0,IF(เวลาเรียน!AO35="ป",ลับ!I$3,0))</f>
        <v>0</v>
      </c>
      <c r="AI87" s="64">
        <f>IF(ลับ!J$3=0,0,IF(เวลาเรียน!AP35="ป",ลับ!J$3,0))</f>
        <v>0</v>
      </c>
      <c r="AJ87" s="64">
        <f>IF(ลับ!K$3=0,0,IF(เวลาเรียน!AQ35="ป",ลับ!K$3,0))</f>
        <v>0</v>
      </c>
      <c r="AK87" s="64">
        <f>IF(ลับ!L$3=0,0,IF(เวลาเรียน!AR35="ป",ลับ!L$3,0))</f>
        <v>0</v>
      </c>
      <c r="AL87" s="64">
        <f>IF(ลับ!M$3=0,0,IF(เวลาเรียน!AS35="ป",ลับ!M$3,0))</f>
        <v>0</v>
      </c>
      <c r="AM87" s="64">
        <f>IF(ลับ!N$3=0,0,IF(เวลาเรียน!AT35="ป",ลับ!N$3,0))</f>
        <v>0</v>
      </c>
      <c r="AN87" s="64">
        <f>IF(ลับ!O$3=0,0,IF(เวลาเรียน!AU35="ป",ลับ!O$3,0))</f>
        <v>0</v>
      </c>
      <c r="AO87" s="64">
        <f>IF(ลับ!P$3=0,0,IF(เวลาเรียน!AV35="ป",ลับ!P$3,0))</f>
        <v>0</v>
      </c>
      <c r="AP87" s="64">
        <f>IF(ลับ!Q$3=0,0,IF(เวลาเรียน!AW35="ป",ลับ!Q$3,0))</f>
        <v>0</v>
      </c>
      <c r="AQ87" s="64">
        <f>IF(ลับ!R$3=0,0,IF(เวลาเรียน!AX35="ป",ลับ!R$3,0))</f>
        <v>0</v>
      </c>
      <c r="AR87" s="64">
        <f>IF(ลับ!S$3=0,0,IF(เวลาเรียน!AY35="ป",ลับ!S$3,0))</f>
        <v>0</v>
      </c>
      <c r="AS87" s="64">
        <f>IF(ลับ!T$3=0,0,IF(เวลาเรียน!AZ35="ป",ลับ!T$3,0))</f>
        <v>0</v>
      </c>
      <c r="AT87" s="64">
        <f>IF(ลับ!U$3=0,0,IF(เวลาเรียน!BA35="ป",ลับ!U$3,0))</f>
        <v>0</v>
      </c>
      <c r="AU87" s="64">
        <f>IF(ลับ!V$3=0,0,IF(เวลาเรียน!BB35="ป",ลับ!V$3,0))</f>
        <v>0</v>
      </c>
      <c r="AV87" s="64">
        <f>IF(ลับ!W$3=0,0,IF(เวลาเรียน!BC35="ป",ลับ!W$3,0))</f>
        <v>0</v>
      </c>
      <c r="AW87" s="64">
        <f>IF(ลับ!X$3=0,0,IF(เวลาเรียน!BD35="ป",ลับ!X$3,0))</f>
        <v>0</v>
      </c>
      <c r="AX87" s="64">
        <f>IF(ลับ!Y$3=0,0,IF(เวลาเรียน!BE35="ป",ลับ!Y$3,0))</f>
        <v>0</v>
      </c>
      <c r="AY87" s="64">
        <f>IF(ลับ!Z$3=0,0,IF(เวลาเรียน!BF35="ป",ลับ!Z$3,0))</f>
        <v>0</v>
      </c>
      <c r="AZ87" s="64">
        <f>IF(ลับ!AA$3=0,0,IF(เวลาเรียน!BG35="ป",ลับ!AA$3,0))</f>
        <v>0</v>
      </c>
      <c r="BA87" s="64">
        <f>IF(ลับ!AB$3=0,0,IF(เวลาเรียน!BH35="ป",ลับ!AB$3,0))</f>
        <v>0</v>
      </c>
      <c r="BB87" s="64">
        <f>IF(ลับ!AC$3=0,0,IF(เวลาเรียน!BI35="ป",ลับ!AC$3,0))</f>
        <v>0</v>
      </c>
      <c r="BC87" s="64">
        <f>IF(ลับ!AD$3=0,0,IF(เวลาเรียน!BJ35="ป",ลับ!AD$3,0))</f>
        <v>0</v>
      </c>
      <c r="BD87" s="64">
        <f>IF(ลับ!AE$3=0,0,IF(เวลาเรียน!BK35="ป",ลับ!AE$3,0))</f>
        <v>0</v>
      </c>
      <c r="BE87" s="64">
        <f>IF(ลับ!AF$3=0,0,IF(เวลาเรียน!BL35="ป",ลับ!AF$3,0))</f>
        <v>0</v>
      </c>
      <c r="BF87" s="64">
        <f>IF(ลับ!AG$3=0,0,IF(เวลาเรียน!BM35="ป",ลับ!AG$3,0))</f>
        <v>0</v>
      </c>
      <c r="BG87" s="64">
        <f>IF(ลับ!AH$3=0,0,IF(เวลาเรียน!BN35="ป",ลับ!AH$3,0))</f>
        <v>0</v>
      </c>
      <c r="BH87" s="64">
        <f>IF(ลับ!AI$3=0,0,IF(เวลาเรียน!BO35="ป",ลับ!AI$3,0))</f>
        <v>0</v>
      </c>
      <c r="BI87" s="64">
        <f>IF(ลับ!AJ$3=0,0,IF(เวลาเรียน!BP35="ป",ลับ!AJ$3,0))</f>
        <v>0</v>
      </c>
      <c r="BJ87" s="64">
        <f>IF(ลับ!AK$3=0,0,IF(เวลาเรียน!BQ35="ป",ลับ!AK$3,0))</f>
        <v>0</v>
      </c>
      <c r="BK87" s="64">
        <f>IF(ลับ!AL$3=0,0,IF(เวลาเรียน!BR35="ป",ลับ!AL$3,0))</f>
        <v>0</v>
      </c>
      <c r="BL87" s="64">
        <f>IF(ลับ!AM$3=0,0,IF(เวลาเรียน!BS35="ป",ลับ!AM$3,0))</f>
        <v>0</v>
      </c>
      <c r="BM87" s="64">
        <f>IF(ลับ!AN$3=0,0,IF(เวลาเรียน!BT35="ป",ลับ!AN$3,0))</f>
        <v>0</v>
      </c>
      <c r="BN87" s="64">
        <f>IF(ลับ!AO$3=0,0,IF(เวลาเรียน!BU35="ป",ลับ!AO$3,0))</f>
        <v>0</v>
      </c>
      <c r="BO87" s="64">
        <f>IF(ลับ!AP$3=0,0,IF(เวลาเรียน!BV35="ป",ลับ!AP$3,0))</f>
        <v>0</v>
      </c>
      <c r="BP87" s="64">
        <f>IF(ลับ!AQ$3=0,0,IF(เวลาเรียน!BW35="ป",ลับ!AQ$3,0))</f>
        <v>0</v>
      </c>
      <c r="BQ87" s="64">
        <f>IF(ลับ!AR$3=0,0,IF(เวลาเรียน!BX35="ป",ลับ!AR$3,0))</f>
        <v>0</v>
      </c>
      <c r="BR87" s="64">
        <f>IF(ลับ!AS$3=0,0,IF(เวลาเรียน!BY35="ป",ลับ!AS$3,0))</f>
        <v>0</v>
      </c>
      <c r="BS87" s="773">
        <f>IF(ลับ!AT$3=0,0,IF(เวลาเรียน!BZ35="ป",ลับ!AT$3,0))</f>
        <v>0</v>
      </c>
      <c r="BT87" s="64">
        <f>IF(ลับ!BT$3=0,0,IF(เวลาเรียน!CB35="ป",ลับ!BT$3,0))</f>
        <v>0</v>
      </c>
      <c r="BU87" s="64">
        <f>IF(ลับ!BU$3=0,0,IF(เวลาเรียน!CC35="ป",ลับ!BU$3,0))</f>
        <v>0</v>
      </c>
      <c r="BV87" s="64">
        <f>IF(ลับ!BV$3=0,0,IF(เวลาเรียน!CD35="ป",ลับ!BV$3,0))</f>
        <v>0</v>
      </c>
      <c r="BW87" s="64">
        <f>IF(ลับ!BW$3=0,0,IF(เวลาเรียน!CE35="ป",ลับ!BW$3,0))</f>
        <v>0</v>
      </c>
      <c r="BX87" s="64">
        <f>IF(ลับ!BX$3=0,0,IF(เวลาเรียน!CF35="ป",ลับ!BX$3,0))</f>
        <v>0</v>
      </c>
      <c r="BY87" s="64">
        <f>IF(ลับ!BY$3=0,0,IF(เวลาเรียน!CG35="ป",ลับ!BY$3,0))</f>
        <v>0</v>
      </c>
      <c r="BZ87" s="64">
        <f>IF(ลับ!BZ$3=0,0,IF(เวลาเรียน!CH35="ป",ลับ!BZ$3,0))</f>
        <v>0</v>
      </c>
      <c r="CA87" s="64">
        <f>IF(ลับ!CA$3=0,0,IF(เวลาเรียน!CI35="ป",ลับ!CA$3,0))</f>
        <v>0</v>
      </c>
      <c r="CB87" s="64">
        <f>IF(ลับ!CB$3=0,0,IF(เวลาเรียน!CJ35="ป",ลับ!CB$3,0))</f>
        <v>0</v>
      </c>
      <c r="CC87" s="64">
        <f>IF(ลับ!CC$3=0,0,IF(เวลาเรียน!CK35="ป",ลับ!CC$3,0))</f>
        <v>0</v>
      </c>
      <c r="CD87" s="64">
        <f>IF(ลับ!CD$3=0,0,IF(เวลาเรียน!CL35="ป",ลับ!CD$3,0))</f>
        <v>0</v>
      </c>
      <c r="CE87" s="64">
        <f>IF(ลับ!CE$3=0,0,IF(เวลาเรียน!CM35="ป",ลับ!CE$3,0))</f>
        <v>0</v>
      </c>
      <c r="CF87" s="64">
        <f>IF(ลับ!CF$3=0,0,IF(เวลาเรียน!CN35="ป",ลับ!CF$3,0))</f>
        <v>0</v>
      </c>
      <c r="CG87" s="64">
        <f>IF(ลับ!CG$3=0,0,IF(เวลาเรียน!CO35="ป",ลับ!CG$3,0))</f>
        <v>0</v>
      </c>
      <c r="CH87" s="64">
        <f>IF(ลับ!CH$3=0,0,IF(เวลาเรียน!CP35="ป",ลับ!CH$3,0))</f>
        <v>0</v>
      </c>
      <c r="CI87" s="64">
        <f>IF(ลับ!CI$3=0,0,IF(เวลาเรียน!CQ35="ป",ลับ!CI$3,0))</f>
        <v>0</v>
      </c>
      <c r="CJ87" s="64">
        <f>IF(ลับ!CJ$3=0,0,IF(เวลาเรียน!CR35="ป",ลับ!CJ$3,0))</f>
        <v>0</v>
      </c>
      <c r="CK87" s="64">
        <f>IF(ลับ!CK$3=0,0,IF(เวลาเรียน!CS35="ป",ลับ!CK$3,0))</f>
        <v>0</v>
      </c>
      <c r="CL87" s="64">
        <f>IF(ลับ!CL$3=0,0,IF(เวลาเรียน!CT35="ป",ลับ!CL$3,0))</f>
        <v>0</v>
      </c>
      <c r="CM87" s="64">
        <f>IF(ลับ!CM$3=0,0,IF(เวลาเรียน!CU35="ป",ลับ!CM$3,0))</f>
        <v>0</v>
      </c>
      <c r="CN87" s="64">
        <f>IF(ลับ!CN$3=0,0,IF(เวลาเรียน!CV35="ป",ลับ!CN$3,0))</f>
        <v>0</v>
      </c>
      <c r="CO87" s="64">
        <f>IF(ลับ!CO$3=0,0,IF(เวลาเรียน!CW35="ป",ลับ!CO$3,0))</f>
        <v>0</v>
      </c>
      <c r="CP87" s="64">
        <f>IF(ลับ!CP$3=0,0,IF(เวลาเรียน!CX35="ป",ลับ!CP$3,0))</f>
        <v>0</v>
      </c>
      <c r="CQ87" s="64">
        <f>IF(ลับ!CQ$3=0,0,IF(เวลาเรียน!CY35="ป",ลับ!CQ$3,0))</f>
        <v>0</v>
      </c>
      <c r="CR87" s="64">
        <f>IF(ลับ!CR$3=0,0,IF(เวลาเรียน!CZ35="ป",ลับ!CR$3,0))</f>
        <v>0</v>
      </c>
      <c r="CS87" s="64">
        <f>IF(ลับ!CS$3=0,0,IF(เวลาเรียน!DA35="ป",ลับ!CS$3,0))</f>
        <v>0</v>
      </c>
      <c r="CT87" s="64">
        <f>IF(ลับ!CT$3=0,0,IF(เวลาเรียน!DB35="ป",ลับ!CT$3,0))</f>
        <v>0</v>
      </c>
      <c r="CU87" s="64">
        <f>IF(ลับ!CU$3=0,0,IF(เวลาเรียน!DC35="ป",ลับ!CU$3,0))</f>
        <v>0</v>
      </c>
      <c r="CV87" s="64">
        <f>IF(ลับ!CV$3=0,0,IF(เวลาเรียน!DD35="ป",ลับ!CV$3,0))</f>
        <v>0</v>
      </c>
      <c r="CW87" s="64">
        <f>IF(ลับ!CW$3=0,0,IF(เวลาเรียน!DE35="ป",ลับ!CW$3,0))</f>
        <v>0</v>
      </c>
      <c r="CX87" s="85">
        <f t="shared" si="24"/>
        <v>0</v>
      </c>
      <c r="CZ87" s="51"/>
      <c r="DA87" s="51"/>
      <c r="DB87" s="51"/>
      <c r="DC87" s="51"/>
      <c r="DD87" s="51"/>
      <c r="DE87" s="51"/>
      <c r="DF87" s="51"/>
      <c r="DG87" s="51"/>
      <c r="DH87" s="51"/>
      <c r="DI87" s="51"/>
      <c r="DJ87" s="51"/>
      <c r="DK87" s="51"/>
      <c r="DL87" s="51"/>
      <c r="DM87" s="51"/>
      <c r="DN87" s="51"/>
      <c r="DO87" s="51"/>
      <c r="DP87" s="51"/>
      <c r="DQ87" s="51"/>
      <c r="DR87" s="51"/>
      <c r="DS87" s="51"/>
      <c r="DT87" s="51"/>
      <c r="DU87" s="51"/>
      <c r="DV87" s="51"/>
      <c r="DW87" s="51"/>
      <c r="DX87" s="51"/>
      <c r="DY87" s="51"/>
      <c r="DZ87" s="51"/>
      <c r="EA87" s="51"/>
      <c r="EB87" s="51"/>
      <c r="EC87" s="51"/>
      <c r="ED87" s="51"/>
      <c r="EE87" s="51"/>
      <c r="EF87" s="51"/>
      <c r="GI87" s="77"/>
      <c r="GJ87" s="77"/>
      <c r="GK87" s="77"/>
      <c r="GL87" s="77"/>
      <c r="GM87" s="77"/>
      <c r="GN87" s="77"/>
      <c r="GO87" s="77"/>
      <c r="GP87" s="77"/>
      <c r="GQ87" s="77"/>
      <c r="GR87" s="77"/>
      <c r="GS87" s="77"/>
      <c r="GT87" s="77"/>
      <c r="GU87" s="77"/>
      <c r="GV87" s="77"/>
      <c r="GW87" s="77"/>
      <c r="GX87" s="77"/>
      <c r="GY87" s="77"/>
      <c r="GZ87" s="77"/>
      <c r="HA87" s="77"/>
      <c r="HB87" s="77"/>
      <c r="HC87" s="77"/>
      <c r="HD87" s="77"/>
      <c r="HE87" s="77"/>
      <c r="HF87" s="77"/>
    </row>
    <row r="88" spans="1:214" ht="21">
      <c r="A88" s="29">
        <v>31</v>
      </c>
      <c r="B88" s="64">
        <f>IF(ลับ!B$3=0,0,IF(เวลาเรียน!G36="ป",ลับ!B$3,0))</f>
        <v>0</v>
      </c>
      <c r="C88" s="64">
        <f>IF(ลับ!C$3=0,0,IF(เวลาเรียน!H36="ป",ลับ!C$3,0))</f>
        <v>0</v>
      </c>
      <c r="D88" s="64">
        <f>IF(ลับ!D$3=0,0,IF(เวลาเรียน!I36="ป",ลับ!D$3,0))</f>
        <v>0</v>
      </c>
      <c r="E88" s="64">
        <f>IF(ลับ!E$3=0,0,IF(เวลาเรียน!J36="ป",ลับ!E$3,0))</f>
        <v>0</v>
      </c>
      <c r="F88" s="64">
        <f>IF(ลับ!F$3=0,0,IF(เวลาเรียน!K36="ป",ลับ!F$3,0))</f>
        <v>0</v>
      </c>
      <c r="G88" s="64">
        <f>IF(ลับ!G$3=0,0,IF(เวลาเรียน!L36="ป",ลับ!G$3,0))</f>
        <v>0</v>
      </c>
      <c r="H88" s="64">
        <f>IF(ลับ!H$3=0,0,IF(เวลาเรียน!M36="ป",ลับ!H$3,0))</f>
        <v>0</v>
      </c>
      <c r="I88" s="64">
        <f>IF(ลับ!I$3=0,0,IF(เวลาเรียน!N36="ป",ลับ!I$3,0))</f>
        <v>0</v>
      </c>
      <c r="J88" s="64">
        <f>IF(ลับ!J$3=0,0,IF(เวลาเรียน!O36="ป",ลับ!J$3,0))</f>
        <v>0</v>
      </c>
      <c r="K88" s="64">
        <f>IF(ลับ!K$3=0,0,IF(เวลาเรียน!P36="ป",ลับ!K$3,0))</f>
        <v>0</v>
      </c>
      <c r="L88" s="64">
        <f>IF(ลับ!L$3=0,0,IF(เวลาเรียน!Q36="ป",ลับ!L$3,0))</f>
        <v>0</v>
      </c>
      <c r="M88" s="64">
        <f>IF(ลับ!M$3=0,0,IF(เวลาเรียน!R36="ป",ลับ!M$3,0))</f>
        <v>0</v>
      </c>
      <c r="N88" s="64">
        <f>IF(ลับ!N$3=0,0,IF(เวลาเรียน!S36="ป",ลับ!N$3,0))</f>
        <v>0</v>
      </c>
      <c r="O88" s="64">
        <f>IF(ลับ!O$3=0,0,IF(เวลาเรียน!T36="ป",ลับ!O$3,0))</f>
        <v>0</v>
      </c>
      <c r="P88" s="64">
        <f>IF(ลับ!P$3=0,0,IF(เวลาเรียน!U36="ป",ลับ!P$3,0))</f>
        <v>0</v>
      </c>
      <c r="Q88" s="64">
        <f>IF(ลับ!Q$3=0,0,IF(เวลาเรียน!V36="ป",ลับ!Q$3,0))</f>
        <v>0</v>
      </c>
      <c r="R88" s="64">
        <f>IF(ลับ!R$3=0,0,IF(เวลาเรียน!W36="ป",ลับ!R$3,0))</f>
        <v>0</v>
      </c>
      <c r="S88" s="64">
        <f>IF(ลับ!S$3=0,0,IF(เวลาเรียน!X36="ป",ลับ!S$3,0))</f>
        <v>0</v>
      </c>
      <c r="T88" s="64">
        <f>IF(ลับ!T$3=0,0,IF(เวลาเรียน!Y36="ป",ลับ!T$3,0))</f>
        <v>0</v>
      </c>
      <c r="U88" s="64">
        <f>IF(ลับ!U$3=0,0,IF(เวลาเรียน!Z36="ป",ลับ!U$3,0))</f>
        <v>0</v>
      </c>
      <c r="V88" s="64">
        <f>IF(ลับ!V$3=0,0,IF(เวลาเรียน!AA36="ป",ลับ!V$3,0))</f>
        <v>0</v>
      </c>
      <c r="W88" s="64">
        <f>IF(ลับ!W$3=0,0,IF(เวลาเรียน!AB36="ป",ลับ!W$3,0))</f>
        <v>0</v>
      </c>
      <c r="X88" s="64">
        <f>IF(ลับ!X$3=0,0,IF(เวลาเรียน!AC36="ป",ลับ!X$3,0))</f>
        <v>0</v>
      </c>
      <c r="Y88" s="64">
        <f>IF(ลับ!Y$3=0,0,IF(เวลาเรียน!AD36="ป",ลับ!Y$3,0))</f>
        <v>0</v>
      </c>
      <c r="Z88" s="773">
        <f>IF(ลับ!Z$3=0,0,IF(เวลาเรียน!AE36="ป",ลับ!Z$3,0))</f>
        <v>0</v>
      </c>
      <c r="AA88" s="64">
        <f>IF(ลับ!B$3=0,0,IF(เวลาเรียน!AH36="ป",ลับ!B$3,0))</f>
        <v>0</v>
      </c>
      <c r="AB88" s="64">
        <f>IF(ลับ!C$3=0,0,IF(เวลาเรียน!AI36="ป",ลับ!C$3,0))</f>
        <v>0</v>
      </c>
      <c r="AC88" s="64">
        <f>IF(ลับ!D$3=0,0,IF(เวลาเรียน!AJ36="ป",ลับ!D$3,0))</f>
        <v>0</v>
      </c>
      <c r="AD88" s="64">
        <f>IF(ลับ!E$3=0,0,IF(เวลาเรียน!AK36="ป",ลับ!E$3,0))</f>
        <v>0</v>
      </c>
      <c r="AE88" s="64">
        <f>IF(ลับ!F$3=0,0,IF(เวลาเรียน!AL36="ป",ลับ!F$3,0))</f>
        <v>0</v>
      </c>
      <c r="AF88" s="64">
        <f>IF(ลับ!G$3=0,0,IF(เวลาเรียน!AM36="ป",ลับ!G$3,0))</f>
        <v>0</v>
      </c>
      <c r="AG88" s="64">
        <f>IF(ลับ!H$3=0,0,IF(เวลาเรียน!AN36="ป",ลับ!H$3,0))</f>
        <v>0</v>
      </c>
      <c r="AH88" s="64">
        <f>IF(ลับ!I$3=0,0,IF(เวลาเรียน!AO36="ป",ลับ!I$3,0))</f>
        <v>0</v>
      </c>
      <c r="AI88" s="64">
        <f>IF(ลับ!J$3=0,0,IF(เวลาเรียน!AP36="ป",ลับ!J$3,0))</f>
        <v>0</v>
      </c>
      <c r="AJ88" s="64">
        <f>IF(ลับ!K$3=0,0,IF(เวลาเรียน!AQ36="ป",ลับ!K$3,0))</f>
        <v>0</v>
      </c>
      <c r="AK88" s="64">
        <f>IF(ลับ!L$3=0,0,IF(เวลาเรียน!AR36="ป",ลับ!L$3,0))</f>
        <v>0</v>
      </c>
      <c r="AL88" s="64">
        <f>IF(ลับ!M$3=0,0,IF(เวลาเรียน!AS36="ป",ลับ!M$3,0))</f>
        <v>0</v>
      </c>
      <c r="AM88" s="64">
        <f>IF(ลับ!N$3=0,0,IF(เวลาเรียน!AT36="ป",ลับ!N$3,0))</f>
        <v>0</v>
      </c>
      <c r="AN88" s="64">
        <f>IF(ลับ!O$3=0,0,IF(เวลาเรียน!AU36="ป",ลับ!O$3,0))</f>
        <v>0</v>
      </c>
      <c r="AO88" s="64">
        <f>IF(ลับ!P$3=0,0,IF(เวลาเรียน!AV36="ป",ลับ!P$3,0))</f>
        <v>0</v>
      </c>
      <c r="AP88" s="64">
        <f>IF(ลับ!Q$3=0,0,IF(เวลาเรียน!AW36="ป",ลับ!Q$3,0))</f>
        <v>0</v>
      </c>
      <c r="AQ88" s="64">
        <f>IF(ลับ!R$3=0,0,IF(เวลาเรียน!AX36="ป",ลับ!R$3,0))</f>
        <v>0</v>
      </c>
      <c r="AR88" s="64">
        <f>IF(ลับ!S$3=0,0,IF(เวลาเรียน!AY36="ป",ลับ!S$3,0))</f>
        <v>0</v>
      </c>
      <c r="AS88" s="64">
        <f>IF(ลับ!T$3=0,0,IF(เวลาเรียน!AZ36="ป",ลับ!T$3,0))</f>
        <v>0</v>
      </c>
      <c r="AT88" s="64">
        <f>IF(ลับ!U$3=0,0,IF(เวลาเรียน!BA36="ป",ลับ!U$3,0))</f>
        <v>0</v>
      </c>
      <c r="AU88" s="64">
        <f>IF(ลับ!V$3=0,0,IF(เวลาเรียน!BB36="ป",ลับ!V$3,0))</f>
        <v>0</v>
      </c>
      <c r="AV88" s="64">
        <f>IF(ลับ!W$3=0,0,IF(เวลาเรียน!BC36="ป",ลับ!W$3,0))</f>
        <v>0</v>
      </c>
      <c r="AW88" s="64">
        <f>IF(ลับ!X$3=0,0,IF(เวลาเรียน!BD36="ป",ลับ!X$3,0))</f>
        <v>0</v>
      </c>
      <c r="AX88" s="64">
        <f>IF(ลับ!Y$3=0,0,IF(เวลาเรียน!BE36="ป",ลับ!Y$3,0))</f>
        <v>0</v>
      </c>
      <c r="AY88" s="64">
        <f>IF(ลับ!Z$3=0,0,IF(เวลาเรียน!BF36="ป",ลับ!Z$3,0))</f>
        <v>0</v>
      </c>
      <c r="AZ88" s="64">
        <f>IF(ลับ!AA$3=0,0,IF(เวลาเรียน!BG36="ป",ลับ!AA$3,0))</f>
        <v>0</v>
      </c>
      <c r="BA88" s="64">
        <f>IF(ลับ!AB$3=0,0,IF(เวลาเรียน!BH36="ป",ลับ!AB$3,0))</f>
        <v>0</v>
      </c>
      <c r="BB88" s="64">
        <f>IF(ลับ!AC$3=0,0,IF(เวลาเรียน!BI36="ป",ลับ!AC$3,0))</f>
        <v>0</v>
      </c>
      <c r="BC88" s="64">
        <f>IF(ลับ!AD$3=0,0,IF(เวลาเรียน!BJ36="ป",ลับ!AD$3,0))</f>
        <v>0</v>
      </c>
      <c r="BD88" s="64">
        <f>IF(ลับ!AE$3=0,0,IF(เวลาเรียน!BK36="ป",ลับ!AE$3,0))</f>
        <v>0</v>
      </c>
      <c r="BE88" s="64">
        <f>IF(ลับ!AF$3=0,0,IF(เวลาเรียน!BL36="ป",ลับ!AF$3,0))</f>
        <v>0</v>
      </c>
      <c r="BF88" s="64">
        <f>IF(ลับ!AG$3=0,0,IF(เวลาเรียน!BM36="ป",ลับ!AG$3,0))</f>
        <v>0</v>
      </c>
      <c r="BG88" s="64">
        <f>IF(ลับ!AH$3=0,0,IF(เวลาเรียน!BN36="ป",ลับ!AH$3,0))</f>
        <v>0</v>
      </c>
      <c r="BH88" s="64">
        <f>IF(ลับ!AI$3=0,0,IF(เวลาเรียน!BO36="ป",ลับ!AI$3,0))</f>
        <v>0</v>
      </c>
      <c r="BI88" s="64">
        <f>IF(ลับ!AJ$3=0,0,IF(เวลาเรียน!BP36="ป",ลับ!AJ$3,0))</f>
        <v>0</v>
      </c>
      <c r="BJ88" s="64">
        <f>IF(ลับ!AK$3=0,0,IF(เวลาเรียน!BQ36="ป",ลับ!AK$3,0))</f>
        <v>0</v>
      </c>
      <c r="BK88" s="64">
        <f>IF(ลับ!AL$3=0,0,IF(เวลาเรียน!BR36="ป",ลับ!AL$3,0))</f>
        <v>0</v>
      </c>
      <c r="BL88" s="64">
        <f>IF(ลับ!AM$3=0,0,IF(เวลาเรียน!BS36="ป",ลับ!AM$3,0))</f>
        <v>0</v>
      </c>
      <c r="BM88" s="64">
        <f>IF(ลับ!AN$3=0,0,IF(เวลาเรียน!BT36="ป",ลับ!AN$3,0))</f>
        <v>0</v>
      </c>
      <c r="BN88" s="64">
        <f>IF(ลับ!AO$3=0,0,IF(เวลาเรียน!BU36="ป",ลับ!AO$3,0))</f>
        <v>0</v>
      </c>
      <c r="BO88" s="64">
        <f>IF(ลับ!AP$3=0,0,IF(เวลาเรียน!BV36="ป",ลับ!AP$3,0))</f>
        <v>0</v>
      </c>
      <c r="BP88" s="64">
        <f>IF(ลับ!AQ$3=0,0,IF(เวลาเรียน!BW36="ป",ลับ!AQ$3,0))</f>
        <v>0</v>
      </c>
      <c r="BQ88" s="64">
        <f>IF(ลับ!AR$3=0,0,IF(เวลาเรียน!BX36="ป",ลับ!AR$3,0))</f>
        <v>0</v>
      </c>
      <c r="BR88" s="64">
        <f>IF(ลับ!AS$3=0,0,IF(เวลาเรียน!BY36="ป",ลับ!AS$3,0))</f>
        <v>0</v>
      </c>
      <c r="BS88" s="773">
        <f>IF(ลับ!AT$3=0,0,IF(เวลาเรียน!BZ36="ป",ลับ!AT$3,0))</f>
        <v>0</v>
      </c>
      <c r="BT88" s="64">
        <f>IF(ลับ!BT$3=0,0,IF(เวลาเรียน!CB36="ป",ลับ!BT$3,0))</f>
        <v>0</v>
      </c>
      <c r="BU88" s="64">
        <f>IF(ลับ!BU$3=0,0,IF(เวลาเรียน!CC36="ป",ลับ!BU$3,0))</f>
        <v>0</v>
      </c>
      <c r="BV88" s="64">
        <f>IF(ลับ!BV$3=0,0,IF(เวลาเรียน!CD36="ป",ลับ!BV$3,0))</f>
        <v>0</v>
      </c>
      <c r="BW88" s="64">
        <f>IF(ลับ!BW$3=0,0,IF(เวลาเรียน!CE36="ป",ลับ!BW$3,0))</f>
        <v>0</v>
      </c>
      <c r="BX88" s="64">
        <f>IF(ลับ!BX$3=0,0,IF(เวลาเรียน!CF36="ป",ลับ!BX$3,0))</f>
        <v>0</v>
      </c>
      <c r="BY88" s="64">
        <f>IF(ลับ!BY$3=0,0,IF(เวลาเรียน!CG36="ป",ลับ!BY$3,0))</f>
        <v>0</v>
      </c>
      <c r="BZ88" s="64">
        <f>IF(ลับ!BZ$3=0,0,IF(เวลาเรียน!CH36="ป",ลับ!BZ$3,0))</f>
        <v>0</v>
      </c>
      <c r="CA88" s="64">
        <f>IF(ลับ!CA$3=0,0,IF(เวลาเรียน!CI36="ป",ลับ!CA$3,0))</f>
        <v>0</v>
      </c>
      <c r="CB88" s="64">
        <f>IF(ลับ!CB$3=0,0,IF(เวลาเรียน!CJ36="ป",ลับ!CB$3,0))</f>
        <v>0</v>
      </c>
      <c r="CC88" s="64">
        <f>IF(ลับ!CC$3=0,0,IF(เวลาเรียน!CK36="ป",ลับ!CC$3,0))</f>
        <v>0</v>
      </c>
      <c r="CD88" s="64">
        <f>IF(ลับ!CD$3=0,0,IF(เวลาเรียน!CL36="ป",ลับ!CD$3,0))</f>
        <v>0</v>
      </c>
      <c r="CE88" s="64">
        <f>IF(ลับ!CE$3=0,0,IF(เวลาเรียน!CM36="ป",ลับ!CE$3,0))</f>
        <v>0</v>
      </c>
      <c r="CF88" s="64">
        <f>IF(ลับ!CF$3=0,0,IF(เวลาเรียน!CN36="ป",ลับ!CF$3,0))</f>
        <v>0</v>
      </c>
      <c r="CG88" s="64">
        <f>IF(ลับ!CG$3=0,0,IF(เวลาเรียน!CO36="ป",ลับ!CG$3,0))</f>
        <v>0</v>
      </c>
      <c r="CH88" s="64">
        <f>IF(ลับ!CH$3=0,0,IF(เวลาเรียน!CP36="ป",ลับ!CH$3,0))</f>
        <v>0</v>
      </c>
      <c r="CI88" s="64">
        <f>IF(ลับ!CI$3=0,0,IF(เวลาเรียน!CQ36="ป",ลับ!CI$3,0))</f>
        <v>0</v>
      </c>
      <c r="CJ88" s="64">
        <f>IF(ลับ!CJ$3=0,0,IF(เวลาเรียน!CR36="ป",ลับ!CJ$3,0))</f>
        <v>0</v>
      </c>
      <c r="CK88" s="64">
        <f>IF(ลับ!CK$3=0,0,IF(เวลาเรียน!CS36="ป",ลับ!CK$3,0))</f>
        <v>0</v>
      </c>
      <c r="CL88" s="64">
        <f>IF(ลับ!CL$3=0,0,IF(เวลาเรียน!CT36="ป",ลับ!CL$3,0))</f>
        <v>0</v>
      </c>
      <c r="CM88" s="64">
        <f>IF(ลับ!CM$3=0,0,IF(เวลาเรียน!CU36="ป",ลับ!CM$3,0))</f>
        <v>0</v>
      </c>
      <c r="CN88" s="64">
        <f>IF(ลับ!CN$3=0,0,IF(เวลาเรียน!CV36="ป",ลับ!CN$3,0))</f>
        <v>0</v>
      </c>
      <c r="CO88" s="64">
        <f>IF(ลับ!CO$3=0,0,IF(เวลาเรียน!CW36="ป",ลับ!CO$3,0))</f>
        <v>0</v>
      </c>
      <c r="CP88" s="64">
        <f>IF(ลับ!CP$3=0,0,IF(เวลาเรียน!CX36="ป",ลับ!CP$3,0))</f>
        <v>0</v>
      </c>
      <c r="CQ88" s="64">
        <f>IF(ลับ!CQ$3=0,0,IF(เวลาเรียน!CY36="ป",ลับ!CQ$3,0))</f>
        <v>0</v>
      </c>
      <c r="CR88" s="64">
        <f>IF(ลับ!CR$3=0,0,IF(เวลาเรียน!CZ36="ป",ลับ!CR$3,0))</f>
        <v>0</v>
      </c>
      <c r="CS88" s="64">
        <f>IF(ลับ!CS$3=0,0,IF(เวลาเรียน!DA36="ป",ลับ!CS$3,0))</f>
        <v>0</v>
      </c>
      <c r="CT88" s="64">
        <f>IF(ลับ!CT$3=0,0,IF(เวลาเรียน!DB36="ป",ลับ!CT$3,0))</f>
        <v>0</v>
      </c>
      <c r="CU88" s="64">
        <f>IF(ลับ!CU$3=0,0,IF(เวลาเรียน!DC36="ป",ลับ!CU$3,0))</f>
        <v>0</v>
      </c>
      <c r="CV88" s="64">
        <f>IF(ลับ!CV$3=0,0,IF(เวลาเรียน!DD36="ป",ลับ!CV$3,0))</f>
        <v>0</v>
      </c>
      <c r="CW88" s="64">
        <f>IF(ลับ!CW$3=0,0,IF(เวลาเรียน!DE36="ป",ลับ!CW$3,0))</f>
        <v>0</v>
      </c>
      <c r="CX88" s="85">
        <f t="shared" si="24"/>
        <v>0</v>
      </c>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GI88" s="77"/>
      <c r="GJ88" s="77"/>
      <c r="GK88" s="77"/>
      <c r="GL88" s="77"/>
      <c r="GM88" s="77"/>
      <c r="GN88" s="77"/>
      <c r="GO88" s="77"/>
      <c r="GP88" s="77"/>
      <c r="GQ88" s="77"/>
      <c r="GR88" s="77"/>
      <c r="GS88" s="77"/>
      <c r="GT88" s="77"/>
      <c r="GU88" s="77"/>
      <c r="GV88" s="77"/>
      <c r="GW88" s="77"/>
      <c r="GX88" s="77"/>
      <c r="GY88" s="77"/>
      <c r="GZ88" s="77"/>
      <c r="HA88" s="77"/>
      <c r="HB88" s="77"/>
      <c r="HC88" s="77"/>
      <c r="HD88" s="77"/>
      <c r="HE88" s="77"/>
      <c r="HF88" s="77"/>
    </row>
    <row r="89" spans="1:214" ht="21">
      <c r="A89" s="29">
        <v>32</v>
      </c>
      <c r="B89" s="64">
        <f>IF(ลับ!B$3=0,0,IF(เวลาเรียน!G37="ป",ลับ!B$3,0))</f>
        <v>0</v>
      </c>
      <c r="C89" s="64">
        <f>IF(ลับ!C$3=0,0,IF(เวลาเรียน!H37="ป",ลับ!C$3,0))</f>
        <v>0</v>
      </c>
      <c r="D89" s="64">
        <f>IF(ลับ!D$3=0,0,IF(เวลาเรียน!I37="ป",ลับ!D$3,0))</f>
        <v>0</v>
      </c>
      <c r="E89" s="64">
        <f>IF(ลับ!E$3=0,0,IF(เวลาเรียน!J37="ป",ลับ!E$3,0))</f>
        <v>0</v>
      </c>
      <c r="F89" s="64">
        <f>IF(ลับ!F$3=0,0,IF(เวลาเรียน!K37="ป",ลับ!F$3,0))</f>
        <v>0</v>
      </c>
      <c r="G89" s="64">
        <f>IF(ลับ!G$3=0,0,IF(เวลาเรียน!L37="ป",ลับ!G$3,0))</f>
        <v>0</v>
      </c>
      <c r="H89" s="64">
        <f>IF(ลับ!H$3=0,0,IF(เวลาเรียน!M37="ป",ลับ!H$3,0))</f>
        <v>0</v>
      </c>
      <c r="I89" s="64">
        <f>IF(ลับ!I$3=0,0,IF(เวลาเรียน!N37="ป",ลับ!I$3,0))</f>
        <v>0</v>
      </c>
      <c r="J89" s="64">
        <f>IF(ลับ!J$3=0,0,IF(เวลาเรียน!O37="ป",ลับ!J$3,0))</f>
        <v>0</v>
      </c>
      <c r="K89" s="64">
        <f>IF(ลับ!K$3=0,0,IF(เวลาเรียน!P37="ป",ลับ!K$3,0))</f>
        <v>0</v>
      </c>
      <c r="L89" s="64">
        <f>IF(ลับ!L$3=0,0,IF(เวลาเรียน!Q37="ป",ลับ!L$3,0))</f>
        <v>0</v>
      </c>
      <c r="M89" s="64">
        <f>IF(ลับ!M$3=0,0,IF(เวลาเรียน!R37="ป",ลับ!M$3,0))</f>
        <v>0</v>
      </c>
      <c r="N89" s="64">
        <f>IF(ลับ!N$3=0,0,IF(เวลาเรียน!S37="ป",ลับ!N$3,0))</f>
        <v>0</v>
      </c>
      <c r="O89" s="64">
        <f>IF(ลับ!O$3=0,0,IF(เวลาเรียน!T37="ป",ลับ!O$3,0))</f>
        <v>0</v>
      </c>
      <c r="P89" s="64">
        <f>IF(ลับ!P$3=0,0,IF(เวลาเรียน!U37="ป",ลับ!P$3,0))</f>
        <v>0</v>
      </c>
      <c r="Q89" s="64">
        <f>IF(ลับ!Q$3=0,0,IF(เวลาเรียน!V37="ป",ลับ!Q$3,0))</f>
        <v>0</v>
      </c>
      <c r="R89" s="64">
        <f>IF(ลับ!R$3=0,0,IF(เวลาเรียน!W37="ป",ลับ!R$3,0))</f>
        <v>0</v>
      </c>
      <c r="S89" s="64">
        <f>IF(ลับ!S$3=0,0,IF(เวลาเรียน!X37="ป",ลับ!S$3,0))</f>
        <v>0</v>
      </c>
      <c r="T89" s="64">
        <f>IF(ลับ!T$3=0,0,IF(เวลาเรียน!Y37="ป",ลับ!T$3,0))</f>
        <v>0</v>
      </c>
      <c r="U89" s="64">
        <f>IF(ลับ!U$3=0,0,IF(เวลาเรียน!Z37="ป",ลับ!U$3,0))</f>
        <v>0</v>
      </c>
      <c r="V89" s="64">
        <f>IF(ลับ!V$3=0,0,IF(เวลาเรียน!AA37="ป",ลับ!V$3,0))</f>
        <v>0</v>
      </c>
      <c r="W89" s="64">
        <f>IF(ลับ!W$3=0,0,IF(เวลาเรียน!AB37="ป",ลับ!W$3,0))</f>
        <v>0</v>
      </c>
      <c r="X89" s="64">
        <f>IF(ลับ!X$3=0,0,IF(เวลาเรียน!AC37="ป",ลับ!X$3,0))</f>
        <v>0</v>
      </c>
      <c r="Y89" s="64">
        <f>IF(ลับ!Y$3=0,0,IF(เวลาเรียน!AD37="ป",ลับ!Y$3,0))</f>
        <v>0</v>
      </c>
      <c r="Z89" s="773">
        <f>IF(ลับ!Z$3=0,0,IF(เวลาเรียน!AE37="ป",ลับ!Z$3,0))</f>
        <v>0</v>
      </c>
      <c r="AA89" s="64">
        <f>IF(ลับ!B$3=0,0,IF(เวลาเรียน!AH37="ป",ลับ!B$3,0))</f>
        <v>0</v>
      </c>
      <c r="AB89" s="64">
        <f>IF(ลับ!C$3=0,0,IF(เวลาเรียน!AI37="ป",ลับ!C$3,0))</f>
        <v>0</v>
      </c>
      <c r="AC89" s="64">
        <f>IF(ลับ!D$3=0,0,IF(เวลาเรียน!AJ37="ป",ลับ!D$3,0))</f>
        <v>0</v>
      </c>
      <c r="AD89" s="64">
        <f>IF(ลับ!E$3=0,0,IF(เวลาเรียน!AK37="ป",ลับ!E$3,0))</f>
        <v>0</v>
      </c>
      <c r="AE89" s="64">
        <f>IF(ลับ!F$3=0,0,IF(เวลาเรียน!AL37="ป",ลับ!F$3,0))</f>
        <v>0</v>
      </c>
      <c r="AF89" s="64">
        <f>IF(ลับ!G$3=0,0,IF(เวลาเรียน!AM37="ป",ลับ!G$3,0))</f>
        <v>0</v>
      </c>
      <c r="AG89" s="64">
        <f>IF(ลับ!H$3=0,0,IF(เวลาเรียน!AN37="ป",ลับ!H$3,0))</f>
        <v>0</v>
      </c>
      <c r="AH89" s="64">
        <f>IF(ลับ!I$3=0,0,IF(เวลาเรียน!AO37="ป",ลับ!I$3,0))</f>
        <v>0</v>
      </c>
      <c r="AI89" s="64">
        <f>IF(ลับ!J$3=0,0,IF(เวลาเรียน!AP37="ป",ลับ!J$3,0))</f>
        <v>0</v>
      </c>
      <c r="AJ89" s="64">
        <f>IF(ลับ!K$3=0,0,IF(เวลาเรียน!AQ37="ป",ลับ!K$3,0))</f>
        <v>0</v>
      </c>
      <c r="AK89" s="64">
        <f>IF(ลับ!L$3=0,0,IF(เวลาเรียน!AR37="ป",ลับ!L$3,0))</f>
        <v>0</v>
      </c>
      <c r="AL89" s="64">
        <f>IF(ลับ!M$3=0,0,IF(เวลาเรียน!AS37="ป",ลับ!M$3,0))</f>
        <v>0</v>
      </c>
      <c r="AM89" s="64">
        <f>IF(ลับ!N$3=0,0,IF(เวลาเรียน!AT37="ป",ลับ!N$3,0))</f>
        <v>0</v>
      </c>
      <c r="AN89" s="64">
        <f>IF(ลับ!O$3=0,0,IF(เวลาเรียน!AU37="ป",ลับ!O$3,0))</f>
        <v>0</v>
      </c>
      <c r="AO89" s="64">
        <f>IF(ลับ!P$3=0,0,IF(เวลาเรียน!AV37="ป",ลับ!P$3,0))</f>
        <v>0</v>
      </c>
      <c r="AP89" s="64">
        <f>IF(ลับ!Q$3=0,0,IF(เวลาเรียน!AW37="ป",ลับ!Q$3,0))</f>
        <v>0</v>
      </c>
      <c r="AQ89" s="64">
        <f>IF(ลับ!R$3=0,0,IF(เวลาเรียน!AX37="ป",ลับ!R$3,0))</f>
        <v>0</v>
      </c>
      <c r="AR89" s="64">
        <f>IF(ลับ!S$3=0,0,IF(เวลาเรียน!AY37="ป",ลับ!S$3,0))</f>
        <v>0</v>
      </c>
      <c r="AS89" s="64">
        <f>IF(ลับ!T$3=0,0,IF(เวลาเรียน!AZ37="ป",ลับ!T$3,0))</f>
        <v>0</v>
      </c>
      <c r="AT89" s="64">
        <f>IF(ลับ!U$3=0,0,IF(เวลาเรียน!BA37="ป",ลับ!U$3,0))</f>
        <v>0</v>
      </c>
      <c r="AU89" s="64">
        <f>IF(ลับ!V$3=0,0,IF(เวลาเรียน!BB37="ป",ลับ!V$3,0))</f>
        <v>0</v>
      </c>
      <c r="AV89" s="64">
        <f>IF(ลับ!W$3=0,0,IF(เวลาเรียน!BC37="ป",ลับ!W$3,0))</f>
        <v>0</v>
      </c>
      <c r="AW89" s="64">
        <f>IF(ลับ!X$3=0,0,IF(เวลาเรียน!BD37="ป",ลับ!X$3,0))</f>
        <v>0</v>
      </c>
      <c r="AX89" s="64">
        <f>IF(ลับ!Y$3=0,0,IF(เวลาเรียน!BE37="ป",ลับ!Y$3,0))</f>
        <v>0</v>
      </c>
      <c r="AY89" s="64">
        <f>IF(ลับ!Z$3=0,0,IF(เวลาเรียน!BF37="ป",ลับ!Z$3,0))</f>
        <v>0</v>
      </c>
      <c r="AZ89" s="64">
        <f>IF(ลับ!AA$3=0,0,IF(เวลาเรียน!BG37="ป",ลับ!AA$3,0))</f>
        <v>0</v>
      </c>
      <c r="BA89" s="64">
        <f>IF(ลับ!AB$3=0,0,IF(เวลาเรียน!BH37="ป",ลับ!AB$3,0))</f>
        <v>0</v>
      </c>
      <c r="BB89" s="64">
        <f>IF(ลับ!AC$3=0,0,IF(เวลาเรียน!BI37="ป",ลับ!AC$3,0))</f>
        <v>0</v>
      </c>
      <c r="BC89" s="64">
        <f>IF(ลับ!AD$3=0,0,IF(เวลาเรียน!BJ37="ป",ลับ!AD$3,0))</f>
        <v>0</v>
      </c>
      <c r="BD89" s="64">
        <f>IF(ลับ!AE$3=0,0,IF(เวลาเรียน!BK37="ป",ลับ!AE$3,0))</f>
        <v>0</v>
      </c>
      <c r="BE89" s="64">
        <f>IF(ลับ!AF$3=0,0,IF(เวลาเรียน!BL37="ป",ลับ!AF$3,0))</f>
        <v>0</v>
      </c>
      <c r="BF89" s="64">
        <f>IF(ลับ!AG$3=0,0,IF(เวลาเรียน!BM37="ป",ลับ!AG$3,0))</f>
        <v>0</v>
      </c>
      <c r="BG89" s="64">
        <f>IF(ลับ!AH$3=0,0,IF(เวลาเรียน!BN37="ป",ลับ!AH$3,0))</f>
        <v>0</v>
      </c>
      <c r="BH89" s="64">
        <f>IF(ลับ!AI$3=0,0,IF(เวลาเรียน!BO37="ป",ลับ!AI$3,0))</f>
        <v>0</v>
      </c>
      <c r="BI89" s="64">
        <f>IF(ลับ!AJ$3=0,0,IF(เวลาเรียน!BP37="ป",ลับ!AJ$3,0))</f>
        <v>0</v>
      </c>
      <c r="BJ89" s="64">
        <f>IF(ลับ!AK$3=0,0,IF(เวลาเรียน!BQ37="ป",ลับ!AK$3,0))</f>
        <v>0</v>
      </c>
      <c r="BK89" s="64">
        <f>IF(ลับ!AL$3=0,0,IF(เวลาเรียน!BR37="ป",ลับ!AL$3,0))</f>
        <v>0</v>
      </c>
      <c r="BL89" s="64">
        <f>IF(ลับ!AM$3=0,0,IF(เวลาเรียน!BS37="ป",ลับ!AM$3,0))</f>
        <v>0</v>
      </c>
      <c r="BM89" s="64">
        <f>IF(ลับ!AN$3=0,0,IF(เวลาเรียน!BT37="ป",ลับ!AN$3,0))</f>
        <v>0</v>
      </c>
      <c r="BN89" s="64">
        <f>IF(ลับ!AO$3=0,0,IF(เวลาเรียน!BU37="ป",ลับ!AO$3,0))</f>
        <v>0</v>
      </c>
      <c r="BO89" s="64">
        <f>IF(ลับ!AP$3=0,0,IF(เวลาเรียน!BV37="ป",ลับ!AP$3,0))</f>
        <v>0</v>
      </c>
      <c r="BP89" s="64">
        <f>IF(ลับ!AQ$3=0,0,IF(เวลาเรียน!BW37="ป",ลับ!AQ$3,0))</f>
        <v>0</v>
      </c>
      <c r="BQ89" s="64">
        <f>IF(ลับ!AR$3=0,0,IF(เวลาเรียน!BX37="ป",ลับ!AR$3,0))</f>
        <v>0</v>
      </c>
      <c r="BR89" s="64">
        <f>IF(ลับ!AS$3=0,0,IF(เวลาเรียน!BY37="ป",ลับ!AS$3,0))</f>
        <v>0</v>
      </c>
      <c r="BS89" s="773">
        <f>IF(ลับ!AT$3=0,0,IF(เวลาเรียน!BZ37="ป",ลับ!AT$3,0))</f>
        <v>0</v>
      </c>
      <c r="BT89" s="64">
        <f>IF(ลับ!BT$3=0,0,IF(เวลาเรียน!CB37="ป",ลับ!BT$3,0))</f>
        <v>0</v>
      </c>
      <c r="BU89" s="64">
        <f>IF(ลับ!BU$3=0,0,IF(เวลาเรียน!CC37="ป",ลับ!BU$3,0))</f>
        <v>0</v>
      </c>
      <c r="BV89" s="64">
        <f>IF(ลับ!BV$3=0,0,IF(เวลาเรียน!CD37="ป",ลับ!BV$3,0))</f>
        <v>0</v>
      </c>
      <c r="BW89" s="64">
        <f>IF(ลับ!BW$3=0,0,IF(เวลาเรียน!CE37="ป",ลับ!BW$3,0))</f>
        <v>0</v>
      </c>
      <c r="BX89" s="64">
        <f>IF(ลับ!BX$3=0,0,IF(เวลาเรียน!CF37="ป",ลับ!BX$3,0))</f>
        <v>0</v>
      </c>
      <c r="BY89" s="64">
        <f>IF(ลับ!BY$3=0,0,IF(เวลาเรียน!CG37="ป",ลับ!BY$3,0))</f>
        <v>0</v>
      </c>
      <c r="BZ89" s="64">
        <f>IF(ลับ!BZ$3=0,0,IF(เวลาเรียน!CH37="ป",ลับ!BZ$3,0))</f>
        <v>0</v>
      </c>
      <c r="CA89" s="64">
        <f>IF(ลับ!CA$3=0,0,IF(เวลาเรียน!CI37="ป",ลับ!CA$3,0))</f>
        <v>0</v>
      </c>
      <c r="CB89" s="64">
        <f>IF(ลับ!CB$3=0,0,IF(เวลาเรียน!CJ37="ป",ลับ!CB$3,0))</f>
        <v>0</v>
      </c>
      <c r="CC89" s="64">
        <f>IF(ลับ!CC$3=0,0,IF(เวลาเรียน!CK37="ป",ลับ!CC$3,0))</f>
        <v>0</v>
      </c>
      <c r="CD89" s="64">
        <f>IF(ลับ!CD$3=0,0,IF(เวลาเรียน!CL37="ป",ลับ!CD$3,0))</f>
        <v>0</v>
      </c>
      <c r="CE89" s="64">
        <f>IF(ลับ!CE$3=0,0,IF(เวลาเรียน!CM37="ป",ลับ!CE$3,0))</f>
        <v>0</v>
      </c>
      <c r="CF89" s="64">
        <f>IF(ลับ!CF$3=0,0,IF(เวลาเรียน!CN37="ป",ลับ!CF$3,0))</f>
        <v>0</v>
      </c>
      <c r="CG89" s="64">
        <f>IF(ลับ!CG$3=0,0,IF(เวลาเรียน!CO37="ป",ลับ!CG$3,0))</f>
        <v>0</v>
      </c>
      <c r="CH89" s="64">
        <f>IF(ลับ!CH$3=0,0,IF(เวลาเรียน!CP37="ป",ลับ!CH$3,0))</f>
        <v>0</v>
      </c>
      <c r="CI89" s="64">
        <f>IF(ลับ!CI$3=0,0,IF(เวลาเรียน!CQ37="ป",ลับ!CI$3,0))</f>
        <v>0</v>
      </c>
      <c r="CJ89" s="64">
        <f>IF(ลับ!CJ$3=0,0,IF(เวลาเรียน!CR37="ป",ลับ!CJ$3,0))</f>
        <v>0</v>
      </c>
      <c r="CK89" s="64">
        <f>IF(ลับ!CK$3=0,0,IF(เวลาเรียน!CS37="ป",ลับ!CK$3,0))</f>
        <v>0</v>
      </c>
      <c r="CL89" s="64">
        <f>IF(ลับ!CL$3=0,0,IF(เวลาเรียน!CT37="ป",ลับ!CL$3,0))</f>
        <v>0</v>
      </c>
      <c r="CM89" s="64">
        <f>IF(ลับ!CM$3=0,0,IF(เวลาเรียน!CU37="ป",ลับ!CM$3,0))</f>
        <v>0</v>
      </c>
      <c r="CN89" s="64">
        <f>IF(ลับ!CN$3=0,0,IF(เวลาเรียน!CV37="ป",ลับ!CN$3,0))</f>
        <v>0</v>
      </c>
      <c r="CO89" s="64">
        <f>IF(ลับ!CO$3=0,0,IF(เวลาเรียน!CW37="ป",ลับ!CO$3,0))</f>
        <v>0</v>
      </c>
      <c r="CP89" s="64">
        <f>IF(ลับ!CP$3=0,0,IF(เวลาเรียน!CX37="ป",ลับ!CP$3,0))</f>
        <v>0</v>
      </c>
      <c r="CQ89" s="64">
        <f>IF(ลับ!CQ$3=0,0,IF(เวลาเรียน!CY37="ป",ลับ!CQ$3,0))</f>
        <v>0</v>
      </c>
      <c r="CR89" s="64">
        <f>IF(ลับ!CR$3=0,0,IF(เวลาเรียน!CZ37="ป",ลับ!CR$3,0))</f>
        <v>0</v>
      </c>
      <c r="CS89" s="64">
        <f>IF(ลับ!CS$3=0,0,IF(เวลาเรียน!DA37="ป",ลับ!CS$3,0))</f>
        <v>0</v>
      </c>
      <c r="CT89" s="64">
        <f>IF(ลับ!CT$3=0,0,IF(เวลาเรียน!DB37="ป",ลับ!CT$3,0))</f>
        <v>0</v>
      </c>
      <c r="CU89" s="64">
        <f>IF(ลับ!CU$3=0,0,IF(เวลาเรียน!DC37="ป",ลับ!CU$3,0))</f>
        <v>0</v>
      </c>
      <c r="CV89" s="64">
        <f>IF(ลับ!CV$3=0,0,IF(เวลาเรียน!DD37="ป",ลับ!CV$3,0))</f>
        <v>0</v>
      </c>
      <c r="CW89" s="64">
        <f>IF(ลับ!CW$3=0,0,IF(เวลาเรียน!DE37="ป",ลับ!CW$3,0))</f>
        <v>0</v>
      </c>
      <c r="CX89" s="85">
        <f t="shared" si="24"/>
        <v>0</v>
      </c>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GI89" s="77"/>
      <c r="GJ89" s="77"/>
      <c r="GK89" s="77"/>
      <c r="GL89" s="77"/>
      <c r="GM89" s="77"/>
      <c r="GN89" s="77"/>
      <c r="GO89" s="77"/>
      <c r="GP89" s="77"/>
      <c r="GQ89" s="77"/>
      <c r="GR89" s="77"/>
      <c r="GS89" s="77"/>
      <c r="GT89" s="77"/>
      <c r="GU89" s="77"/>
      <c r="GV89" s="77"/>
      <c r="GW89" s="77"/>
      <c r="GX89" s="77"/>
      <c r="GY89" s="77"/>
      <c r="GZ89" s="77"/>
      <c r="HA89" s="77"/>
      <c r="HB89" s="77"/>
      <c r="HC89" s="77"/>
      <c r="HD89" s="77"/>
      <c r="HE89" s="77"/>
      <c r="HF89" s="77"/>
    </row>
    <row r="90" spans="1:214" ht="21">
      <c r="A90" s="29">
        <v>33</v>
      </c>
      <c r="B90" s="64">
        <f>IF(ลับ!B$3=0,0,IF(เวลาเรียน!G38="ป",ลับ!B$3,0))</f>
        <v>0</v>
      </c>
      <c r="C90" s="64">
        <f>IF(ลับ!C$3=0,0,IF(เวลาเรียน!H38="ป",ลับ!C$3,0))</f>
        <v>0</v>
      </c>
      <c r="D90" s="64">
        <f>IF(ลับ!D$3=0,0,IF(เวลาเรียน!I38="ป",ลับ!D$3,0))</f>
        <v>0</v>
      </c>
      <c r="E90" s="64">
        <f>IF(ลับ!E$3=0,0,IF(เวลาเรียน!J38="ป",ลับ!E$3,0))</f>
        <v>0</v>
      </c>
      <c r="F90" s="64">
        <f>IF(ลับ!F$3=0,0,IF(เวลาเรียน!K38="ป",ลับ!F$3,0))</f>
        <v>0</v>
      </c>
      <c r="G90" s="64">
        <f>IF(ลับ!G$3=0,0,IF(เวลาเรียน!L38="ป",ลับ!G$3,0))</f>
        <v>0</v>
      </c>
      <c r="H90" s="64">
        <f>IF(ลับ!H$3=0,0,IF(เวลาเรียน!M38="ป",ลับ!H$3,0))</f>
        <v>0</v>
      </c>
      <c r="I90" s="64">
        <f>IF(ลับ!I$3=0,0,IF(เวลาเรียน!N38="ป",ลับ!I$3,0))</f>
        <v>0</v>
      </c>
      <c r="J90" s="64">
        <f>IF(ลับ!J$3=0,0,IF(เวลาเรียน!O38="ป",ลับ!J$3,0))</f>
        <v>0</v>
      </c>
      <c r="K90" s="64">
        <f>IF(ลับ!K$3=0,0,IF(เวลาเรียน!P38="ป",ลับ!K$3,0))</f>
        <v>0</v>
      </c>
      <c r="L90" s="64">
        <f>IF(ลับ!L$3=0,0,IF(เวลาเรียน!Q38="ป",ลับ!L$3,0))</f>
        <v>0</v>
      </c>
      <c r="M90" s="64">
        <f>IF(ลับ!M$3=0,0,IF(เวลาเรียน!R38="ป",ลับ!M$3,0))</f>
        <v>0</v>
      </c>
      <c r="N90" s="64">
        <f>IF(ลับ!N$3=0,0,IF(เวลาเรียน!S38="ป",ลับ!N$3,0))</f>
        <v>0</v>
      </c>
      <c r="O90" s="64">
        <f>IF(ลับ!O$3=0,0,IF(เวลาเรียน!T38="ป",ลับ!O$3,0))</f>
        <v>0</v>
      </c>
      <c r="P90" s="64">
        <f>IF(ลับ!P$3=0,0,IF(เวลาเรียน!U38="ป",ลับ!P$3,0))</f>
        <v>0</v>
      </c>
      <c r="Q90" s="64">
        <f>IF(ลับ!Q$3=0,0,IF(เวลาเรียน!V38="ป",ลับ!Q$3,0))</f>
        <v>0</v>
      </c>
      <c r="R90" s="64">
        <f>IF(ลับ!R$3=0,0,IF(เวลาเรียน!W38="ป",ลับ!R$3,0))</f>
        <v>0</v>
      </c>
      <c r="S90" s="64">
        <f>IF(ลับ!S$3=0,0,IF(เวลาเรียน!X38="ป",ลับ!S$3,0))</f>
        <v>0</v>
      </c>
      <c r="T90" s="64">
        <f>IF(ลับ!T$3=0,0,IF(เวลาเรียน!Y38="ป",ลับ!T$3,0))</f>
        <v>0</v>
      </c>
      <c r="U90" s="64">
        <f>IF(ลับ!U$3=0,0,IF(เวลาเรียน!Z38="ป",ลับ!U$3,0))</f>
        <v>0</v>
      </c>
      <c r="V90" s="64">
        <f>IF(ลับ!V$3=0,0,IF(เวลาเรียน!AA38="ป",ลับ!V$3,0))</f>
        <v>0</v>
      </c>
      <c r="W90" s="64">
        <f>IF(ลับ!W$3=0,0,IF(เวลาเรียน!AB38="ป",ลับ!W$3,0))</f>
        <v>0</v>
      </c>
      <c r="X90" s="64">
        <f>IF(ลับ!X$3=0,0,IF(เวลาเรียน!AC38="ป",ลับ!X$3,0))</f>
        <v>0</v>
      </c>
      <c r="Y90" s="64">
        <f>IF(ลับ!Y$3=0,0,IF(เวลาเรียน!AD38="ป",ลับ!Y$3,0))</f>
        <v>0</v>
      </c>
      <c r="Z90" s="773">
        <f>IF(ลับ!Z$3=0,0,IF(เวลาเรียน!AE38="ป",ลับ!Z$3,0))</f>
        <v>0</v>
      </c>
      <c r="AA90" s="64">
        <f>IF(ลับ!B$3=0,0,IF(เวลาเรียน!AH38="ป",ลับ!B$3,0))</f>
        <v>0</v>
      </c>
      <c r="AB90" s="64">
        <f>IF(ลับ!C$3=0,0,IF(เวลาเรียน!AI38="ป",ลับ!C$3,0))</f>
        <v>0</v>
      </c>
      <c r="AC90" s="64">
        <f>IF(ลับ!D$3=0,0,IF(เวลาเรียน!AJ38="ป",ลับ!D$3,0))</f>
        <v>0</v>
      </c>
      <c r="AD90" s="64">
        <f>IF(ลับ!E$3=0,0,IF(เวลาเรียน!AK38="ป",ลับ!E$3,0))</f>
        <v>0</v>
      </c>
      <c r="AE90" s="64">
        <f>IF(ลับ!F$3=0,0,IF(เวลาเรียน!AL38="ป",ลับ!F$3,0))</f>
        <v>0</v>
      </c>
      <c r="AF90" s="64">
        <f>IF(ลับ!G$3=0,0,IF(เวลาเรียน!AM38="ป",ลับ!G$3,0))</f>
        <v>0</v>
      </c>
      <c r="AG90" s="64">
        <f>IF(ลับ!H$3=0,0,IF(เวลาเรียน!AN38="ป",ลับ!H$3,0))</f>
        <v>0</v>
      </c>
      <c r="AH90" s="64">
        <f>IF(ลับ!I$3=0,0,IF(เวลาเรียน!AO38="ป",ลับ!I$3,0))</f>
        <v>0</v>
      </c>
      <c r="AI90" s="64">
        <f>IF(ลับ!J$3=0,0,IF(เวลาเรียน!AP38="ป",ลับ!J$3,0))</f>
        <v>0</v>
      </c>
      <c r="AJ90" s="64">
        <f>IF(ลับ!K$3=0,0,IF(เวลาเรียน!AQ38="ป",ลับ!K$3,0))</f>
        <v>0</v>
      </c>
      <c r="AK90" s="64">
        <f>IF(ลับ!L$3=0,0,IF(เวลาเรียน!AR38="ป",ลับ!L$3,0))</f>
        <v>0</v>
      </c>
      <c r="AL90" s="64">
        <f>IF(ลับ!M$3=0,0,IF(เวลาเรียน!AS38="ป",ลับ!M$3,0))</f>
        <v>0</v>
      </c>
      <c r="AM90" s="64">
        <f>IF(ลับ!N$3=0,0,IF(เวลาเรียน!AT38="ป",ลับ!N$3,0))</f>
        <v>0</v>
      </c>
      <c r="AN90" s="64">
        <f>IF(ลับ!O$3=0,0,IF(เวลาเรียน!AU38="ป",ลับ!O$3,0))</f>
        <v>0</v>
      </c>
      <c r="AO90" s="64">
        <f>IF(ลับ!P$3=0,0,IF(เวลาเรียน!AV38="ป",ลับ!P$3,0))</f>
        <v>0</v>
      </c>
      <c r="AP90" s="64">
        <f>IF(ลับ!Q$3=0,0,IF(เวลาเรียน!AW38="ป",ลับ!Q$3,0))</f>
        <v>0</v>
      </c>
      <c r="AQ90" s="64">
        <f>IF(ลับ!R$3=0,0,IF(เวลาเรียน!AX38="ป",ลับ!R$3,0))</f>
        <v>0</v>
      </c>
      <c r="AR90" s="64">
        <f>IF(ลับ!S$3=0,0,IF(เวลาเรียน!AY38="ป",ลับ!S$3,0))</f>
        <v>0</v>
      </c>
      <c r="AS90" s="64">
        <f>IF(ลับ!T$3=0,0,IF(เวลาเรียน!AZ38="ป",ลับ!T$3,0))</f>
        <v>0</v>
      </c>
      <c r="AT90" s="64">
        <f>IF(ลับ!U$3=0,0,IF(เวลาเรียน!BA38="ป",ลับ!U$3,0))</f>
        <v>0</v>
      </c>
      <c r="AU90" s="64">
        <f>IF(ลับ!V$3=0,0,IF(เวลาเรียน!BB38="ป",ลับ!V$3,0))</f>
        <v>0</v>
      </c>
      <c r="AV90" s="64">
        <f>IF(ลับ!W$3=0,0,IF(เวลาเรียน!BC38="ป",ลับ!W$3,0))</f>
        <v>0</v>
      </c>
      <c r="AW90" s="64">
        <f>IF(ลับ!X$3=0,0,IF(เวลาเรียน!BD38="ป",ลับ!X$3,0))</f>
        <v>0</v>
      </c>
      <c r="AX90" s="64">
        <f>IF(ลับ!Y$3=0,0,IF(เวลาเรียน!BE38="ป",ลับ!Y$3,0))</f>
        <v>0</v>
      </c>
      <c r="AY90" s="64">
        <f>IF(ลับ!Z$3=0,0,IF(เวลาเรียน!BF38="ป",ลับ!Z$3,0))</f>
        <v>0</v>
      </c>
      <c r="AZ90" s="64">
        <f>IF(ลับ!AA$3=0,0,IF(เวลาเรียน!BG38="ป",ลับ!AA$3,0))</f>
        <v>0</v>
      </c>
      <c r="BA90" s="64">
        <f>IF(ลับ!AB$3=0,0,IF(เวลาเรียน!BH38="ป",ลับ!AB$3,0))</f>
        <v>0</v>
      </c>
      <c r="BB90" s="64">
        <f>IF(ลับ!AC$3=0,0,IF(เวลาเรียน!BI38="ป",ลับ!AC$3,0))</f>
        <v>0</v>
      </c>
      <c r="BC90" s="64">
        <f>IF(ลับ!AD$3=0,0,IF(เวลาเรียน!BJ38="ป",ลับ!AD$3,0))</f>
        <v>0</v>
      </c>
      <c r="BD90" s="64">
        <f>IF(ลับ!AE$3=0,0,IF(เวลาเรียน!BK38="ป",ลับ!AE$3,0))</f>
        <v>0</v>
      </c>
      <c r="BE90" s="64">
        <f>IF(ลับ!AF$3=0,0,IF(เวลาเรียน!BL38="ป",ลับ!AF$3,0))</f>
        <v>0</v>
      </c>
      <c r="BF90" s="64">
        <f>IF(ลับ!AG$3=0,0,IF(เวลาเรียน!BM38="ป",ลับ!AG$3,0))</f>
        <v>0</v>
      </c>
      <c r="BG90" s="64">
        <f>IF(ลับ!AH$3=0,0,IF(เวลาเรียน!BN38="ป",ลับ!AH$3,0))</f>
        <v>0</v>
      </c>
      <c r="BH90" s="64">
        <f>IF(ลับ!AI$3=0,0,IF(เวลาเรียน!BO38="ป",ลับ!AI$3,0))</f>
        <v>0</v>
      </c>
      <c r="BI90" s="64">
        <f>IF(ลับ!AJ$3=0,0,IF(เวลาเรียน!BP38="ป",ลับ!AJ$3,0))</f>
        <v>0</v>
      </c>
      <c r="BJ90" s="64">
        <f>IF(ลับ!AK$3=0,0,IF(เวลาเรียน!BQ38="ป",ลับ!AK$3,0))</f>
        <v>0</v>
      </c>
      <c r="BK90" s="64">
        <f>IF(ลับ!AL$3=0,0,IF(เวลาเรียน!BR38="ป",ลับ!AL$3,0))</f>
        <v>0</v>
      </c>
      <c r="BL90" s="64">
        <f>IF(ลับ!AM$3=0,0,IF(เวลาเรียน!BS38="ป",ลับ!AM$3,0))</f>
        <v>0</v>
      </c>
      <c r="BM90" s="64">
        <f>IF(ลับ!AN$3=0,0,IF(เวลาเรียน!BT38="ป",ลับ!AN$3,0))</f>
        <v>0</v>
      </c>
      <c r="BN90" s="64">
        <f>IF(ลับ!AO$3=0,0,IF(เวลาเรียน!BU38="ป",ลับ!AO$3,0))</f>
        <v>0</v>
      </c>
      <c r="BO90" s="64">
        <f>IF(ลับ!AP$3=0,0,IF(เวลาเรียน!BV38="ป",ลับ!AP$3,0))</f>
        <v>0</v>
      </c>
      <c r="BP90" s="64">
        <f>IF(ลับ!AQ$3=0,0,IF(เวลาเรียน!BW38="ป",ลับ!AQ$3,0))</f>
        <v>0</v>
      </c>
      <c r="BQ90" s="64">
        <f>IF(ลับ!AR$3=0,0,IF(เวลาเรียน!BX38="ป",ลับ!AR$3,0))</f>
        <v>0</v>
      </c>
      <c r="BR90" s="64">
        <f>IF(ลับ!AS$3=0,0,IF(เวลาเรียน!BY38="ป",ลับ!AS$3,0))</f>
        <v>0</v>
      </c>
      <c r="BS90" s="773">
        <f>IF(ลับ!AT$3=0,0,IF(เวลาเรียน!BZ38="ป",ลับ!AT$3,0))</f>
        <v>0</v>
      </c>
      <c r="BT90" s="64">
        <f>IF(ลับ!BT$3=0,0,IF(เวลาเรียน!CB38="ป",ลับ!BT$3,0))</f>
        <v>0</v>
      </c>
      <c r="BU90" s="64">
        <f>IF(ลับ!BU$3=0,0,IF(เวลาเรียน!CC38="ป",ลับ!BU$3,0))</f>
        <v>0</v>
      </c>
      <c r="BV90" s="64">
        <f>IF(ลับ!BV$3=0,0,IF(เวลาเรียน!CD38="ป",ลับ!BV$3,0))</f>
        <v>0</v>
      </c>
      <c r="BW90" s="64">
        <f>IF(ลับ!BW$3=0,0,IF(เวลาเรียน!CE38="ป",ลับ!BW$3,0))</f>
        <v>0</v>
      </c>
      <c r="BX90" s="64">
        <f>IF(ลับ!BX$3=0,0,IF(เวลาเรียน!CF38="ป",ลับ!BX$3,0))</f>
        <v>0</v>
      </c>
      <c r="BY90" s="64">
        <f>IF(ลับ!BY$3=0,0,IF(เวลาเรียน!CG38="ป",ลับ!BY$3,0))</f>
        <v>0</v>
      </c>
      <c r="BZ90" s="64">
        <f>IF(ลับ!BZ$3=0,0,IF(เวลาเรียน!CH38="ป",ลับ!BZ$3,0))</f>
        <v>0</v>
      </c>
      <c r="CA90" s="64">
        <f>IF(ลับ!CA$3=0,0,IF(เวลาเรียน!CI38="ป",ลับ!CA$3,0))</f>
        <v>0</v>
      </c>
      <c r="CB90" s="64">
        <f>IF(ลับ!CB$3=0,0,IF(เวลาเรียน!CJ38="ป",ลับ!CB$3,0))</f>
        <v>0</v>
      </c>
      <c r="CC90" s="64">
        <f>IF(ลับ!CC$3=0,0,IF(เวลาเรียน!CK38="ป",ลับ!CC$3,0))</f>
        <v>0</v>
      </c>
      <c r="CD90" s="64">
        <f>IF(ลับ!CD$3=0,0,IF(เวลาเรียน!CL38="ป",ลับ!CD$3,0))</f>
        <v>0</v>
      </c>
      <c r="CE90" s="64">
        <f>IF(ลับ!CE$3=0,0,IF(เวลาเรียน!CM38="ป",ลับ!CE$3,0))</f>
        <v>0</v>
      </c>
      <c r="CF90" s="64">
        <f>IF(ลับ!CF$3=0,0,IF(เวลาเรียน!CN38="ป",ลับ!CF$3,0))</f>
        <v>0</v>
      </c>
      <c r="CG90" s="64">
        <f>IF(ลับ!CG$3=0,0,IF(เวลาเรียน!CO38="ป",ลับ!CG$3,0))</f>
        <v>0</v>
      </c>
      <c r="CH90" s="64">
        <f>IF(ลับ!CH$3=0,0,IF(เวลาเรียน!CP38="ป",ลับ!CH$3,0))</f>
        <v>0</v>
      </c>
      <c r="CI90" s="64">
        <f>IF(ลับ!CI$3=0,0,IF(เวลาเรียน!CQ38="ป",ลับ!CI$3,0))</f>
        <v>0</v>
      </c>
      <c r="CJ90" s="64">
        <f>IF(ลับ!CJ$3=0,0,IF(เวลาเรียน!CR38="ป",ลับ!CJ$3,0))</f>
        <v>0</v>
      </c>
      <c r="CK90" s="64">
        <f>IF(ลับ!CK$3=0,0,IF(เวลาเรียน!CS38="ป",ลับ!CK$3,0))</f>
        <v>0</v>
      </c>
      <c r="CL90" s="64">
        <f>IF(ลับ!CL$3=0,0,IF(เวลาเรียน!CT38="ป",ลับ!CL$3,0))</f>
        <v>0</v>
      </c>
      <c r="CM90" s="64">
        <f>IF(ลับ!CM$3=0,0,IF(เวลาเรียน!CU38="ป",ลับ!CM$3,0))</f>
        <v>0</v>
      </c>
      <c r="CN90" s="64">
        <f>IF(ลับ!CN$3=0,0,IF(เวลาเรียน!CV38="ป",ลับ!CN$3,0))</f>
        <v>0</v>
      </c>
      <c r="CO90" s="64">
        <f>IF(ลับ!CO$3=0,0,IF(เวลาเรียน!CW38="ป",ลับ!CO$3,0))</f>
        <v>0</v>
      </c>
      <c r="CP90" s="64">
        <f>IF(ลับ!CP$3=0,0,IF(เวลาเรียน!CX38="ป",ลับ!CP$3,0))</f>
        <v>0</v>
      </c>
      <c r="CQ90" s="64">
        <f>IF(ลับ!CQ$3=0,0,IF(เวลาเรียน!CY38="ป",ลับ!CQ$3,0))</f>
        <v>0</v>
      </c>
      <c r="CR90" s="64">
        <f>IF(ลับ!CR$3=0,0,IF(เวลาเรียน!CZ38="ป",ลับ!CR$3,0))</f>
        <v>0</v>
      </c>
      <c r="CS90" s="64">
        <f>IF(ลับ!CS$3=0,0,IF(เวลาเรียน!DA38="ป",ลับ!CS$3,0))</f>
        <v>0</v>
      </c>
      <c r="CT90" s="64">
        <f>IF(ลับ!CT$3=0,0,IF(เวลาเรียน!DB38="ป",ลับ!CT$3,0))</f>
        <v>0</v>
      </c>
      <c r="CU90" s="64">
        <f>IF(ลับ!CU$3=0,0,IF(เวลาเรียน!DC38="ป",ลับ!CU$3,0))</f>
        <v>0</v>
      </c>
      <c r="CV90" s="64">
        <f>IF(ลับ!CV$3=0,0,IF(เวลาเรียน!DD38="ป",ลับ!CV$3,0))</f>
        <v>0</v>
      </c>
      <c r="CW90" s="64">
        <f>IF(ลับ!CW$3=0,0,IF(เวลาเรียน!DE38="ป",ลับ!CW$3,0))</f>
        <v>0</v>
      </c>
      <c r="CX90" s="85">
        <f t="shared" si="24"/>
        <v>0</v>
      </c>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GI90" s="77"/>
      <c r="GJ90" s="77"/>
      <c r="GK90" s="77"/>
      <c r="GL90" s="77"/>
      <c r="GM90" s="77"/>
      <c r="GN90" s="77"/>
      <c r="GO90" s="77"/>
      <c r="GP90" s="77"/>
      <c r="GQ90" s="77"/>
      <c r="GR90" s="77"/>
      <c r="GS90" s="77"/>
      <c r="GT90" s="77"/>
      <c r="GU90" s="77"/>
      <c r="GV90" s="77"/>
      <c r="GW90" s="77"/>
      <c r="GX90" s="77"/>
      <c r="GY90" s="77"/>
      <c r="GZ90" s="77"/>
      <c r="HA90" s="77"/>
      <c r="HB90" s="77"/>
      <c r="HC90" s="77"/>
      <c r="HD90" s="77"/>
      <c r="HE90" s="77"/>
      <c r="HF90" s="77"/>
    </row>
    <row r="91" spans="1:214" ht="21">
      <c r="A91" s="29">
        <v>34</v>
      </c>
      <c r="B91" s="64">
        <f>IF(ลับ!B$3=0,0,IF(เวลาเรียน!G39="ป",ลับ!B$3,0))</f>
        <v>0</v>
      </c>
      <c r="C91" s="64">
        <f>IF(ลับ!C$3=0,0,IF(เวลาเรียน!H39="ป",ลับ!C$3,0))</f>
        <v>0</v>
      </c>
      <c r="D91" s="64">
        <f>IF(ลับ!D$3=0,0,IF(เวลาเรียน!I39="ป",ลับ!D$3,0))</f>
        <v>0</v>
      </c>
      <c r="E91" s="64">
        <f>IF(ลับ!E$3=0,0,IF(เวลาเรียน!J39="ป",ลับ!E$3,0))</f>
        <v>0</v>
      </c>
      <c r="F91" s="64">
        <f>IF(ลับ!F$3=0,0,IF(เวลาเรียน!K39="ป",ลับ!F$3,0))</f>
        <v>0</v>
      </c>
      <c r="G91" s="64">
        <f>IF(ลับ!G$3=0,0,IF(เวลาเรียน!L39="ป",ลับ!G$3,0))</f>
        <v>0</v>
      </c>
      <c r="H91" s="64">
        <f>IF(ลับ!H$3=0,0,IF(เวลาเรียน!M39="ป",ลับ!H$3,0))</f>
        <v>0</v>
      </c>
      <c r="I91" s="64">
        <f>IF(ลับ!I$3=0,0,IF(เวลาเรียน!N39="ป",ลับ!I$3,0))</f>
        <v>0</v>
      </c>
      <c r="J91" s="64">
        <f>IF(ลับ!J$3=0,0,IF(เวลาเรียน!O39="ป",ลับ!J$3,0))</f>
        <v>0</v>
      </c>
      <c r="K91" s="64">
        <f>IF(ลับ!K$3=0,0,IF(เวลาเรียน!P39="ป",ลับ!K$3,0))</f>
        <v>0</v>
      </c>
      <c r="L91" s="64">
        <f>IF(ลับ!L$3=0,0,IF(เวลาเรียน!Q39="ป",ลับ!L$3,0))</f>
        <v>0</v>
      </c>
      <c r="M91" s="64">
        <f>IF(ลับ!M$3=0,0,IF(เวลาเรียน!R39="ป",ลับ!M$3,0))</f>
        <v>0</v>
      </c>
      <c r="N91" s="64">
        <f>IF(ลับ!N$3=0,0,IF(เวลาเรียน!S39="ป",ลับ!N$3,0))</f>
        <v>0</v>
      </c>
      <c r="O91" s="64">
        <f>IF(ลับ!O$3=0,0,IF(เวลาเรียน!T39="ป",ลับ!O$3,0))</f>
        <v>0</v>
      </c>
      <c r="P91" s="64">
        <f>IF(ลับ!P$3=0,0,IF(เวลาเรียน!U39="ป",ลับ!P$3,0))</f>
        <v>0</v>
      </c>
      <c r="Q91" s="64">
        <f>IF(ลับ!Q$3=0,0,IF(เวลาเรียน!V39="ป",ลับ!Q$3,0))</f>
        <v>0</v>
      </c>
      <c r="R91" s="64">
        <f>IF(ลับ!R$3=0,0,IF(เวลาเรียน!W39="ป",ลับ!R$3,0))</f>
        <v>0</v>
      </c>
      <c r="S91" s="64">
        <f>IF(ลับ!S$3=0,0,IF(เวลาเรียน!X39="ป",ลับ!S$3,0))</f>
        <v>0</v>
      </c>
      <c r="T91" s="64">
        <f>IF(ลับ!T$3=0,0,IF(เวลาเรียน!Y39="ป",ลับ!T$3,0))</f>
        <v>0</v>
      </c>
      <c r="U91" s="64">
        <f>IF(ลับ!U$3=0,0,IF(เวลาเรียน!Z39="ป",ลับ!U$3,0))</f>
        <v>0</v>
      </c>
      <c r="V91" s="64">
        <f>IF(ลับ!V$3=0,0,IF(เวลาเรียน!AA39="ป",ลับ!V$3,0))</f>
        <v>0</v>
      </c>
      <c r="W91" s="64">
        <f>IF(ลับ!W$3=0,0,IF(เวลาเรียน!AB39="ป",ลับ!W$3,0))</f>
        <v>0</v>
      </c>
      <c r="X91" s="64">
        <f>IF(ลับ!X$3=0,0,IF(เวลาเรียน!AC39="ป",ลับ!X$3,0))</f>
        <v>0</v>
      </c>
      <c r="Y91" s="64">
        <f>IF(ลับ!Y$3=0,0,IF(เวลาเรียน!AD39="ป",ลับ!Y$3,0))</f>
        <v>0</v>
      </c>
      <c r="Z91" s="773">
        <f>IF(ลับ!Z$3=0,0,IF(เวลาเรียน!AE39="ป",ลับ!Z$3,0))</f>
        <v>0</v>
      </c>
      <c r="AA91" s="64">
        <f>IF(ลับ!B$3=0,0,IF(เวลาเรียน!AH39="ป",ลับ!B$3,0))</f>
        <v>0</v>
      </c>
      <c r="AB91" s="64">
        <f>IF(ลับ!C$3=0,0,IF(เวลาเรียน!AI39="ป",ลับ!C$3,0))</f>
        <v>0</v>
      </c>
      <c r="AC91" s="64">
        <f>IF(ลับ!D$3=0,0,IF(เวลาเรียน!AJ39="ป",ลับ!D$3,0))</f>
        <v>0</v>
      </c>
      <c r="AD91" s="64">
        <f>IF(ลับ!E$3=0,0,IF(เวลาเรียน!AK39="ป",ลับ!E$3,0))</f>
        <v>0</v>
      </c>
      <c r="AE91" s="64">
        <f>IF(ลับ!F$3=0,0,IF(เวลาเรียน!AL39="ป",ลับ!F$3,0))</f>
        <v>0</v>
      </c>
      <c r="AF91" s="64">
        <f>IF(ลับ!G$3=0,0,IF(เวลาเรียน!AM39="ป",ลับ!G$3,0))</f>
        <v>0</v>
      </c>
      <c r="AG91" s="64">
        <f>IF(ลับ!H$3=0,0,IF(เวลาเรียน!AN39="ป",ลับ!H$3,0))</f>
        <v>0</v>
      </c>
      <c r="AH91" s="64">
        <f>IF(ลับ!I$3=0,0,IF(เวลาเรียน!AO39="ป",ลับ!I$3,0))</f>
        <v>0</v>
      </c>
      <c r="AI91" s="64">
        <f>IF(ลับ!J$3=0,0,IF(เวลาเรียน!AP39="ป",ลับ!J$3,0))</f>
        <v>0</v>
      </c>
      <c r="AJ91" s="64">
        <f>IF(ลับ!K$3=0,0,IF(เวลาเรียน!AQ39="ป",ลับ!K$3,0))</f>
        <v>0</v>
      </c>
      <c r="AK91" s="64">
        <f>IF(ลับ!L$3=0,0,IF(เวลาเรียน!AR39="ป",ลับ!L$3,0))</f>
        <v>0</v>
      </c>
      <c r="AL91" s="64">
        <f>IF(ลับ!M$3=0,0,IF(เวลาเรียน!AS39="ป",ลับ!M$3,0))</f>
        <v>0</v>
      </c>
      <c r="AM91" s="64">
        <f>IF(ลับ!N$3=0,0,IF(เวลาเรียน!AT39="ป",ลับ!N$3,0))</f>
        <v>0</v>
      </c>
      <c r="AN91" s="64">
        <f>IF(ลับ!O$3=0,0,IF(เวลาเรียน!AU39="ป",ลับ!O$3,0))</f>
        <v>0</v>
      </c>
      <c r="AO91" s="64">
        <f>IF(ลับ!P$3=0,0,IF(เวลาเรียน!AV39="ป",ลับ!P$3,0))</f>
        <v>0</v>
      </c>
      <c r="AP91" s="64">
        <f>IF(ลับ!Q$3=0,0,IF(เวลาเรียน!AW39="ป",ลับ!Q$3,0))</f>
        <v>0</v>
      </c>
      <c r="AQ91" s="64">
        <f>IF(ลับ!R$3=0,0,IF(เวลาเรียน!AX39="ป",ลับ!R$3,0))</f>
        <v>0</v>
      </c>
      <c r="AR91" s="64">
        <f>IF(ลับ!S$3=0,0,IF(เวลาเรียน!AY39="ป",ลับ!S$3,0))</f>
        <v>0</v>
      </c>
      <c r="AS91" s="64">
        <f>IF(ลับ!T$3=0,0,IF(เวลาเรียน!AZ39="ป",ลับ!T$3,0))</f>
        <v>0</v>
      </c>
      <c r="AT91" s="64">
        <f>IF(ลับ!U$3=0,0,IF(เวลาเรียน!BA39="ป",ลับ!U$3,0))</f>
        <v>0</v>
      </c>
      <c r="AU91" s="64">
        <f>IF(ลับ!V$3=0,0,IF(เวลาเรียน!BB39="ป",ลับ!V$3,0))</f>
        <v>0</v>
      </c>
      <c r="AV91" s="64">
        <f>IF(ลับ!W$3=0,0,IF(เวลาเรียน!BC39="ป",ลับ!W$3,0))</f>
        <v>0</v>
      </c>
      <c r="AW91" s="64">
        <f>IF(ลับ!X$3=0,0,IF(เวลาเรียน!BD39="ป",ลับ!X$3,0))</f>
        <v>0</v>
      </c>
      <c r="AX91" s="64">
        <f>IF(ลับ!Y$3=0,0,IF(เวลาเรียน!BE39="ป",ลับ!Y$3,0))</f>
        <v>0</v>
      </c>
      <c r="AY91" s="64">
        <f>IF(ลับ!Z$3=0,0,IF(เวลาเรียน!BF39="ป",ลับ!Z$3,0))</f>
        <v>0</v>
      </c>
      <c r="AZ91" s="64">
        <f>IF(ลับ!AA$3=0,0,IF(เวลาเรียน!BG39="ป",ลับ!AA$3,0))</f>
        <v>0</v>
      </c>
      <c r="BA91" s="64">
        <f>IF(ลับ!AB$3=0,0,IF(เวลาเรียน!BH39="ป",ลับ!AB$3,0))</f>
        <v>0</v>
      </c>
      <c r="BB91" s="64">
        <f>IF(ลับ!AC$3=0,0,IF(เวลาเรียน!BI39="ป",ลับ!AC$3,0))</f>
        <v>0</v>
      </c>
      <c r="BC91" s="64">
        <f>IF(ลับ!AD$3=0,0,IF(เวลาเรียน!BJ39="ป",ลับ!AD$3,0))</f>
        <v>0</v>
      </c>
      <c r="BD91" s="64">
        <f>IF(ลับ!AE$3=0,0,IF(เวลาเรียน!BK39="ป",ลับ!AE$3,0))</f>
        <v>0</v>
      </c>
      <c r="BE91" s="64">
        <f>IF(ลับ!AF$3=0,0,IF(เวลาเรียน!BL39="ป",ลับ!AF$3,0))</f>
        <v>0</v>
      </c>
      <c r="BF91" s="64">
        <f>IF(ลับ!AG$3=0,0,IF(เวลาเรียน!BM39="ป",ลับ!AG$3,0))</f>
        <v>0</v>
      </c>
      <c r="BG91" s="64">
        <f>IF(ลับ!AH$3=0,0,IF(เวลาเรียน!BN39="ป",ลับ!AH$3,0))</f>
        <v>0</v>
      </c>
      <c r="BH91" s="64">
        <f>IF(ลับ!AI$3=0,0,IF(เวลาเรียน!BO39="ป",ลับ!AI$3,0))</f>
        <v>0</v>
      </c>
      <c r="BI91" s="64">
        <f>IF(ลับ!AJ$3=0,0,IF(เวลาเรียน!BP39="ป",ลับ!AJ$3,0))</f>
        <v>0</v>
      </c>
      <c r="BJ91" s="64">
        <f>IF(ลับ!AK$3=0,0,IF(เวลาเรียน!BQ39="ป",ลับ!AK$3,0))</f>
        <v>0</v>
      </c>
      <c r="BK91" s="64">
        <f>IF(ลับ!AL$3=0,0,IF(เวลาเรียน!BR39="ป",ลับ!AL$3,0))</f>
        <v>0</v>
      </c>
      <c r="BL91" s="64">
        <f>IF(ลับ!AM$3=0,0,IF(เวลาเรียน!BS39="ป",ลับ!AM$3,0))</f>
        <v>0</v>
      </c>
      <c r="BM91" s="64">
        <f>IF(ลับ!AN$3=0,0,IF(เวลาเรียน!BT39="ป",ลับ!AN$3,0))</f>
        <v>0</v>
      </c>
      <c r="BN91" s="64">
        <f>IF(ลับ!AO$3=0,0,IF(เวลาเรียน!BU39="ป",ลับ!AO$3,0))</f>
        <v>0</v>
      </c>
      <c r="BO91" s="64">
        <f>IF(ลับ!AP$3=0,0,IF(เวลาเรียน!BV39="ป",ลับ!AP$3,0))</f>
        <v>0</v>
      </c>
      <c r="BP91" s="64">
        <f>IF(ลับ!AQ$3=0,0,IF(เวลาเรียน!BW39="ป",ลับ!AQ$3,0))</f>
        <v>0</v>
      </c>
      <c r="BQ91" s="64">
        <f>IF(ลับ!AR$3=0,0,IF(เวลาเรียน!BX39="ป",ลับ!AR$3,0))</f>
        <v>0</v>
      </c>
      <c r="BR91" s="64">
        <f>IF(ลับ!AS$3=0,0,IF(เวลาเรียน!BY39="ป",ลับ!AS$3,0))</f>
        <v>0</v>
      </c>
      <c r="BS91" s="773">
        <f>IF(ลับ!AT$3=0,0,IF(เวลาเรียน!BZ39="ป",ลับ!AT$3,0))</f>
        <v>0</v>
      </c>
      <c r="BT91" s="64">
        <f>IF(ลับ!BT$3=0,0,IF(เวลาเรียน!CB39="ป",ลับ!BT$3,0))</f>
        <v>0</v>
      </c>
      <c r="BU91" s="64">
        <f>IF(ลับ!BU$3=0,0,IF(เวลาเรียน!CC39="ป",ลับ!BU$3,0))</f>
        <v>0</v>
      </c>
      <c r="BV91" s="64">
        <f>IF(ลับ!BV$3=0,0,IF(เวลาเรียน!CD39="ป",ลับ!BV$3,0))</f>
        <v>0</v>
      </c>
      <c r="BW91" s="64">
        <f>IF(ลับ!BW$3=0,0,IF(เวลาเรียน!CE39="ป",ลับ!BW$3,0))</f>
        <v>0</v>
      </c>
      <c r="BX91" s="64">
        <f>IF(ลับ!BX$3=0,0,IF(เวลาเรียน!CF39="ป",ลับ!BX$3,0))</f>
        <v>0</v>
      </c>
      <c r="BY91" s="64">
        <f>IF(ลับ!BY$3=0,0,IF(เวลาเรียน!CG39="ป",ลับ!BY$3,0))</f>
        <v>0</v>
      </c>
      <c r="BZ91" s="64">
        <f>IF(ลับ!BZ$3=0,0,IF(เวลาเรียน!CH39="ป",ลับ!BZ$3,0))</f>
        <v>0</v>
      </c>
      <c r="CA91" s="64">
        <f>IF(ลับ!CA$3=0,0,IF(เวลาเรียน!CI39="ป",ลับ!CA$3,0))</f>
        <v>0</v>
      </c>
      <c r="CB91" s="64">
        <f>IF(ลับ!CB$3=0,0,IF(เวลาเรียน!CJ39="ป",ลับ!CB$3,0))</f>
        <v>0</v>
      </c>
      <c r="CC91" s="64">
        <f>IF(ลับ!CC$3=0,0,IF(เวลาเรียน!CK39="ป",ลับ!CC$3,0))</f>
        <v>0</v>
      </c>
      <c r="CD91" s="64">
        <f>IF(ลับ!CD$3=0,0,IF(เวลาเรียน!CL39="ป",ลับ!CD$3,0))</f>
        <v>0</v>
      </c>
      <c r="CE91" s="64">
        <f>IF(ลับ!CE$3=0,0,IF(เวลาเรียน!CM39="ป",ลับ!CE$3,0))</f>
        <v>0</v>
      </c>
      <c r="CF91" s="64">
        <f>IF(ลับ!CF$3=0,0,IF(เวลาเรียน!CN39="ป",ลับ!CF$3,0))</f>
        <v>0</v>
      </c>
      <c r="CG91" s="64">
        <f>IF(ลับ!CG$3=0,0,IF(เวลาเรียน!CO39="ป",ลับ!CG$3,0))</f>
        <v>0</v>
      </c>
      <c r="CH91" s="64">
        <f>IF(ลับ!CH$3=0,0,IF(เวลาเรียน!CP39="ป",ลับ!CH$3,0))</f>
        <v>0</v>
      </c>
      <c r="CI91" s="64">
        <f>IF(ลับ!CI$3=0,0,IF(เวลาเรียน!CQ39="ป",ลับ!CI$3,0))</f>
        <v>0</v>
      </c>
      <c r="CJ91" s="64">
        <f>IF(ลับ!CJ$3=0,0,IF(เวลาเรียน!CR39="ป",ลับ!CJ$3,0))</f>
        <v>0</v>
      </c>
      <c r="CK91" s="64">
        <f>IF(ลับ!CK$3=0,0,IF(เวลาเรียน!CS39="ป",ลับ!CK$3,0))</f>
        <v>0</v>
      </c>
      <c r="CL91" s="64">
        <f>IF(ลับ!CL$3=0,0,IF(เวลาเรียน!CT39="ป",ลับ!CL$3,0))</f>
        <v>0</v>
      </c>
      <c r="CM91" s="64">
        <f>IF(ลับ!CM$3=0,0,IF(เวลาเรียน!CU39="ป",ลับ!CM$3,0))</f>
        <v>0</v>
      </c>
      <c r="CN91" s="64">
        <f>IF(ลับ!CN$3=0,0,IF(เวลาเรียน!CV39="ป",ลับ!CN$3,0))</f>
        <v>0</v>
      </c>
      <c r="CO91" s="64">
        <f>IF(ลับ!CO$3=0,0,IF(เวลาเรียน!CW39="ป",ลับ!CO$3,0))</f>
        <v>0</v>
      </c>
      <c r="CP91" s="64">
        <f>IF(ลับ!CP$3=0,0,IF(เวลาเรียน!CX39="ป",ลับ!CP$3,0))</f>
        <v>0</v>
      </c>
      <c r="CQ91" s="64">
        <f>IF(ลับ!CQ$3=0,0,IF(เวลาเรียน!CY39="ป",ลับ!CQ$3,0))</f>
        <v>0</v>
      </c>
      <c r="CR91" s="64">
        <f>IF(ลับ!CR$3=0,0,IF(เวลาเรียน!CZ39="ป",ลับ!CR$3,0))</f>
        <v>0</v>
      </c>
      <c r="CS91" s="64">
        <f>IF(ลับ!CS$3=0,0,IF(เวลาเรียน!DA39="ป",ลับ!CS$3,0))</f>
        <v>0</v>
      </c>
      <c r="CT91" s="64">
        <f>IF(ลับ!CT$3=0,0,IF(เวลาเรียน!DB39="ป",ลับ!CT$3,0))</f>
        <v>0</v>
      </c>
      <c r="CU91" s="64">
        <f>IF(ลับ!CU$3=0,0,IF(เวลาเรียน!DC39="ป",ลับ!CU$3,0))</f>
        <v>0</v>
      </c>
      <c r="CV91" s="64">
        <f>IF(ลับ!CV$3=0,0,IF(เวลาเรียน!DD39="ป",ลับ!CV$3,0))</f>
        <v>0</v>
      </c>
      <c r="CW91" s="64">
        <f>IF(ลับ!CW$3=0,0,IF(เวลาเรียน!DE39="ป",ลับ!CW$3,0))</f>
        <v>0</v>
      </c>
      <c r="CX91" s="85">
        <f t="shared" si="24"/>
        <v>0</v>
      </c>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row>
    <row r="92" spans="1:214" ht="21">
      <c r="A92" s="29">
        <v>35</v>
      </c>
      <c r="B92" s="64">
        <f>IF(ลับ!B$3=0,0,IF(เวลาเรียน!G40="ป",ลับ!B$3,0))</f>
        <v>0</v>
      </c>
      <c r="C92" s="64">
        <f>IF(ลับ!C$3=0,0,IF(เวลาเรียน!H40="ป",ลับ!C$3,0))</f>
        <v>0</v>
      </c>
      <c r="D92" s="64">
        <f>IF(ลับ!D$3=0,0,IF(เวลาเรียน!I40="ป",ลับ!D$3,0))</f>
        <v>0</v>
      </c>
      <c r="E92" s="64">
        <f>IF(ลับ!E$3=0,0,IF(เวลาเรียน!J40="ป",ลับ!E$3,0))</f>
        <v>0</v>
      </c>
      <c r="F92" s="64">
        <f>IF(ลับ!F$3=0,0,IF(เวลาเรียน!K40="ป",ลับ!F$3,0))</f>
        <v>0</v>
      </c>
      <c r="G92" s="64">
        <f>IF(ลับ!G$3=0,0,IF(เวลาเรียน!L40="ป",ลับ!G$3,0))</f>
        <v>0</v>
      </c>
      <c r="H92" s="64">
        <f>IF(ลับ!H$3=0,0,IF(เวลาเรียน!M40="ป",ลับ!H$3,0))</f>
        <v>0</v>
      </c>
      <c r="I92" s="64">
        <f>IF(ลับ!I$3=0,0,IF(เวลาเรียน!N40="ป",ลับ!I$3,0))</f>
        <v>0</v>
      </c>
      <c r="J92" s="64">
        <f>IF(ลับ!J$3=0,0,IF(เวลาเรียน!O40="ป",ลับ!J$3,0))</f>
        <v>0</v>
      </c>
      <c r="K92" s="64">
        <f>IF(ลับ!K$3=0,0,IF(เวลาเรียน!P40="ป",ลับ!K$3,0))</f>
        <v>0</v>
      </c>
      <c r="L92" s="64">
        <f>IF(ลับ!L$3=0,0,IF(เวลาเรียน!Q40="ป",ลับ!L$3,0))</f>
        <v>0</v>
      </c>
      <c r="M92" s="64">
        <f>IF(ลับ!M$3=0,0,IF(เวลาเรียน!R40="ป",ลับ!M$3,0))</f>
        <v>0</v>
      </c>
      <c r="N92" s="64">
        <f>IF(ลับ!N$3=0,0,IF(เวลาเรียน!S40="ป",ลับ!N$3,0))</f>
        <v>0</v>
      </c>
      <c r="O92" s="64">
        <f>IF(ลับ!O$3=0,0,IF(เวลาเรียน!T40="ป",ลับ!O$3,0))</f>
        <v>0</v>
      </c>
      <c r="P92" s="64">
        <f>IF(ลับ!P$3=0,0,IF(เวลาเรียน!U40="ป",ลับ!P$3,0))</f>
        <v>0</v>
      </c>
      <c r="Q92" s="64">
        <f>IF(ลับ!Q$3=0,0,IF(เวลาเรียน!V40="ป",ลับ!Q$3,0))</f>
        <v>0</v>
      </c>
      <c r="R92" s="64">
        <f>IF(ลับ!R$3=0,0,IF(เวลาเรียน!W40="ป",ลับ!R$3,0))</f>
        <v>0</v>
      </c>
      <c r="S92" s="64">
        <f>IF(ลับ!S$3=0,0,IF(เวลาเรียน!X40="ป",ลับ!S$3,0))</f>
        <v>0</v>
      </c>
      <c r="T92" s="64">
        <f>IF(ลับ!T$3=0,0,IF(เวลาเรียน!Y40="ป",ลับ!T$3,0))</f>
        <v>0</v>
      </c>
      <c r="U92" s="64">
        <f>IF(ลับ!U$3=0,0,IF(เวลาเรียน!Z40="ป",ลับ!U$3,0))</f>
        <v>0</v>
      </c>
      <c r="V92" s="64">
        <f>IF(ลับ!V$3=0,0,IF(เวลาเรียน!AA40="ป",ลับ!V$3,0))</f>
        <v>0</v>
      </c>
      <c r="W92" s="64">
        <f>IF(ลับ!W$3=0,0,IF(เวลาเรียน!AB40="ป",ลับ!W$3,0))</f>
        <v>0</v>
      </c>
      <c r="X92" s="64">
        <f>IF(ลับ!X$3=0,0,IF(เวลาเรียน!AC40="ป",ลับ!X$3,0))</f>
        <v>0</v>
      </c>
      <c r="Y92" s="64">
        <f>IF(ลับ!Y$3=0,0,IF(เวลาเรียน!AD40="ป",ลับ!Y$3,0))</f>
        <v>0</v>
      </c>
      <c r="Z92" s="773">
        <f>IF(ลับ!Z$3=0,0,IF(เวลาเรียน!AE40="ป",ลับ!Z$3,0))</f>
        <v>0</v>
      </c>
      <c r="AA92" s="64">
        <f>IF(ลับ!B$3=0,0,IF(เวลาเรียน!AH40="ป",ลับ!B$3,0))</f>
        <v>0</v>
      </c>
      <c r="AB92" s="64">
        <f>IF(ลับ!C$3=0,0,IF(เวลาเรียน!AI40="ป",ลับ!C$3,0))</f>
        <v>0</v>
      </c>
      <c r="AC92" s="64">
        <f>IF(ลับ!D$3=0,0,IF(เวลาเรียน!AJ40="ป",ลับ!D$3,0))</f>
        <v>0</v>
      </c>
      <c r="AD92" s="64">
        <f>IF(ลับ!E$3=0,0,IF(เวลาเรียน!AK40="ป",ลับ!E$3,0))</f>
        <v>0</v>
      </c>
      <c r="AE92" s="64">
        <f>IF(ลับ!F$3=0,0,IF(เวลาเรียน!AL40="ป",ลับ!F$3,0))</f>
        <v>0</v>
      </c>
      <c r="AF92" s="64">
        <f>IF(ลับ!G$3=0,0,IF(เวลาเรียน!AM40="ป",ลับ!G$3,0))</f>
        <v>0</v>
      </c>
      <c r="AG92" s="64">
        <f>IF(ลับ!H$3=0,0,IF(เวลาเรียน!AN40="ป",ลับ!H$3,0))</f>
        <v>0</v>
      </c>
      <c r="AH92" s="64">
        <f>IF(ลับ!I$3=0,0,IF(เวลาเรียน!AO40="ป",ลับ!I$3,0))</f>
        <v>0</v>
      </c>
      <c r="AI92" s="64">
        <f>IF(ลับ!J$3=0,0,IF(เวลาเรียน!AP40="ป",ลับ!J$3,0))</f>
        <v>0</v>
      </c>
      <c r="AJ92" s="64">
        <f>IF(ลับ!K$3=0,0,IF(เวลาเรียน!AQ40="ป",ลับ!K$3,0))</f>
        <v>0</v>
      </c>
      <c r="AK92" s="64">
        <f>IF(ลับ!L$3=0,0,IF(เวลาเรียน!AR40="ป",ลับ!L$3,0))</f>
        <v>0</v>
      </c>
      <c r="AL92" s="64">
        <f>IF(ลับ!M$3=0,0,IF(เวลาเรียน!AS40="ป",ลับ!M$3,0))</f>
        <v>0</v>
      </c>
      <c r="AM92" s="64">
        <f>IF(ลับ!N$3=0,0,IF(เวลาเรียน!AT40="ป",ลับ!N$3,0))</f>
        <v>0</v>
      </c>
      <c r="AN92" s="64">
        <f>IF(ลับ!O$3=0,0,IF(เวลาเรียน!AU40="ป",ลับ!O$3,0))</f>
        <v>0</v>
      </c>
      <c r="AO92" s="64">
        <f>IF(ลับ!P$3=0,0,IF(เวลาเรียน!AV40="ป",ลับ!P$3,0))</f>
        <v>0</v>
      </c>
      <c r="AP92" s="64">
        <f>IF(ลับ!Q$3=0,0,IF(เวลาเรียน!AW40="ป",ลับ!Q$3,0))</f>
        <v>0</v>
      </c>
      <c r="AQ92" s="64">
        <f>IF(ลับ!R$3=0,0,IF(เวลาเรียน!AX40="ป",ลับ!R$3,0))</f>
        <v>0</v>
      </c>
      <c r="AR92" s="64">
        <f>IF(ลับ!S$3=0,0,IF(เวลาเรียน!AY40="ป",ลับ!S$3,0))</f>
        <v>0</v>
      </c>
      <c r="AS92" s="64">
        <f>IF(ลับ!T$3=0,0,IF(เวลาเรียน!AZ40="ป",ลับ!T$3,0))</f>
        <v>0</v>
      </c>
      <c r="AT92" s="64">
        <f>IF(ลับ!U$3=0,0,IF(เวลาเรียน!BA40="ป",ลับ!U$3,0))</f>
        <v>0</v>
      </c>
      <c r="AU92" s="64">
        <f>IF(ลับ!V$3=0,0,IF(เวลาเรียน!BB40="ป",ลับ!V$3,0))</f>
        <v>0</v>
      </c>
      <c r="AV92" s="64">
        <f>IF(ลับ!W$3=0,0,IF(เวลาเรียน!BC40="ป",ลับ!W$3,0))</f>
        <v>0</v>
      </c>
      <c r="AW92" s="64">
        <f>IF(ลับ!X$3=0,0,IF(เวลาเรียน!BD40="ป",ลับ!X$3,0))</f>
        <v>0</v>
      </c>
      <c r="AX92" s="64">
        <f>IF(ลับ!Y$3=0,0,IF(เวลาเรียน!BE40="ป",ลับ!Y$3,0))</f>
        <v>0</v>
      </c>
      <c r="AY92" s="64">
        <f>IF(ลับ!Z$3=0,0,IF(เวลาเรียน!BF40="ป",ลับ!Z$3,0))</f>
        <v>0</v>
      </c>
      <c r="AZ92" s="64">
        <f>IF(ลับ!AA$3=0,0,IF(เวลาเรียน!BG40="ป",ลับ!AA$3,0))</f>
        <v>0</v>
      </c>
      <c r="BA92" s="64">
        <f>IF(ลับ!AB$3=0,0,IF(เวลาเรียน!BH40="ป",ลับ!AB$3,0))</f>
        <v>0</v>
      </c>
      <c r="BB92" s="64">
        <f>IF(ลับ!AC$3=0,0,IF(เวลาเรียน!BI40="ป",ลับ!AC$3,0))</f>
        <v>0</v>
      </c>
      <c r="BC92" s="64">
        <f>IF(ลับ!AD$3=0,0,IF(เวลาเรียน!BJ40="ป",ลับ!AD$3,0))</f>
        <v>0</v>
      </c>
      <c r="BD92" s="64">
        <f>IF(ลับ!AE$3=0,0,IF(เวลาเรียน!BK40="ป",ลับ!AE$3,0))</f>
        <v>0</v>
      </c>
      <c r="BE92" s="64">
        <f>IF(ลับ!AF$3=0,0,IF(เวลาเรียน!BL40="ป",ลับ!AF$3,0))</f>
        <v>0</v>
      </c>
      <c r="BF92" s="64">
        <f>IF(ลับ!AG$3=0,0,IF(เวลาเรียน!BM40="ป",ลับ!AG$3,0))</f>
        <v>0</v>
      </c>
      <c r="BG92" s="64">
        <f>IF(ลับ!AH$3=0,0,IF(เวลาเรียน!BN40="ป",ลับ!AH$3,0))</f>
        <v>0</v>
      </c>
      <c r="BH92" s="64">
        <f>IF(ลับ!AI$3=0,0,IF(เวลาเรียน!BO40="ป",ลับ!AI$3,0))</f>
        <v>0</v>
      </c>
      <c r="BI92" s="64">
        <f>IF(ลับ!AJ$3=0,0,IF(เวลาเรียน!BP40="ป",ลับ!AJ$3,0))</f>
        <v>0</v>
      </c>
      <c r="BJ92" s="64">
        <f>IF(ลับ!AK$3=0,0,IF(เวลาเรียน!BQ40="ป",ลับ!AK$3,0))</f>
        <v>0</v>
      </c>
      <c r="BK92" s="64">
        <f>IF(ลับ!AL$3=0,0,IF(เวลาเรียน!BR40="ป",ลับ!AL$3,0))</f>
        <v>0</v>
      </c>
      <c r="BL92" s="64">
        <f>IF(ลับ!AM$3=0,0,IF(เวลาเรียน!BS40="ป",ลับ!AM$3,0))</f>
        <v>0</v>
      </c>
      <c r="BM92" s="64">
        <f>IF(ลับ!AN$3=0,0,IF(เวลาเรียน!BT40="ป",ลับ!AN$3,0))</f>
        <v>0</v>
      </c>
      <c r="BN92" s="64">
        <f>IF(ลับ!AO$3=0,0,IF(เวลาเรียน!BU40="ป",ลับ!AO$3,0))</f>
        <v>0</v>
      </c>
      <c r="BO92" s="64">
        <f>IF(ลับ!AP$3=0,0,IF(เวลาเรียน!BV40="ป",ลับ!AP$3,0))</f>
        <v>0</v>
      </c>
      <c r="BP92" s="64">
        <f>IF(ลับ!AQ$3=0,0,IF(เวลาเรียน!BW40="ป",ลับ!AQ$3,0))</f>
        <v>0</v>
      </c>
      <c r="BQ92" s="64">
        <f>IF(ลับ!AR$3=0,0,IF(เวลาเรียน!BX40="ป",ลับ!AR$3,0))</f>
        <v>0</v>
      </c>
      <c r="BR92" s="64">
        <f>IF(ลับ!AS$3=0,0,IF(เวลาเรียน!BY40="ป",ลับ!AS$3,0))</f>
        <v>0</v>
      </c>
      <c r="BS92" s="773">
        <f>IF(ลับ!AT$3=0,0,IF(เวลาเรียน!BZ40="ป",ลับ!AT$3,0))</f>
        <v>0</v>
      </c>
      <c r="BT92" s="64">
        <f>IF(ลับ!BT$3=0,0,IF(เวลาเรียน!CB40="ป",ลับ!BT$3,0))</f>
        <v>0</v>
      </c>
      <c r="BU92" s="64">
        <f>IF(ลับ!BU$3=0,0,IF(เวลาเรียน!CC40="ป",ลับ!BU$3,0))</f>
        <v>0</v>
      </c>
      <c r="BV92" s="64">
        <f>IF(ลับ!BV$3=0,0,IF(เวลาเรียน!CD40="ป",ลับ!BV$3,0))</f>
        <v>0</v>
      </c>
      <c r="BW92" s="64">
        <f>IF(ลับ!BW$3=0,0,IF(เวลาเรียน!CE40="ป",ลับ!BW$3,0))</f>
        <v>0</v>
      </c>
      <c r="BX92" s="64">
        <f>IF(ลับ!BX$3=0,0,IF(เวลาเรียน!CF40="ป",ลับ!BX$3,0))</f>
        <v>0</v>
      </c>
      <c r="BY92" s="64">
        <f>IF(ลับ!BY$3=0,0,IF(เวลาเรียน!CG40="ป",ลับ!BY$3,0))</f>
        <v>0</v>
      </c>
      <c r="BZ92" s="64">
        <f>IF(ลับ!BZ$3=0,0,IF(เวลาเรียน!CH40="ป",ลับ!BZ$3,0))</f>
        <v>0</v>
      </c>
      <c r="CA92" s="64">
        <f>IF(ลับ!CA$3=0,0,IF(เวลาเรียน!CI40="ป",ลับ!CA$3,0))</f>
        <v>0</v>
      </c>
      <c r="CB92" s="64">
        <f>IF(ลับ!CB$3=0,0,IF(เวลาเรียน!CJ40="ป",ลับ!CB$3,0))</f>
        <v>0</v>
      </c>
      <c r="CC92" s="64">
        <f>IF(ลับ!CC$3=0,0,IF(เวลาเรียน!CK40="ป",ลับ!CC$3,0))</f>
        <v>0</v>
      </c>
      <c r="CD92" s="64">
        <f>IF(ลับ!CD$3=0,0,IF(เวลาเรียน!CL40="ป",ลับ!CD$3,0))</f>
        <v>0</v>
      </c>
      <c r="CE92" s="64">
        <f>IF(ลับ!CE$3=0,0,IF(เวลาเรียน!CM40="ป",ลับ!CE$3,0))</f>
        <v>0</v>
      </c>
      <c r="CF92" s="64">
        <f>IF(ลับ!CF$3=0,0,IF(เวลาเรียน!CN40="ป",ลับ!CF$3,0))</f>
        <v>0</v>
      </c>
      <c r="CG92" s="64">
        <f>IF(ลับ!CG$3=0,0,IF(เวลาเรียน!CO40="ป",ลับ!CG$3,0))</f>
        <v>0</v>
      </c>
      <c r="CH92" s="64">
        <f>IF(ลับ!CH$3=0,0,IF(เวลาเรียน!CP40="ป",ลับ!CH$3,0))</f>
        <v>0</v>
      </c>
      <c r="CI92" s="64">
        <f>IF(ลับ!CI$3=0,0,IF(เวลาเรียน!CQ40="ป",ลับ!CI$3,0))</f>
        <v>0</v>
      </c>
      <c r="CJ92" s="64">
        <f>IF(ลับ!CJ$3=0,0,IF(เวลาเรียน!CR40="ป",ลับ!CJ$3,0))</f>
        <v>0</v>
      </c>
      <c r="CK92" s="64">
        <f>IF(ลับ!CK$3=0,0,IF(เวลาเรียน!CS40="ป",ลับ!CK$3,0))</f>
        <v>0</v>
      </c>
      <c r="CL92" s="64">
        <f>IF(ลับ!CL$3=0,0,IF(เวลาเรียน!CT40="ป",ลับ!CL$3,0))</f>
        <v>0</v>
      </c>
      <c r="CM92" s="64">
        <f>IF(ลับ!CM$3=0,0,IF(เวลาเรียน!CU40="ป",ลับ!CM$3,0))</f>
        <v>0</v>
      </c>
      <c r="CN92" s="64">
        <f>IF(ลับ!CN$3=0,0,IF(เวลาเรียน!CV40="ป",ลับ!CN$3,0))</f>
        <v>0</v>
      </c>
      <c r="CO92" s="64">
        <f>IF(ลับ!CO$3=0,0,IF(เวลาเรียน!CW40="ป",ลับ!CO$3,0))</f>
        <v>0</v>
      </c>
      <c r="CP92" s="64">
        <f>IF(ลับ!CP$3=0,0,IF(เวลาเรียน!CX40="ป",ลับ!CP$3,0))</f>
        <v>0</v>
      </c>
      <c r="CQ92" s="64">
        <f>IF(ลับ!CQ$3=0,0,IF(เวลาเรียน!CY40="ป",ลับ!CQ$3,0))</f>
        <v>0</v>
      </c>
      <c r="CR92" s="64">
        <f>IF(ลับ!CR$3=0,0,IF(เวลาเรียน!CZ40="ป",ลับ!CR$3,0))</f>
        <v>0</v>
      </c>
      <c r="CS92" s="64">
        <f>IF(ลับ!CS$3=0,0,IF(เวลาเรียน!DA40="ป",ลับ!CS$3,0))</f>
        <v>0</v>
      </c>
      <c r="CT92" s="64">
        <f>IF(ลับ!CT$3=0,0,IF(เวลาเรียน!DB40="ป",ลับ!CT$3,0))</f>
        <v>0</v>
      </c>
      <c r="CU92" s="64">
        <f>IF(ลับ!CU$3=0,0,IF(เวลาเรียน!DC40="ป",ลับ!CU$3,0))</f>
        <v>0</v>
      </c>
      <c r="CV92" s="64">
        <f>IF(ลับ!CV$3=0,0,IF(เวลาเรียน!DD40="ป",ลับ!CV$3,0))</f>
        <v>0</v>
      </c>
      <c r="CW92" s="64">
        <f>IF(ลับ!CW$3=0,0,IF(เวลาเรียน!DE40="ป",ลับ!CW$3,0))</f>
        <v>0</v>
      </c>
      <c r="CX92" s="85">
        <f t="shared" si="24"/>
        <v>0</v>
      </c>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GI92" s="77"/>
      <c r="GJ92" s="77"/>
      <c r="GK92" s="77"/>
      <c r="GL92" s="77"/>
      <c r="GM92" s="77"/>
      <c r="GN92" s="77"/>
      <c r="GO92" s="77"/>
      <c r="GP92" s="77"/>
      <c r="GQ92" s="77"/>
      <c r="GR92" s="77"/>
      <c r="GS92" s="77"/>
      <c r="GT92" s="77"/>
      <c r="GU92" s="77"/>
      <c r="GV92" s="77"/>
      <c r="GW92" s="77"/>
      <c r="GX92" s="77"/>
      <c r="GY92" s="77"/>
      <c r="GZ92" s="77"/>
      <c r="HA92" s="77"/>
      <c r="HB92" s="77"/>
      <c r="HC92" s="77"/>
      <c r="HD92" s="77"/>
      <c r="HE92" s="77"/>
      <c r="HF92" s="77"/>
    </row>
    <row r="93" spans="1:214" ht="21">
      <c r="A93" s="29">
        <v>36</v>
      </c>
      <c r="B93" s="64">
        <f>IF(ลับ!B$3=0,0,IF(เวลาเรียน!G41="ป",ลับ!B$3,0))</f>
        <v>0</v>
      </c>
      <c r="C93" s="64">
        <f>IF(ลับ!C$3=0,0,IF(เวลาเรียน!H41="ป",ลับ!C$3,0))</f>
        <v>0</v>
      </c>
      <c r="D93" s="64">
        <f>IF(ลับ!D$3=0,0,IF(เวลาเรียน!I41="ป",ลับ!D$3,0))</f>
        <v>0</v>
      </c>
      <c r="E93" s="64">
        <f>IF(ลับ!E$3=0,0,IF(เวลาเรียน!J41="ป",ลับ!E$3,0))</f>
        <v>0</v>
      </c>
      <c r="F93" s="64">
        <f>IF(ลับ!F$3=0,0,IF(เวลาเรียน!K41="ป",ลับ!F$3,0))</f>
        <v>0</v>
      </c>
      <c r="G93" s="64">
        <f>IF(ลับ!G$3=0,0,IF(เวลาเรียน!L41="ป",ลับ!G$3,0))</f>
        <v>0</v>
      </c>
      <c r="H93" s="64">
        <f>IF(ลับ!H$3=0,0,IF(เวลาเรียน!M41="ป",ลับ!H$3,0))</f>
        <v>0</v>
      </c>
      <c r="I93" s="64">
        <f>IF(ลับ!I$3=0,0,IF(เวลาเรียน!N41="ป",ลับ!I$3,0))</f>
        <v>0</v>
      </c>
      <c r="J93" s="64">
        <f>IF(ลับ!J$3=0,0,IF(เวลาเรียน!O41="ป",ลับ!J$3,0))</f>
        <v>0</v>
      </c>
      <c r="K93" s="64">
        <f>IF(ลับ!K$3=0,0,IF(เวลาเรียน!P41="ป",ลับ!K$3,0))</f>
        <v>0</v>
      </c>
      <c r="L93" s="64">
        <f>IF(ลับ!L$3=0,0,IF(เวลาเรียน!Q41="ป",ลับ!L$3,0))</f>
        <v>0</v>
      </c>
      <c r="M93" s="64">
        <f>IF(ลับ!M$3=0,0,IF(เวลาเรียน!R41="ป",ลับ!M$3,0))</f>
        <v>0</v>
      </c>
      <c r="N93" s="64">
        <f>IF(ลับ!N$3=0,0,IF(เวลาเรียน!S41="ป",ลับ!N$3,0))</f>
        <v>0</v>
      </c>
      <c r="O93" s="64">
        <f>IF(ลับ!O$3=0,0,IF(เวลาเรียน!T41="ป",ลับ!O$3,0))</f>
        <v>0</v>
      </c>
      <c r="P93" s="64">
        <f>IF(ลับ!P$3=0,0,IF(เวลาเรียน!U41="ป",ลับ!P$3,0))</f>
        <v>0</v>
      </c>
      <c r="Q93" s="64">
        <f>IF(ลับ!Q$3=0,0,IF(เวลาเรียน!V41="ป",ลับ!Q$3,0))</f>
        <v>0</v>
      </c>
      <c r="R93" s="64">
        <f>IF(ลับ!R$3=0,0,IF(เวลาเรียน!W41="ป",ลับ!R$3,0))</f>
        <v>0</v>
      </c>
      <c r="S93" s="64">
        <f>IF(ลับ!S$3=0,0,IF(เวลาเรียน!X41="ป",ลับ!S$3,0))</f>
        <v>0</v>
      </c>
      <c r="T93" s="64">
        <f>IF(ลับ!T$3=0,0,IF(เวลาเรียน!Y41="ป",ลับ!T$3,0))</f>
        <v>0</v>
      </c>
      <c r="U93" s="64">
        <f>IF(ลับ!U$3=0,0,IF(เวลาเรียน!Z41="ป",ลับ!U$3,0))</f>
        <v>0</v>
      </c>
      <c r="V93" s="64">
        <f>IF(ลับ!V$3=0,0,IF(เวลาเรียน!AA41="ป",ลับ!V$3,0))</f>
        <v>0</v>
      </c>
      <c r="W93" s="64">
        <f>IF(ลับ!W$3=0,0,IF(เวลาเรียน!AB41="ป",ลับ!W$3,0))</f>
        <v>0</v>
      </c>
      <c r="X93" s="64">
        <f>IF(ลับ!X$3=0,0,IF(เวลาเรียน!AC41="ป",ลับ!X$3,0))</f>
        <v>0</v>
      </c>
      <c r="Y93" s="64">
        <f>IF(ลับ!Y$3=0,0,IF(เวลาเรียน!AD41="ป",ลับ!Y$3,0))</f>
        <v>0</v>
      </c>
      <c r="Z93" s="773">
        <f>IF(ลับ!Z$3=0,0,IF(เวลาเรียน!AE41="ป",ลับ!Z$3,0))</f>
        <v>0</v>
      </c>
      <c r="AA93" s="64">
        <f>IF(ลับ!B$3=0,0,IF(เวลาเรียน!AH41="ป",ลับ!B$3,0))</f>
        <v>0</v>
      </c>
      <c r="AB93" s="64">
        <f>IF(ลับ!C$3=0,0,IF(เวลาเรียน!AI41="ป",ลับ!C$3,0))</f>
        <v>0</v>
      </c>
      <c r="AC93" s="64">
        <f>IF(ลับ!D$3=0,0,IF(เวลาเรียน!AJ41="ป",ลับ!D$3,0))</f>
        <v>0</v>
      </c>
      <c r="AD93" s="64">
        <f>IF(ลับ!E$3=0,0,IF(เวลาเรียน!AK41="ป",ลับ!E$3,0))</f>
        <v>0</v>
      </c>
      <c r="AE93" s="64">
        <f>IF(ลับ!F$3=0,0,IF(เวลาเรียน!AL41="ป",ลับ!F$3,0))</f>
        <v>0</v>
      </c>
      <c r="AF93" s="64">
        <f>IF(ลับ!G$3=0,0,IF(เวลาเรียน!AM41="ป",ลับ!G$3,0))</f>
        <v>0</v>
      </c>
      <c r="AG93" s="64">
        <f>IF(ลับ!H$3=0,0,IF(เวลาเรียน!AN41="ป",ลับ!H$3,0))</f>
        <v>0</v>
      </c>
      <c r="AH93" s="64">
        <f>IF(ลับ!I$3=0,0,IF(เวลาเรียน!AO41="ป",ลับ!I$3,0))</f>
        <v>0</v>
      </c>
      <c r="AI93" s="64">
        <f>IF(ลับ!J$3=0,0,IF(เวลาเรียน!AP41="ป",ลับ!J$3,0))</f>
        <v>0</v>
      </c>
      <c r="AJ93" s="64">
        <f>IF(ลับ!K$3=0,0,IF(เวลาเรียน!AQ41="ป",ลับ!K$3,0))</f>
        <v>0</v>
      </c>
      <c r="AK93" s="64">
        <f>IF(ลับ!L$3=0,0,IF(เวลาเรียน!AR41="ป",ลับ!L$3,0))</f>
        <v>0</v>
      </c>
      <c r="AL93" s="64">
        <f>IF(ลับ!M$3=0,0,IF(เวลาเรียน!AS41="ป",ลับ!M$3,0))</f>
        <v>0</v>
      </c>
      <c r="AM93" s="64">
        <f>IF(ลับ!N$3=0,0,IF(เวลาเรียน!AT41="ป",ลับ!N$3,0))</f>
        <v>0</v>
      </c>
      <c r="AN93" s="64">
        <f>IF(ลับ!O$3=0,0,IF(เวลาเรียน!AU41="ป",ลับ!O$3,0))</f>
        <v>0</v>
      </c>
      <c r="AO93" s="64">
        <f>IF(ลับ!P$3=0,0,IF(เวลาเรียน!AV41="ป",ลับ!P$3,0))</f>
        <v>0</v>
      </c>
      <c r="AP93" s="64">
        <f>IF(ลับ!Q$3=0,0,IF(เวลาเรียน!AW41="ป",ลับ!Q$3,0))</f>
        <v>0</v>
      </c>
      <c r="AQ93" s="64">
        <f>IF(ลับ!R$3=0,0,IF(เวลาเรียน!AX41="ป",ลับ!R$3,0))</f>
        <v>0</v>
      </c>
      <c r="AR93" s="64">
        <f>IF(ลับ!S$3=0,0,IF(เวลาเรียน!AY41="ป",ลับ!S$3,0))</f>
        <v>0</v>
      </c>
      <c r="AS93" s="64">
        <f>IF(ลับ!T$3=0,0,IF(เวลาเรียน!AZ41="ป",ลับ!T$3,0))</f>
        <v>0</v>
      </c>
      <c r="AT93" s="64">
        <f>IF(ลับ!U$3=0,0,IF(เวลาเรียน!BA41="ป",ลับ!U$3,0))</f>
        <v>0</v>
      </c>
      <c r="AU93" s="64">
        <f>IF(ลับ!V$3=0,0,IF(เวลาเรียน!BB41="ป",ลับ!V$3,0))</f>
        <v>0</v>
      </c>
      <c r="AV93" s="64">
        <f>IF(ลับ!W$3=0,0,IF(เวลาเรียน!BC41="ป",ลับ!W$3,0))</f>
        <v>0</v>
      </c>
      <c r="AW93" s="64">
        <f>IF(ลับ!X$3=0,0,IF(เวลาเรียน!BD41="ป",ลับ!X$3,0))</f>
        <v>0</v>
      </c>
      <c r="AX93" s="64">
        <f>IF(ลับ!Y$3=0,0,IF(เวลาเรียน!BE41="ป",ลับ!Y$3,0))</f>
        <v>0</v>
      </c>
      <c r="AY93" s="64">
        <f>IF(ลับ!Z$3=0,0,IF(เวลาเรียน!BF41="ป",ลับ!Z$3,0))</f>
        <v>0</v>
      </c>
      <c r="AZ93" s="64">
        <f>IF(ลับ!AA$3=0,0,IF(เวลาเรียน!BG41="ป",ลับ!AA$3,0))</f>
        <v>0</v>
      </c>
      <c r="BA93" s="64">
        <f>IF(ลับ!AB$3=0,0,IF(เวลาเรียน!BH41="ป",ลับ!AB$3,0))</f>
        <v>0</v>
      </c>
      <c r="BB93" s="64">
        <f>IF(ลับ!AC$3=0,0,IF(เวลาเรียน!BI41="ป",ลับ!AC$3,0))</f>
        <v>0</v>
      </c>
      <c r="BC93" s="64">
        <f>IF(ลับ!AD$3=0,0,IF(เวลาเรียน!BJ41="ป",ลับ!AD$3,0))</f>
        <v>0</v>
      </c>
      <c r="BD93" s="64">
        <f>IF(ลับ!AE$3=0,0,IF(เวลาเรียน!BK41="ป",ลับ!AE$3,0))</f>
        <v>0</v>
      </c>
      <c r="BE93" s="64">
        <f>IF(ลับ!AF$3=0,0,IF(เวลาเรียน!BL41="ป",ลับ!AF$3,0))</f>
        <v>0</v>
      </c>
      <c r="BF93" s="64">
        <f>IF(ลับ!AG$3=0,0,IF(เวลาเรียน!BM41="ป",ลับ!AG$3,0))</f>
        <v>0</v>
      </c>
      <c r="BG93" s="64">
        <f>IF(ลับ!AH$3=0,0,IF(เวลาเรียน!BN41="ป",ลับ!AH$3,0))</f>
        <v>0</v>
      </c>
      <c r="BH93" s="64">
        <f>IF(ลับ!AI$3=0,0,IF(เวลาเรียน!BO41="ป",ลับ!AI$3,0))</f>
        <v>0</v>
      </c>
      <c r="BI93" s="64">
        <f>IF(ลับ!AJ$3=0,0,IF(เวลาเรียน!BP41="ป",ลับ!AJ$3,0))</f>
        <v>0</v>
      </c>
      <c r="BJ93" s="64">
        <f>IF(ลับ!AK$3=0,0,IF(เวลาเรียน!BQ41="ป",ลับ!AK$3,0))</f>
        <v>0</v>
      </c>
      <c r="BK93" s="64">
        <f>IF(ลับ!AL$3=0,0,IF(เวลาเรียน!BR41="ป",ลับ!AL$3,0))</f>
        <v>0</v>
      </c>
      <c r="BL93" s="64">
        <f>IF(ลับ!AM$3=0,0,IF(เวลาเรียน!BS41="ป",ลับ!AM$3,0))</f>
        <v>0</v>
      </c>
      <c r="BM93" s="64">
        <f>IF(ลับ!AN$3=0,0,IF(เวลาเรียน!BT41="ป",ลับ!AN$3,0))</f>
        <v>0</v>
      </c>
      <c r="BN93" s="64">
        <f>IF(ลับ!AO$3=0,0,IF(เวลาเรียน!BU41="ป",ลับ!AO$3,0))</f>
        <v>0</v>
      </c>
      <c r="BO93" s="64">
        <f>IF(ลับ!AP$3=0,0,IF(เวลาเรียน!BV41="ป",ลับ!AP$3,0))</f>
        <v>0</v>
      </c>
      <c r="BP93" s="64">
        <f>IF(ลับ!AQ$3=0,0,IF(เวลาเรียน!BW41="ป",ลับ!AQ$3,0))</f>
        <v>0</v>
      </c>
      <c r="BQ93" s="64">
        <f>IF(ลับ!AR$3=0,0,IF(เวลาเรียน!BX41="ป",ลับ!AR$3,0))</f>
        <v>0</v>
      </c>
      <c r="BR93" s="64">
        <f>IF(ลับ!AS$3=0,0,IF(เวลาเรียน!BY41="ป",ลับ!AS$3,0))</f>
        <v>0</v>
      </c>
      <c r="BS93" s="773">
        <f>IF(ลับ!AT$3=0,0,IF(เวลาเรียน!BZ41="ป",ลับ!AT$3,0))</f>
        <v>0</v>
      </c>
      <c r="BT93" s="64">
        <f>IF(ลับ!BT$3=0,0,IF(เวลาเรียน!CB41="ป",ลับ!BT$3,0))</f>
        <v>0</v>
      </c>
      <c r="BU93" s="64">
        <f>IF(ลับ!BU$3=0,0,IF(เวลาเรียน!CC41="ป",ลับ!BU$3,0))</f>
        <v>0</v>
      </c>
      <c r="BV93" s="64">
        <f>IF(ลับ!BV$3=0,0,IF(เวลาเรียน!CD41="ป",ลับ!BV$3,0))</f>
        <v>0</v>
      </c>
      <c r="BW93" s="64">
        <f>IF(ลับ!BW$3=0,0,IF(เวลาเรียน!CE41="ป",ลับ!BW$3,0))</f>
        <v>0</v>
      </c>
      <c r="BX93" s="64">
        <f>IF(ลับ!BX$3=0,0,IF(เวลาเรียน!CF41="ป",ลับ!BX$3,0))</f>
        <v>0</v>
      </c>
      <c r="BY93" s="64">
        <f>IF(ลับ!BY$3=0,0,IF(เวลาเรียน!CG41="ป",ลับ!BY$3,0))</f>
        <v>0</v>
      </c>
      <c r="BZ93" s="64">
        <f>IF(ลับ!BZ$3=0,0,IF(เวลาเรียน!CH41="ป",ลับ!BZ$3,0))</f>
        <v>0</v>
      </c>
      <c r="CA93" s="64">
        <f>IF(ลับ!CA$3=0,0,IF(เวลาเรียน!CI41="ป",ลับ!CA$3,0))</f>
        <v>0</v>
      </c>
      <c r="CB93" s="64">
        <f>IF(ลับ!CB$3=0,0,IF(เวลาเรียน!CJ41="ป",ลับ!CB$3,0))</f>
        <v>0</v>
      </c>
      <c r="CC93" s="64">
        <f>IF(ลับ!CC$3=0,0,IF(เวลาเรียน!CK41="ป",ลับ!CC$3,0))</f>
        <v>0</v>
      </c>
      <c r="CD93" s="64">
        <f>IF(ลับ!CD$3=0,0,IF(เวลาเรียน!CL41="ป",ลับ!CD$3,0))</f>
        <v>0</v>
      </c>
      <c r="CE93" s="64">
        <f>IF(ลับ!CE$3=0,0,IF(เวลาเรียน!CM41="ป",ลับ!CE$3,0))</f>
        <v>0</v>
      </c>
      <c r="CF93" s="64">
        <f>IF(ลับ!CF$3=0,0,IF(เวลาเรียน!CN41="ป",ลับ!CF$3,0))</f>
        <v>0</v>
      </c>
      <c r="CG93" s="64">
        <f>IF(ลับ!CG$3=0,0,IF(เวลาเรียน!CO41="ป",ลับ!CG$3,0))</f>
        <v>0</v>
      </c>
      <c r="CH93" s="64">
        <f>IF(ลับ!CH$3=0,0,IF(เวลาเรียน!CP41="ป",ลับ!CH$3,0))</f>
        <v>0</v>
      </c>
      <c r="CI93" s="64">
        <f>IF(ลับ!CI$3=0,0,IF(เวลาเรียน!CQ41="ป",ลับ!CI$3,0))</f>
        <v>0</v>
      </c>
      <c r="CJ93" s="64">
        <f>IF(ลับ!CJ$3=0,0,IF(เวลาเรียน!CR41="ป",ลับ!CJ$3,0))</f>
        <v>0</v>
      </c>
      <c r="CK93" s="64">
        <f>IF(ลับ!CK$3=0,0,IF(เวลาเรียน!CS41="ป",ลับ!CK$3,0))</f>
        <v>0</v>
      </c>
      <c r="CL93" s="64">
        <f>IF(ลับ!CL$3=0,0,IF(เวลาเรียน!CT41="ป",ลับ!CL$3,0))</f>
        <v>0</v>
      </c>
      <c r="CM93" s="64">
        <f>IF(ลับ!CM$3=0,0,IF(เวลาเรียน!CU41="ป",ลับ!CM$3,0))</f>
        <v>0</v>
      </c>
      <c r="CN93" s="64">
        <f>IF(ลับ!CN$3=0,0,IF(เวลาเรียน!CV41="ป",ลับ!CN$3,0))</f>
        <v>0</v>
      </c>
      <c r="CO93" s="64">
        <f>IF(ลับ!CO$3=0,0,IF(เวลาเรียน!CW41="ป",ลับ!CO$3,0))</f>
        <v>0</v>
      </c>
      <c r="CP93" s="64">
        <f>IF(ลับ!CP$3=0,0,IF(เวลาเรียน!CX41="ป",ลับ!CP$3,0))</f>
        <v>0</v>
      </c>
      <c r="CQ93" s="64">
        <f>IF(ลับ!CQ$3=0,0,IF(เวลาเรียน!CY41="ป",ลับ!CQ$3,0))</f>
        <v>0</v>
      </c>
      <c r="CR93" s="64">
        <f>IF(ลับ!CR$3=0,0,IF(เวลาเรียน!CZ41="ป",ลับ!CR$3,0))</f>
        <v>0</v>
      </c>
      <c r="CS93" s="64">
        <f>IF(ลับ!CS$3=0,0,IF(เวลาเรียน!DA41="ป",ลับ!CS$3,0))</f>
        <v>0</v>
      </c>
      <c r="CT93" s="64">
        <f>IF(ลับ!CT$3=0,0,IF(เวลาเรียน!DB41="ป",ลับ!CT$3,0))</f>
        <v>0</v>
      </c>
      <c r="CU93" s="64">
        <f>IF(ลับ!CU$3=0,0,IF(เวลาเรียน!DC41="ป",ลับ!CU$3,0))</f>
        <v>0</v>
      </c>
      <c r="CV93" s="64">
        <f>IF(ลับ!CV$3=0,0,IF(เวลาเรียน!DD41="ป",ลับ!CV$3,0))</f>
        <v>0</v>
      </c>
      <c r="CW93" s="64">
        <f>IF(ลับ!CW$3=0,0,IF(เวลาเรียน!DE41="ป",ลับ!CW$3,0))</f>
        <v>0</v>
      </c>
      <c r="CX93" s="85">
        <f t="shared" si="24"/>
        <v>0</v>
      </c>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GI93" s="77"/>
      <c r="GJ93" s="77"/>
      <c r="GK93" s="77"/>
      <c r="GL93" s="77"/>
      <c r="GM93" s="77"/>
      <c r="GN93" s="77"/>
      <c r="GO93" s="77"/>
      <c r="GP93" s="77"/>
      <c r="GQ93" s="77"/>
      <c r="GR93" s="77"/>
      <c r="GS93" s="77"/>
      <c r="GT93" s="77"/>
      <c r="GU93" s="77"/>
      <c r="GV93" s="77"/>
      <c r="GW93" s="77"/>
      <c r="GX93" s="77"/>
      <c r="GY93" s="77"/>
      <c r="GZ93" s="77"/>
      <c r="HA93" s="77"/>
      <c r="HB93" s="77"/>
      <c r="HC93" s="77"/>
      <c r="HD93" s="77"/>
      <c r="HE93" s="77"/>
      <c r="HF93" s="77"/>
    </row>
    <row r="94" spans="1:214" ht="21">
      <c r="A94" s="29">
        <v>37</v>
      </c>
      <c r="B94" s="64">
        <f>IF(ลับ!B$3=0,0,IF(เวลาเรียน!G42="ป",ลับ!B$3,0))</f>
        <v>0</v>
      </c>
      <c r="C94" s="64">
        <f>IF(ลับ!C$3=0,0,IF(เวลาเรียน!H42="ป",ลับ!C$3,0))</f>
        <v>0</v>
      </c>
      <c r="D94" s="64">
        <f>IF(ลับ!D$3=0,0,IF(เวลาเรียน!I42="ป",ลับ!D$3,0))</f>
        <v>0</v>
      </c>
      <c r="E94" s="64">
        <f>IF(ลับ!E$3=0,0,IF(เวลาเรียน!J42="ป",ลับ!E$3,0))</f>
        <v>0</v>
      </c>
      <c r="F94" s="64">
        <f>IF(ลับ!F$3=0,0,IF(เวลาเรียน!K42="ป",ลับ!F$3,0))</f>
        <v>0</v>
      </c>
      <c r="G94" s="64">
        <f>IF(ลับ!G$3=0,0,IF(เวลาเรียน!L42="ป",ลับ!G$3,0))</f>
        <v>0</v>
      </c>
      <c r="H94" s="64">
        <f>IF(ลับ!H$3=0,0,IF(เวลาเรียน!M42="ป",ลับ!H$3,0))</f>
        <v>0</v>
      </c>
      <c r="I94" s="64">
        <f>IF(ลับ!I$3=0,0,IF(เวลาเรียน!N42="ป",ลับ!I$3,0))</f>
        <v>0</v>
      </c>
      <c r="J94" s="64">
        <f>IF(ลับ!J$3=0,0,IF(เวลาเรียน!O42="ป",ลับ!J$3,0))</f>
        <v>0</v>
      </c>
      <c r="K94" s="64">
        <f>IF(ลับ!K$3=0,0,IF(เวลาเรียน!P42="ป",ลับ!K$3,0))</f>
        <v>0</v>
      </c>
      <c r="L94" s="64">
        <f>IF(ลับ!L$3=0,0,IF(เวลาเรียน!Q42="ป",ลับ!L$3,0))</f>
        <v>0</v>
      </c>
      <c r="M94" s="64">
        <f>IF(ลับ!M$3=0,0,IF(เวลาเรียน!R42="ป",ลับ!M$3,0))</f>
        <v>0</v>
      </c>
      <c r="N94" s="64">
        <f>IF(ลับ!N$3=0,0,IF(เวลาเรียน!S42="ป",ลับ!N$3,0))</f>
        <v>0</v>
      </c>
      <c r="O94" s="64">
        <f>IF(ลับ!O$3=0,0,IF(เวลาเรียน!T42="ป",ลับ!O$3,0))</f>
        <v>0</v>
      </c>
      <c r="P94" s="64">
        <f>IF(ลับ!P$3=0,0,IF(เวลาเรียน!U42="ป",ลับ!P$3,0))</f>
        <v>0</v>
      </c>
      <c r="Q94" s="64">
        <f>IF(ลับ!Q$3=0,0,IF(เวลาเรียน!V42="ป",ลับ!Q$3,0))</f>
        <v>0</v>
      </c>
      <c r="R94" s="64">
        <f>IF(ลับ!R$3=0,0,IF(เวลาเรียน!W42="ป",ลับ!R$3,0))</f>
        <v>0</v>
      </c>
      <c r="S94" s="64">
        <f>IF(ลับ!S$3=0,0,IF(เวลาเรียน!X42="ป",ลับ!S$3,0))</f>
        <v>0</v>
      </c>
      <c r="T94" s="64">
        <f>IF(ลับ!T$3=0,0,IF(เวลาเรียน!Y42="ป",ลับ!T$3,0))</f>
        <v>0</v>
      </c>
      <c r="U94" s="64">
        <f>IF(ลับ!U$3=0,0,IF(เวลาเรียน!Z42="ป",ลับ!U$3,0))</f>
        <v>0</v>
      </c>
      <c r="V94" s="64">
        <f>IF(ลับ!V$3=0,0,IF(เวลาเรียน!AA42="ป",ลับ!V$3,0))</f>
        <v>0</v>
      </c>
      <c r="W94" s="64">
        <f>IF(ลับ!W$3=0,0,IF(เวลาเรียน!AB42="ป",ลับ!W$3,0))</f>
        <v>0</v>
      </c>
      <c r="X94" s="64">
        <f>IF(ลับ!X$3=0,0,IF(เวลาเรียน!AC42="ป",ลับ!X$3,0))</f>
        <v>0</v>
      </c>
      <c r="Y94" s="64">
        <f>IF(ลับ!Y$3=0,0,IF(เวลาเรียน!AD42="ป",ลับ!Y$3,0))</f>
        <v>0</v>
      </c>
      <c r="Z94" s="773">
        <f>IF(ลับ!Z$3=0,0,IF(เวลาเรียน!AE42="ป",ลับ!Z$3,0))</f>
        <v>0</v>
      </c>
      <c r="AA94" s="64">
        <f>IF(ลับ!B$3=0,0,IF(เวลาเรียน!AH42="ป",ลับ!B$3,0))</f>
        <v>0</v>
      </c>
      <c r="AB94" s="64">
        <f>IF(ลับ!C$3=0,0,IF(เวลาเรียน!AI42="ป",ลับ!C$3,0))</f>
        <v>0</v>
      </c>
      <c r="AC94" s="64">
        <f>IF(ลับ!D$3=0,0,IF(เวลาเรียน!AJ42="ป",ลับ!D$3,0))</f>
        <v>0</v>
      </c>
      <c r="AD94" s="64">
        <f>IF(ลับ!E$3=0,0,IF(เวลาเรียน!AK42="ป",ลับ!E$3,0))</f>
        <v>0</v>
      </c>
      <c r="AE94" s="64">
        <f>IF(ลับ!F$3=0,0,IF(เวลาเรียน!AL42="ป",ลับ!F$3,0))</f>
        <v>0</v>
      </c>
      <c r="AF94" s="64">
        <f>IF(ลับ!G$3=0,0,IF(เวลาเรียน!AM42="ป",ลับ!G$3,0))</f>
        <v>0</v>
      </c>
      <c r="AG94" s="64">
        <f>IF(ลับ!H$3=0,0,IF(เวลาเรียน!AN42="ป",ลับ!H$3,0))</f>
        <v>0</v>
      </c>
      <c r="AH94" s="64">
        <f>IF(ลับ!I$3=0,0,IF(เวลาเรียน!AO42="ป",ลับ!I$3,0))</f>
        <v>0</v>
      </c>
      <c r="AI94" s="64">
        <f>IF(ลับ!J$3=0,0,IF(เวลาเรียน!AP42="ป",ลับ!J$3,0))</f>
        <v>0</v>
      </c>
      <c r="AJ94" s="64">
        <f>IF(ลับ!K$3=0,0,IF(เวลาเรียน!AQ42="ป",ลับ!K$3,0))</f>
        <v>0</v>
      </c>
      <c r="AK94" s="64">
        <f>IF(ลับ!L$3=0,0,IF(เวลาเรียน!AR42="ป",ลับ!L$3,0))</f>
        <v>0</v>
      </c>
      <c r="AL94" s="64">
        <f>IF(ลับ!M$3=0,0,IF(เวลาเรียน!AS42="ป",ลับ!M$3,0))</f>
        <v>0</v>
      </c>
      <c r="AM94" s="64">
        <f>IF(ลับ!N$3=0,0,IF(เวลาเรียน!AT42="ป",ลับ!N$3,0))</f>
        <v>0</v>
      </c>
      <c r="AN94" s="64">
        <f>IF(ลับ!O$3=0,0,IF(เวลาเรียน!AU42="ป",ลับ!O$3,0))</f>
        <v>0</v>
      </c>
      <c r="AO94" s="64">
        <f>IF(ลับ!P$3=0,0,IF(เวลาเรียน!AV42="ป",ลับ!P$3,0))</f>
        <v>0</v>
      </c>
      <c r="AP94" s="64">
        <f>IF(ลับ!Q$3=0,0,IF(เวลาเรียน!AW42="ป",ลับ!Q$3,0))</f>
        <v>0</v>
      </c>
      <c r="AQ94" s="64">
        <f>IF(ลับ!R$3=0,0,IF(เวลาเรียน!AX42="ป",ลับ!R$3,0))</f>
        <v>0</v>
      </c>
      <c r="AR94" s="64">
        <f>IF(ลับ!S$3=0,0,IF(เวลาเรียน!AY42="ป",ลับ!S$3,0))</f>
        <v>0</v>
      </c>
      <c r="AS94" s="64">
        <f>IF(ลับ!T$3=0,0,IF(เวลาเรียน!AZ42="ป",ลับ!T$3,0))</f>
        <v>0</v>
      </c>
      <c r="AT94" s="64">
        <f>IF(ลับ!U$3=0,0,IF(เวลาเรียน!BA42="ป",ลับ!U$3,0))</f>
        <v>0</v>
      </c>
      <c r="AU94" s="64">
        <f>IF(ลับ!V$3=0,0,IF(เวลาเรียน!BB42="ป",ลับ!V$3,0))</f>
        <v>0</v>
      </c>
      <c r="AV94" s="64">
        <f>IF(ลับ!W$3=0,0,IF(เวลาเรียน!BC42="ป",ลับ!W$3,0))</f>
        <v>0</v>
      </c>
      <c r="AW94" s="64">
        <f>IF(ลับ!X$3=0,0,IF(เวลาเรียน!BD42="ป",ลับ!X$3,0))</f>
        <v>0</v>
      </c>
      <c r="AX94" s="64">
        <f>IF(ลับ!Y$3=0,0,IF(เวลาเรียน!BE42="ป",ลับ!Y$3,0))</f>
        <v>0</v>
      </c>
      <c r="AY94" s="64">
        <f>IF(ลับ!Z$3=0,0,IF(เวลาเรียน!BF42="ป",ลับ!Z$3,0))</f>
        <v>0</v>
      </c>
      <c r="AZ94" s="64">
        <f>IF(ลับ!AA$3=0,0,IF(เวลาเรียน!BG42="ป",ลับ!AA$3,0))</f>
        <v>0</v>
      </c>
      <c r="BA94" s="64">
        <f>IF(ลับ!AB$3=0,0,IF(เวลาเรียน!BH42="ป",ลับ!AB$3,0))</f>
        <v>0</v>
      </c>
      <c r="BB94" s="64">
        <f>IF(ลับ!AC$3=0,0,IF(เวลาเรียน!BI42="ป",ลับ!AC$3,0))</f>
        <v>0</v>
      </c>
      <c r="BC94" s="64">
        <f>IF(ลับ!AD$3=0,0,IF(เวลาเรียน!BJ42="ป",ลับ!AD$3,0))</f>
        <v>0</v>
      </c>
      <c r="BD94" s="64">
        <f>IF(ลับ!AE$3=0,0,IF(เวลาเรียน!BK42="ป",ลับ!AE$3,0))</f>
        <v>0</v>
      </c>
      <c r="BE94" s="64">
        <f>IF(ลับ!AF$3=0,0,IF(เวลาเรียน!BL42="ป",ลับ!AF$3,0))</f>
        <v>0</v>
      </c>
      <c r="BF94" s="64">
        <f>IF(ลับ!AG$3=0,0,IF(เวลาเรียน!BM42="ป",ลับ!AG$3,0))</f>
        <v>0</v>
      </c>
      <c r="BG94" s="64">
        <f>IF(ลับ!AH$3=0,0,IF(เวลาเรียน!BN42="ป",ลับ!AH$3,0))</f>
        <v>0</v>
      </c>
      <c r="BH94" s="64">
        <f>IF(ลับ!AI$3=0,0,IF(เวลาเรียน!BO42="ป",ลับ!AI$3,0))</f>
        <v>0</v>
      </c>
      <c r="BI94" s="64">
        <f>IF(ลับ!AJ$3=0,0,IF(เวลาเรียน!BP42="ป",ลับ!AJ$3,0))</f>
        <v>0</v>
      </c>
      <c r="BJ94" s="64">
        <f>IF(ลับ!AK$3=0,0,IF(เวลาเรียน!BQ42="ป",ลับ!AK$3,0))</f>
        <v>0</v>
      </c>
      <c r="BK94" s="64">
        <f>IF(ลับ!AL$3=0,0,IF(เวลาเรียน!BR42="ป",ลับ!AL$3,0))</f>
        <v>0</v>
      </c>
      <c r="BL94" s="64">
        <f>IF(ลับ!AM$3=0,0,IF(เวลาเรียน!BS42="ป",ลับ!AM$3,0))</f>
        <v>0</v>
      </c>
      <c r="BM94" s="64">
        <f>IF(ลับ!AN$3=0,0,IF(เวลาเรียน!BT42="ป",ลับ!AN$3,0))</f>
        <v>0</v>
      </c>
      <c r="BN94" s="64">
        <f>IF(ลับ!AO$3=0,0,IF(เวลาเรียน!BU42="ป",ลับ!AO$3,0))</f>
        <v>0</v>
      </c>
      <c r="BO94" s="64">
        <f>IF(ลับ!AP$3=0,0,IF(เวลาเรียน!BV42="ป",ลับ!AP$3,0))</f>
        <v>0</v>
      </c>
      <c r="BP94" s="64">
        <f>IF(ลับ!AQ$3=0,0,IF(เวลาเรียน!BW42="ป",ลับ!AQ$3,0))</f>
        <v>0</v>
      </c>
      <c r="BQ94" s="64">
        <f>IF(ลับ!AR$3=0,0,IF(เวลาเรียน!BX42="ป",ลับ!AR$3,0))</f>
        <v>0</v>
      </c>
      <c r="BR94" s="64">
        <f>IF(ลับ!AS$3=0,0,IF(เวลาเรียน!BY42="ป",ลับ!AS$3,0))</f>
        <v>0</v>
      </c>
      <c r="BS94" s="773">
        <f>IF(ลับ!AT$3=0,0,IF(เวลาเรียน!BZ42="ป",ลับ!AT$3,0))</f>
        <v>0</v>
      </c>
      <c r="BT94" s="64">
        <f>IF(ลับ!BT$3=0,0,IF(เวลาเรียน!CB42="ป",ลับ!BT$3,0))</f>
        <v>0</v>
      </c>
      <c r="BU94" s="64">
        <f>IF(ลับ!BU$3=0,0,IF(เวลาเรียน!CC42="ป",ลับ!BU$3,0))</f>
        <v>0</v>
      </c>
      <c r="BV94" s="64">
        <f>IF(ลับ!BV$3=0,0,IF(เวลาเรียน!CD42="ป",ลับ!BV$3,0))</f>
        <v>0</v>
      </c>
      <c r="BW94" s="64">
        <f>IF(ลับ!BW$3=0,0,IF(เวลาเรียน!CE42="ป",ลับ!BW$3,0))</f>
        <v>0</v>
      </c>
      <c r="BX94" s="64">
        <f>IF(ลับ!BX$3=0,0,IF(เวลาเรียน!CF42="ป",ลับ!BX$3,0))</f>
        <v>0</v>
      </c>
      <c r="BY94" s="64">
        <f>IF(ลับ!BY$3=0,0,IF(เวลาเรียน!CG42="ป",ลับ!BY$3,0))</f>
        <v>0</v>
      </c>
      <c r="BZ94" s="64">
        <f>IF(ลับ!BZ$3=0,0,IF(เวลาเรียน!CH42="ป",ลับ!BZ$3,0))</f>
        <v>0</v>
      </c>
      <c r="CA94" s="64">
        <f>IF(ลับ!CA$3=0,0,IF(เวลาเรียน!CI42="ป",ลับ!CA$3,0))</f>
        <v>0</v>
      </c>
      <c r="CB94" s="64">
        <f>IF(ลับ!CB$3=0,0,IF(เวลาเรียน!CJ42="ป",ลับ!CB$3,0))</f>
        <v>0</v>
      </c>
      <c r="CC94" s="64">
        <f>IF(ลับ!CC$3=0,0,IF(เวลาเรียน!CK42="ป",ลับ!CC$3,0))</f>
        <v>0</v>
      </c>
      <c r="CD94" s="64">
        <f>IF(ลับ!CD$3=0,0,IF(เวลาเรียน!CL42="ป",ลับ!CD$3,0))</f>
        <v>0</v>
      </c>
      <c r="CE94" s="64">
        <f>IF(ลับ!CE$3=0,0,IF(เวลาเรียน!CM42="ป",ลับ!CE$3,0))</f>
        <v>0</v>
      </c>
      <c r="CF94" s="64">
        <f>IF(ลับ!CF$3=0,0,IF(เวลาเรียน!CN42="ป",ลับ!CF$3,0))</f>
        <v>0</v>
      </c>
      <c r="CG94" s="64">
        <f>IF(ลับ!CG$3=0,0,IF(เวลาเรียน!CO42="ป",ลับ!CG$3,0))</f>
        <v>0</v>
      </c>
      <c r="CH94" s="64">
        <f>IF(ลับ!CH$3=0,0,IF(เวลาเรียน!CP42="ป",ลับ!CH$3,0))</f>
        <v>0</v>
      </c>
      <c r="CI94" s="64">
        <f>IF(ลับ!CI$3=0,0,IF(เวลาเรียน!CQ42="ป",ลับ!CI$3,0))</f>
        <v>0</v>
      </c>
      <c r="CJ94" s="64">
        <f>IF(ลับ!CJ$3=0,0,IF(เวลาเรียน!CR42="ป",ลับ!CJ$3,0))</f>
        <v>0</v>
      </c>
      <c r="CK94" s="64">
        <f>IF(ลับ!CK$3=0,0,IF(เวลาเรียน!CS42="ป",ลับ!CK$3,0))</f>
        <v>0</v>
      </c>
      <c r="CL94" s="64">
        <f>IF(ลับ!CL$3=0,0,IF(เวลาเรียน!CT42="ป",ลับ!CL$3,0))</f>
        <v>0</v>
      </c>
      <c r="CM94" s="64">
        <f>IF(ลับ!CM$3=0,0,IF(เวลาเรียน!CU42="ป",ลับ!CM$3,0))</f>
        <v>0</v>
      </c>
      <c r="CN94" s="64">
        <f>IF(ลับ!CN$3=0,0,IF(เวลาเรียน!CV42="ป",ลับ!CN$3,0))</f>
        <v>0</v>
      </c>
      <c r="CO94" s="64">
        <f>IF(ลับ!CO$3=0,0,IF(เวลาเรียน!CW42="ป",ลับ!CO$3,0))</f>
        <v>0</v>
      </c>
      <c r="CP94" s="64">
        <f>IF(ลับ!CP$3=0,0,IF(เวลาเรียน!CX42="ป",ลับ!CP$3,0))</f>
        <v>0</v>
      </c>
      <c r="CQ94" s="64">
        <f>IF(ลับ!CQ$3=0,0,IF(เวลาเรียน!CY42="ป",ลับ!CQ$3,0))</f>
        <v>0</v>
      </c>
      <c r="CR94" s="64">
        <f>IF(ลับ!CR$3=0,0,IF(เวลาเรียน!CZ42="ป",ลับ!CR$3,0))</f>
        <v>0</v>
      </c>
      <c r="CS94" s="64">
        <f>IF(ลับ!CS$3=0,0,IF(เวลาเรียน!DA42="ป",ลับ!CS$3,0))</f>
        <v>0</v>
      </c>
      <c r="CT94" s="64">
        <f>IF(ลับ!CT$3=0,0,IF(เวลาเรียน!DB42="ป",ลับ!CT$3,0))</f>
        <v>0</v>
      </c>
      <c r="CU94" s="64">
        <f>IF(ลับ!CU$3=0,0,IF(เวลาเรียน!DC42="ป",ลับ!CU$3,0))</f>
        <v>0</v>
      </c>
      <c r="CV94" s="64">
        <f>IF(ลับ!CV$3=0,0,IF(เวลาเรียน!DD42="ป",ลับ!CV$3,0))</f>
        <v>0</v>
      </c>
      <c r="CW94" s="64">
        <f>IF(ลับ!CW$3=0,0,IF(เวลาเรียน!DE42="ป",ลับ!CW$3,0))</f>
        <v>0</v>
      </c>
      <c r="CX94" s="85">
        <f t="shared" si="24"/>
        <v>0</v>
      </c>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GI94" s="77"/>
      <c r="GJ94" s="77"/>
      <c r="GK94" s="77"/>
      <c r="GL94" s="77"/>
      <c r="GM94" s="77"/>
      <c r="GN94" s="77"/>
      <c r="GO94" s="77"/>
      <c r="GP94" s="77"/>
      <c r="GQ94" s="77"/>
      <c r="GR94" s="77"/>
      <c r="GS94" s="77"/>
      <c r="GT94" s="77"/>
      <c r="GU94" s="77"/>
      <c r="GV94" s="77"/>
      <c r="GW94" s="77"/>
      <c r="GX94" s="77"/>
      <c r="GY94" s="77"/>
      <c r="GZ94" s="77"/>
      <c r="HA94" s="77"/>
      <c r="HB94" s="77"/>
      <c r="HC94" s="77"/>
      <c r="HD94" s="77"/>
      <c r="HE94" s="77"/>
      <c r="HF94" s="77"/>
    </row>
    <row r="95" spans="1:214" ht="21">
      <c r="A95" s="29">
        <v>38</v>
      </c>
      <c r="B95" s="64">
        <f>IF(ลับ!B$3=0,0,IF(เวลาเรียน!G43="ป",ลับ!B$3,0))</f>
        <v>0</v>
      </c>
      <c r="C95" s="64">
        <f>IF(ลับ!C$3=0,0,IF(เวลาเรียน!H43="ป",ลับ!C$3,0))</f>
        <v>0</v>
      </c>
      <c r="D95" s="64">
        <f>IF(ลับ!D$3=0,0,IF(เวลาเรียน!I43="ป",ลับ!D$3,0))</f>
        <v>0</v>
      </c>
      <c r="E95" s="64">
        <f>IF(ลับ!E$3=0,0,IF(เวลาเรียน!J43="ป",ลับ!E$3,0))</f>
        <v>0</v>
      </c>
      <c r="F95" s="64">
        <f>IF(ลับ!F$3=0,0,IF(เวลาเรียน!K43="ป",ลับ!F$3,0))</f>
        <v>0</v>
      </c>
      <c r="G95" s="64">
        <f>IF(ลับ!G$3=0,0,IF(เวลาเรียน!L43="ป",ลับ!G$3,0))</f>
        <v>0</v>
      </c>
      <c r="H95" s="64">
        <f>IF(ลับ!H$3=0,0,IF(เวลาเรียน!M43="ป",ลับ!H$3,0))</f>
        <v>0</v>
      </c>
      <c r="I95" s="64">
        <f>IF(ลับ!I$3=0,0,IF(เวลาเรียน!N43="ป",ลับ!I$3,0))</f>
        <v>0</v>
      </c>
      <c r="J95" s="64">
        <f>IF(ลับ!J$3=0,0,IF(เวลาเรียน!O43="ป",ลับ!J$3,0))</f>
        <v>0</v>
      </c>
      <c r="K95" s="64">
        <f>IF(ลับ!K$3=0,0,IF(เวลาเรียน!P43="ป",ลับ!K$3,0))</f>
        <v>0</v>
      </c>
      <c r="L95" s="64">
        <f>IF(ลับ!L$3=0,0,IF(เวลาเรียน!Q43="ป",ลับ!L$3,0))</f>
        <v>0</v>
      </c>
      <c r="M95" s="64">
        <f>IF(ลับ!M$3=0,0,IF(เวลาเรียน!R43="ป",ลับ!M$3,0))</f>
        <v>0</v>
      </c>
      <c r="N95" s="64">
        <f>IF(ลับ!N$3=0,0,IF(เวลาเรียน!S43="ป",ลับ!N$3,0))</f>
        <v>0</v>
      </c>
      <c r="O95" s="64">
        <f>IF(ลับ!O$3=0,0,IF(เวลาเรียน!T43="ป",ลับ!O$3,0))</f>
        <v>0</v>
      </c>
      <c r="P95" s="64">
        <f>IF(ลับ!P$3=0,0,IF(เวลาเรียน!U43="ป",ลับ!P$3,0))</f>
        <v>0</v>
      </c>
      <c r="Q95" s="64">
        <f>IF(ลับ!Q$3=0,0,IF(เวลาเรียน!V43="ป",ลับ!Q$3,0))</f>
        <v>0</v>
      </c>
      <c r="R95" s="64">
        <f>IF(ลับ!R$3=0,0,IF(เวลาเรียน!W43="ป",ลับ!R$3,0))</f>
        <v>0</v>
      </c>
      <c r="S95" s="64">
        <f>IF(ลับ!S$3=0,0,IF(เวลาเรียน!X43="ป",ลับ!S$3,0))</f>
        <v>0</v>
      </c>
      <c r="T95" s="64">
        <f>IF(ลับ!T$3=0,0,IF(เวลาเรียน!Y43="ป",ลับ!T$3,0))</f>
        <v>0</v>
      </c>
      <c r="U95" s="64">
        <f>IF(ลับ!U$3=0,0,IF(เวลาเรียน!Z43="ป",ลับ!U$3,0))</f>
        <v>0</v>
      </c>
      <c r="V95" s="64">
        <f>IF(ลับ!V$3=0,0,IF(เวลาเรียน!AA43="ป",ลับ!V$3,0))</f>
        <v>0</v>
      </c>
      <c r="W95" s="64">
        <f>IF(ลับ!W$3=0,0,IF(เวลาเรียน!AB43="ป",ลับ!W$3,0))</f>
        <v>0</v>
      </c>
      <c r="X95" s="64">
        <f>IF(ลับ!X$3=0,0,IF(เวลาเรียน!AC43="ป",ลับ!X$3,0))</f>
        <v>0</v>
      </c>
      <c r="Y95" s="64">
        <f>IF(ลับ!Y$3=0,0,IF(เวลาเรียน!AD43="ป",ลับ!Y$3,0))</f>
        <v>0</v>
      </c>
      <c r="Z95" s="773">
        <f>IF(ลับ!Z$3=0,0,IF(เวลาเรียน!AE43="ป",ลับ!Z$3,0))</f>
        <v>0</v>
      </c>
      <c r="AA95" s="64">
        <f>IF(ลับ!B$3=0,0,IF(เวลาเรียน!AH43="ป",ลับ!B$3,0))</f>
        <v>0</v>
      </c>
      <c r="AB95" s="64">
        <f>IF(ลับ!C$3=0,0,IF(เวลาเรียน!AI43="ป",ลับ!C$3,0))</f>
        <v>0</v>
      </c>
      <c r="AC95" s="64">
        <f>IF(ลับ!D$3=0,0,IF(เวลาเรียน!AJ43="ป",ลับ!D$3,0))</f>
        <v>0</v>
      </c>
      <c r="AD95" s="64">
        <f>IF(ลับ!E$3=0,0,IF(เวลาเรียน!AK43="ป",ลับ!E$3,0))</f>
        <v>0</v>
      </c>
      <c r="AE95" s="64">
        <f>IF(ลับ!F$3=0,0,IF(เวลาเรียน!AL43="ป",ลับ!F$3,0))</f>
        <v>0</v>
      </c>
      <c r="AF95" s="64">
        <f>IF(ลับ!G$3=0,0,IF(เวลาเรียน!AM43="ป",ลับ!G$3,0))</f>
        <v>0</v>
      </c>
      <c r="AG95" s="64">
        <f>IF(ลับ!H$3=0,0,IF(เวลาเรียน!AN43="ป",ลับ!H$3,0))</f>
        <v>0</v>
      </c>
      <c r="AH95" s="64">
        <f>IF(ลับ!I$3=0,0,IF(เวลาเรียน!AO43="ป",ลับ!I$3,0))</f>
        <v>0</v>
      </c>
      <c r="AI95" s="64">
        <f>IF(ลับ!J$3=0,0,IF(เวลาเรียน!AP43="ป",ลับ!J$3,0))</f>
        <v>0</v>
      </c>
      <c r="AJ95" s="64">
        <f>IF(ลับ!K$3=0,0,IF(เวลาเรียน!AQ43="ป",ลับ!K$3,0))</f>
        <v>0</v>
      </c>
      <c r="AK95" s="64">
        <f>IF(ลับ!L$3=0,0,IF(เวลาเรียน!AR43="ป",ลับ!L$3,0))</f>
        <v>0</v>
      </c>
      <c r="AL95" s="64">
        <f>IF(ลับ!M$3=0,0,IF(เวลาเรียน!AS43="ป",ลับ!M$3,0))</f>
        <v>0</v>
      </c>
      <c r="AM95" s="64">
        <f>IF(ลับ!N$3=0,0,IF(เวลาเรียน!AT43="ป",ลับ!N$3,0))</f>
        <v>0</v>
      </c>
      <c r="AN95" s="64">
        <f>IF(ลับ!O$3=0,0,IF(เวลาเรียน!AU43="ป",ลับ!O$3,0))</f>
        <v>0</v>
      </c>
      <c r="AO95" s="64">
        <f>IF(ลับ!P$3=0,0,IF(เวลาเรียน!AV43="ป",ลับ!P$3,0))</f>
        <v>0</v>
      </c>
      <c r="AP95" s="64">
        <f>IF(ลับ!Q$3=0,0,IF(เวลาเรียน!AW43="ป",ลับ!Q$3,0))</f>
        <v>0</v>
      </c>
      <c r="AQ95" s="64">
        <f>IF(ลับ!R$3=0,0,IF(เวลาเรียน!AX43="ป",ลับ!R$3,0))</f>
        <v>0</v>
      </c>
      <c r="AR95" s="64">
        <f>IF(ลับ!S$3=0,0,IF(เวลาเรียน!AY43="ป",ลับ!S$3,0))</f>
        <v>0</v>
      </c>
      <c r="AS95" s="64">
        <f>IF(ลับ!T$3=0,0,IF(เวลาเรียน!AZ43="ป",ลับ!T$3,0))</f>
        <v>0</v>
      </c>
      <c r="AT95" s="64">
        <f>IF(ลับ!U$3=0,0,IF(เวลาเรียน!BA43="ป",ลับ!U$3,0))</f>
        <v>0</v>
      </c>
      <c r="AU95" s="64">
        <f>IF(ลับ!V$3=0,0,IF(เวลาเรียน!BB43="ป",ลับ!V$3,0))</f>
        <v>0</v>
      </c>
      <c r="AV95" s="64">
        <f>IF(ลับ!W$3=0,0,IF(เวลาเรียน!BC43="ป",ลับ!W$3,0))</f>
        <v>0</v>
      </c>
      <c r="AW95" s="64">
        <f>IF(ลับ!X$3=0,0,IF(เวลาเรียน!BD43="ป",ลับ!X$3,0))</f>
        <v>0</v>
      </c>
      <c r="AX95" s="64">
        <f>IF(ลับ!Y$3=0,0,IF(เวลาเรียน!BE43="ป",ลับ!Y$3,0))</f>
        <v>0</v>
      </c>
      <c r="AY95" s="64">
        <f>IF(ลับ!Z$3=0,0,IF(เวลาเรียน!BF43="ป",ลับ!Z$3,0))</f>
        <v>0</v>
      </c>
      <c r="AZ95" s="64">
        <f>IF(ลับ!AA$3=0,0,IF(เวลาเรียน!BG43="ป",ลับ!AA$3,0))</f>
        <v>0</v>
      </c>
      <c r="BA95" s="64">
        <f>IF(ลับ!AB$3=0,0,IF(เวลาเรียน!BH43="ป",ลับ!AB$3,0))</f>
        <v>0</v>
      </c>
      <c r="BB95" s="64">
        <f>IF(ลับ!AC$3=0,0,IF(เวลาเรียน!BI43="ป",ลับ!AC$3,0))</f>
        <v>0</v>
      </c>
      <c r="BC95" s="64">
        <f>IF(ลับ!AD$3=0,0,IF(เวลาเรียน!BJ43="ป",ลับ!AD$3,0))</f>
        <v>0</v>
      </c>
      <c r="BD95" s="64">
        <f>IF(ลับ!AE$3=0,0,IF(เวลาเรียน!BK43="ป",ลับ!AE$3,0))</f>
        <v>0</v>
      </c>
      <c r="BE95" s="64">
        <f>IF(ลับ!AF$3=0,0,IF(เวลาเรียน!BL43="ป",ลับ!AF$3,0))</f>
        <v>0</v>
      </c>
      <c r="BF95" s="64">
        <f>IF(ลับ!AG$3=0,0,IF(เวลาเรียน!BM43="ป",ลับ!AG$3,0))</f>
        <v>0</v>
      </c>
      <c r="BG95" s="64">
        <f>IF(ลับ!AH$3=0,0,IF(เวลาเรียน!BN43="ป",ลับ!AH$3,0))</f>
        <v>0</v>
      </c>
      <c r="BH95" s="64">
        <f>IF(ลับ!AI$3=0,0,IF(เวลาเรียน!BO43="ป",ลับ!AI$3,0))</f>
        <v>0</v>
      </c>
      <c r="BI95" s="64">
        <f>IF(ลับ!AJ$3=0,0,IF(เวลาเรียน!BP43="ป",ลับ!AJ$3,0))</f>
        <v>0</v>
      </c>
      <c r="BJ95" s="64">
        <f>IF(ลับ!AK$3=0,0,IF(เวลาเรียน!BQ43="ป",ลับ!AK$3,0))</f>
        <v>0</v>
      </c>
      <c r="BK95" s="64">
        <f>IF(ลับ!AL$3=0,0,IF(เวลาเรียน!BR43="ป",ลับ!AL$3,0))</f>
        <v>0</v>
      </c>
      <c r="BL95" s="64">
        <f>IF(ลับ!AM$3=0,0,IF(เวลาเรียน!BS43="ป",ลับ!AM$3,0))</f>
        <v>0</v>
      </c>
      <c r="BM95" s="64">
        <f>IF(ลับ!AN$3=0,0,IF(เวลาเรียน!BT43="ป",ลับ!AN$3,0))</f>
        <v>0</v>
      </c>
      <c r="BN95" s="64">
        <f>IF(ลับ!AO$3=0,0,IF(เวลาเรียน!BU43="ป",ลับ!AO$3,0))</f>
        <v>0</v>
      </c>
      <c r="BO95" s="64">
        <f>IF(ลับ!AP$3=0,0,IF(เวลาเรียน!BV43="ป",ลับ!AP$3,0))</f>
        <v>0</v>
      </c>
      <c r="BP95" s="64">
        <f>IF(ลับ!AQ$3=0,0,IF(เวลาเรียน!BW43="ป",ลับ!AQ$3,0))</f>
        <v>0</v>
      </c>
      <c r="BQ95" s="64">
        <f>IF(ลับ!AR$3=0,0,IF(เวลาเรียน!BX43="ป",ลับ!AR$3,0))</f>
        <v>0</v>
      </c>
      <c r="BR95" s="64">
        <f>IF(ลับ!AS$3=0,0,IF(เวลาเรียน!BY43="ป",ลับ!AS$3,0))</f>
        <v>0</v>
      </c>
      <c r="BS95" s="773">
        <f>IF(ลับ!AT$3=0,0,IF(เวลาเรียน!BZ43="ป",ลับ!AT$3,0))</f>
        <v>0</v>
      </c>
      <c r="BT95" s="64">
        <f>IF(ลับ!BT$3=0,0,IF(เวลาเรียน!CB43="ป",ลับ!BT$3,0))</f>
        <v>0</v>
      </c>
      <c r="BU95" s="64">
        <f>IF(ลับ!BU$3=0,0,IF(เวลาเรียน!CC43="ป",ลับ!BU$3,0))</f>
        <v>0</v>
      </c>
      <c r="BV95" s="64">
        <f>IF(ลับ!BV$3=0,0,IF(เวลาเรียน!CD43="ป",ลับ!BV$3,0))</f>
        <v>0</v>
      </c>
      <c r="BW95" s="64">
        <f>IF(ลับ!BW$3=0,0,IF(เวลาเรียน!CE43="ป",ลับ!BW$3,0))</f>
        <v>0</v>
      </c>
      <c r="BX95" s="64">
        <f>IF(ลับ!BX$3=0,0,IF(เวลาเรียน!CF43="ป",ลับ!BX$3,0))</f>
        <v>0</v>
      </c>
      <c r="BY95" s="64">
        <f>IF(ลับ!BY$3=0,0,IF(เวลาเรียน!CG43="ป",ลับ!BY$3,0))</f>
        <v>0</v>
      </c>
      <c r="BZ95" s="64">
        <f>IF(ลับ!BZ$3=0,0,IF(เวลาเรียน!CH43="ป",ลับ!BZ$3,0))</f>
        <v>0</v>
      </c>
      <c r="CA95" s="64">
        <f>IF(ลับ!CA$3=0,0,IF(เวลาเรียน!CI43="ป",ลับ!CA$3,0))</f>
        <v>0</v>
      </c>
      <c r="CB95" s="64">
        <f>IF(ลับ!CB$3=0,0,IF(เวลาเรียน!CJ43="ป",ลับ!CB$3,0))</f>
        <v>0</v>
      </c>
      <c r="CC95" s="64">
        <f>IF(ลับ!CC$3=0,0,IF(เวลาเรียน!CK43="ป",ลับ!CC$3,0))</f>
        <v>0</v>
      </c>
      <c r="CD95" s="64">
        <f>IF(ลับ!CD$3=0,0,IF(เวลาเรียน!CL43="ป",ลับ!CD$3,0))</f>
        <v>0</v>
      </c>
      <c r="CE95" s="64">
        <f>IF(ลับ!CE$3=0,0,IF(เวลาเรียน!CM43="ป",ลับ!CE$3,0))</f>
        <v>0</v>
      </c>
      <c r="CF95" s="64">
        <f>IF(ลับ!CF$3=0,0,IF(เวลาเรียน!CN43="ป",ลับ!CF$3,0))</f>
        <v>0</v>
      </c>
      <c r="CG95" s="64">
        <f>IF(ลับ!CG$3=0,0,IF(เวลาเรียน!CO43="ป",ลับ!CG$3,0))</f>
        <v>0</v>
      </c>
      <c r="CH95" s="64">
        <f>IF(ลับ!CH$3=0,0,IF(เวลาเรียน!CP43="ป",ลับ!CH$3,0))</f>
        <v>0</v>
      </c>
      <c r="CI95" s="64">
        <f>IF(ลับ!CI$3=0,0,IF(เวลาเรียน!CQ43="ป",ลับ!CI$3,0))</f>
        <v>0</v>
      </c>
      <c r="CJ95" s="64">
        <f>IF(ลับ!CJ$3=0,0,IF(เวลาเรียน!CR43="ป",ลับ!CJ$3,0))</f>
        <v>0</v>
      </c>
      <c r="CK95" s="64">
        <f>IF(ลับ!CK$3=0,0,IF(เวลาเรียน!CS43="ป",ลับ!CK$3,0))</f>
        <v>0</v>
      </c>
      <c r="CL95" s="64">
        <f>IF(ลับ!CL$3=0,0,IF(เวลาเรียน!CT43="ป",ลับ!CL$3,0))</f>
        <v>0</v>
      </c>
      <c r="CM95" s="64">
        <f>IF(ลับ!CM$3=0,0,IF(เวลาเรียน!CU43="ป",ลับ!CM$3,0))</f>
        <v>0</v>
      </c>
      <c r="CN95" s="64">
        <f>IF(ลับ!CN$3=0,0,IF(เวลาเรียน!CV43="ป",ลับ!CN$3,0))</f>
        <v>0</v>
      </c>
      <c r="CO95" s="64">
        <f>IF(ลับ!CO$3=0,0,IF(เวลาเรียน!CW43="ป",ลับ!CO$3,0))</f>
        <v>0</v>
      </c>
      <c r="CP95" s="64">
        <f>IF(ลับ!CP$3=0,0,IF(เวลาเรียน!CX43="ป",ลับ!CP$3,0))</f>
        <v>0</v>
      </c>
      <c r="CQ95" s="64">
        <f>IF(ลับ!CQ$3=0,0,IF(เวลาเรียน!CY43="ป",ลับ!CQ$3,0))</f>
        <v>0</v>
      </c>
      <c r="CR95" s="64">
        <f>IF(ลับ!CR$3=0,0,IF(เวลาเรียน!CZ43="ป",ลับ!CR$3,0))</f>
        <v>0</v>
      </c>
      <c r="CS95" s="64">
        <f>IF(ลับ!CS$3=0,0,IF(เวลาเรียน!DA43="ป",ลับ!CS$3,0))</f>
        <v>0</v>
      </c>
      <c r="CT95" s="64">
        <f>IF(ลับ!CT$3=0,0,IF(เวลาเรียน!DB43="ป",ลับ!CT$3,0))</f>
        <v>0</v>
      </c>
      <c r="CU95" s="64">
        <f>IF(ลับ!CU$3=0,0,IF(เวลาเรียน!DC43="ป",ลับ!CU$3,0))</f>
        <v>0</v>
      </c>
      <c r="CV95" s="64">
        <f>IF(ลับ!CV$3=0,0,IF(เวลาเรียน!DD43="ป",ลับ!CV$3,0))</f>
        <v>0</v>
      </c>
      <c r="CW95" s="64">
        <f>IF(ลับ!CW$3=0,0,IF(เวลาเรียน!DE43="ป",ลับ!CW$3,0))</f>
        <v>0</v>
      </c>
      <c r="CX95" s="85">
        <f t="shared" si="24"/>
        <v>0</v>
      </c>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row>
    <row r="96" spans="1:214" ht="21">
      <c r="A96" s="29">
        <v>39</v>
      </c>
      <c r="B96" s="64">
        <f>IF(ลับ!B$3=0,0,IF(เวลาเรียน!G44="ป",ลับ!B$3,0))</f>
        <v>0</v>
      </c>
      <c r="C96" s="64">
        <f>IF(ลับ!C$3=0,0,IF(เวลาเรียน!H44="ป",ลับ!C$3,0))</f>
        <v>0</v>
      </c>
      <c r="D96" s="64">
        <f>IF(ลับ!D$3=0,0,IF(เวลาเรียน!I44="ป",ลับ!D$3,0))</f>
        <v>0</v>
      </c>
      <c r="E96" s="64">
        <f>IF(ลับ!E$3=0,0,IF(เวลาเรียน!J44="ป",ลับ!E$3,0))</f>
        <v>0</v>
      </c>
      <c r="F96" s="64">
        <f>IF(ลับ!F$3=0,0,IF(เวลาเรียน!K44="ป",ลับ!F$3,0))</f>
        <v>0</v>
      </c>
      <c r="G96" s="64">
        <f>IF(ลับ!G$3=0,0,IF(เวลาเรียน!L44="ป",ลับ!G$3,0))</f>
        <v>0</v>
      </c>
      <c r="H96" s="64">
        <f>IF(ลับ!H$3=0,0,IF(เวลาเรียน!M44="ป",ลับ!H$3,0))</f>
        <v>0</v>
      </c>
      <c r="I96" s="64">
        <f>IF(ลับ!I$3=0,0,IF(เวลาเรียน!N44="ป",ลับ!I$3,0))</f>
        <v>0</v>
      </c>
      <c r="J96" s="64">
        <f>IF(ลับ!J$3=0,0,IF(เวลาเรียน!O44="ป",ลับ!J$3,0))</f>
        <v>0</v>
      </c>
      <c r="K96" s="64">
        <f>IF(ลับ!K$3=0,0,IF(เวลาเรียน!P44="ป",ลับ!K$3,0))</f>
        <v>0</v>
      </c>
      <c r="L96" s="64">
        <f>IF(ลับ!L$3=0,0,IF(เวลาเรียน!Q44="ป",ลับ!L$3,0))</f>
        <v>0</v>
      </c>
      <c r="M96" s="64">
        <f>IF(ลับ!M$3=0,0,IF(เวลาเรียน!R44="ป",ลับ!M$3,0))</f>
        <v>0</v>
      </c>
      <c r="N96" s="64">
        <f>IF(ลับ!N$3=0,0,IF(เวลาเรียน!S44="ป",ลับ!N$3,0))</f>
        <v>0</v>
      </c>
      <c r="O96" s="64">
        <f>IF(ลับ!O$3=0,0,IF(เวลาเรียน!T44="ป",ลับ!O$3,0))</f>
        <v>0</v>
      </c>
      <c r="P96" s="64">
        <f>IF(ลับ!P$3=0,0,IF(เวลาเรียน!U44="ป",ลับ!P$3,0))</f>
        <v>0</v>
      </c>
      <c r="Q96" s="64">
        <f>IF(ลับ!Q$3=0,0,IF(เวลาเรียน!V44="ป",ลับ!Q$3,0))</f>
        <v>0</v>
      </c>
      <c r="R96" s="64">
        <f>IF(ลับ!R$3=0,0,IF(เวลาเรียน!W44="ป",ลับ!R$3,0))</f>
        <v>0</v>
      </c>
      <c r="S96" s="64">
        <f>IF(ลับ!S$3=0,0,IF(เวลาเรียน!X44="ป",ลับ!S$3,0))</f>
        <v>0</v>
      </c>
      <c r="T96" s="64">
        <f>IF(ลับ!T$3=0,0,IF(เวลาเรียน!Y44="ป",ลับ!T$3,0))</f>
        <v>0</v>
      </c>
      <c r="U96" s="64">
        <f>IF(ลับ!U$3=0,0,IF(เวลาเรียน!Z44="ป",ลับ!U$3,0))</f>
        <v>0</v>
      </c>
      <c r="V96" s="64">
        <f>IF(ลับ!V$3=0,0,IF(เวลาเรียน!AA44="ป",ลับ!V$3,0))</f>
        <v>0</v>
      </c>
      <c r="W96" s="64">
        <f>IF(ลับ!W$3=0,0,IF(เวลาเรียน!AB44="ป",ลับ!W$3,0))</f>
        <v>0</v>
      </c>
      <c r="X96" s="64">
        <f>IF(ลับ!X$3=0,0,IF(เวลาเรียน!AC44="ป",ลับ!X$3,0))</f>
        <v>0</v>
      </c>
      <c r="Y96" s="64">
        <f>IF(ลับ!Y$3=0,0,IF(เวลาเรียน!AD44="ป",ลับ!Y$3,0))</f>
        <v>0</v>
      </c>
      <c r="Z96" s="773">
        <f>IF(ลับ!Z$3=0,0,IF(เวลาเรียน!AE44="ป",ลับ!Z$3,0))</f>
        <v>0</v>
      </c>
      <c r="AA96" s="64">
        <f>IF(ลับ!B$3=0,0,IF(เวลาเรียน!AH44="ป",ลับ!B$3,0))</f>
        <v>0</v>
      </c>
      <c r="AB96" s="64">
        <f>IF(ลับ!C$3=0,0,IF(เวลาเรียน!AI44="ป",ลับ!C$3,0))</f>
        <v>0</v>
      </c>
      <c r="AC96" s="64">
        <f>IF(ลับ!D$3=0,0,IF(เวลาเรียน!AJ44="ป",ลับ!D$3,0))</f>
        <v>0</v>
      </c>
      <c r="AD96" s="64">
        <f>IF(ลับ!E$3=0,0,IF(เวลาเรียน!AK44="ป",ลับ!E$3,0))</f>
        <v>0</v>
      </c>
      <c r="AE96" s="64">
        <f>IF(ลับ!F$3=0,0,IF(เวลาเรียน!AL44="ป",ลับ!F$3,0))</f>
        <v>0</v>
      </c>
      <c r="AF96" s="64">
        <f>IF(ลับ!G$3=0,0,IF(เวลาเรียน!AM44="ป",ลับ!G$3,0))</f>
        <v>0</v>
      </c>
      <c r="AG96" s="64">
        <f>IF(ลับ!H$3=0,0,IF(เวลาเรียน!AN44="ป",ลับ!H$3,0))</f>
        <v>0</v>
      </c>
      <c r="AH96" s="64">
        <f>IF(ลับ!I$3=0,0,IF(เวลาเรียน!AO44="ป",ลับ!I$3,0))</f>
        <v>0</v>
      </c>
      <c r="AI96" s="64">
        <f>IF(ลับ!J$3=0,0,IF(เวลาเรียน!AP44="ป",ลับ!J$3,0))</f>
        <v>0</v>
      </c>
      <c r="AJ96" s="64">
        <f>IF(ลับ!K$3=0,0,IF(เวลาเรียน!AQ44="ป",ลับ!K$3,0))</f>
        <v>0</v>
      </c>
      <c r="AK96" s="64">
        <f>IF(ลับ!L$3=0,0,IF(เวลาเรียน!AR44="ป",ลับ!L$3,0))</f>
        <v>0</v>
      </c>
      <c r="AL96" s="64">
        <f>IF(ลับ!M$3=0,0,IF(เวลาเรียน!AS44="ป",ลับ!M$3,0))</f>
        <v>0</v>
      </c>
      <c r="AM96" s="64">
        <f>IF(ลับ!N$3=0,0,IF(เวลาเรียน!AT44="ป",ลับ!N$3,0))</f>
        <v>0</v>
      </c>
      <c r="AN96" s="64">
        <f>IF(ลับ!O$3=0,0,IF(เวลาเรียน!AU44="ป",ลับ!O$3,0))</f>
        <v>0</v>
      </c>
      <c r="AO96" s="64">
        <f>IF(ลับ!P$3=0,0,IF(เวลาเรียน!AV44="ป",ลับ!P$3,0))</f>
        <v>0</v>
      </c>
      <c r="AP96" s="64">
        <f>IF(ลับ!Q$3=0,0,IF(เวลาเรียน!AW44="ป",ลับ!Q$3,0))</f>
        <v>0</v>
      </c>
      <c r="AQ96" s="64">
        <f>IF(ลับ!R$3=0,0,IF(เวลาเรียน!AX44="ป",ลับ!R$3,0))</f>
        <v>0</v>
      </c>
      <c r="AR96" s="64">
        <f>IF(ลับ!S$3=0,0,IF(เวลาเรียน!AY44="ป",ลับ!S$3,0))</f>
        <v>0</v>
      </c>
      <c r="AS96" s="64">
        <f>IF(ลับ!T$3=0,0,IF(เวลาเรียน!AZ44="ป",ลับ!T$3,0))</f>
        <v>0</v>
      </c>
      <c r="AT96" s="64">
        <f>IF(ลับ!U$3=0,0,IF(เวลาเรียน!BA44="ป",ลับ!U$3,0))</f>
        <v>0</v>
      </c>
      <c r="AU96" s="64">
        <f>IF(ลับ!V$3=0,0,IF(เวลาเรียน!BB44="ป",ลับ!V$3,0))</f>
        <v>0</v>
      </c>
      <c r="AV96" s="64">
        <f>IF(ลับ!W$3=0,0,IF(เวลาเรียน!BC44="ป",ลับ!W$3,0))</f>
        <v>0</v>
      </c>
      <c r="AW96" s="64">
        <f>IF(ลับ!X$3=0,0,IF(เวลาเรียน!BD44="ป",ลับ!X$3,0))</f>
        <v>0</v>
      </c>
      <c r="AX96" s="64">
        <f>IF(ลับ!Y$3=0,0,IF(เวลาเรียน!BE44="ป",ลับ!Y$3,0))</f>
        <v>0</v>
      </c>
      <c r="AY96" s="64">
        <f>IF(ลับ!Z$3=0,0,IF(เวลาเรียน!BF44="ป",ลับ!Z$3,0))</f>
        <v>0</v>
      </c>
      <c r="AZ96" s="64">
        <f>IF(ลับ!AA$3=0,0,IF(เวลาเรียน!BG44="ป",ลับ!AA$3,0))</f>
        <v>0</v>
      </c>
      <c r="BA96" s="64">
        <f>IF(ลับ!AB$3=0,0,IF(เวลาเรียน!BH44="ป",ลับ!AB$3,0))</f>
        <v>0</v>
      </c>
      <c r="BB96" s="64">
        <f>IF(ลับ!AC$3=0,0,IF(เวลาเรียน!BI44="ป",ลับ!AC$3,0))</f>
        <v>0</v>
      </c>
      <c r="BC96" s="64">
        <f>IF(ลับ!AD$3=0,0,IF(เวลาเรียน!BJ44="ป",ลับ!AD$3,0))</f>
        <v>0</v>
      </c>
      <c r="BD96" s="64">
        <f>IF(ลับ!AE$3=0,0,IF(เวลาเรียน!BK44="ป",ลับ!AE$3,0))</f>
        <v>0</v>
      </c>
      <c r="BE96" s="64">
        <f>IF(ลับ!AF$3=0,0,IF(เวลาเรียน!BL44="ป",ลับ!AF$3,0))</f>
        <v>0</v>
      </c>
      <c r="BF96" s="64">
        <f>IF(ลับ!AG$3=0,0,IF(เวลาเรียน!BM44="ป",ลับ!AG$3,0))</f>
        <v>0</v>
      </c>
      <c r="BG96" s="64">
        <f>IF(ลับ!AH$3=0,0,IF(เวลาเรียน!BN44="ป",ลับ!AH$3,0))</f>
        <v>0</v>
      </c>
      <c r="BH96" s="64">
        <f>IF(ลับ!AI$3=0,0,IF(เวลาเรียน!BO44="ป",ลับ!AI$3,0))</f>
        <v>0</v>
      </c>
      <c r="BI96" s="64">
        <f>IF(ลับ!AJ$3=0,0,IF(เวลาเรียน!BP44="ป",ลับ!AJ$3,0))</f>
        <v>0</v>
      </c>
      <c r="BJ96" s="64">
        <f>IF(ลับ!AK$3=0,0,IF(เวลาเรียน!BQ44="ป",ลับ!AK$3,0))</f>
        <v>0</v>
      </c>
      <c r="BK96" s="64">
        <f>IF(ลับ!AL$3=0,0,IF(เวลาเรียน!BR44="ป",ลับ!AL$3,0))</f>
        <v>0</v>
      </c>
      <c r="BL96" s="64">
        <f>IF(ลับ!AM$3=0,0,IF(เวลาเรียน!BS44="ป",ลับ!AM$3,0))</f>
        <v>0</v>
      </c>
      <c r="BM96" s="64">
        <f>IF(ลับ!AN$3=0,0,IF(เวลาเรียน!BT44="ป",ลับ!AN$3,0))</f>
        <v>0</v>
      </c>
      <c r="BN96" s="64">
        <f>IF(ลับ!AO$3=0,0,IF(เวลาเรียน!BU44="ป",ลับ!AO$3,0))</f>
        <v>0</v>
      </c>
      <c r="BO96" s="64">
        <f>IF(ลับ!AP$3=0,0,IF(เวลาเรียน!BV44="ป",ลับ!AP$3,0))</f>
        <v>0</v>
      </c>
      <c r="BP96" s="64">
        <f>IF(ลับ!AQ$3=0,0,IF(เวลาเรียน!BW44="ป",ลับ!AQ$3,0))</f>
        <v>0</v>
      </c>
      <c r="BQ96" s="64">
        <f>IF(ลับ!AR$3=0,0,IF(เวลาเรียน!BX44="ป",ลับ!AR$3,0))</f>
        <v>0</v>
      </c>
      <c r="BR96" s="64">
        <f>IF(ลับ!AS$3=0,0,IF(เวลาเรียน!BY44="ป",ลับ!AS$3,0))</f>
        <v>0</v>
      </c>
      <c r="BS96" s="773">
        <f>IF(ลับ!AT$3=0,0,IF(เวลาเรียน!BZ44="ป",ลับ!AT$3,0))</f>
        <v>0</v>
      </c>
      <c r="BT96" s="64">
        <f>IF(ลับ!BT$3=0,0,IF(เวลาเรียน!CB44="ป",ลับ!BT$3,0))</f>
        <v>0</v>
      </c>
      <c r="BU96" s="64">
        <f>IF(ลับ!BU$3=0,0,IF(เวลาเรียน!CC44="ป",ลับ!BU$3,0))</f>
        <v>0</v>
      </c>
      <c r="BV96" s="64">
        <f>IF(ลับ!BV$3=0,0,IF(เวลาเรียน!CD44="ป",ลับ!BV$3,0))</f>
        <v>0</v>
      </c>
      <c r="BW96" s="64">
        <f>IF(ลับ!BW$3=0,0,IF(เวลาเรียน!CE44="ป",ลับ!BW$3,0))</f>
        <v>0</v>
      </c>
      <c r="BX96" s="64">
        <f>IF(ลับ!BX$3=0,0,IF(เวลาเรียน!CF44="ป",ลับ!BX$3,0))</f>
        <v>0</v>
      </c>
      <c r="BY96" s="64">
        <f>IF(ลับ!BY$3=0,0,IF(เวลาเรียน!CG44="ป",ลับ!BY$3,0))</f>
        <v>0</v>
      </c>
      <c r="BZ96" s="64">
        <f>IF(ลับ!BZ$3=0,0,IF(เวลาเรียน!CH44="ป",ลับ!BZ$3,0))</f>
        <v>0</v>
      </c>
      <c r="CA96" s="64">
        <f>IF(ลับ!CA$3=0,0,IF(เวลาเรียน!CI44="ป",ลับ!CA$3,0))</f>
        <v>0</v>
      </c>
      <c r="CB96" s="64">
        <f>IF(ลับ!CB$3=0,0,IF(เวลาเรียน!CJ44="ป",ลับ!CB$3,0))</f>
        <v>0</v>
      </c>
      <c r="CC96" s="64">
        <f>IF(ลับ!CC$3=0,0,IF(เวลาเรียน!CK44="ป",ลับ!CC$3,0))</f>
        <v>0</v>
      </c>
      <c r="CD96" s="64">
        <f>IF(ลับ!CD$3=0,0,IF(เวลาเรียน!CL44="ป",ลับ!CD$3,0))</f>
        <v>0</v>
      </c>
      <c r="CE96" s="64">
        <f>IF(ลับ!CE$3=0,0,IF(เวลาเรียน!CM44="ป",ลับ!CE$3,0))</f>
        <v>0</v>
      </c>
      <c r="CF96" s="64">
        <f>IF(ลับ!CF$3=0,0,IF(เวลาเรียน!CN44="ป",ลับ!CF$3,0))</f>
        <v>0</v>
      </c>
      <c r="CG96" s="64">
        <f>IF(ลับ!CG$3=0,0,IF(เวลาเรียน!CO44="ป",ลับ!CG$3,0))</f>
        <v>0</v>
      </c>
      <c r="CH96" s="64">
        <f>IF(ลับ!CH$3=0,0,IF(เวลาเรียน!CP44="ป",ลับ!CH$3,0))</f>
        <v>0</v>
      </c>
      <c r="CI96" s="64">
        <f>IF(ลับ!CI$3=0,0,IF(เวลาเรียน!CQ44="ป",ลับ!CI$3,0))</f>
        <v>0</v>
      </c>
      <c r="CJ96" s="64">
        <f>IF(ลับ!CJ$3=0,0,IF(เวลาเรียน!CR44="ป",ลับ!CJ$3,0))</f>
        <v>0</v>
      </c>
      <c r="CK96" s="64">
        <f>IF(ลับ!CK$3=0,0,IF(เวลาเรียน!CS44="ป",ลับ!CK$3,0))</f>
        <v>0</v>
      </c>
      <c r="CL96" s="64">
        <f>IF(ลับ!CL$3=0,0,IF(เวลาเรียน!CT44="ป",ลับ!CL$3,0))</f>
        <v>0</v>
      </c>
      <c r="CM96" s="64">
        <f>IF(ลับ!CM$3=0,0,IF(เวลาเรียน!CU44="ป",ลับ!CM$3,0))</f>
        <v>0</v>
      </c>
      <c r="CN96" s="64">
        <f>IF(ลับ!CN$3=0,0,IF(เวลาเรียน!CV44="ป",ลับ!CN$3,0))</f>
        <v>0</v>
      </c>
      <c r="CO96" s="64">
        <f>IF(ลับ!CO$3=0,0,IF(เวลาเรียน!CW44="ป",ลับ!CO$3,0))</f>
        <v>0</v>
      </c>
      <c r="CP96" s="64">
        <f>IF(ลับ!CP$3=0,0,IF(เวลาเรียน!CX44="ป",ลับ!CP$3,0))</f>
        <v>0</v>
      </c>
      <c r="CQ96" s="64">
        <f>IF(ลับ!CQ$3=0,0,IF(เวลาเรียน!CY44="ป",ลับ!CQ$3,0))</f>
        <v>0</v>
      </c>
      <c r="CR96" s="64">
        <f>IF(ลับ!CR$3=0,0,IF(เวลาเรียน!CZ44="ป",ลับ!CR$3,0))</f>
        <v>0</v>
      </c>
      <c r="CS96" s="64">
        <f>IF(ลับ!CS$3=0,0,IF(เวลาเรียน!DA44="ป",ลับ!CS$3,0))</f>
        <v>0</v>
      </c>
      <c r="CT96" s="64">
        <f>IF(ลับ!CT$3=0,0,IF(เวลาเรียน!DB44="ป",ลับ!CT$3,0))</f>
        <v>0</v>
      </c>
      <c r="CU96" s="64">
        <f>IF(ลับ!CU$3=0,0,IF(เวลาเรียน!DC44="ป",ลับ!CU$3,0))</f>
        <v>0</v>
      </c>
      <c r="CV96" s="64">
        <f>IF(ลับ!CV$3=0,0,IF(เวลาเรียน!DD44="ป",ลับ!CV$3,0))</f>
        <v>0</v>
      </c>
      <c r="CW96" s="64">
        <f>IF(ลับ!CW$3=0,0,IF(เวลาเรียน!DE44="ป",ลับ!CW$3,0))</f>
        <v>0</v>
      </c>
      <c r="CX96" s="85">
        <f t="shared" si="24"/>
        <v>0</v>
      </c>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GI96" s="77"/>
      <c r="GJ96" s="77"/>
      <c r="GK96" s="77"/>
      <c r="GL96" s="77"/>
      <c r="GM96" s="77"/>
      <c r="GN96" s="77"/>
      <c r="GO96" s="77"/>
      <c r="GP96" s="77"/>
      <c r="GQ96" s="77"/>
      <c r="GR96" s="77"/>
      <c r="GS96" s="77"/>
      <c r="GT96" s="77"/>
      <c r="GU96" s="77"/>
      <c r="GV96" s="77"/>
      <c r="GW96" s="77"/>
      <c r="GX96" s="77"/>
      <c r="GY96" s="77"/>
      <c r="GZ96" s="77"/>
      <c r="HA96" s="77"/>
      <c r="HB96" s="77"/>
      <c r="HC96" s="77"/>
      <c r="HD96" s="77"/>
      <c r="HE96" s="77"/>
      <c r="HF96" s="77"/>
    </row>
    <row r="97" spans="1:214" ht="21">
      <c r="A97" s="29">
        <v>40</v>
      </c>
      <c r="B97" s="64">
        <f>IF(ลับ!B$3=0,0,IF(เวลาเรียน!G45="ป",ลับ!B$3,0))</f>
        <v>0</v>
      </c>
      <c r="C97" s="64">
        <f>IF(ลับ!C$3=0,0,IF(เวลาเรียน!H45="ป",ลับ!C$3,0))</f>
        <v>0</v>
      </c>
      <c r="D97" s="64">
        <f>IF(ลับ!D$3=0,0,IF(เวลาเรียน!I45="ป",ลับ!D$3,0))</f>
        <v>0</v>
      </c>
      <c r="E97" s="64">
        <f>IF(ลับ!E$3=0,0,IF(เวลาเรียน!J45="ป",ลับ!E$3,0))</f>
        <v>0</v>
      </c>
      <c r="F97" s="64">
        <f>IF(ลับ!F$3=0,0,IF(เวลาเรียน!K45="ป",ลับ!F$3,0))</f>
        <v>0</v>
      </c>
      <c r="G97" s="64">
        <f>IF(ลับ!G$3=0,0,IF(เวลาเรียน!L45="ป",ลับ!G$3,0))</f>
        <v>0</v>
      </c>
      <c r="H97" s="64">
        <f>IF(ลับ!H$3=0,0,IF(เวลาเรียน!M45="ป",ลับ!H$3,0))</f>
        <v>0</v>
      </c>
      <c r="I97" s="64">
        <f>IF(ลับ!I$3=0,0,IF(เวลาเรียน!N45="ป",ลับ!I$3,0))</f>
        <v>0</v>
      </c>
      <c r="J97" s="64">
        <f>IF(ลับ!J$3=0,0,IF(เวลาเรียน!O45="ป",ลับ!J$3,0))</f>
        <v>0</v>
      </c>
      <c r="K97" s="64">
        <f>IF(ลับ!K$3=0,0,IF(เวลาเรียน!P45="ป",ลับ!K$3,0))</f>
        <v>0</v>
      </c>
      <c r="L97" s="64">
        <f>IF(ลับ!L$3=0,0,IF(เวลาเรียน!Q45="ป",ลับ!L$3,0))</f>
        <v>0</v>
      </c>
      <c r="M97" s="64">
        <f>IF(ลับ!M$3=0,0,IF(เวลาเรียน!R45="ป",ลับ!M$3,0))</f>
        <v>0</v>
      </c>
      <c r="N97" s="64">
        <f>IF(ลับ!N$3=0,0,IF(เวลาเรียน!S45="ป",ลับ!N$3,0))</f>
        <v>0</v>
      </c>
      <c r="O97" s="64">
        <f>IF(ลับ!O$3=0,0,IF(เวลาเรียน!T45="ป",ลับ!O$3,0))</f>
        <v>0</v>
      </c>
      <c r="P97" s="64">
        <f>IF(ลับ!P$3=0,0,IF(เวลาเรียน!U45="ป",ลับ!P$3,0))</f>
        <v>0</v>
      </c>
      <c r="Q97" s="64">
        <f>IF(ลับ!Q$3=0,0,IF(เวลาเรียน!V45="ป",ลับ!Q$3,0))</f>
        <v>0</v>
      </c>
      <c r="R97" s="64">
        <f>IF(ลับ!R$3=0,0,IF(เวลาเรียน!W45="ป",ลับ!R$3,0))</f>
        <v>0</v>
      </c>
      <c r="S97" s="64">
        <f>IF(ลับ!S$3=0,0,IF(เวลาเรียน!X45="ป",ลับ!S$3,0))</f>
        <v>0</v>
      </c>
      <c r="T97" s="64">
        <f>IF(ลับ!T$3=0,0,IF(เวลาเรียน!Y45="ป",ลับ!T$3,0))</f>
        <v>0</v>
      </c>
      <c r="U97" s="64">
        <f>IF(ลับ!U$3=0,0,IF(เวลาเรียน!Z45="ป",ลับ!U$3,0))</f>
        <v>0</v>
      </c>
      <c r="V97" s="64">
        <f>IF(ลับ!V$3=0,0,IF(เวลาเรียน!AA45="ป",ลับ!V$3,0))</f>
        <v>0</v>
      </c>
      <c r="W97" s="64">
        <f>IF(ลับ!W$3=0,0,IF(เวลาเรียน!AB45="ป",ลับ!W$3,0))</f>
        <v>0</v>
      </c>
      <c r="X97" s="64">
        <f>IF(ลับ!X$3=0,0,IF(เวลาเรียน!AC45="ป",ลับ!X$3,0))</f>
        <v>0</v>
      </c>
      <c r="Y97" s="64">
        <f>IF(ลับ!Y$3=0,0,IF(เวลาเรียน!AD45="ป",ลับ!Y$3,0))</f>
        <v>0</v>
      </c>
      <c r="Z97" s="773">
        <f>IF(ลับ!Z$3=0,0,IF(เวลาเรียน!AE45="ป",ลับ!Z$3,0))</f>
        <v>0</v>
      </c>
      <c r="AA97" s="64">
        <f>IF(ลับ!B$3=0,0,IF(เวลาเรียน!AH45="ป",ลับ!B$3,0))</f>
        <v>0</v>
      </c>
      <c r="AB97" s="64">
        <f>IF(ลับ!C$3=0,0,IF(เวลาเรียน!AI45="ป",ลับ!C$3,0))</f>
        <v>0</v>
      </c>
      <c r="AC97" s="64">
        <f>IF(ลับ!D$3=0,0,IF(เวลาเรียน!AJ45="ป",ลับ!D$3,0))</f>
        <v>0</v>
      </c>
      <c r="AD97" s="64">
        <f>IF(ลับ!E$3=0,0,IF(เวลาเรียน!AK45="ป",ลับ!E$3,0))</f>
        <v>0</v>
      </c>
      <c r="AE97" s="64">
        <f>IF(ลับ!F$3=0,0,IF(เวลาเรียน!AL45="ป",ลับ!F$3,0))</f>
        <v>0</v>
      </c>
      <c r="AF97" s="64">
        <f>IF(ลับ!G$3=0,0,IF(เวลาเรียน!AM45="ป",ลับ!G$3,0))</f>
        <v>0</v>
      </c>
      <c r="AG97" s="64">
        <f>IF(ลับ!H$3=0,0,IF(เวลาเรียน!AN45="ป",ลับ!H$3,0))</f>
        <v>0</v>
      </c>
      <c r="AH97" s="64">
        <f>IF(ลับ!I$3=0,0,IF(เวลาเรียน!AO45="ป",ลับ!I$3,0))</f>
        <v>0</v>
      </c>
      <c r="AI97" s="64">
        <f>IF(ลับ!J$3=0,0,IF(เวลาเรียน!AP45="ป",ลับ!J$3,0))</f>
        <v>0</v>
      </c>
      <c r="AJ97" s="64">
        <f>IF(ลับ!K$3=0,0,IF(เวลาเรียน!AQ45="ป",ลับ!K$3,0))</f>
        <v>0</v>
      </c>
      <c r="AK97" s="64">
        <f>IF(ลับ!L$3=0,0,IF(เวลาเรียน!AR45="ป",ลับ!L$3,0))</f>
        <v>0</v>
      </c>
      <c r="AL97" s="64">
        <f>IF(ลับ!M$3=0,0,IF(เวลาเรียน!AS45="ป",ลับ!M$3,0))</f>
        <v>0</v>
      </c>
      <c r="AM97" s="64">
        <f>IF(ลับ!N$3=0,0,IF(เวลาเรียน!AT45="ป",ลับ!N$3,0))</f>
        <v>0</v>
      </c>
      <c r="AN97" s="64">
        <f>IF(ลับ!O$3=0,0,IF(เวลาเรียน!AU45="ป",ลับ!O$3,0))</f>
        <v>0</v>
      </c>
      <c r="AO97" s="64">
        <f>IF(ลับ!P$3=0,0,IF(เวลาเรียน!AV45="ป",ลับ!P$3,0))</f>
        <v>0</v>
      </c>
      <c r="AP97" s="64">
        <f>IF(ลับ!Q$3=0,0,IF(เวลาเรียน!AW45="ป",ลับ!Q$3,0))</f>
        <v>0</v>
      </c>
      <c r="AQ97" s="64">
        <f>IF(ลับ!R$3=0,0,IF(เวลาเรียน!AX45="ป",ลับ!R$3,0))</f>
        <v>0</v>
      </c>
      <c r="AR97" s="64">
        <f>IF(ลับ!S$3=0,0,IF(เวลาเรียน!AY45="ป",ลับ!S$3,0))</f>
        <v>0</v>
      </c>
      <c r="AS97" s="64">
        <f>IF(ลับ!T$3=0,0,IF(เวลาเรียน!AZ45="ป",ลับ!T$3,0))</f>
        <v>0</v>
      </c>
      <c r="AT97" s="64">
        <f>IF(ลับ!U$3=0,0,IF(เวลาเรียน!BA45="ป",ลับ!U$3,0))</f>
        <v>0</v>
      </c>
      <c r="AU97" s="64">
        <f>IF(ลับ!V$3=0,0,IF(เวลาเรียน!BB45="ป",ลับ!V$3,0))</f>
        <v>0</v>
      </c>
      <c r="AV97" s="64">
        <f>IF(ลับ!W$3=0,0,IF(เวลาเรียน!BC45="ป",ลับ!W$3,0))</f>
        <v>0</v>
      </c>
      <c r="AW97" s="64">
        <f>IF(ลับ!X$3=0,0,IF(เวลาเรียน!BD45="ป",ลับ!X$3,0))</f>
        <v>0</v>
      </c>
      <c r="AX97" s="64">
        <f>IF(ลับ!Y$3=0,0,IF(เวลาเรียน!BE45="ป",ลับ!Y$3,0))</f>
        <v>0</v>
      </c>
      <c r="AY97" s="64">
        <f>IF(ลับ!Z$3=0,0,IF(เวลาเรียน!BF45="ป",ลับ!Z$3,0))</f>
        <v>0</v>
      </c>
      <c r="AZ97" s="64">
        <f>IF(ลับ!AA$3=0,0,IF(เวลาเรียน!BG45="ป",ลับ!AA$3,0))</f>
        <v>0</v>
      </c>
      <c r="BA97" s="64">
        <f>IF(ลับ!AB$3=0,0,IF(เวลาเรียน!BH45="ป",ลับ!AB$3,0))</f>
        <v>0</v>
      </c>
      <c r="BB97" s="64">
        <f>IF(ลับ!AC$3=0,0,IF(เวลาเรียน!BI45="ป",ลับ!AC$3,0))</f>
        <v>0</v>
      </c>
      <c r="BC97" s="64">
        <f>IF(ลับ!AD$3=0,0,IF(เวลาเรียน!BJ45="ป",ลับ!AD$3,0))</f>
        <v>0</v>
      </c>
      <c r="BD97" s="64">
        <f>IF(ลับ!AE$3=0,0,IF(เวลาเรียน!BK45="ป",ลับ!AE$3,0))</f>
        <v>0</v>
      </c>
      <c r="BE97" s="64">
        <f>IF(ลับ!AF$3=0,0,IF(เวลาเรียน!BL45="ป",ลับ!AF$3,0))</f>
        <v>0</v>
      </c>
      <c r="BF97" s="64">
        <f>IF(ลับ!AG$3=0,0,IF(เวลาเรียน!BM45="ป",ลับ!AG$3,0))</f>
        <v>0</v>
      </c>
      <c r="BG97" s="64">
        <f>IF(ลับ!AH$3=0,0,IF(เวลาเรียน!BN45="ป",ลับ!AH$3,0))</f>
        <v>0</v>
      </c>
      <c r="BH97" s="64">
        <f>IF(ลับ!AI$3=0,0,IF(เวลาเรียน!BO45="ป",ลับ!AI$3,0))</f>
        <v>0</v>
      </c>
      <c r="BI97" s="64">
        <f>IF(ลับ!AJ$3=0,0,IF(เวลาเรียน!BP45="ป",ลับ!AJ$3,0))</f>
        <v>0</v>
      </c>
      <c r="BJ97" s="64">
        <f>IF(ลับ!AK$3=0,0,IF(เวลาเรียน!BQ45="ป",ลับ!AK$3,0))</f>
        <v>0</v>
      </c>
      <c r="BK97" s="64">
        <f>IF(ลับ!AL$3=0,0,IF(เวลาเรียน!BR45="ป",ลับ!AL$3,0))</f>
        <v>0</v>
      </c>
      <c r="BL97" s="64">
        <f>IF(ลับ!AM$3=0,0,IF(เวลาเรียน!BS45="ป",ลับ!AM$3,0))</f>
        <v>0</v>
      </c>
      <c r="BM97" s="64">
        <f>IF(ลับ!AN$3=0,0,IF(เวลาเรียน!BT45="ป",ลับ!AN$3,0))</f>
        <v>0</v>
      </c>
      <c r="BN97" s="64">
        <f>IF(ลับ!AO$3=0,0,IF(เวลาเรียน!BU45="ป",ลับ!AO$3,0))</f>
        <v>0</v>
      </c>
      <c r="BO97" s="64">
        <f>IF(ลับ!AP$3=0,0,IF(เวลาเรียน!BV45="ป",ลับ!AP$3,0))</f>
        <v>0</v>
      </c>
      <c r="BP97" s="64">
        <f>IF(ลับ!AQ$3=0,0,IF(เวลาเรียน!BW45="ป",ลับ!AQ$3,0))</f>
        <v>0</v>
      </c>
      <c r="BQ97" s="64">
        <f>IF(ลับ!AR$3=0,0,IF(เวลาเรียน!BX45="ป",ลับ!AR$3,0))</f>
        <v>0</v>
      </c>
      <c r="BR97" s="64">
        <f>IF(ลับ!AS$3=0,0,IF(เวลาเรียน!BY45="ป",ลับ!AS$3,0))</f>
        <v>0</v>
      </c>
      <c r="BS97" s="773">
        <f>IF(ลับ!AT$3=0,0,IF(เวลาเรียน!BZ45="ป",ลับ!AT$3,0))</f>
        <v>0</v>
      </c>
      <c r="BT97" s="64">
        <f>IF(ลับ!BT$3=0,0,IF(เวลาเรียน!CB45="ป",ลับ!BT$3,0))</f>
        <v>0</v>
      </c>
      <c r="BU97" s="64">
        <f>IF(ลับ!BU$3=0,0,IF(เวลาเรียน!CC45="ป",ลับ!BU$3,0))</f>
        <v>0</v>
      </c>
      <c r="BV97" s="64">
        <f>IF(ลับ!BV$3=0,0,IF(เวลาเรียน!CD45="ป",ลับ!BV$3,0))</f>
        <v>0</v>
      </c>
      <c r="BW97" s="64">
        <f>IF(ลับ!BW$3=0,0,IF(เวลาเรียน!CE45="ป",ลับ!BW$3,0))</f>
        <v>0</v>
      </c>
      <c r="BX97" s="64">
        <f>IF(ลับ!BX$3=0,0,IF(เวลาเรียน!CF45="ป",ลับ!BX$3,0))</f>
        <v>0</v>
      </c>
      <c r="BY97" s="64">
        <f>IF(ลับ!BY$3=0,0,IF(เวลาเรียน!CG45="ป",ลับ!BY$3,0))</f>
        <v>0</v>
      </c>
      <c r="BZ97" s="64">
        <f>IF(ลับ!BZ$3=0,0,IF(เวลาเรียน!CH45="ป",ลับ!BZ$3,0))</f>
        <v>0</v>
      </c>
      <c r="CA97" s="64">
        <f>IF(ลับ!CA$3=0,0,IF(เวลาเรียน!CI45="ป",ลับ!CA$3,0))</f>
        <v>0</v>
      </c>
      <c r="CB97" s="64">
        <f>IF(ลับ!CB$3=0,0,IF(เวลาเรียน!CJ45="ป",ลับ!CB$3,0))</f>
        <v>0</v>
      </c>
      <c r="CC97" s="64">
        <f>IF(ลับ!CC$3=0,0,IF(เวลาเรียน!CK45="ป",ลับ!CC$3,0))</f>
        <v>0</v>
      </c>
      <c r="CD97" s="64">
        <f>IF(ลับ!CD$3=0,0,IF(เวลาเรียน!CL45="ป",ลับ!CD$3,0))</f>
        <v>0</v>
      </c>
      <c r="CE97" s="64">
        <f>IF(ลับ!CE$3=0,0,IF(เวลาเรียน!CM45="ป",ลับ!CE$3,0))</f>
        <v>0</v>
      </c>
      <c r="CF97" s="64">
        <f>IF(ลับ!CF$3=0,0,IF(เวลาเรียน!CN45="ป",ลับ!CF$3,0))</f>
        <v>0</v>
      </c>
      <c r="CG97" s="64">
        <f>IF(ลับ!CG$3=0,0,IF(เวลาเรียน!CO45="ป",ลับ!CG$3,0))</f>
        <v>0</v>
      </c>
      <c r="CH97" s="64">
        <f>IF(ลับ!CH$3=0,0,IF(เวลาเรียน!CP45="ป",ลับ!CH$3,0))</f>
        <v>0</v>
      </c>
      <c r="CI97" s="64">
        <f>IF(ลับ!CI$3=0,0,IF(เวลาเรียน!CQ45="ป",ลับ!CI$3,0))</f>
        <v>0</v>
      </c>
      <c r="CJ97" s="64">
        <f>IF(ลับ!CJ$3=0,0,IF(เวลาเรียน!CR45="ป",ลับ!CJ$3,0))</f>
        <v>0</v>
      </c>
      <c r="CK97" s="64">
        <f>IF(ลับ!CK$3=0,0,IF(เวลาเรียน!CS45="ป",ลับ!CK$3,0))</f>
        <v>0</v>
      </c>
      <c r="CL97" s="64">
        <f>IF(ลับ!CL$3=0,0,IF(เวลาเรียน!CT45="ป",ลับ!CL$3,0))</f>
        <v>0</v>
      </c>
      <c r="CM97" s="64">
        <f>IF(ลับ!CM$3=0,0,IF(เวลาเรียน!CU45="ป",ลับ!CM$3,0))</f>
        <v>0</v>
      </c>
      <c r="CN97" s="64">
        <f>IF(ลับ!CN$3=0,0,IF(เวลาเรียน!CV45="ป",ลับ!CN$3,0))</f>
        <v>0</v>
      </c>
      <c r="CO97" s="64">
        <f>IF(ลับ!CO$3=0,0,IF(เวลาเรียน!CW45="ป",ลับ!CO$3,0))</f>
        <v>0</v>
      </c>
      <c r="CP97" s="64">
        <f>IF(ลับ!CP$3=0,0,IF(เวลาเรียน!CX45="ป",ลับ!CP$3,0))</f>
        <v>0</v>
      </c>
      <c r="CQ97" s="64">
        <f>IF(ลับ!CQ$3=0,0,IF(เวลาเรียน!CY45="ป",ลับ!CQ$3,0))</f>
        <v>0</v>
      </c>
      <c r="CR97" s="64">
        <f>IF(ลับ!CR$3=0,0,IF(เวลาเรียน!CZ45="ป",ลับ!CR$3,0))</f>
        <v>0</v>
      </c>
      <c r="CS97" s="64">
        <f>IF(ลับ!CS$3=0,0,IF(เวลาเรียน!DA45="ป",ลับ!CS$3,0))</f>
        <v>0</v>
      </c>
      <c r="CT97" s="64">
        <f>IF(ลับ!CT$3=0,0,IF(เวลาเรียน!DB45="ป",ลับ!CT$3,0))</f>
        <v>0</v>
      </c>
      <c r="CU97" s="64">
        <f>IF(ลับ!CU$3=0,0,IF(เวลาเรียน!DC45="ป",ลับ!CU$3,0))</f>
        <v>0</v>
      </c>
      <c r="CV97" s="64">
        <f>IF(ลับ!CV$3=0,0,IF(เวลาเรียน!DD45="ป",ลับ!CV$3,0))</f>
        <v>0</v>
      </c>
      <c r="CW97" s="64">
        <f>IF(ลับ!CW$3=0,0,IF(เวลาเรียน!DE45="ป",ลับ!CW$3,0))</f>
        <v>0</v>
      </c>
      <c r="CX97" s="85">
        <f t="shared" si="24"/>
        <v>0</v>
      </c>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GI97" s="77"/>
      <c r="GJ97" s="77"/>
      <c r="GK97" s="77"/>
      <c r="GL97" s="77"/>
      <c r="GM97" s="77"/>
      <c r="GN97" s="77"/>
      <c r="GO97" s="77"/>
      <c r="GP97" s="77"/>
      <c r="GQ97" s="77"/>
      <c r="GR97" s="77"/>
      <c r="GS97" s="77"/>
      <c r="GT97" s="77"/>
      <c r="GU97" s="77"/>
      <c r="GV97" s="77"/>
      <c r="GW97" s="77"/>
      <c r="GX97" s="77"/>
      <c r="GY97" s="77"/>
      <c r="GZ97" s="77"/>
      <c r="HA97" s="77"/>
      <c r="HB97" s="77"/>
      <c r="HC97" s="77"/>
      <c r="HD97" s="77"/>
      <c r="HE97" s="77"/>
      <c r="HF97" s="77"/>
    </row>
    <row r="98" spans="1:214" ht="21">
      <c r="A98" s="29">
        <v>41</v>
      </c>
      <c r="B98" s="64">
        <f>IF(ลับ!B$3=0,0,IF(เวลาเรียน!G46="ป",ลับ!B$3,0))</f>
        <v>0</v>
      </c>
      <c r="C98" s="64">
        <f>IF(ลับ!C$3=0,0,IF(เวลาเรียน!H46="ป",ลับ!C$3,0))</f>
        <v>0</v>
      </c>
      <c r="D98" s="64">
        <f>IF(ลับ!D$3=0,0,IF(เวลาเรียน!I46="ป",ลับ!D$3,0))</f>
        <v>0</v>
      </c>
      <c r="E98" s="64">
        <f>IF(ลับ!E$3=0,0,IF(เวลาเรียน!J46="ป",ลับ!E$3,0))</f>
        <v>0</v>
      </c>
      <c r="F98" s="64">
        <f>IF(ลับ!F$3=0,0,IF(เวลาเรียน!K46="ป",ลับ!F$3,0))</f>
        <v>0</v>
      </c>
      <c r="G98" s="64">
        <f>IF(ลับ!G$3=0,0,IF(เวลาเรียน!L46="ป",ลับ!G$3,0))</f>
        <v>0</v>
      </c>
      <c r="H98" s="64">
        <f>IF(ลับ!H$3=0,0,IF(เวลาเรียน!M46="ป",ลับ!H$3,0))</f>
        <v>0</v>
      </c>
      <c r="I98" s="64">
        <f>IF(ลับ!I$3=0,0,IF(เวลาเรียน!N46="ป",ลับ!I$3,0))</f>
        <v>0</v>
      </c>
      <c r="J98" s="64">
        <f>IF(ลับ!J$3=0,0,IF(เวลาเรียน!O46="ป",ลับ!J$3,0))</f>
        <v>0</v>
      </c>
      <c r="K98" s="64">
        <f>IF(ลับ!K$3=0,0,IF(เวลาเรียน!P46="ป",ลับ!K$3,0))</f>
        <v>0</v>
      </c>
      <c r="L98" s="64">
        <f>IF(ลับ!L$3=0,0,IF(เวลาเรียน!Q46="ป",ลับ!L$3,0))</f>
        <v>0</v>
      </c>
      <c r="M98" s="64">
        <f>IF(ลับ!M$3=0,0,IF(เวลาเรียน!R46="ป",ลับ!M$3,0))</f>
        <v>0</v>
      </c>
      <c r="N98" s="64">
        <f>IF(ลับ!N$3=0,0,IF(เวลาเรียน!S46="ป",ลับ!N$3,0))</f>
        <v>0</v>
      </c>
      <c r="O98" s="64">
        <f>IF(ลับ!O$3=0,0,IF(เวลาเรียน!T46="ป",ลับ!O$3,0))</f>
        <v>0</v>
      </c>
      <c r="P98" s="64">
        <f>IF(ลับ!P$3=0,0,IF(เวลาเรียน!U46="ป",ลับ!P$3,0))</f>
        <v>0</v>
      </c>
      <c r="Q98" s="64">
        <f>IF(ลับ!Q$3=0,0,IF(เวลาเรียน!V46="ป",ลับ!Q$3,0))</f>
        <v>0</v>
      </c>
      <c r="R98" s="64">
        <f>IF(ลับ!R$3=0,0,IF(เวลาเรียน!W46="ป",ลับ!R$3,0))</f>
        <v>0</v>
      </c>
      <c r="S98" s="64">
        <f>IF(ลับ!S$3=0,0,IF(เวลาเรียน!X46="ป",ลับ!S$3,0))</f>
        <v>0</v>
      </c>
      <c r="T98" s="64">
        <f>IF(ลับ!T$3=0,0,IF(เวลาเรียน!Y46="ป",ลับ!T$3,0))</f>
        <v>0</v>
      </c>
      <c r="U98" s="64">
        <f>IF(ลับ!U$3=0,0,IF(เวลาเรียน!Z46="ป",ลับ!U$3,0))</f>
        <v>0</v>
      </c>
      <c r="V98" s="64">
        <f>IF(ลับ!V$3=0,0,IF(เวลาเรียน!AA46="ป",ลับ!V$3,0))</f>
        <v>0</v>
      </c>
      <c r="W98" s="64">
        <f>IF(ลับ!W$3=0,0,IF(เวลาเรียน!AB46="ป",ลับ!W$3,0))</f>
        <v>0</v>
      </c>
      <c r="X98" s="64">
        <f>IF(ลับ!X$3=0,0,IF(เวลาเรียน!AC46="ป",ลับ!X$3,0))</f>
        <v>0</v>
      </c>
      <c r="Y98" s="64">
        <f>IF(ลับ!Y$3=0,0,IF(เวลาเรียน!AD46="ป",ลับ!Y$3,0))</f>
        <v>0</v>
      </c>
      <c r="Z98" s="773">
        <f>IF(ลับ!Z$3=0,0,IF(เวลาเรียน!AE46="ป",ลับ!Z$3,0))</f>
        <v>0</v>
      </c>
      <c r="AA98" s="64">
        <f>IF(ลับ!B$3=0,0,IF(เวลาเรียน!AH46="ป",ลับ!B$3,0))</f>
        <v>0</v>
      </c>
      <c r="AB98" s="64">
        <f>IF(ลับ!C$3=0,0,IF(เวลาเรียน!AI46="ป",ลับ!C$3,0))</f>
        <v>0</v>
      </c>
      <c r="AC98" s="64">
        <f>IF(ลับ!D$3=0,0,IF(เวลาเรียน!AJ46="ป",ลับ!D$3,0))</f>
        <v>0</v>
      </c>
      <c r="AD98" s="64">
        <f>IF(ลับ!E$3=0,0,IF(เวลาเรียน!AK46="ป",ลับ!E$3,0))</f>
        <v>0</v>
      </c>
      <c r="AE98" s="64">
        <f>IF(ลับ!F$3=0,0,IF(เวลาเรียน!AL46="ป",ลับ!F$3,0))</f>
        <v>0</v>
      </c>
      <c r="AF98" s="64">
        <f>IF(ลับ!G$3=0,0,IF(เวลาเรียน!AM46="ป",ลับ!G$3,0))</f>
        <v>0</v>
      </c>
      <c r="AG98" s="64">
        <f>IF(ลับ!H$3=0,0,IF(เวลาเรียน!AN46="ป",ลับ!H$3,0))</f>
        <v>0</v>
      </c>
      <c r="AH98" s="64">
        <f>IF(ลับ!I$3=0,0,IF(เวลาเรียน!AO46="ป",ลับ!I$3,0))</f>
        <v>0</v>
      </c>
      <c r="AI98" s="64">
        <f>IF(ลับ!J$3=0,0,IF(เวลาเรียน!AP46="ป",ลับ!J$3,0))</f>
        <v>0</v>
      </c>
      <c r="AJ98" s="64">
        <f>IF(ลับ!K$3=0,0,IF(เวลาเรียน!AQ46="ป",ลับ!K$3,0))</f>
        <v>0</v>
      </c>
      <c r="AK98" s="64">
        <f>IF(ลับ!L$3=0,0,IF(เวลาเรียน!AR46="ป",ลับ!L$3,0))</f>
        <v>0</v>
      </c>
      <c r="AL98" s="64">
        <f>IF(ลับ!M$3=0,0,IF(เวลาเรียน!AS46="ป",ลับ!M$3,0))</f>
        <v>0</v>
      </c>
      <c r="AM98" s="64">
        <f>IF(ลับ!N$3=0,0,IF(เวลาเรียน!AT46="ป",ลับ!N$3,0))</f>
        <v>0</v>
      </c>
      <c r="AN98" s="64">
        <f>IF(ลับ!O$3=0,0,IF(เวลาเรียน!AU46="ป",ลับ!O$3,0))</f>
        <v>0</v>
      </c>
      <c r="AO98" s="64">
        <f>IF(ลับ!P$3=0,0,IF(เวลาเรียน!AV46="ป",ลับ!P$3,0))</f>
        <v>0</v>
      </c>
      <c r="AP98" s="64">
        <f>IF(ลับ!Q$3=0,0,IF(เวลาเรียน!AW46="ป",ลับ!Q$3,0))</f>
        <v>0</v>
      </c>
      <c r="AQ98" s="64">
        <f>IF(ลับ!R$3=0,0,IF(เวลาเรียน!AX46="ป",ลับ!R$3,0))</f>
        <v>0</v>
      </c>
      <c r="AR98" s="64">
        <f>IF(ลับ!S$3=0,0,IF(เวลาเรียน!AY46="ป",ลับ!S$3,0))</f>
        <v>0</v>
      </c>
      <c r="AS98" s="64">
        <f>IF(ลับ!T$3=0,0,IF(เวลาเรียน!AZ46="ป",ลับ!T$3,0))</f>
        <v>0</v>
      </c>
      <c r="AT98" s="64">
        <f>IF(ลับ!U$3=0,0,IF(เวลาเรียน!BA46="ป",ลับ!U$3,0))</f>
        <v>0</v>
      </c>
      <c r="AU98" s="64">
        <f>IF(ลับ!V$3=0,0,IF(เวลาเรียน!BB46="ป",ลับ!V$3,0))</f>
        <v>0</v>
      </c>
      <c r="AV98" s="64">
        <f>IF(ลับ!W$3=0,0,IF(เวลาเรียน!BC46="ป",ลับ!W$3,0))</f>
        <v>0</v>
      </c>
      <c r="AW98" s="64">
        <f>IF(ลับ!X$3=0,0,IF(เวลาเรียน!BD46="ป",ลับ!X$3,0))</f>
        <v>0</v>
      </c>
      <c r="AX98" s="64">
        <f>IF(ลับ!Y$3=0,0,IF(เวลาเรียน!BE46="ป",ลับ!Y$3,0))</f>
        <v>0</v>
      </c>
      <c r="AY98" s="64">
        <f>IF(ลับ!Z$3=0,0,IF(เวลาเรียน!BF46="ป",ลับ!Z$3,0))</f>
        <v>0</v>
      </c>
      <c r="AZ98" s="64">
        <f>IF(ลับ!AA$3=0,0,IF(เวลาเรียน!BG46="ป",ลับ!AA$3,0))</f>
        <v>0</v>
      </c>
      <c r="BA98" s="64">
        <f>IF(ลับ!AB$3=0,0,IF(เวลาเรียน!BH46="ป",ลับ!AB$3,0))</f>
        <v>0</v>
      </c>
      <c r="BB98" s="64">
        <f>IF(ลับ!AC$3=0,0,IF(เวลาเรียน!BI46="ป",ลับ!AC$3,0))</f>
        <v>0</v>
      </c>
      <c r="BC98" s="64">
        <f>IF(ลับ!AD$3=0,0,IF(เวลาเรียน!BJ46="ป",ลับ!AD$3,0))</f>
        <v>0</v>
      </c>
      <c r="BD98" s="64">
        <f>IF(ลับ!AE$3=0,0,IF(เวลาเรียน!BK46="ป",ลับ!AE$3,0))</f>
        <v>0</v>
      </c>
      <c r="BE98" s="64">
        <f>IF(ลับ!AF$3=0,0,IF(เวลาเรียน!BL46="ป",ลับ!AF$3,0))</f>
        <v>0</v>
      </c>
      <c r="BF98" s="64">
        <f>IF(ลับ!AG$3=0,0,IF(เวลาเรียน!BM46="ป",ลับ!AG$3,0))</f>
        <v>0</v>
      </c>
      <c r="BG98" s="64">
        <f>IF(ลับ!AH$3=0,0,IF(เวลาเรียน!BN46="ป",ลับ!AH$3,0))</f>
        <v>0</v>
      </c>
      <c r="BH98" s="64">
        <f>IF(ลับ!AI$3=0,0,IF(เวลาเรียน!BO46="ป",ลับ!AI$3,0))</f>
        <v>0</v>
      </c>
      <c r="BI98" s="64">
        <f>IF(ลับ!AJ$3=0,0,IF(เวลาเรียน!BP46="ป",ลับ!AJ$3,0))</f>
        <v>0</v>
      </c>
      <c r="BJ98" s="64">
        <f>IF(ลับ!AK$3=0,0,IF(เวลาเรียน!BQ46="ป",ลับ!AK$3,0))</f>
        <v>0</v>
      </c>
      <c r="BK98" s="64">
        <f>IF(ลับ!AL$3=0,0,IF(เวลาเรียน!BR46="ป",ลับ!AL$3,0))</f>
        <v>0</v>
      </c>
      <c r="BL98" s="64">
        <f>IF(ลับ!AM$3=0,0,IF(เวลาเรียน!BS46="ป",ลับ!AM$3,0))</f>
        <v>0</v>
      </c>
      <c r="BM98" s="64">
        <f>IF(ลับ!AN$3=0,0,IF(เวลาเรียน!BT46="ป",ลับ!AN$3,0))</f>
        <v>0</v>
      </c>
      <c r="BN98" s="64">
        <f>IF(ลับ!AO$3=0,0,IF(เวลาเรียน!BU46="ป",ลับ!AO$3,0))</f>
        <v>0</v>
      </c>
      <c r="BO98" s="64">
        <f>IF(ลับ!AP$3=0,0,IF(เวลาเรียน!BV46="ป",ลับ!AP$3,0))</f>
        <v>0</v>
      </c>
      <c r="BP98" s="64">
        <f>IF(ลับ!AQ$3=0,0,IF(เวลาเรียน!BW46="ป",ลับ!AQ$3,0))</f>
        <v>0</v>
      </c>
      <c r="BQ98" s="64">
        <f>IF(ลับ!AR$3=0,0,IF(เวลาเรียน!BX46="ป",ลับ!AR$3,0))</f>
        <v>0</v>
      </c>
      <c r="BR98" s="64">
        <f>IF(ลับ!AS$3=0,0,IF(เวลาเรียน!BY46="ป",ลับ!AS$3,0))</f>
        <v>0</v>
      </c>
      <c r="BS98" s="773">
        <f>IF(ลับ!AT$3=0,0,IF(เวลาเรียน!BZ46="ป",ลับ!AT$3,0))</f>
        <v>0</v>
      </c>
      <c r="BT98" s="64">
        <f>IF(ลับ!BT$3=0,0,IF(เวลาเรียน!CB46="ป",ลับ!BT$3,0))</f>
        <v>0</v>
      </c>
      <c r="BU98" s="64">
        <f>IF(ลับ!BU$3=0,0,IF(เวลาเรียน!CC46="ป",ลับ!BU$3,0))</f>
        <v>0</v>
      </c>
      <c r="BV98" s="64">
        <f>IF(ลับ!BV$3=0,0,IF(เวลาเรียน!CD46="ป",ลับ!BV$3,0))</f>
        <v>0</v>
      </c>
      <c r="BW98" s="64">
        <f>IF(ลับ!BW$3=0,0,IF(เวลาเรียน!CE46="ป",ลับ!BW$3,0))</f>
        <v>0</v>
      </c>
      <c r="BX98" s="64">
        <f>IF(ลับ!BX$3=0,0,IF(เวลาเรียน!CF46="ป",ลับ!BX$3,0))</f>
        <v>0</v>
      </c>
      <c r="BY98" s="64">
        <f>IF(ลับ!BY$3=0,0,IF(เวลาเรียน!CG46="ป",ลับ!BY$3,0))</f>
        <v>0</v>
      </c>
      <c r="BZ98" s="64">
        <f>IF(ลับ!BZ$3=0,0,IF(เวลาเรียน!CH46="ป",ลับ!BZ$3,0))</f>
        <v>0</v>
      </c>
      <c r="CA98" s="64">
        <f>IF(ลับ!CA$3=0,0,IF(เวลาเรียน!CI46="ป",ลับ!CA$3,0))</f>
        <v>0</v>
      </c>
      <c r="CB98" s="64">
        <f>IF(ลับ!CB$3=0,0,IF(เวลาเรียน!CJ46="ป",ลับ!CB$3,0))</f>
        <v>0</v>
      </c>
      <c r="CC98" s="64">
        <f>IF(ลับ!CC$3=0,0,IF(เวลาเรียน!CK46="ป",ลับ!CC$3,0))</f>
        <v>0</v>
      </c>
      <c r="CD98" s="64">
        <f>IF(ลับ!CD$3=0,0,IF(เวลาเรียน!CL46="ป",ลับ!CD$3,0))</f>
        <v>0</v>
      </c>
      <c r="CE98" s="64">
        <f>IF(ลับ!CE$3=0,0,IF(เวลาเรียน!CM46="ป",ลับ!CE$3,0))</f>
        <v>0</v>
      </c>
      <c r="CF98" s="64">
        <f>IF(ลับ!CF$3=0,0,IF(เวลาเรียน!CN46="ป",ลับ!CF$3,0))</f>
        <v>0</v>
      </c>
      <c r="CG98" s="64">
        <f>IF(ลับ!CG$3=0,0,IF(เวลาเรียน!CO46="ป",ลับ!CG$3,0))</f>
        <v>0</v>
      </c>
      <c r="CH98" s="64">
        <f>IF(ลับ!CH$3=0,0,IF(เวลาเรียน!CP46="ป",ลับ!CH$3,0))</f>
        <v>0</v>
      </c>
      <c r="CI98" s="64">
        <f>IF(ลับ!CI$3=0,0,IF(เวลาเรียน!CQ46="ป",ลับ!CI$3,0))</f>
        <v>0</v>
      </c>
      <c r="CJ98" s="64">
        <f>IF(ลับ!CJ$3=0,0,IF(เวลาเรียน!CR46="ป",ลับ!CJ$3,0))</f>
        <v>0</v>
      </c>
      <c r="CK98" s="64">
        <f>IF(ลับ!CK$3=0,0,IF(เวลาเรียน!CS46="ป",ลับ!CK$3,0))</f>
        <v>0</v>
      </c>
      <c r="CL98" s="64">
        <f>IF(ลับ!CL$3=0,0,IF(เวลาเรียน!CT46="ป",ลับ!CL$3,0))</f>
        <v>0</v>
      </c>
      <c r="CM98" s="64">
        <f>IF(ลับ!CM$3=0,0,IF(เวลาเรียน!CU46="ป",ลับ!CM$3,0))</f>
        <v>0</v>
      </c>
      <c r="CN98" s="64">
        <f>IF(ลับ!CN$3=0,0,IF(เวลาเรียน!CV46="ป",ลับ!CN$3,0))</f>
        <v>0</v>
      </c>
      <c r="CO98" s="64">
        <f>IF(ลับ!CO$3=0,0,IF(เวลาเรียน!CW46="ป",ลับ!CO$3,0))</f>
        <v>0</v>
      </c>
      <c r="CP98" s="64">
        <f>IF(ลับ!CP$3=0,0,IF(เวลาเรียน!CX46="ป",ลับ!CP$3,0))</f>
        <v>0</v>
      </c>
      <c r="CQ98" s="64">
        <f>IF(ลับ!CQ$3=0,0,IF(เวลาเรียน!CY46="ป",ลับ!CQ$3,0))</f>
        <v>0</v>
      </c>
      <c r="CR98" s="64">
        <f>IF(ลับ!CR$3=0,0,IF(เวลาเรียน!CZ46="ป",ลับ!CR$3,0))</f>
        <v>0</v>
      </c>
      <c r="CS98" s="64">
        <f>IF(ลับ!CS$3=0,0,IF(เวลาเรียน!DA46="ป",ลับ!CS$3,0))</f>
        <v>0</v>
      </c>
      <c r="CT98" s="64">
        <f>IF(ลับ!CT$3=0,0,IF(เวลาเรียน!DB46="ป",ลับ!CT$3,0))</f>
        <v>0</v>
      </c>
      <c r="CU98" s="64">
        <f>IF(ลับ!CU$3=0,0,IF(เวลาเรียน!DC46="ป",ลับ!CU$3,0))</f>
        <v>0</v>
      </c>
      <c r="CV98" s="64">
        <f>IF(ลับ!CV$3=0,0,IF(เวลาเรียน!DD46="ป",ลับ!CV$3,0))</f>
        <v>0</v>
      </c>
      <c r="CW98" s="64">
        <f>IF(ลับ!CW$3=0,0,IF(เวลาเรียน!DE46="ป",ลับ!CW$3,0))</f>
        <v>0</v>
      </c>
      <c r="CX98" s="85">
        <f t="shared" si="24"/>
        <v>0</v>
      </c>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GI98" s="77"/>
      <c r="GJ98" s="77"/>
      <c r="GK98" s="77"/>
      <c r="GL98" s="77"/>
      <c r="GM98" s="77"/>
      <c r="GN98" s="77"/>
      <c r="GO98" s="77"/>
      <c r="GP98" s="77"/>
      <c r="GQ98" s="77"/>
      <c r="GR98" s="77"/>
      <c r="GS98" s="77"/>
      <c r="GT98" s="77"/>
      <c r="GU98" s="77"/>
      <c r="GV98" s="77"/>
      <c r="GW98" s="77"/>
      <c r="GX98" s="77"/>
      <c r="GY98" s="77"/>
      <c r="GZ98" s="77"/>
      <c r="HA98" s="77"/>
      <c r="HB98" s="77"/>
      <c r="HC98" s="77"/>
      <c r="HD98" s="77"/>
      <c r="HE98" s="77"/>
      <c r="HF98" s="77"/>
    </row>
    <row r="99" spans="1:214" ht="21">
      <c r="A99" s="29">
        <v>42</v>
      </c>
      <c r="B99" s="64">
        <f>IF(ลับ!B$3=0,0,IF(เวลาเรียน!G47="ป",ลับ!B$3,0))</f>
        <v>0</v>
      </c>
      <c r="C99" s="64">
        <f>IF(ลับ!C$3=0,0,IF(เวลาเรียน!H47="ป",ลับ!C$3,0))</f>
        <v>0</v>
      </c>
      <c r="D99" s="64">
        <f>IF(ลับ!D$3=0,0,IF(เวลาเรียน!I47="ป",ลับ!D$3,0))</f>
        <v>0</v>
      </c>
      <c r="E99" s="64">
        <f>IF(ลับ!E$3=0,0,IF(เวลาเรียน!J47="ป",ลับ!E$3,0))</f>
        <v>0</v>
      </c>
      <c r="F99" s="64">
        <f>IF(ลับ!F$3=0,0,IF(เวลาเรียน!K47="ป",ลับ!F$3,0))</f>
        <v>0</v>
      </c>
      <c r="G99" s="64">
        <f>IF(ลับ!G$3=0,0,IF(เวลาเรียน!L47="ป",ลับ!G$3,0))</f>
        <v>0</v>
      </c>
      <c r="H99" s="64">
        <f>IF(ลับ!H$3=0,0,IF(เวลาเรียน!M47="ป",ลับ!H$3,0))</f>
        <v>0</v>
      </c>
      <c r="I99" s="64">
        <f>IF(ลับ!I$3=0,0,IF(เวลาเรียน!N47="ป",ลับ!I$3,0))</f>
        <v>0</v>
      </c>
      <c r="J99" s="64">
        <f>IF(ลับ!J$3=0,0,IF(เวลาเรียน!O47="ป",ลับ!J$3,0))</f>
        <v>0</v>
      </c>
      <c r="K99" s="64">
        <f>IF(ลับ!K$3=0,0,IF(เวลาเรียน!P47="ป",ลับ!K$3,0))</f>
        <v>0</v>
      </c>
      <c r="L99" s="64">
        <f>IF(ลับ!L$3=0,0,IF(เวลาเรียน!Q47="ป",ลับ!L$3,0))</f>
        <v>0</v>
      </c>
      <c r="M99" s="64">
        <f>IF(ลับ!M$3=0,0,IF(เวลาเรียน!R47="ป",ลับ!M$3,0))</f>
        <v>0</v>
      </c>
      <c r="N99" s="64">
        <f>IF(ลับ!N$3=0,0,IF(เวลาเรียน!S47="ป",ลับ!N$3,0))</f>
        <v>0</v>
      </c>
      <c r="O99" s="64">
        <f>IF(ลับ!O$3=0,0,IF(เวลาเรียน!T47="ป",ลับ!O$3,0))</f>
        <v>0</v>
      </c>
      <c r="P99" s="64">
        <f>IF(ลับ!P$3=0,0,IF(เวลาเรียน!U47="ป",ลับ!P$3,0))</f>
        <v>0</v>
      </c>
      <c r="Q99" s="64">
        <f>IF(ลับ!Q$3=0,0,IF(เวลาเรียน!V47="ป",ลับ!Q$3,0))</f>
        <v>0</v>
      </c>
      <c r="R99" s="64">
        <f>IF(ลับ!R$3=0,0,IF(เวลาเรียน!W47="ป",ลับ!R$3,0))</f>
        <v>0</v>
      </c>
      <c r="S99" s="64">
        <f>IF(ลับ!S$3=0,0,IF(เวลาเรียน!X47="ป",ลับ!S$3,0))</f>
        <v>0</v>
      </c>
      <c r="T99" s="64">
        <f>IF(ลับ!T$3=0,0,IF(เวลาเรียน!Y47="ป",ลับ!T$3,0))</f>
        <v>0</v>
      </c>
      <c r="U99" s="64">
        <f>IF(ลับ!U$3=0,0,IF(เวลาเรียน!Z47="ป",ลับ!U$3,0))</f>
        <v>0</v>
      </c>
      <c r="V99" s="64">
        <f>IF(ลับ!V$3=0,0,IF(เวลาเรียน!AA47="ป",ลับ!V$3,0))</f>
        <v>0</v>
      </c>
      <c r="W99" s="64">
        <f>IF(ลับ!W$3=0,0,IF(เวลาเรียน!AB47="ป",ลับ!W$3,0))</f>
        <v>0</v>
      </c>
      <c r="X99" s="64">
        <f>IF(ลับ!X$3=0,0,IF(เวลาเรียน!AC47="ป",ลับ!X$3,0))</f>
        <v>0</v>
      </c>
      <c r="Y99" s="64">
        <f>IF(ลับ!Y$3=0,0,IF(เวลาเรียน!AD47="ป",ลับ!Y$3,0))</f>
        <v>0</v>
      </c>
      <c r="Z99" s="773">
        <f>IF(ลับ!Z$3=0,0,IF(เวลาเรียน!AE47="ป",ลับ!Z$3,0))</f>
        <v>0</v>
      </c>
      <c r="AA99" s="64">
        <f>IF(ลับ!B$3=0,0,IF(เวลาเรียน!AH47="ป",ลับ!B$3,0))</f>
        <v>0</v>
      </c>
      <c r="AB99" s="64">
        <f>IF(ลับ!C$3=0,0,IF(เวลาเรียน!AI47="ป",ลับ!C$3,0))</f>
        <v>0</v>
      </c>
      <c r="AC99" s="64">
        <f>IF(ลับ!D$3=0,0,IF(เวลาเรียน!AJ47="ป",ลับ!D$3,0))</f>
        <v>0</v>
      </c>
      <c r="AD99" s="64">
        <f>IF(ลับ!E$3=0,0,IF(เวลาเรียน!AK47="ป",ลับ!E$3,0))</f>
        <v>0</v>
      </c>
      <c r="AE99" s="64">
        <f>IF(ลับ!F$3=0,0,IF(เวลาเรียน!AL47="ป",ลับ!F$3,0))</f>
        <v>0</v>
      </c>
      <c r="AF99" s="64">
        <f>IF(ลับ!G$3=0,0,IF(เวลาเรียน!AM47="ป",ลับ!G$3,0))</f>
        <v>0</v>
      </c>
      <c r="AG99" s="64">
        <f>IF(ลับ!H$3=0,0,IF(เวลาเรียน!AN47="ป",ลับ!H$3,0))</f>
        <v>0</v>
      </c>
      <c r="AH99" s="64">
        <f>IF(ลับ!I$3=0,0,IF(เวลาเรียน!AO47="ป",ลับ!I$3,0))</f>
        <v>0</v>
      </c>
      <c r="AI99" s="64">
        <f>IF(ลับ!J$3=0,0,IF(เวลาเรียน!AP47="ป",ลับ!J$3,0))</f>
        <v>0</v>
      </c>
      <c r="AJ99" s="64">
        <f>IF(ลับ!K$3=0,0,IF(เวลาเรียน!AQ47="ป",ลับ!K$3,0))</f>
        <v>0</v>
      </c>
      <c r="AK99" s="64">
        <f>IF(ลับ!L$3=0,0,IF(เวลาเรียน!AR47="ป",ลับ!L$3,0))</f>
        <v>0</v>
      </c>
      <c r="AL99" s="64">
        <f>IF(ลับ!M$3=0,0,IF(เวลาเรียน!AS47="ป",ลับ!M$3,0))</f>
        <v>0</v>
      </c>
      <c r="AM99" s="64">
        <f>IF(ลับ!N$3=0,0,IF(เวลาเรียน!AT47="ป",ลับ!N$3,0))</f>
        <v>0</v>
      </c>
      <c r="AN99" s="64">
        <f>IF(ลับ!O$3=0,0,IF(เวลาเรียน!AU47="ป",ลับ!O$3,0))</f>
        <v>0</v>
      </c>
      <c r="AO99" s="64">
        <f>IF(ลับ!P$3=0,0,IF(เวลาเรียน!AV47="ป",ลับ!P$3,0))</f>
        <v>0</v>
      </c>
      <c r="AP99" s="64">
        <f>IF(ลับ!Q$3=0,0,IF(เวลาเรียน!AW47="ป",ลับ!Q$3,0))</f>
        <v>0</v>
      </c>
      <c r="AQ99" s="64">
        <f>IF(ลับ!R$3=0,0,IF(เวลาเรียน!AX47="ป",ลับ!R$3,0))</f>
        <v>0</v>
      </c>
      <c r="AR99" s="64">
        <f>IF(ลับ!S$3=0,0,IF(เวลาเรียน!AY47="ป",ลับ!S$3,0))</f>
        <v>0</v>
      </c>
      <c r="AS99" s="64">
        <f>IF(ลับ!T$3=0,0,IF(เวลาเรียน!AZ47="ป",ลับ!T$3,0))</f>
        <v>0</v>
      </c>
      <c r="AT99" s="64">
        <f>IF(ลับ!U$3=0,0,IF(เวลาเรียน!BA47="ป",ลับ!U$3,0))</f>
        <v>0</v>
      </c>
      <c r="AU99" s="64">
        <f>IF(ลับ!V$3=0,0,IF(เวลาเรียน!BB47="ป",ลับ!V$3,0))</f>
        <v>0</v>
      </c>
      <c r="AV99" s="64">
        <f>IF(ลับ!W$3=0,0,IF(เวลาเรียน!BC47="ป",ลับ!W$3,0))</f>
        <v>0</v>
      </c>
      <c r="AW99" s="64">
        <f>IF(ลับ!X$3=0,0,IF(เวลาเรียน!BD47="ป",ลับ!X$3,0))</f>
        <v>0</v>
      </c>
      <c r="AX99" s="64">
        <f>IF(ลับ!Y$3=0,0,IF(เวลาเรียน!BE47="ป",ลับ!Y$3,0))</f>
        <v>0</v>
      </c>
      <c r="AY99" s="64">
        <f>IF(ลับ!Z$3=0,0,IF(เวลาเรียน!BF47="ป",ลับ!Z$3,0))</f>
        <v>0</v>
      </c>
      <c r="AZ99" s="64">
        <f>IF(ลับ!AA$3=0,0,IF(เวลาเรียน!BG47="ป",ลับ!AA$3,0))</f>
        <v>0</v>
      </c>
      <c r="BA99" s="64">
        <f>IF(ลับ!AB$3=0,0,IF(เวลาเรียน!BH47="ป",ลับ!AB$3,0))</f>
        <v>0</v>
      </c>
      <c r="BB99" s="64">
        <f>IF(ลับ!AC$3=0,0,IF(เวลาเรียน!BI47="ป",ลับ!AC$3,0))</f>
        <v>0</v>
      </c>
      <c r="BC99" s="64">
        <f>IF(ลับ!AD$3=0,0,IF(เวลาเรียน!BJ47="ป",ลับ!AD$3,0))</f>
        <v>0</v>
      </c>
      <c r="BD99" s="64">
        <f>IF(ลับ!AE$3=0,0,IF(เวลาเรียน!BK47="ป",ลับ!AE$3,0))</f>
        <v>0</v>
      </c>
      <c r="BE99" s="64">
        <f>IF(ลับ!AF$3=0,0,IF(เวลาเรียน!BL47="ป",ลับ!AF$3,0))</f>
        <v>0</v>
      </c>
      <c r="BF99" s="64">
        <f>IF(ลับ!AG$3=0,0,IF(เวลาเรียน!BM47="ป",ลับ!AG$3,0))</f>
        <v>0</v>
      </c>
      <c r="BG99" s="64">
        <f>IF(ลับ!AH$3=0,0,IF(เวลาเรียน!BN47="ป",ลับ!AH$3,0))</f>
        <v>0</v>
      </c>
      <c r="BH99" s="64">
        <f>IF(ลับ!AI$3=0,0,IF(เวลาเรียน!BO47="ป",ลับ!AI$3,0))</f>
        <v>0</v>
      </c>
      <c r="BI99" s="64">
        <f>IF(ลับ!AJ$3=0,0,IF(เวลาเรียน!BP47="ป",ลับ!AJ$3,0))</f>
        <v>0</v>
      </c>
      <c r="BJ99" s="64">
        <f>IF(ลับ!AK$3=0,0,IF(เวลาเรียน!BQ47="ป",ลับ!AK$3,0))</f>
        <v>0</v>
      </c>
      <c r="BK99" s="64">
        <f>IF(ลับ!AL$3=0,0,IF(เวลาเรียน!BR47="ป",ลับ!AL$3,0))</f>
        <v>0</v>
      </c>
      <c r="BL99" s="64">
        <f>IF(ลับ!AM$3=0,0,IF(เวลาเรียน!BS47="ป",ลับ!AM$3,0))</f>
        <v>0</v>
      </c>
      <c r="BM99" s="64">
        <f>IF(ลับ!AN$3=0,0,IF(เวลาเรียน!BT47="ป",ลับ!AN$3,0))</f>
        <v>0</v>
      </c>
      <c r="BN99" s="64">
        <f>IF(ลับ!AO$3=0,0,IF(เวลาเรียน!BU47="ป",ลับ!AO$3,0))</f>
        <v>0</v>
      </c>
      <c r="BO99" s="64">
        <f>IF(ลับ!AP$3=0,0,IF(เวลาเรียน!BV47="ป",ลับ!AP$3,0))</f>
        <v>0</v>
      </c>
      <c r="BP99" s="64">
        <f>IF(ลับ!AQ$3=0,0,IF(เวลาเรียน!BW47="ป",ลับ!AQ$3,0))</f>
        <v>0</v>
      </c>
      <c r="BQ99" s="64">
        <f>IF(ลับ!AR$3=0,0,IF(เวลาเรียน!BX47="ป",ลับ!AR$3,0))</f>
        <v>0</v>
      </c>
      <c r="BR99" s="64">
        <f>IF(ลับ!AS$3=0,0,IF(เวลาเรียน!BY47="ป",ลับ!AS$3,0))</f>
        <v>0</v>
      </c>
      <c r="BS99" s="773">
        <f>IF(ลับ!AT$3=0,0,IF(เวลาเรียน!BZ47="ป",ลับ!AT$3,0))</f>
        <v>0</v>
      </c>
      <c r="BT99" s="64">
        <f>IF(ลับ!BT$3=0,0,IF(เวลาเรียน!CB47="ป",ลับ!BT$3,0))</f>
        <v>0</v>
      </c>
      <c r="BU99" s="64">
        <f>IF(ลับ!BU$3=0,0,IF(เวลาเรียน!CC47="ป",ลับ!BU$3,0))</f>
        <v>0</v>
      </c>
      <c r="BV99" s="64">
        <f>IF(ลับ!BV$3=0,0,IF(เวลาเรียน!CD47="ป",ลับ!BV$3,0))</f>
        <v>0</v>
      </c>
      <c r="BW99" s="64">
        <f>IF(ลับ!BW$3=0,0,IF(เวลาเรียน!CE47="ป",ลับ!BW$3,0))</f>
        <v>0</v>
      </c>
      <c r="BX99" s="64">
        <f>IF(ลับ!BX$3=0,0,IF(เวลาเรียน!CF47="ป",ลับ!BX$3,0))</f>
        <v>0</v>
      </c>
      <c r="BY99" s="64">
        <f>IF(ลับ!BY$3=0,0,IF(เวลาเรียน!CG47="ป",ลับ!BY$3,0))</f>
        <v>0</v>
      </c>
      <c r="BZ99" s="64">
        <f>IF(ลับ!BZ$3=0,0,IF(เวลาเรียน!CH47="ป",ลับ!BZ$3,0))</f>
        <v>0</v>
      </c>
      <c r="CA99" s="64">
        <f>IF(ลับ!CA$3=0,0,IF(เวลาเรียน!CI47="ป",ลับ!CA$3,0))</f>
        <v>0</v>
      </c>
      <c r="CB99" s="64">
        <f>IF(ลับ!CB$3=0,0,IF(เวลาเรียน!CJ47="ป",ลับ!CB$3,0))</f>
        <v>0</v>
      </c>
      <c r="CC99" s="64">
        <f>IF(ลับ!CC$3=0,0,IF(เวลาเรียน!CK47="ป",ลับ!CC$3,0))</f>
        <v>0</v>
      </c>
      <c r="CD99" s="64">
        <f>IF(ลับ!CD$3=0,0,IF(เวลาเรียน!CL47="ป",ลับ!CD$3,0))</f>
        <v>0</v>
      </c>
      <c r="CE99" s="64">
        <f>IF(ลับ!CE$3=0,0,IF(เวลาเรียน!CM47="ป",ลับ!CE$3,0))</f>
        <v>0</v>
      </c>
      <c r="CF99" s="64">
        <f>IF(ลับ!CF$3=0,0,IF(เวลาเรียน!CN47="ป",ลับ!CF$3,0))</f>
        <v>0</v>
      </c>
      <c r="CG99" s="64">
        <f>IF(ลับ!CG$3=0,0,IF(เวลาเรียน!CO47="ป",ลับ!CG$3,0))</f>
        <v>0</v>
      </c>
      <c r="CH99" s="64">
        <f>IF(ลับ!CH$3=0,0,IF(เวลาเรียน!CP47="ป",ลับ!CH$3,0))</f>
        <v>0</v>
      </c>
      <c r="CI99" s="64">
        <f>IF(ลับ!CI$3=0,0,IF(เวลาเรียน!CQ47="ป",ลับ!CI$3,0))</f>
        <v>0</v>
      </c>
      <c r="CJ99" s="64">
        <f>IF(ลับ!CJ$3=0,0,IF(เวลาเรียน!CR47="ป",ลับ!CJ$3,0))</f>
        <v>0</v>
      </c>
      <c r="CK99" s="64">
        <f>IF(ลับ!CK$3=0,0,IF(เวลาเรียน!CS47="ป",ลับ!CK$3,0))</f>
        <v>0</v>
      </c>
      <c r="CL99" s="64">
        <f>IF(ลับ!CL$3=0,0,IF(เวลาเรียน!CT47="ป",ลับ!CL$3,0))</f>
        <v>0</v>
      </c>
      <c r="CM99" s="64">
        <f>IF(ลับ!CM$3=0,0,IF(เวลาเรียน!CU47="ป",ลับ!CM$3,0))</f>
        <v>0</v>
      </c>
      <c r="CN99" s="64">
        <f>IF(ลับ!CN$3=0,0,IF(เวลาเรียน!CV47="ป",ลับ!CN$3,0))</f>
        <v>0</v>
      </c>
      <c r="CO99" s="64">
        <f>IF(ลับ!CO$3=0,0,IF(เวลาเรียน!CW47="ป",ลับ!CO$3,0))</f>
        <v>0</v>
      </c>
      <c r="CP99" s="64">
        <f>IF(ลับ!CP$3=0,0,IF(เวลาเรียน!CX47="ป",ลับ!CP$3,0))</f>
        <v>0</v>
      </c>
      <c r="CQ99" s="64">
        <f>IF(ลับ!CQ$3=0,0,IF(เวลาเรียน!CY47="ป",ลับ!CQ$3,0))</f>
        <v>0</v>
      </c>
      <c r="CR99" s="64">
        <f>IF(ลับ!CR$3=0,0,IF(เวลาเรียน!CZ47="ป",ลับ!CR$3,0))</f>
        <v>0</v>
      </c>
      <c r="CS99" s="64">
        <f>IF(ลับ!CS$3=0,0,IF(เวลาเรียน!DA47="ป",ลับ!CS$3,0))</f>
        <v>0</v>
      </c>
      <c r="CT99" s="64">
        <f>IF(ลับ!CT$3=0,0,IF(เวลาเรียน!DB47="ป",ลับ!CT$3,0))</f>
        <v>0</v>
      </c>
      <c r="CU99" s="64">
        <f>IF(ลับ!CU$3=0,0,IF(เวลาเรียน!DC47="ป",ลับ!CU$3,0))</f>
        <v>0</v>
      </c>
      <c r="CV99" s="64">
        <f>IF(ลับ!CV$3=0,0,IF(เวลาเรียน!DD47="ป",ลับ!CV$3,0))</f>
        <v>0</v>
      </c>
      <c r="CW99" s="64">
        <f>IF(ลับ!CW$3=0,0,IF(เวลาเรียน!DE47="ป",ลับ!CW$3,0))</f>
        <v>0</v>
      </c>
      <c r="CX99" s="85">
        <f t="shared" si="24"/>
        <v>0</v>
      </c>
      <c r="CZ99" s="51"/>
      <c r="DA99" s="51"/>
      <c r="DB99" s="51"/>
      <c r="DC99" s="51"/>
      <c r="DD99" s="51"/>
      <c r="DE99" s="51"/>
      <c r="DF99" s="51"/>
      <c r="DG99" s="51"/>
      <c r="DH99" s="51"/>
      <c r="DI99" s="51"/>
      <c r="DJ99" s="51"/>
      <c r="DK99" s="51"/>
      <c r="DL99" s="51"/>
      <c r="DM99" s="51"/>
      <c r="DN99" s="51"/>
      <c r="DO99" s="51"/>
      <c r="DP99" s="51"/>
      <c r="DQ99" s="51"/>
      <c r="DR99" s="51"/>
      <c r="DS99" s="51"/>
      <c r="DT99" s="51"/>
      <c r="DU99" s="51"/>
      <c r="DV99" s="51"/>
      <c r="DW99" s="51"/>
      <c r="DX99" s="51"/>
      <c r="DY99" s="51"/>
      <c r="DZ99" s="51"/>
      <c r="EA99" s="51"/>
      <c r="EB99" s="51"/>
      <c r="EC99" s="51"/>
      <c r="ED99" s="51"/>
      <c r="EE99" s="51"/>
      <c r="EF99" s="51"/>
      <c r="GI99" s="77"/>
      <c r="GJ99" s="77"/>
      <c r="GK99" s="77"/>
      <c r="GL99" s="77"/>
      <c r="GM99" s="77"/>
      <c r="GN99" s="77"/>
      <c r="GO99" s="77"/>
      <c r="GP99" s="77"/>
      <c r="GQ99" s="77"/>
      <c r="GR99" s="77"/>
      <c r="GS99" s="77"/>
      <c r="GT99" s="77"/>
      <c r="GU99" s="77"/>
      <c r="GV99" s="77"/>
      <c r="GW99" s="77"/>
      <c r="GX99" s="77"/>
      <c r="GY99" s="77"/>
      <c r="GZ99" s="77"/>
      <c r="HA99" s="77"/>
      <c r="HB99" s="77"/>
      <c r="HC99" s="77"/>
      <c r="HD99" s="77"/>
      <c r="HE99" s="77"/>
      <c r="HF99" s="77"/>
    </row>
    <row r="100" spans="1:214" ht="21">
      <c r="A100" s="29">
        <v>43</v>
      </c>
      <c r="B100" s="64">
        <f>IF(ลับ!B$3=0,0,IF(เวลาเรียน!G48="ป",ลับ!B$3,0))</f>
        <v>0</v>
      </c>
      <c r="C100" s="64">
        <f>IF(ลับ!C$3=0,0,IF(เวลาเรียน!H48="ป",ลับ!C$3,0))</f>
        <v>0</v>
      </c>
      <c r="D100" s="64">
        <f>IF(ลับ!D$3=0,0,IF(เวลาเรียน!I48="ป",ลับ!D$3,0))</f>
        <v>0</v>
      </c>
      <c r="E100" s="64">
        <f>IF(ลับ!E$3=0,0,IF(เวลาเรียน!J48="ป",ลับ!E$3,0))</f>
        <v>0</v>
      </c>
      <c r="F100" s="64">
        <f>IF(ลับ!F$3=0,0,IF(เวลาเรียน!K48="ป",ลับ!F$3,0))</f>
        <v>0</v>
      </c>
      <c r="G100" s="64">
        <f>IF(ลับ!G$3=0,0,IF(เวลาเรียน!L48="ป",ลับ!G$3,0))</f>
        <v>0</v>
      </c>
      <c r="H100" s="64">
        <f>IF(ลับ!H$3=0,0,IF(เวลาเรียน!M48="ป",ลับ!H$3,0))</f>
        <v>0</v>
      </c>
      <c r="I100" s="64">
        <f>IF(ลับ!I$3=0,0,IF(เวลาเรียน!N48="ป",ลับ!I$3,0))</f>
        <v>0</v>
      </c>
      <c r="J100" s="64">
        <f>IF(ลับ!J$3=0,0,IF(เวลาเรียน!O48="ป",ลับ!J$3,0))</f>
        <v>0</v>
      </c>
      <c r="K100" s="64">
        <f>IF(ลับ!K$3=0,0,IF(เวลาเรียน!P48="ป",ลับ!K$3,0))</f>
        <v>0</v>
      </c>
      <c r="L100" s="64">
        <f>IF(ลับ!L$3=0,0,IF(เวลาเรียน!Q48="ป",ลับ!L$3,0))</f>
        <v>0</v>
      </c>
      <c r="M100" s="64">
        <f>IF(ลับ!M$3=0,0,IF(เวลาเรียน!R48="ป",ลับ!M$3,0))</f>
        <v>0</v>
      </c>
      <c r="N100" s="64">
        <f>IF(ลับ!N$3=0,0,IF(เวลาเรียน!S48="ป",ลับ!N$3,0))</f>
        <v>0</v>
      </c>
      <c r="O100" s="64">
        <f>IF(ลับ!O$3=0,0,IF(เวลาเรียน!T48="ป",ลับ!O$3,0))</f>
        <v>0</v>
      </c>
      <c r="P100" s="64">
        <f>IF(ลับ!P$3=0,0,IF(เวลาเรียน!U48="ป",ลับ!P$3,0))</f>
        <v>0</v>
      </c>
      <c r="Q100" s="64">
        <f>IF(ลับ!Q$3=0,0,IF(เวลาเรียน!V48="ป",ลับ!Q$3,0))</f>
        <v>0</v>
      </c>
      <c r="R100" s="64">
        <f>IF(ลับ!R$3=0,0,IF(เวลาเรียน!W48="ป",ลับ!R$3,0))</f>
        <v>0</v>
      </c>
      <c r="S100" s="64">
        <f>IF(ลับ!S$3=0,0,IF(เวลาเรียน!X48="ป",ลับ!S$3,0))</f>
        <v>0</v>
      </c>
      <c r="T100" s="64">
        <f>IF(ลับ!T$3=0,0,IF(เวลาเรียน!Y48="ป",ลับ!T$3,0))</f>
        <v>0</v>
      </c>
      <c r="U100" s="64">
        <f>IF(ลับ!U$3=0,0,IF(เวลาเรียน!Z48="ป",ลับ!U$3,0))</f>
        <v>0</v>
      </c>
      <c r="V100" s="64">
        <f>IF(ลับ!V$3=0,0,IF(เวลาเรียน!AA48="ป",ลับ!V$3,0))</f>
        <v>0</v>
      </c>
      <c r="W100" s="64">
        <f>IF(ลับ!W$3=0,0,IF(เวลาเรียน!AB48="ป",ลับ!W$3,0))</f>
        <v>0</v>
      </c>
      <c r="X100" s="64">
        <f>IF(ลับ!X$3=0,0,IF(เวลาเรียน!AC48="ป",ลับ!X$3,0))</f>
        <v>0</v>
      </c>
      <c r="Y100" s="64">
        <f>IF(ลับ!Y$3=0,0,IF(เวลาเรียน!AD48="ป",ลับ!Y$3,0))</f>
        <v>0</v>
      </c>
      <c r="Z100" s="773">
        <f>IF(ลับ!Z$3=0,0,IF(เวลาเรียน!AE48="ป",ลับ!Z$3,0))</f>
        <v>0</v>
      </c>
      <c r="AA100" s="64">
        <f>IF(ลับ!B$3=0,0,IF(เวลาเรียน!AH48="ป",ลับ!B$3,0))</f>
        <v>0</v>
      </c>
      <c r="AB100" s="64">
        <f>IF(ลับ!C$3=0,0,IF(เวลาเรียน!AI48="ป",ลับ!C$3,0))</f>
        <v>0</v>
      </c>
      <c r="AC100" s="64">
        <f>IF(ลับ!D$3=0,0,IF(เวลาเรียน!AJ48="ป",ลับ!D$3,0))</f>
        <v>0</v>
      </c>
      <c r="AD100" s="64">
        <f>IF(ลับ!E$3=0,0,IF(เวลาเรียน!AK48="ป",ลับ!E$3,0))</f>
        <v>0</v>
      </c>
      <c r="AE100" s="64">
        <f>IF(ลับ!F$3=0,0,IF(เวลาเรียน!AL48="ป",ลับ!F$3,0))</f>
        <v>0</v>
      </c>
      <c r="AF100" s="64">
        <f>IF(ลับ!G$3=0,0,IF(เวลาเรียน!AM48="ป",ลับ!G$3,0))</f>
        <v>0</v>
      </c>
      <c r="AG100" s="64">
        <f>IF(ลับ!H$3=0,0,IF(เวลาเรียน!AN48="ป",ลับ!H$3,0))</f>
        <v>0</v>
      </c>
      <c r="AH100" s="64">
        <f>IF(ลับ!I$3=0,0,IF(เวลาเรียน!AO48="ป",ลับ!I$3,0))</f>
        <v>0</v>
      </c>
      <c r="AI100" s="64">
        <f>IF(ลับ!J$3=0,0,IF(เวลาเรียน!AP48="ป",ลับ!J$3,0))</f>
        <v>0</v>
      </c>
      <c r="AJ100" s="64">
        <f>IF(ลับ!K$3=0,0,IF(เวลาเรียน!AQ48="ป",ลับ!K$3,0))</f>
        <v>0</v>
      </c>
      <c r="AK100" s="64">
        <f>IF(ลับ!L$3=0,0,IF(เวลาเรียน!AR48="ป",ลับ!L$3,0))</f>
        <v>0</v>
      </c>
      <c r="AL100" s="64">
        <f>IF(ลับ!M$3=0,0,IF(เวลาเรียน!AS48="ป",ลับ!M$3,0))</f>
        <v>0</v>
      </c>
      <c r="AM100" s="64">
        <f>IF(ลับ!N$3=0,0,IF(เวลาเรียน!AT48="ป",ลับ!N$3,0))</f>
        <v>0</v>
      </c>
      <c r="AN100" s="64">
        <f>IF(ลับ!O$3=0,0,IF(เวลาเรียน!AU48="ป",ลับ!O$3,0))</f>
        <v>0</v>
      </c>
      <c r="AO100" s="64">
        <f>IF(ลับ!P$3=0,0,IF(เวลาเรียน!AV48="ป",ลับ!P$3,0))</f>
        <v>0</v>
      </c>
      <c r="AP100" s="64">
        <f>IF(ลับ!Q$3=0,0,IF(เวลาเรียน!AW48="ป",ลับ!Q$3,0))</f>
        <v>0</v>
      </c>
      <c r="AQ100" s="64">
        <f>IF(ลับ!R$3=0,0,IF(เวลาเรียน!AX48="ป",ลับ!R$3,0))</f>
        <v>0</v>
      </c>
      <c r="AR100" s="64">
        <f>IF(ลับ!S$3=0,0,IF(เวลาเรียน!AY48="ป",ลับ!S$3,0))</f>
        <v>0</v>
      </c>
      <c r="AS100" s="64">
        <f>IF(ลับ!T$3=0,0,IF(เวลาเรียน!AZ48="ป",ลับ!T$3,0))</f>
        <v>0</v>
      </c>
      <c r="AT100" s="64">
        <f>IF(ลับ!U$3=0,0,IF(เวลาเรียน!BA48="ป",ลับ!U$3,0))</f>
        <v>0</v>
      </c>
      <c r="AU100" s="64">
        <f>IF(ลับ!V$3=0,0,IF(เวลาเรียน!BB48="ป",ลับ!V$3,0))</f>
        <v>0</v>
      </c>
      <c r="AV100" s="64">
        <f>IF(ลับ!W$3=0,0,IF(เวลาเรียน!BC48="ป",ลับ!W$3,0))</f>
        <v>0</v>
      </c>
      <c r="AW100" s="64">
        <f>IF(ลับ!X$3=0,0,IF(เวลาเรียน!BD48="ป",ลับ!X$3,0))</f>
        <v>0</v>
      </c>
      <c r="AX100" s="64">
        <f>IF(ลับ!Y$3=0,0,IF(เวลาเรียน!BE48="ป",ลับ!Y$3,0))</f>
        <v>0</v>
      </c>
      <c r="AY100" s="64">
        <f>IF(ลับ!Z$3=0,0,IF(เวลาเรียน!BF48="ป",ลับ!Z$3,0))</f>
        <v>0</v>
      </c>
      <c r="AZ100" s="64">
        <f>IF(ลับ!AA$3=0,0,IF(เวลาเรียน!BG48="ป",ลับ!AA$3,0))</f>
        <v>0</v>
      </c>
      <c r="BA100" s="64">
        <f>IF(ลับ!AB$3=0,0,IF(เวลาเรียน!BH48="ป",ลับ!AB$3,0))</f>
        <v>0</v>
      </c>
      <c r="BB100" s="64">
        <f>IF(ลับ!AC$3=0,0,IF(เวลาเรียน!BI48="ป",ลับ!AC$3,0))</f>
        <v>0</v>
      </c>
      <c r="BC100" s="64">
        <f>IF(ลับ!AD$3=0,0,IF(เวลาเรียน!BJ48="ป",ลับ!AD$3,0))</f>
        <v>0</v>
      </c>
      <c r="BD100" s="64">
        <f>IF(ลับ!AE$3=0,0,IF(เวลาเรียน!BK48="ป",ลับ!AE$3,0))</f>
        <v>0</v>
      </c>
      <c r="BE100" s="64">
        <f>IF(ลับ!AF$3=0,0,IF(เวลาเรียน!BL48="ป",ลับ!AF$3,0))</f>
        <v>0</v>
      </c>
      <c r="BF100" s="64">
        <f>IF(ลับ!AG$3=0,0,IF(เวลาเรียน!BM48="ป",ลับ!AG$3,0))</f>
        <v>0</v>
      </c>
      <c r="BG100" s="64">
        <f>IF(ลับ!AH$3=0,0,IF(เวลาเรียน!BN48="ป",ลับ!AH$3,0))</f>
        <v>0</v>
      </c>
      <c r="BH100" s="64">
        <f>IF(ลับ!AI$3=0,0,IF(เวลาเรียน!BO48="ป",ลับ!AI$3,0))</f>
        <v>0</v>
      </c>
      <c r="BI100" s="64">
        <f>IF(ลับ!AJ$3=0,0,IF(เวลาเรียน!BP48="ป",ลับ!AJ$3,0))</f>
        <v>0</v>
      </c>
      <c r="BJ100" s="64">
        <f>IF(ลับ!AK$3=0,0,IF(เวลาเรียน!BQ48="ป",ลับ!AK$3,0))</f>
        <v>0</v>
      </c>
      <c r="BK100" s="64">
        <f>IF(ลับ!AL$3=0,0,IF(เวลาเรียน!BR48="ป",ลับ!AL$3,0))</f>
        <v>0</v>
      </c>
      <c r="BL100" s="64">
        <f>IF(ลับ!AM$3=0,0,IF(เวลาเรียน!BS48="ป",ลับ!AM$3,0))</f>
        <v>0</v>
      </c>
      <c r="BM100" s="64">
        <f>IF(ลับ!AN$3=0,0,IF(เวลาเรียน!BT48="ป",ลับ!AN$3,0))</f>
        <v>0</v>
      </c>
      <c r="BN100" s="64">
        <f>IF(ลับ!AO$3=0,0,IF(เวลาเรียน!BU48="ป",ลับ!AO$3,0))</f>
        <v>0</v>
      </c>
      <c r="BO100" s="64">
        <f>IF(ลับ!AP$3=0,0,IF(เวลาเรียน!BV48="ป",ลับ!AP$3,0))</f>
        <v>0</v>
      </c>
      <c r="BP100" s="64">
        <f>IF(ลับ!AQ$3=0,0,IF(เวลาเรียน!BW48="ป",ลับ!AQ$3,0))</f>
        <v>0</v>
      </c>
      <c r="BQ100" s="64">
        <f>IF(ลับ!AR$3=0,0,IF(เวลาเรียน!BX48="ป",ลับ!AR$3,0))</f>
        <v>0</v>
      </c>
      <c r="BR100" s="64">
        <f>IF(ลับ!AS$3=0,0,IF(เวลาเรียน!BY48="ป",ลับ!AS$3,0))</f>
        <v>0</v>
      </c>
      <c r="BS100" s="773">
        <f>IF(ลับ!AT$3=0,0,IF(เวลาเรียน!BZ48="ป",ลับ!AT$3,0))</f>
        <v>0</v>
      </c>
      <c r="BT100" s="64">
        <f>IF(ลับ!BT$3=0,0,IF(เวลาเรียน!CB48="ป",ลับ!BT$3,0))</f>
        <v>0</v>
      </c>
      <c r="BU100" s="64">
        <f>IF(ลับ!BU$3=0,0,IF(เวลาเรียน!CC48="ป",ลับ!BU$3,0))</f>
        <v>0</v>
      </c>
      <c r="BV100" s="64">
        <f>IF(ลับ!BV$3=0,0,IF(เวลาเรียน!CD48="ป",ลับ!BV$3,0))</f>
        <v>0</v>
      </c>
      <c r="BW100" s="64">
        <f>IF(ลับ!BW$3=0,0,IF(เวลาเรียน!CE48="ป",ลับ!BW$3,0))</f>
        <v>0</v>
      </c>
      <c r="BX100" s="64">
        <f>IF(ลับ!BX$3=0,0,IF(เวลาเรียน!CF48="ป",ลับ!BX$3,0))</f>
        <v>0</v>
      </c>
      <c r="BY100" s="64">
        <f>IF(ลับ!BY$3=0,0,IF(เวลาเรียน!CG48="ป",ลับ!BY$3,0))</f>
        <v>0</v>
      </c>
      <c r="BZ100" s="64">
        <f>IF(ลับ!BZ$3=0,0,IF(เวลาเรียน!CH48="ป",ลับ!BZ$3,0))</f>
        <v>0</v>
      </c>
      <c r="CA100" s="64">
        <f>IF(ลับ!CA$3=0,0,IF(เวลาเรียน!CI48="ป",ลับ!CA$3,0))</f>
        <v>0</v>
      </c>
      <c r="CB100" s="64">
        <f>IF(ลับ!CB$3=0,0,IF(เวลาเรียน!CJ48="ป",ลับ!CB$3,0))</f>
        <v>0</v>
      </c>
      <c r="CC100" s="64">
        <f>IF(ลับ!CC$3=0,0,IF(เวลาเรียน!CK48="ป",ลับ!CC$3,0))</f>
        <v>0</v>
      </c>
      <c r="CD100" s="64">
        <f>IF(ลับ!CD$3=0,0,IF(เวลาเรียน!CL48="ป",ลับ!CD$3,0))</f>
        <v>0</v>
      </c>
      <c r="CE100" s="64">
        <f>IF(ลับ!CE$3=0,0,IF(เวลาเรียน!CM48="ป",ลับ!CE$3,0))</f>
        <v>0</v>
      </c>
      <c r="CF100" s="64">
        <f>IF(ลับ!CF$3=0,0,IF(เวลาเรียน!CN48="ป",ลับ!CF$3,0))</f>
        <v>0</v>
      </c>
      <c r="CG100" s="64">
        <f>IF(ลับ!CG$3=0,0,IF(เวลาเรียน!CO48="ป",ลับ!CG$3,0))</f>
        <v>0</v>
      </c>
      <c r="CH100" s="64">
        <f>IF(ลับ!CH$3=0,0,IF(เวลาเรียน!CP48="ป",ลับ!CH$3,0))</f>
        <v>0</v>
      </c>
      <c r="CI100" s="64">
        <f>IF(ลับ!CI$3=0,0,IF(เวลาเรียน!CQ48="ป",ลับ!CI$3,0))</f>
        <v>0</v>
      </c>
      <c r="CJ100" s="64">
        <f>IF(ลับ!CJ$3=0,0,IF(เวลาเรียน!CR48="ป",ลับ!CJ$3,0))</f>
        <v>0</v>
      </c>
      <c r="CK100" s="64">
        <f>IF(ลับ!CK$3=0,0,IF(เวลาเรียน!CS48="ป",ลับ!CK$3,0))</f>
        <v>0</v>
      </c>
      <c r="CL100" s="64">
        <f>IF(ลับ!CL$3=0,0,IF(เวลาเรียน!CT48="ป",ลับ!CL$3,0))</f>
        <v>0</v>
      </c>
      <c r="CM100" s="64">
        <f>IF(ลับ!CM$3=0,0,IF(เวลาเรียน!CU48="ป",ลับ!CM$3,0))</f>
        <v>0</v>
      </c>
      <c r="CN100" s="64">
        <f>IF(ลับ!CN$3=0,0,IF(เวลาเรียน!CV48="ป",ลับ!CN$3,0))</f>
        <v>0</v>
      </c>
      <c r="CO100" s="64">
        <f>IF(ลับ!CO$3=0,0,IF(เวลาเรียน!CW48="ป",ลับ!CO$3,0))</f>
        <v>0</v>
      </c>
      <c r="CP100" s="64">
        <f>IF(ลับ!CP$3=0,0,IF(เวลาเรียน!CX48="ป",ลับ!CP$3,0))</f>
        <v>0</v>
      </c>
      <c r="CQ100" s="64">
        <f>IF(ลับ!CQ$3=0,0,IF(เวลาเรียน!CY48="ป",ลับ!CQ$3,0))</f>
        <v>0</v>
      </c>
      <c r="CR100" s="64">
        <f>IF(ลับ!CR$3=0,0,IF(เวลาเรียน!CZ48="ป",ลับ!CR$3,0))</f>
        <v>0</v>
      </c>
      <c r="CS100" s="64">
        <f>IF(ลับ!CS$3=0,0,IF(เวลาเรียน!DA48="ป",ลับ!CS$3,0))</f>
        <v>0</v>
      </c>
      <c r="CT100" s="64">
        <f>IF(ลับ!CT$3=0,0,IF(เวลาเรียน!DB48="ป",ลับ!CT$3,0))</f>
        <v>0</v>
      </c>
      <c r="CU100" s="64">
        <f>IF(ลับ!CU$3=0,0,IF(เวลาเรียน!DC48="ป",ลับ!CU$3,0))</f>
        <v>0</v>
      </c>
      <c r="CV100" s="64">
        <f>IF(ลับ!CV$3=0,0,IF(เวลาเรียน!DD48="ป",ลับ!CV$3,0))</f>
        <v>0</v>
      </c>
      <c r="CW100" s="64">
        <f>IF(ลับ!CW$3=0,0,IF(เวลาเรียน!DE48="ป",ลับ!CW$3,0))</f>
        <v>0</v>
      </c>
      <c r="CX100" s="85">
        <f t="shared" si="24"/>
        <v>0</v>
      </c>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c r="DW100" s="51"/>
      <c r="DX100" s="51"/>
      <c r="DY100" s="51"/>
      <c r="DZ100" s="51"/>
      <c r="EA100" s="51"/>
      <c r="EB100" s="51"/>
      <c r="EC100" s="51"/>
      <c r="ED100" s="51"/>
      <c r="EE100" s="51"/>
      <c r="EF100" s="51"/>
      <c r="GI100" s="77"/>
      <c r="GJ100" s="77"/>
      <c r="GK100" s="77"/>
      <c r="GL100" s="77"/>
      <c r="GM100" s="77"/>
      <c r="GN100" s="77"/>
      <c r="GO100" s="77"/>
      <c r="GP100" s="77"/>
      <c r="GQ100" s="77"/>
      <c r="GR100" s="77"/>
      <c r="GS100" s="77"/>
      <c r="GT100" s="77"/>
      <c r="GU100" s="77"/>
      <c r="GV100" s="77"/>
      <c r="GW100" s="77"/>
      <c r="GX100" s="77"/>
      <c r="GY100" s="77"/>
      <c r="GZ100" s="77"/>
      <c r="HA100" s="77"/>
      <c r="HB100" s="77"/>
      <c r="HC100" s="77"/>
      <c r="HD100" s="77"/>
      <c r="HE100" s="77"/>
      <c r="HF100" s="77"/>
    </row>
    <row r="101" spans="1:214" ht="21">
      <c r="A101" s="29">
        <v>44</v>
      </c>
      <c r="B101" s="64">
        <f>IF(ลับ!B$3=0,0,IF(เวลาเรียน!G49="ป",ลับ!B$3,0))</f>
        <v>0</v>
      </c>
      <c r="C101" s="64">
        <f>IF(ลับ!C$3=0,0,IF(เวลาเรียน!H49="ป",ลับ!C$3,0))</f>
        <v>0</v>
      </c>
      <c r="D101" s="64">
        <f>IF(ลับ!D$3=0,0,IF(เวลาเรียน!I49="ป",ลับ!D$3,0))</f>
        <v>0</v>
      </c>
      <c r="E101" s="64">
        <f>IF(ลับ!E$3=0,0,IF(เวลาเรียน!J49="ป",ลับ!E$3,0))</f>
        <v>0</v>
      </c>
      <c r="F101" s="64">
        <f>IF(ลับ!F$3=0,0,IF(เวลาเรียน!K49="ป",ลับ!F$3,0))</f>
        <v>0</v>
      </c>
      <c r="G101" s="64">
        <f>IF(ลับ!G$3=0,0,IF(เวลาเรียน!L49="ป",ลับ!G$3,0))</f>
        <v>0</v>
      </c>
      <c r="H101" s="64">
        <f>IF(ลับ!H$3=0,0,IF(เวลาเรียน!M49="ป",ลับ!H$3,0))</f>
        <v>0</v>
      </c>
      <c r="I101" s="64">
        <f>IF(ลับ!I$3=0,0,IF(เวลาเรียน!N49="ป",ลับ!I$3,0))</f>
        <v>0</v>
      </c>
      <c r="J101" s="64">
        <f>IF(ลับ!J$3=0,0,IF(เวลาเรียน!O49="ป",ลับ!J$3,0))</f>
        <v>0</v>
      </c>
      <c r="K101" s="64">
        <f>IF(ลับ!K$3=0,0,IF(เวลาเรียน!P49="ป",ลับ!K$3,0))</f>
        <v>0</v>
      </c>
      <c r="L101" s="64">
        <f>IF(ลับ!L$3=0,0,IF(เวลาเรียน!Q49="ป",ลับ!L$3,0))</f>
        <v>0</v>
      </c>
      <c r="M101" s="64">
        <f>IF(ลับ!M$3=0,0,IF(เวลาเรียน!R49="ป",ลับ!M$3,0))</f>
        <v>0</v>
      </c>
      <c r="N101" s="64">
        <f>IF(ลับ!N$3=0,0,IF(เวลาเรียน!S49="ป",ลับ!N$3,0))</f>
        <v>0</v>
      </c>
      <c r="O101" s="64">
        <f>IF(ลับ!O$3=0,0,IF(เวลาเรียน!T49="ป",ลับ!O$3,0))</f>
        <v>0</v>
      </c>
      <c r="P101" s="64">
        <f>IF(ลับ!P$3=0,0,IF(เวลาเรียน!U49="ป",ลับ!P$3,0))</f>
        <v>0</v>
      </c>
      <c r="Q101" s="64">
        <f>IF(ลับ!Q$3=0,0,IF(เวลาเรียน!V49="ป",ลับ!Q$3,0))</f>
        <v>0</v>
      </c>
      <c r="R101" s="64">
        <f>IF(ลับ!R$3=0,0,IF(เวลาเรียน!W49="ป",ลับ!R$3,0))</f>
        <v>0</v>
      </c>
      <c r="S101" s="64">
        <f>IF(ลับ!S$3=0,0,IF(เวลาเรียน!X49="ป",ลับ!S$3,0))</f>
        <v>0</v>
      </c>
      <c r="T101" s="64">
        <f>IF(ลับ!T$3=0,0,IF(เวลาเรียน!Y49="ป",ลับ!T$3,0))</f>
        <v>0</v>
      </c>
      <c r="U101" s="64">
        <f>IF(ลับ!U$3=0,0,IF(เวลาเรียน!Z49="ป",ลับ!U$3,0))</f>
        <v>0</v>
      </c>
      <c r="V101" s="64">
        <f>IF(ลับ!V$3=0,0,IF(เวลาเรียน!AA49="ป",ลับ!V$3,0))</f>
        <v>0</v>
      </c>
      <c r="W101" s="64">
        <f>IF(ลับ!W$3=0,0,IF(เวลาเรียน!AB49="ป",ลับ!W$3,0))</f>
        <v>0</v>
      </c>
      <c r="X101" s="64">
        <f>IF(ลับ!X$3=0,0,IF(เวลาเรียน!AC49="ป",ลับ!X$3,0))</f>
        <v>0</v>
      </c>
      <c r="Y101" s="64">
        <f>IF(ลับ!Y$3=0,0,IF(เวลาเรียน!AD49="ป",ลับ!Y$3,0))</f>
        <v>0</v>
      </c>
      <c r="Z101" s="773">
        <f>IF(ลับ!Z$3=0,0,IF(เวลาเรียน!AE49="ป",ลับ!Z$3,0))</f>
        <v>0</v>
      </c>
      <c r="AA101" s="64">
        <f>IF(ลับ!B$3=0,0,IF(เวลาเรียน!AH49="ป",ลับ!B$3,0))</f>
        <v>0</v>
      </c>
      <c r="AB101" s="64">
        <f>IF(ลับ!C$3=0,0,IF(เวลาเรียน!AI49="ป",ลับ!C$3,0))</f>
        <v>0</v>
      </c>
      <c r="AC101" s="64">
        <f>IF(ลับ!D$3=0,0,IF(เวลาเรียน!AJ49="ป",ลับ!D$3,0))</f>
        <v>0</v>
      </c>
      <c r="AD101" s="64">
        <f>IF(ลับ!E$3=0,0,IF(เวลาเรียน!AK49="ป",ลับ!E$3,0))</f>
        <v>0</v>
      </c>
      <c r="AE101" s="64">
        <f>IF(ลับ!F$3=0,0,IF(เวลาเรียน!AL49="ป",ลับ!F$3,0))</f>
        <v>0</v>
      </c>
      <c r="AF101" s="64">
        <f>IF(ลับ!G$3=0,0,IF(เวลาเรียน!AM49="ป",ลับ!G$3,0))</f>
        <v>0</v>
      </c>
      <c r="AG101" s="64">
        <f>IF(ลับ!H$3=0,0,IF(เวลาเรียน!AN49="ป",ลับ!H$3,0))</f>
        <v>0</v>
      </c>
      <c r="AH101" s="64">
        <f>IF(ลับ!I$3=0,0,IF(เวลาเรียน!AO49="ป",ลับ!I$3,0))</f>
        <v>0</v>
      </c>
      <c r="AI101" s="64">
        <f>IF(ลับ!J$3=0,0,IF(เวลาเรียน!AP49="ป",ลับ!J$3,0))</f>
        <v>0</v>
      </c>
      <c r="AJ101" s="64">
        <f>IF(ลับ!K$3=0,0,IF(เวลาเรียน!AQ49="ป",ลับ!K$3,0))</f>
        <v>0</v>
      </c>
      <c r="AK101" s="64">
        <f>IF(ลับ!L$3=0,0,IF(เวลาเรียน!AR49="ป",ลับ!L$3,0))</f>
        <v>0</v>
      </c>
      <c r="AL101" s="64">
        <f>IF(ลับ!M$3=0,0,IF(เวลาเรียน!AS49="ป",ลับ!M$3,0))</f>
        <v>0</v>
      </c>
      <c r="AM101" s="64">
        <f>IF(ลับ!N$3=0,0,IF(เวลาเรียน!AT49="ป",ลับ!N$3,0))</f>
        <v>0</v>
      </c>
      <c r="AN101" s="64">
        <f>IF(ลับ!O$3=0,0,IF(เวลาเรียน!AU49="ป",ลับ!O$3,0))</f>
        <v>0</v>
      </c>
      <c r="AO101" s="64">
        <f>IF(ลับ!P$3=0,0,IF(เวลาเรียน!AV49="ป",ลับ!P$3,0))</f>
        <v>0</v>
      </c>
      <c r="AP101" s="64">
        <f>IF(ลับ!Q$3=0,0,IF(เวลาเรียน!AW49="ป",ลับ!Q$3,0))</f>
        <v>0</v>
      </c>
      <c r="AQ101" s="64">
        <f>IF(ลับ!R$3=0,0,IF(เวลาเรียน!AX49="ป",ลับ!R$3,0))</f>
        <v>0</v>
      </c>
      <c r="AR101" s="64">
        <f>IF(ลับ!S$3=0,0,IF(เวลาเรียน!AY49="ป",ลับ!S$3,0))</f>
        <v>0</v>
      </c>
      <c r="AS101" s="64">
        <f>IF(ลับ!T$3=0,0,IF(เวลาเรียน!AZ49="ป",ลับ!T$3,0))</f>
        <v>0</v>
      </c>
      <c r="AT101" s="64">
        <f>IF(ลับ!U$3=0,0,IF(เวลาเรียน!BA49="ป",ลับ!U$3,0))</f>
        <v>0</v>
      </c>
      <c r="AU101" s="64">
        <f>IF(ลับ!V$3=0,0,IF(เวลาเรียน!BB49="ป",ลับ!V$3,0))</f>
        <v>0</v>
      </c>
      <c r="AV101" s="64">
        <f>IF(ลับ!W$3=0,0,IF(เวลาเรียน!BC49="ป",ลับ!W$3,0))</f>
        <v>0</v>
      </c>
      <c r="AW101" s="64">
        <f>IF(ลับ!X$3=0,0,IF(เวลาเรียน!BD49="ป",ลับ!X$3,0))</f>
        <v>0</v>
      </c>
      <c r="AX101" s="64">
        <f>IF(ลับ!Y$3=0,0,IF(เวลาเรียน!BE49="ป",ลับ!Y$3,0))</f>
        <v>0</v>
      </c>
      <c r="AY101" s="64">
        <f>IF(ลับ!Z$3=0,0,IF(เวลาเรียน!BF49="ป",ลับ!Z$3,0))</f>
        <v>0</v>
      </c>
      <c r="AZ101" s="64">
        <f>IF(ลับ!AA$3=0,0,IF(เวลาเรียน!BG49="ป",ลับ!AA$3,0))</f>
        <v>0</v>
      </c>
      <c r="BA101" s="64">
        <f>IF(ลับ!AB$3=0,0,IF(เวลาเรียน!BH49="ป",ลับ!AB$3,0))</f>
        <v>0</v>
      </c>
      <c r="BB101" s="64">
        <f>IF(ลับ!AC$3=0,0,IF(เวลาเรียน!BI49="ป",ลับ!AC$3,0))</f>
        <v>0</v>
      </c>
      <c r="BC101" s="64">
        <f>IF(ลับ!AD$3=0,0,IF(เวลาเรียน!BJ49="ป",ลับ!AD$3,0))</f>
        <v>0</v>
      </c>
      <c r="BD101" s="64">
        <f>IF(ลับ!AE$3=0,0,IF(เวลาเรียน!BK49="ป",ลับ!AE$3,0))</f>
        <v>0</v>
      </c>
      <c r="BE101" s="64">
        <f>IF(ลับ!AF$3=0,0,IF(เวลาเรียน!BL49="ป",ลับ!AF$3,0))</f>
        <v>0</v>
      </c>
      <c r="BF101" s="64">
        <f>IF(ลับ!AG$3=0,0,IF(เวลาเรียน!BM49="ป",ลับ!AG$3,0))</f>
        <v>0</v>
      </c>
      <c r="BG101" s="64">
        <f>IF(ลับ!AH$3=0,0,IF(เวลาเรียน!BN49="ป",ลับ!AH$3,0))</f>
        <v>0</v>
      </c>
      <c r="BH101" s="64">
        <f>IF(ลับ!AI$3=0,0,IF(เวลาเรียน!BO49="ป",ลับ!AI$3,0))</f>
        <v>0</v>
      </c>
      <c r="BI101" s="64">
        <f>IF(ลับ!AJ$3=0,0,IF(เวลาเรียน!BP49="ป",ลับ!AJ$3,0))</f>
        <v>0</v>
      </c>
      <c r="BJ101" s="64">
        <f>IF(ลับ!AK$3=0,0,IF(เวลาเรียน!BQ49="ป",ลับ!AK$3,0))</f>
        <v>0</v>
      </c>
      <c r="BK101" s="64">
        <f>IF(ลับ!AL$3=0,0,IF(เวลาเรียน!BR49="ป",ลับ!AL$3,0))</f>
        <v>0</v>
      </c>
      <c r="BL101" s="64">
        <f>IF(ลับ!AM$3=0,0,IF(เวลาเรียน!BS49="ป",ลับ!AM$3,0))</f>
        <v>0</v>
      </c>
      <c r="BM101" s="64">
        <f>IF(ลับ!AN$3=0,0,IF(เวลาเรียน!BT49="ป",ลับ!AN$3,0))</f>
        <v>0</v>
      </c>
      <c r="BN101" s="64">
        <f>IF(ลับ!AO$3=0,0,IF(เวลาเรียน!BU49="ป",ลับ!AO$3,0))</f>
        <v>0</v>
      </c>
      <c r="BO101" s="64">
        <f>IF(ลับ!AP$3=0,0,IF(เวลาเรียน!BV49="ป",ลับ!AP$3,0))</f>
        <v>0</v>
      </c>
      <c r="BP101" s="64">
        <f>IF(ลับ!AQ$3=0,0,IF(เวลาเรียน!BW49="ป",ลับ!AQ$3,0))</f>
        <v>0</v>
      </c>
      <c r="BQ101" s="64">
        <f>IF(ลับ!AR$3=0,0,IF(เวลาเรียน!BX49="ป",ลับ!AR$3,0))</f>
        <v>0</v>
      </c>
      <c r="BR101" s="64">
        <f>IF(ลับ!AS$3=0,0,IF(เวลาเรียน!BY49="ป",ลับ!AS$3,0))</f>
        <v>0</v>
      </c>
      <c r="BS101" s="773">
        <f>IF(ลับ!AT$3=0,0,IF(เวลาเรียน!BZ49="ป",ลับ!AT$3,0))</f>
        <v>0</v>
      </c>
      <c r="BT101" s="64">
        <f>IF(ลับ!BT$3=0,0,IF(เวลาเรียน!CB49="ป",ลับ!BT$3,0))</f>
        <v>0</v>
      </c>
      <c r="BU101" s="64">
        <f>IF(ลับ!BU$3=0,0,IF(เวลาเรียน!CC49="ป",ลับ!BU$3,0))</f>
        <v>0</v>
      </c>
      <c r="BV101" s="64">
        <f>IF(ลับ!BV$3=0,0,IF(เวลาเรียน!CD49="ป",ลับ!BV$3,0))</f>
        <v>0</v>
      </c>
      <c r="BW101" s="64">
        <f>IF(ลับ!BW$3=0,0,IF(เวลาเรียน!CE49="ป",ลับ!BW$3,0))</f>
        <v>0</v>
      </c>
      <c r="BX101" s="64">
        <f>IF(ลับ!BX$3=0,0,IF(เวลาเรียน!CF49="ป",ลับ!BX$3,0))</f>
        <v>0</v>
      </c>
      <c r="BY101" s="64">
        <f>IF(ลับ!BY$3=0,0,IF(เวลาเรียน!CG49="ป",ลับ!BY$3,0))</f>
        <v>0</v>
      </c>
      <c r="BZ101" s="64">
        <f>IF(ลับ!BZ$3=0,0,IF(เวลาเรียน!CH49="ป",ลับ!BZ$3,0))</f>
        <v>0</v>
      </c>
      <c r="CA101" s="64">
        <f>IF(ลับ!CA$3=0,0,IF(เวลาเรียน!CI49="ป",ลับ!CA$3,0))</f>
        <v>0</v>
      </c>
      <c r="CB101" s="64">
        <f>IF(ลับ!CB$3=0,0,IF(เวลาเรียน!CJ49="ป",ลับ!CB$3,0))</f>
        <v>0</v>
      </c>
      <c r="CC101" s="64">
        <f>IF(ลับ!CC$3=0,0,IF(เวลาเรียน!CK49="ป",ลับ!CC$3,0))</f>
        <v>0</v>
      </c>
      <c r="CD101" s="64">
        <f>IF(ลับ!CD$3=0,0,IF(เวลาเรียน!CL49="ป",ลับ!CD$3,0))</f>
        <v>0</v>
      </c>
      <c r="CE101" s="64">
        <f>IF(ลับ!CE$3=0,0,IF(เวลาเรียน!CM49="ป",ลับ!CE$3,0))</f>
        <v>0</v>
      </c>
      <c r="CF101" s="64">
        <f>IF(ลับ!CF$3=0,0,IF(เวลาเรียน!CN49="ป",ลับ!CF$3,0))</f>
        <v>0</v>
      </c>
      <c r="CG101" s="64">
        <f>IF(ลับ!CG$3=0,0,IF(เวลาเรียน!CO49="ป",ลับ!CG$3,0))</f>
        <v>0</v>
      </c>
      <c r="CH101" s="64">
        <f>IF(ลับ!CH$3=0,0,IF(เวลาเรียน!CP49="ป",ลับ!CH$3,0))</f>
        <v>0</v>
      </c>
      <c r="CI101" s="64">
        <f>IF(ลับ!CI$3=0,0,IF(เวลาเรียน!CQ49="ป",ลับ!CI$3,0))</f>
        <v>0</v>
      </c>
      <c r="CJ101" s="64">
        <f>IF(ลับ!CJ$3=0,0,IF(เวลาเรียน!CR49="ป",ลับ!CJ$3,0))</f>
        <v>0</v>
      </c>
      <c r="CK101" s="64">
        <f>IF(ลับ!CK$3=0,0,IF(เวลาเรียน!CS49="ป",ลับ!CK$3,0))</f>
        <v>0</v>
      </c>
      <c r="CL101" s="64">
        <f>IF(ลับ!CL$3=0,0,IF(เวลาเรียน!CT49="ป",ลับ!CL$3,0))</f>
        <v>0</v>
      </c>
      <c r="CM101" s="64">
        <f>IF(ลับ!CM$3=0,0,IF(เวลาเรียน!CU49="ป",ลับ!CM$3,0))</f>
        <v>0</v>
      </c>
      <c r="CN101" s="64">
        <f>IF(ลับ!CN$3=0,0,IF(เวลาเรียน!CV49="ป",ลับ!CN$3,0))</f>
        <v>0</v>
      </c>
      <c r="CO101" s="64">
        <f>IF(ลับ!CO$3=0,0,IF(เวลาเรียน!CW49="ป",ลับ!CO$3,0))</f>
        <v>0</v>
      </c>
      <c r="CP101" s="64">
        <f>IF(ลับ!CP$3=0,0,IF(เวลาเรียน!CX49="ป",ลับ!CP$3,0))</f>
        <v>0</v>
      </c>
      <c r="CQ101" s="64">
        <f>IF(ลับ!CQ$3=0,0,IF(เวลาเรียน!CY49="ป",ลับ!CQ$3,0))</f>
        <v>0</v>
      </c>
      <c r="CR101" s="64">
        <f>IF(ลับ!CR$3=0,0,IF(เวลาเรียน!CZ49="ป",ลับ!CR$3,0))</f>
        <v>0</v>
      </c>
      <c r="CS101" s="64">
        <f>IF(ลับ!CS$3=0,0,IF(เวลาเรียน!DA49="ป",ลับ!CS$3,0))</f>
        <v>0</v>
      </c>
      <c r="CT101" s="64">
        <f>IF(ลับ!CT$3=0,0,IF(เวลาเรียน!DB49="ป",ลับ!CT$3,0))</f>
        <v>0</v>
      </c>
      <c r="CU101" s="64">
        <f>IF(ลับ!CU$3=0,0,IF(เวลาเรียน!DC49="ป",ลับ!CU$3,0))</f>
        <v>0</v>
      </c>
      <c r="CV101" s="64">
        <f>IF(ลับ!CV$3=0,0,IF(เวลาเรียน!DD49="ป",ลับ!CV$3,0))</f>
        <v>0</v>
      </c>
      <c r="CW101" s="64">
        <f>IF(ลับ!CW$3=0,0,IF(เวลาเรียน!DE49="ป",ลับ!CW$3,0))</f>
        <v>0</v>
      </c>
      <c r="CX101" s="85">
        <f t="shared" si="24"/>
        <v>0</v>
      </c>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c r="DW101" s="51"/>
      <c r="DX101" s="51"/>
      <c r="DY101" s="51"/>
      <c r="DZ101" s="51"/>
      <c r="EA101" s="51"/>
      <c r="EB101" s="51"/>
      <c r="EC101" s="51"/>
      <c r="ED101" s="51"/>
      <c r="EE101" s="51"/>
      <c r="EF101" s="51"/>
      <c r="GI101" s="77"/>
      <c r="GJ101" s="77"/>
      <c r="GK101" s="77"/>
      <c r="GL101" s="77"/>
      <c r="GM101" s="77"/>
      <c r="GN101" s="77"/>
      <c r="GO101" s="77"/>
      <c r="GP101" s="77"/>
      <c r="GQ101" s="77"/>
      <c r="GR101" s="77"/>
      <c r="GS101" s="77"/>
      <c r="GT101" s="77"/>
      <c r="GU101" s="77"/>
      <c r="GV101" s="77"/>
      <c r="GW101" s="77"/>
      <c r="GX101" s="77"/>
      <c r="GY101" s="77"/>
      <c r="GZ101" s="77"/>
      <c r="HA101" s="77"/>
      <c r="HB101" s="77"/>
      <c r="HC101" s="77"/>
      <c r="HD101" s="77"/>
      <c r="HE101" s="77"/>
      <c r="HF101" s="77"/>
    </row>
    <row r="102" spans="1:214" ht="21">
      <c r="A102" s="29">
        <v>45</v>
      </c>
      <c r="B102" s="64">
        <f>IF(ลับ!B$3=0,0,IF(เวลาเรียน!G50="ป",ลับ!B$3,0))</f>
        <v>0</v>
      </c>
      <c r="C102" s="64">
        <f>IF(ลับ!C$3=0,0,IF(เวลาเรียน!H50="ป",ลับ!C$3,0))</f>
        <v>0</v>
      </c>
      <c r="D102" s="64">
        <f>IF(ลับ!D$3=0,0,IF(เวลาเรียน!I50="ป",ลับ!D$3,0))</f>
        <v>0</v>
      </c>
      <c r="E102" s="64">
        <f>IF(ลับ!E$3=0,0,IF(เวลาเรียน!J50="ป",ลับ!E$3,0))</f>
        <v>0</v>
      </c>
      <c r="F102" s="64">
        <f>IF(ลับ!F$3=0,0,IF(เวลาเรียน!K50="ป",ลับ!F$3,0))</f>
        <v>0</v>
      </c>
      <c r="G102" s="64">
        <f>IF(ลับ!G$3=0,0,IF(เวลาเรียน!L50="ป",ลับ!G$3,0))</f>
        <v>0</v>
      </c>
      <c r="H102" s="64">
        <f>IF(ลับ!H$3=0,0,IF(เวลาเรียน!M50="ป",ลับ!H$3,0))</f>
        <v>0</v>
      </c>
      <c r="I102" s="64">
        <f>IF(ลับ!I$3=0,0,IF(เวลาเรียน!N50="ป",ลับ!I$3,0))</f>
        <v>0</v>
      </c>
      <c r="J102" s="64">
        <f>IF(ลับ!J$3=0,0,IF(เวลาเรียน!O50="ป",ลับ!J$3,0))</f>
        <v>0</v>
      </c>
      <c r="K102" s="64">
        <f>IF(ลับ!K$3=0,0,IF(เวลาเรียน!P50="ป",ลับ!K$3,0))</f>
        <v>0</v>
      </c>
      <c r="L102" s="64">
        <f>IF(ลับ!L$3=0,0,IF(เวลาเรียน!Q50="ป",ลับ!L$3,0))</f>
        <v>0</v>
      </c>
      <c r="M102" s="64">
        <f>IF(ลับ!M$3=0,0,IF(เวลาเรียน!R50="ป",ลับ!M$3,0))</f>
        <v>0</v>
      </c>
      <c r="N102" s="64">
        <f>IF(ลับ!N$3=0,0,IF(เวลาเรียน!S50="ป",ลับ!N$3,0))</f>
        <v>0</v>
      </c>
      <c r="O102" s="64">
        <f>IF(ลับ!O$3=0,0,IF(เวลาเรียน!T50="ป",ลับ!O$3,0))</f>
        <v>0</v>
      </c>
      <c r="P102" s="64">
        <f>IF(ลับ!P$3=0,0,IF(เวลาเรียน!U50="ป",ลับ!P$3,0))</f>
        <v>0</v>
      </c>
      <c r="Q102" s="64">
        <f>IF(ลับ!Q$3=0,0,IF(เวลาเรียน!V50="ป",ลับ!Q$3,0))</f>
        <v>0</v>
      </c>
      <c r="R102" s="64">
        <f>IF(ลับ!R$3=0,0,IF(เวลาเรียน!W50="ป",ลับ!R$3,0))</f>
        <v>0</v>
      </c>
      <c r="S102" s="64">
        <f>IF(ลับ!S$3=0,0,IF(เวลาเรียน!X50="ป",ลับ!S$3,0))</f>
        <v>0</v>
      </c>
      <c r="T102" s="64">
        <f>IF(ลับ!T$3=0,0,IF(เวลาเรียน!Y50="ป",ลับ!T$3,0))</f>
        <v>0</v>
      </c>
      <c r="U102" s="64">
        <f>IF(ลับ!U$3=0,0,IF(เวลาเรียน!Z50="ป",ลับ!U$3,0))</f>
        <v>0</v>
      </c>
      <c r="V102" s="64">
        <f>IF(ลับ!V$3=0,0,IF(เวลาเรียน!AA50="ป",ลับ!V$3,0))</f>
        <v>0</v>
      </c>
      <c r="W102" s="64">
        <f>IF(ลับ!W$3=0,0,IF(เวลาเรียน!AB50="ป",ลับ!W$3,0))</f>
        <v>0</v>
      </c>
      <c r="X102" s="64">
        <f>IF(ลับ!X$3=0,0,IF(เวลาเรียน!AC50="ป",ลับ!X$3,0))</f>
        <v>0</v>
      </c>
      <c r="Y102" s="64">
        <f>IF(ลับ!Y$3=0,0,IF(เวลาเรียน!AD50="ป",ลับ!Y$3,0))</f>
        <v>0</v>
      </c>
      <c r="Z102" s="773">
        <f>IF(ลับ!Z$3=0,0,IF(เวลาเรียน!AE50="ป",ลับ!Z$3,0))</f>
        <v>0</v>
      </c>
      <c r="AA102" s="64">
        <f>IF(ลับ!B$3=0,0,IF(เวลาเรียน!AH50="ป",ลับ!B$3,0))</f>
        <v>0</v>
      </c>
      <c r="AB102" s="64">
        <f>IF(ลับ!C$3=0,0,IF(เวลาเรียน!AI50="ป",ลับ!C$3,0))</f>
        <v>0</v>
      </c>
      <c r="AC102" s="64">
        <f>IF(ลับ!D$3=0,0,IF(เวลาเรียน!AJ50="ป",ลับ!D$3,0))</f>
        <v>0</v>
      </c>
      <c r="AD102" s="64">
        <f>IF(ลับ!E$3=0,0,IF(เวลาเรียน!AK50="ป",ลับ!E$3,0))</f>
        <v>0</v>
      </c>
      <c r="AE102" s="64">
        <f>IF(ลับ!F$3=0,0,IF(เวลาเรียน!AL50="ป",ลับ!F$3,0))</f>
        <v>0</v>
      </c>
      <c r="AF102" s="64">
        <f>IF(ลับ!G$3=0,0,IF(เวลาเรียน!AM50="ป",ลับ!G$3,0))</f>
        <v>0</v>
      </c>
      <c r="AG102" s="64">
        <f>IF(ลับ!H$3=0,0,IF(เวลาเรียน!AN50="ป",ลับ!H$3,0))</f>
        <v>0</v>
      </c>
      <c r="AH102" s="64">
        <f>IF(ลับ!I$3=0,0,IF(เวลาเรียน!AO50="ป",ลับ!I$3,0))</f>
        <v>0</v>
      </c>
      <c r="AI102" s="64">
        <f>IF(ลับ!J$3=0,0,IF(เวลาเรียน!AP50="ป",ลับ!J$3,0))</f>
        <v>0</v>
      </c>
      <c r="AJ102" s="64">
        <f>IF(ลับ!K$3=0,0,IF(เวลาเรียน!AQ50="ป",ลับ!K$3,0))</f>
        <v>0</v>
      </c>
      <c r="AK102" s="64">
        <f>IF(ลับ!L$3=0,0,IF(เวลาเรียน!AR50="ป",ลับ!L$3,0))</f>
        <v>0</v>
      </c>
      <c r="AL102" s="64">
        <f>IF(ลับ!M$3=0,0,IF(เวลาเรียน!AS50="ป",ลับ!M$3,0))</f>
        <v>0</v>
      </c>
      <c r="AM102" s="64">
        <f>IF(ลับ!N$3=0,0,IF(เวลาเรียน!AT50="ป",ลับ!N$3,0))</f>
        <v>0</v>
      </c>
      <c r="AN102" s="64">
        <f>IF(ลับ!O$3=0,0,IF(เวลาเรียน!AU50="ป",ลับ!O$3,0))</f>
        <v>0</v>
      </c>
      <c r="AO102" s="64">
        <f>IF(ลับ!P$3=0,0,IF(เวลาเรียน!AV50="ป",ลับ!P$3,0))</f>
        <v>0</v>
      </c>
      <c r="AP102" s="64">
        <f>IF(ลับ!Q$3=0,0,IF(เวลาเรียน!AW50="ป",ลับ!Q$3,0))</f>
        <v>0</v>
      </c>
      <c r="AQ102" s="64">
        <f>IF(ลับ!R$3=0,0,IF(เวลาเรียน!AX50="ป",ลับ!R$3,0))</f>
        <v>0</v>
      </c>
      <c r="AR102" s="64">
        <f>IF(ลับ!S$3=0,0,IF(เวลาเรียน!AY50="ป",ลับ!S$3,0))</f>
        <v>0</v>
      </c>
      <c r="AS102" s="64">
        <f>IF(ลับ!T$3=0,0,IF(เวลาเรียน!AZ50="ป",ลับ!T$3,0))</f>
        <v>0</v>
      </c>
      <c r="AT102" s="64">
        <f>IF(ลับ!U$3=0,0,IF(เวลาเรียน!BA50="ป",ลับ!U$3,0))</f>
        <v>0</v>
      </c>
      <c r="AU102" s="64">
        <f>IF(ลับ!V$3=0,0,IF(เวลาเรียน!BB50="ป",ลับ!V$3,0))</f>
        <v>0</v>
      </c>
      <c r="AV102" s="64">
        <f>IF(ลับ!W$3=0,0,IF(เวลาเรียน!BC50="ป",ลับ!W$3,0))</f>
        <v>0</v>
      </c>
      <c r="AW102" s="64">
        <f>IF(ลับ!X$3=0,0,IF(เวลาเรียน!BD50="ป",ลับ!X$3,0))</f>
        <v>0</v>
      </c>
      <c r="AX102" s="64">
        <f>IF(ลับ!Y$3=0,0,IF(เวลาเรียน!BE50="ป",ลับ!Y$3,0))</f>
        <v>0</v>
      </c>
      <c r="AY102" s="64">
        <f>IF(ลับ!Z$3=0,0,IF(เวลาเรียน!BF50="ป",ลับ!Z$3,0))</f>
        <v>0</v>
      </c>
      <c r="AZ102" s="64">
        <f>IF(ลับ!AA$3=0,0,IF(เวลาเรียน!BG50="ป",ลับ!AA$3,0))</f>
        <v>0</v>
      </c>
      <c r="BA102" s="64">
        <f>IF(ลับ!AB$3=0,0,IF(เวลาเรียน!BH50="ป",ลับ!AB$3,0))</f>
        <v>0</v>
      </c>
      <c r="BB102" s="64">
        <f>IF(ลับ!AC$3=0,0,IF(เวลาเรียน!BI50="ป",ลับ!AC$3,0))</f>
        <v>0</v>
      </c>
      <c r="BC102" s="64">
        <f>IF(ลับ!AD$3=0,0,IF(เวลาเรียน!BJ50="ป",ลับ!AD$3,0))</f>
        <v>0</v>
      </c>
      <c r="BD102" s="64">
        <f>IF(ลับ!AE$3=0,0,IF(เวลาเรียน!BK50="ป",ลับ!AE$3,0))</f>
        <v>0</v>
      </c>
      <c r="BE102" s="64">
        <f>IF(ลับ!AF$3=0,0,IF(เวลาเรียน!BL50="ป",ลับ!AF$3,0))</f>
        <v>0</v>
      </c>
      <c r="BF102" s="64">
        <f>IF(ลับ!AG$3=0,0,IF(เวลาเรียน!BM50="ป",ลับ!AG$3,0))</f>
        <v>0</v>
      </c>
      <c r="BG102" s="64">
        <f>IF(ลับ!AH$3=0,0,IF(เวลาเรียน!BN50="ป",ลับ!AH$3,0))</f>
        <v>0</v>
      </c>
      <c r="BH102" s="64">
        <f>IF(ลับ!AI$3=0,0,IF(เวลาเรียน!BO50="ป",ลับ!AI$3,0))</f>
        <v>0</v>
      </c>
      <c r="BI102" s="64">
        <f>IF(ลับ!AJ$3=0,0,IF(เวลาเรียน!BP50="ป",ลับ!AJ$3,0))</f>
        <v>0</v>
      </c>
      <c r="BJ102" s="64">
        <f>IF(ลับ!AK$3=0,0,IF(เวลาเรียน!BQ50="ป",ลับ!AK$3,0))</f>
        <v>0</v>
      </c>
      <c r="BK102" s="64">
        <f>IF(ลับ!AL$3=0,0,IF(เวลาเรียน!BR50="ป",ลับ!AL$3,0))</f>
        <v>0</v>
      </c>
      <c r="BL102" s="64">
        <f>IF(ลับ!AM$3=0,0,IF(เวลาเรียน!BS50="ป",ลับ!AM$3,0))</f>
        <v>0</v>
      </c>
      <c r="BM102" s="64">
        <f>IF(ลับ!AN$3=0,0,IF(เวลาเรียน!BT50="ป",ลับ!AN$3,0))</f>
        <v>0</v>
      </c>
      <c r="BN102" s="64">
        <f>IF(ลับ!AO$3=0,0,IF(เวลาเรียน!BU50="ป",ลับ!AO$3,0))</f>
        <v>0</v>
      </c>
      <c r="BO102" s="64">
        <f>IF(ลับ!AP$3=0,0,IF(เวลาเรียน!BV50="ป",ลับ!AP$3,0))</f>
        <v>0</v>
      </c>
      <c r="BP102" s="64">
        <f>IF(ลับ!AQ$3=0,0,IF(เวลาเรียน!BW50="ป",ลับ!AQ$3,0))</f>
        <v>0</v>
      </c>
      <c r="BQ102" s="64">
        <f>IF(ลับ!AR$3=0,0,IF(เวลาเรียน!BX50="ป",ลับ!AR$3,0))</f>
        <v>0</v>
      </c>
      <c r="BR102" s="64">
        <f>IF(ลับ!AS$3=0,0,IF(เวลาเรียน!BY50="ป",ลับ!AS$3,0))</f>
        <v>0</v>
      </c>
      <c r="BS102" s="773">
        <f>IF(ลับ!AT$3=0,0,IF(เวลาเรียน!BZ50="ป",ลับ!AT$3,0))</f>
        <v>0</v>
      </c>
      <c r="BT102" s="64">
        <f>IF(ลับ!BT$3=0,0,IF(เวลาเรียน!CB50="ป",ลับ!BT$3,0))</f>
        <v>0</v>
      </c>
      <c r="BU102" s="64">
        <f>IF(ลับ!BU$3=0,0,IF(เวลาเรียน!CC50="ป",ลับ!BU$3,0))</f>
        <v>0</v>
      </c>
      <c r="BV102" s="64">
        <f>IF(ลับ!BV$3=0,0,IF(เวลาเรียน!CD50="ป",ลับ!BV$3,0))</f>
        <v>0</v>
      </c>
      <c r="BW102" s="64">
        <f>IF(ลับ!BW$3=0,0,IF(เวลาเรียน!CE50="ป",ลับ!BW$3,0))</f>
        <v>0</v>
      </c>
      <c r="BX102" s="64">
        <f>IF(ลับ!BX$3=0,0,IF(เวลาเรียน!CF50="ป",ลับ!BX$3,0))</f>
        <v>0</v>
      </c>
      <c r="BY102" s="64">
        <f>IF(ลับ!BY$3=0,0,IF(เวลาเรียน!CG50="ป",ลับ!BY$3,0))</f>
        <v>0</v>
      </c>
      <c r="BZ102" s="64">
        <f>IF(ลับ!BZ$3=0,0,IF(เวลาเรียน!CH50="ป",ลับ!BZ$3,0))</f>
        <v>0</v>
      </c>
      <c r="CA102" s="64">
        <f>IF(ลับ!CA$3=0,0,IF(เวลาเรียน!CI50="ป",ลับ!CA$3,0))</f>
        <v>0</v>
      </c>
      <c r="CB102" s="64">
        <f>IF(ลับ!CB$3=0,0,IF(เวลาเรียน!CJ50="ป",ลับ!CB$3,0))</f>
        <v>0</v>
      </c>
      <c r="CC102" s="64">
        <f>IF(ลับ!CC$3=0,0,IF(เวลาเรียน!CK50="ป",ลับ!CC$3,0))</f>
        <v>0</v>
      </c>
      <c r="CD102" s="64">
        <f>IF(ลับ!CD$3=0,0,IF(เวลาเรียน!CL50="ป",ลับ!CD$3,0))</f>
        <v>0</v>
      </c>
      <c r="CE102" s="64">
        <f>IF(ลับ!CE$3=0,0,IF(เวลาเรียน!CM50="ป",ลับ!CE$3,0))</f>
        <v>0</v>
      </c>
      <c r="CF102" s="64">
        <f>IF(ลับ!CF$3=0,0,IF(เวลาเรียน!CN50="ป",ลับ!CF$3,0))</f>
        <v>0</v>
      </c>
      <c r="CG102" s="64">
        <f>IF(ลับ!CG$3=0,0,IF(เวลาเรียน!CO50="ป",ลับ!CG$3,0))</f>
        <v>0</v>
      </c>
      <c r="CH102" s="64">
        <f>IF(ลับ!CH$3=0,0,IF(เวลาเรียน!CP50="ป",ลับ!CH$3,0))</f>
        <v>0</v>
      </c>
      <c r="CI102" s="64">
        <f>IF(ลับ!CI$3=0,0,IF(เวลาเรียน!CQ50="ป",ลับ!CI$3,0))</f>
        <v>0</v>
      </c>
      <c r="CJ102" s="64">
        <f>IF(ลับ!CJ$3=0,0,IF(เวลาเรียน!CR50="ป",ลับ!CJ$3,0))</f>
        <v>0</v>
      </c>
      <c r="CK102" s="64">
        <f>IF(ลับ!CK$3=0,0,IF(เวลาเรียน!CS50="ป",ลับ!CK$3,0))</f>
        <v>0</v>
      </c>
      <c r="CL102" s="64">
        <f>IF(ลับ!CL$3=0,0,IF(เวลาเรียน!CT50="ป",ลับ!CL$3,0))</f>
        <v>0</v>
      </c>
      <c r="CM102" s="64">
        <f>IF(ลับ!CM$3=0,0,IF(เวลาเรียน!CU50="ป",ลับ!CM$3,0))</f>
        <v>0</v>
      </c>
      <c r="CN102" s="64">
        <f>IF(ลับ!CN$3=0,0,IF(เวลาเรียน!CV50="ป",ลับ!CN$3,0))</f>
        <v>0</v>
      </c>
      <c r="CO102" s="64">
        <f>IF(ลับ!CO$3=0,0,IF(เวลาเรียน!CW50="ป",ลับ!CO$3,0))</f>
        <v>0</v>
      </c>
      <c r="CP102" s="64">
        <f>IF(ลับ!CP$3=0,0,IF(เวลาเรียน!CX50="ป",ลับ!CP$3,0))</f>
        <v>0</v>
      </c>
      <c r="CQ102" s="64">
        <f>IF(ลับ!CQ$3=0,0,IF(เวลาเรียน!CY50="ป",ลับ!CQ$3,0))</f>
        <v>0</v>
      </c>
      <c r="CR102" s="64">
        <f>IF(ลับ!CR$3=0,0,IF(เวลาเรียน!CZ50="ป",ลับ!CR$3,0))</f>
        <v>0</v>
      </c>
      <c r="CS102" s="64">
        <f>IF(ลับ!CS$3=0,0,IF(เวลาเรียน!DA50="ป",ลับ!CS$3,0))</f>
        <v>0</v>
      </c>
      <c r="CT102" s="64">
        <f>IF(ลับ!CT$3=0,0,IF(เวลาเรียน!DB50="ป",ลับ!CT$3,0))</f>
        <v>0</v>
      </c>
      <c r="CU102" s="64">
        <f>IF(ลับ!CU$3=0,0,IF(เวลาเรียน!DC50="ป",ลับ!CU$3,0))</f>
        <v>0</v>
      </c>
      <c r="CV102" s="64">
        <f>IF(ลับ!CV$3=0,0,IF(เวลาเรียน!DD50="ป",ลับ!CV$3,0))</f>
        <v>0</v>
      </c>
      <c r="CW102" s="64">
        <f>IF(ลับ!CW$3=0,0,IF(เวลาเรียน!DE50="ป",ลับ!CW$3,0))</f>
        <v>0</v>
      </c>
      <c r="CX102" s="85">
        <f t="shared" si="24"/>
        <v>0</v>
      </c>
      <c r="CZ102" s="51"/>
      <c r="DA102" s="51"/>
      <c r="DB102" s="51"/>
      <c r="DC102" s="51"/>
      <c r="DD102" s="51"/>
      <c r="DE102" s="51"/>
      <c r="DF102" s="51"/>
      <c r="DG102" s="51"/>
      <c r="DH102" s="51"/>
      <c r="DI102" s="51"/>
      <c r="DJ102" s="51"/>
      <c r="DK102" s="51"/>
      <c r="DL102" s="51"/>
      <c r="DM102" s="51"/>
      <c r="DN102" s="51"/>
      <c r="DO102" s="51"/>
      <c r="DP102" s="51"/>
      <c r="DQ102" s="51"/>
      <c r="DR102" s="51"/>
      <c r="DS102" s="51"/>
      <c r="DT102" s="51"/>
      <c r="DU102" s="51"/>
      <c r="DV102" s="51"/>
      <c r="DW102" s="51"/>
      <c r="DX102" s="51"/>
      <c r="DY102" s="51"/>
      <c r="DZ102" s="51"/>
      <c r="EA102" s="51"/>
      <c r="EB102" s="51"/>
      <c r="EC102" s="51"/>
      <c r="ED102" s="51"/>
      <c r="EE102" s="51"/>
      <c r="EF102" s="51"/>
      <c r="GI102" s="77"/>
      <c r="GJ102" s="77"/>
      <c r="GK102" s="77"/>
      <c r="GL102" s="77"/>
      <c r="GM102" s="77"/>
      <c r="GN102" s="77"/>
      <c r="GO102" s="77"/>
      <c r="GP102" s="77"/>
      <c r="GQ102" s="77"/>
      <c r="GR102" s="77"/>
      <c r="GS102" s="77"/>
      <c r="GT102" s="77"/>
      <c r="GU102" s="77"/>
      <c r="GV102" s="77"/>
      <c r="GW102" s="77"/>
      <c r="GX102" s="77"/>
      <c r="GY102" s="77"/>
      <c r="GZ102" s="77"/>
      <c r="HA102" s="77"/>
      <c r="HB102" s="77"/>
      <c r="HC102" s="77"/>
      <c r="HD102" s="77"/>
      <c r="HE102" s="77"/>
      <c r="HF102" s="77"/>
    </row>
    <row r="103" spans="1:214" ht="21">
      <c r="A103" s="29">
        <v>46</v>
      </c>
      <c r="B103" s="64">
        <f>IF(ลับ!B$3=0,0,IF(เวลาเรียน!G51="ป",ลับ!B$3,0))</f>
        <v>0</v>
      </c>
      <c r="C103" s="64">
        <f>IF(ลับ!C$3=0,0,IF(เวลาเรียน!H51="ป",ลับ!C$3,0))</f>
        <v>0</v>
      </c>
      <c r="D103" s="64">
        <f>IF(ลับ!D$3=0,0,IF(เวลาเรียน!I51="ป",ลับ!D$3,0))</f>
        <v>0</v>
      </c>
      <c r="E103" s="64">
        <f>IF(ลับ!E$3=0,0,IF(เวลาเรียน!J51="ป",ลับ!E$3,0))</f>
        <v>0</v>
      </c>
      <c r="F103" s="64">
        <f>IF(ลับ!F$3=0,0,IF(เวลาเรียน!K51="ป",ลับ!F$3,0))</f>
        <v>0</v>
      </c>
      <c r="G103" s="64">
        <f>IF(ลับ!G$3=0,0,IF(เวลาเรียน!L51="ป",ลับ!G$3,0))</f>
        <v>0</v>
      </c>
      <c r="H103" s="64">
        <f>IF(ลับ!H$3=0,0,IF(เวลาเรียน!M51="ป",ลับ!H$3,0))</f>
        <v>0</v>
      </c>
      <c r="I103" s="64">
        <f>IF(ลับ!I$3=0,0,IF(เวลาเรียน!N51="ป",ลับ!I$3,0))</f>
        <v>0</v>
      </c>
      <c r="J103" s="64">
        <f>IF(ลับ!J$3=0,0,IF(เวลาเรียน!O51="ป",ลับ!J$3,0))</f>
        <v>0</v>
      </c>
      <c r="K103" s="64">
        <f>IF(ลับ!K$3=0,0,IF(เวลาเรียน!P51="ป",ลับ!K$3,0))</f>
        <v>0</v>
      </c>
      <c r="L103" s="64">
        <f>IF(ลับ!L$3=0,0,IF(เวลาเรียน!Q51="ป",ลับ!L$3,0))</f>
        <v>0</v>
      </c>
      <c r="M103" s="64">
        <f>IF(ลับ!M$3=0,0,IF(เวลาเรียน!R51="ป",ลับ!M$3,0))</f>
        <v>0</v>
      </c>
      <c r="N103" s="64">
        <f>IF(ลับ!N$3=0,0,IF(เวลาเรียน!S51="ป",ลับ!N$3,0))</f>
        <v>0</v>
      </c>
      <c r="O103" s="64">
        <f>IF(ลับ!O$3=0,0,IF(เวลาเรียน!T51="ป",ลับ!O$3,0))</f>
        <v>0</v>
      </c>
      <c r="P103" s="64">
        <f>IF(ลับ!P$3=0,0,IF(เวลาเรียน!U51="ป",ลับ!P$3,0))</f>
        <v>0</v>
      </c>
      <c r="Q103" s="64">
        <f>IF(ลับ!Q$3=0,0,IF(เวลาเรียน!V51="ป",ลับ!Q$3,0))</f>
        <v>0</v>
      </c>
      <c r="R103" s="64">
        <f>IF(ลับ!R$3=0,0,IF(เวลาเรียน!W51="ป",ลับ!R$3,0))</f>
        <v>0</v>
      </c>
      <c r="S103" s="64">
        <f>IF(ลับ!S$3=0,0,IF(เวลาเรียน!X51="ป",ลับ!S$3,0))</f>
        <v>0</v>
      </c>
      <c r="T103" s="64">
        <f>IF(ลับ!T$3=0,0,IF(เวลาเรียน!Y51="ป",ลับ!T$3,0))</f>
        <v>0</v>
      </c>
      <c r="U103" s="64">
        <f>IF(ลับ!U$3=0,0,IF(เวลาเรียน!Z51="ป",ลับ!U$3,0))</f>
        <v>0</v>
      </c>
      <c r="V103" s="64">
        <f>IF(ลับ!V$3=0,0,IF(เวลาเรียน!AA51="ป",ลับ!V$3,0))</f>
        <v>0</v>
      </c>
      <c r="W103" s="64">
        <f>IF(ลับ!W$3=0,0,IF(เวลาเรียน!AB51="ป",ลับ!W$3,0))</f>
        <v>0</v>
      </c>
      <c r="X103" s="64">
        <f>IF(ลับ!X$3=0,0,IF(เวลาเรียน!AC51="ป",ลับ!X$3,0))</f>
        <v>0</v>
      </c>
      <c r="Y103" s="64">
        <f>IF(ลับ!Y$3=0,0,IF(เวลาเรียน!AD51="ป",ลับ!Y$3,0))</f>
        <v>0</v>
      </c>
      <c r="Z103" s="773">
        <f>IF(ลับ!Z$3=0,0,IF(เวลาเรียน!AE51="ป",ลับ!Z$3,0))</f>
        <v>0</v>
      </c>
      <c r="AA103" s="64">
        <f>IF(ลับ!B$3=0,0,IF(เวลาเรียน!AH51="ป",ลับ!B$3,0))</f>
        <v>0</v>
      </c>
      <c r="AB103" s="64">
        <f>IF(ลับ!C$3=0,0,IF(เวลาเรียน!AI51="ป",ลับ!C$3,0))</f>
        <v>0</v>
      </c>
      <c r="AC103" s="64">
        <f>IF(ลับ!D$3=0,0,IF(เวลาเรียน!AJ51="ป",ลับ!D$3,0))</f>
        <v>0</v>
      </c>
      <c r="AD103" s="64">
        <f>IF(ลับ!E$3=0,0,IF(เวลาเรียน!AK51="ป",ลับ!E$3,0))</f>
        <v>0</v>
      </c>
      <c r="AE103" s="64">
        <f>IF(ลับ!F$3=0,0,IF(เวลาเรียน!AL51="ป",ลับ!F$3,0))</f>
        <v>0</v>
      </c>
      <c r="AF103" s="64">
        <f>IF(ลับ!G$3=0,0,IF(เวลาเรียน!AM51="ป",ลับ!G$3,0))</f>
        <v>0</v>
      </c>
      <c r="AG103" s="64">
        <f>IF(ลับ!H$3=0,0,IF(เวลาเรียน!AN51="ป",ลับ!H$3,0))</f>
        <v>0</v>
      </c>
      <c r="AH103" s="64">
        <f>IF(ลับ!I$3=0,0,IF(เวลาเรียน!AO51="ป",ลับ!I$3,0))</f>
        <v>0</v>
      </c>
      <c r="AI103" s="64">
        <f>IF(ลับ!J$3=0,0,IF(เวลาเรียน!AP51="ป",ลับ!J$3,0))</f>
        <v>0</v>
      </c>
      <c r="AJ103" s="64">
        <f>IF(ลับ!K$3=0,0,IF(เวลาเรียน!AQ51="ป",ลับ!K$3,0))</f>
        <v>0</v>
      </c>
      <c r="AK103" s="64">
        <f>IF(ลับ!L$3=0,0,IF(เวลาเรียน!AR51="ป",ลับ!L$3,0))</f>
        <v>0</v>
      </c>
      <c r="AL103" s="64">
        <f>IF(ลับ!M$3=0,0,IF(เวลาเรียน!AS51="ป",ลับ!M$3,0))</f>
        <v>0</v>
      </c>
      <c r="AM103" s="64">
        <f>IF(ลับ!N$3=0,0,IF(เวลาเรียน!AT51="ป",ลับ!N$3,0))</f>
        <v>0</v>
      </c>
      <c r="AN103" s="64">
        <f>IF(ลับ!O$3=0,0,IF(เวลาเรียน!AU51="ป",ลับ!O$3,0))</f>
        <v>0</v>
      </c>
      <c r="AO103" s="64">
        <f>IF(ลับ!P$3=0,0,IF(เวลาเรียน!AV51="ป",ลับ!P$3,0))</f>
        <v>0</v>
      </c>
      <c r="AP103" s="64">
        <f>IF(ลับ!Q$3=0,0,IF(เวลาเรียน!AW51="ป",ลับ!Q$3,0))</f>
        <v>0</v>
      </c>
      <c r="AQ103" s="64">
        <f>IF(ลับ!R$3=0,0,IF(เวลาเรียน!AX51="ป",ลับ!R$3,0))</f>
        <v>0</v>
      </c>
      <c r="AR103" s="64">
        <f>IF(ลับ!S$3=0,0,IF(เวลาเรียน!AY51="ป",ลับ!S$3,0))</f>
        <v>0</v>
      </c>
      <c r="AS103" s="64">
        <f>IF(ลับ!T$3=0,0,IF(เวลาเรียน!AZ51="ป",ลับ!T$3,0))</f>
        <v>0</v>
      </c>
      <c r="AT103" s="64">
        <f>IF(ลับ!U$3=0,0,IF(เวลาเรียน!BA51="ป",ลับ!U$3,0))</f>
        <v>0</v>
      </c>
      <c r="AU103" s="64">
        <f>IF(ลับ!V$3=0,0,IF(เวลาเรียน!BB51="ป",ลับ!V$3,0))</f>
        <v>0</v>
      </c>
      <c r="AV103" s="64">
        <f>IF(ลับ!W$3=0,0,IF(เวลาเรียน!BC51="ป",ลับ!W$3,0))</f>
        <v>0</v>
      </c>
      <c r="AW103" s="64">
        <f>IF(ลับ!X$3=0,0,IF(เวลาเรียน!BD51="ป",ลับ!X$3,0))</f>
        <v>0</v>
      </c>
      <c r="AX103" s="64">
        <f>IF(ลับ!Y$3=0,0,IF(เวลาเรียน!BE51="ป",ลับ!Y$3,0))</f>
        <v>0</v>
      </c>
      <c r="AY103" s="64">
        <f>IF(ลับ!Z$3=0,0,IF(เวลาเรียน!BF51="ป",ลับ!Z$3,0))</f>
        <v>0</v>
      </c>
      <c r="AZ103" s="64">
        <f>IF(ลับ!AA$3=0,0,IF(เวลาเรียน!BG51="ป",ลับ!AA$3,0))</f>
        <v>0</v>
      </c>
      <c r="BA103" s="64">
        <f>IF(ลับ!AB$3=0,0,IF(เวลาเรียน!BH51="ป",ลับ!AB$3,0))</f>
        <v>0</v>
      </c>
      <c r="BB103" s="64">
        <f>IF(ลับ!AC$3=0,0,IF(เวลาเรียน!BI51="ป",ลับ!AC$3,0))</f>
        <v>0</v>
      </c>
      <c r="BC103" s="64">
        <f>IF(ลับ!AD$3=0,0,IF(เวลาเรียน!BJ51="ป",ลับ!AD$3,0))</f>
        <v>0</v>
      </c>
      <c r="BD103" s="64">
        <f>IF(ลับ!AE$3=0,0,IF(เวลาเรียน!BK51="ป",ลับ!AE$3,0))</f>
        <v>0</v>
      </c>
      <c r="BE103" s="64">
        <f>IF(ลับ!AF$3=0,0,IF(เวลาเรียน!BL51="ป",ลับ!AF$3,0))</f>
        <v>0</v>
      </c>
      <c r="BF103" s="64">
        <f>IF(ลับ!AG$3=0,0,IF(เวลาเรียน!BM51="ป",ลับ!AG$3,0))</f>
        <v>0</v>
      </c>
      <c r="BG103" s="64">
        <f>IF(ลับ!AH$3=0,0,IF(เวลาเรียน!BN51="ป",ลับ!AH$3,0))</f>
        <v>0</v>
      </c>
      <c r="BH103" s="64">
        <f>IF(ลับ!AI$3=0,0,IF(เวลาเรียน!BO51="ป",ลับ!AI$3,0))</f>
        <v>0</v>
      </c>
      <c r="BI103" s="64">
        <f>IF(ลับ!AJ$3=0,0,IF(เวลาเรียน!BP51="ป",ลับ!AJ$3,0))</f>
        <v>0</v>
      </c>
      <c r="BJ103" s="64">
        <f>IF(ลับ!AK$3=0,0,IF(เวลาเรียน!BQ51="ป",ลับ!AK$3,0))</f>
        <v>0</v>
      </c>
      <c r="BK103" s="64">
        <f>IF(ลับ!AL$3=0,0,IF(เวลาเรียน!BR51="ป",ลับ!AL$3,0))</f>
        <v>0</v>
      </c>
      <c r="BL103" s="64">
        <f>IF(ลับ!AM$3=0,0,IF(เวลาเรียน!BS51="ป",ลับ!AM$3,0))</f>
        <v>0</v>
      </c>
      <c r="BM103" s="64">
        <f>IF(ลับ!AN$3=0,0,IF(เวลาเรียน!BT51="ป",ลับ!AN$3,0))</f>
        <v>0</v>
      </c>
      <c r="BN103" s="64">
        <f>IF(ลับ!AO$3=0,0,IF(เวลาเรียน!BU51="ป",ลับ!AO$3,0))</f>
        <v>0</v>
      </c>
      <c r="BO103" s="64">
        <f>IF(ลับ!AP$3=0,0,IF(เวลาเรียน!BV51="ป",ลับ!AP$3,0))</f>
        <v>0</v>
      </c>
      <c r="BP103" s="64">
        <f>IF(ลับ!AQ$3=0,0,IF(เวลาเรียน!BW51="ป",ลับ!AQ$3,0))</f>
        <v>0</v>
      </c>
      <c r="BQ103" s="64">
        <f>IF(ลับ!AR$3=0,0,IF(เวลาเรียน!BX51="ป",ลับ!AR$3,0))</f>
        <v>0</v>
      </c>
      <c r="BR103" s="64">
        <f>IF(ลับ!AS$3=0,0,IF(เวลาเรียน!BY51="ป",ลับ!AS$3,0))</f>
        <v>0</v>
      </c>
      <c r="BS103" s="773">
        <f>IF(ลับ!AT$3=0,0,IF(เวลาเรียน!BZ51="ป",ลับ!AT$3,0))</f>
        <v>0</v>
      </c>
      <c r="BT103" s="64">
        <f>IF(ลับ!BT$3=0,0,IF(เวลาเรียน!CB51="ป",ลับ!BT$3,0))</f>
        <v>0</v>
      </c>
      <c r="BU103" s="64">
        <f>IF(ลับ!BU$3=0,0,IF(เวลาเรียน!CC51="ป",ลับ!BU$3,0))</f>
        <v>0</v>
      </c>
      <c r="BV103" s="64">
        <f>IF(ลับ!BV$3=0,0,IF(เวลาเรียน!CD51="ป",ลับ!BV$3,0))</f>
        <v>0</v>
      </c>
      <c r="BW103" s="64">
        <f>IF(ลับ!BW$3=0,0,IF(เวลาเรียน!CE51="ป",ลับ!BW$3,0))</f>
        <v>0</v>
      </c>
      <c r="BX103" s="64">
        <f>IF(ลับ!BX$3=0,0,IF(เวลาเรียน!CF51="ป",ลับ!BX$3,0))</f>
        <v>0</v>
      </c>
      <c r="BY103" s="64">
        <f>IF(ลับ!BY$3=0,0,IF(เวลาเรียน!CG51="ป",ลับ!BY$3,0))</f>
        <v>0</v>
      </c>
      <c r="BZ103" s="64">
        <f>IF(ลับ!BZ$3=0,0,IF(เวลาเรียน!CH51="ป",ลับ!BZ$3,0))</f>
        <v>0</v>
      </c>
      <c r="CA103" s="64">
        <f>IF(ลับ!CA$3=0,0,IF(เวลาเรียน!CI51="ป",ลับ!CA$3,0))</f>
        <v>0</v>
      </c>
      <c r="CB103" s="64">
        <f>IF(ลับ!CB$3=0,0,IF(เวลาเรียน!CJ51="ป",ลับ!CB$3,0))</f>
        <v>0</v>
      </c>
      <c r="CC103" s="64">
        <f>IF(ลับ!CC$3=0,0,IF(เวลาเรียน!CK51="ป",ลับ!CC$3,0))</f>
        <v>0</v>
      </c>
      <c r="CD103" s="64">
        <f>IF(ลับ!CD$3=0,0,IF(เวลาเรียน!CL51="ป",ลับ!CD$3,0))</f>
        <v>0</v>
      </c>
      <c r="CE103" s="64">
        <f>IF(ลับ!CE$3=0,0,IF(เวลาเรียน!CM51="ป",ลับ!CE$3,0))</f>
        <v>0</v>
      </c>
      <c r="CF103" s="64">
        <f>IF(ลับ!CF$3=0,0,IF(เวลาเรียน!CN51="ป",ลับ!CF$3,0))</f>
        <v>0</v>
      </c>
      <c r="CG103" s="64">
        <f>IF(ลับ!CG$3=0,0,IF(เวลาเรียน!CO51="ป",ลับ!CG$3,0))</f>
        <v>0</v>
      </c>
      <c r="CH103" s="64">
        <f>IF(ลับ!CH$3=0,0,IF(เวลาเรียน!CP51="ป",ลับ!CH$3,0))</f>
        <v>0</v>
      </c>
      <c r="CI103" s="64">
        <f>IF(ลับ!CI$3=0,0,IF(เวลาเรียน!CQ51="ป",ลับ!CI$3,0))</f>
        <v>0</v>
      </c>
      <c r="CJ103" s="64">
        <f>IF(ลับ!CJ$3=0,0,IF(เวลาเรียน!CR51="ป",ลับ!CJ$3,0))</f>
        <v>0</v>
      </c>
      <c r="CK103" s="64">
        <f>IF(ลับ!CK$3=0,0,IF(เวลาเรียน!CS51="ป",ลับ!CK$3,0))</f>
        <v>0</v>
      </c>
      <c r="CL103" s="64">
        <f>IF(ลับ!CL$3=0,0,IF(เวลาเรียน!CT51="ป",ลับ!CL$3,0))</f>
        <v>0</v>
      </c>
      <c r="CM103" s="64">
        <f>IF(ลับ!CM$3=0,0,IF(เวลาเรียน!CU51="ป",ลับ!CM$3,0))</f>
        <v>0</v>
      </c>
      <c r="CN103" s="64">
        <f>IF(ลับ!CN$3=0,0,IF(เวลาเรียน!CV51="ป",ลับ!CN$3,0))</f>
        <v>0</v>
      </c>
      <c r="CO103" s="64">
        <f>IF(ลับ!CO$3=0,0,IF(เวลาเรียน!CW51="ป",ลับ!CO$3,0))</f>
        <v>0</v>
      </c>
      <c r="CP103" s="64">
        <f>IF(ลับ!CP$3=0,0,IF(เวลาเรียน!CX51="ป",ลับ!CP$3,0))</f>
        <v>0</v>
      </c>
      <c r="CQ103" s="64">
        <f>IF(ลับ!CQ$3=0,0,IF(เวลาเรียน!CY51="ป",ลับ!CQ$3,0))</f>
        <v>0</v>
      </c>
      <c r="CR103" s="64">
        <f>IF(ลับ!CR$3=0,0,IF(เวลาเรียน!CZ51="ป",ลับ!CR$3,0))</f>
        <v>0</v>
      </c>
      <c r="CS103" s="64">
        <f>IF(ลับ!CS$3=0,0,IF(เวลาเรียน!DA51="ป",ลับ!CS$3,0))</f>
        <v>0</v>
      </c>
      <c r="CT103" s="64">
        <f>IF(ลับ!CT$3=0,0,IF(เวลาเรียน!DB51="ป",ลับ!CT$3,0))</f>
        <v>0</v>
      </c>
      <c r="CU103" s="64">
        <f>IF(ลับ!CU$3=0,0,IF(เวลาเรียน!DC51="ป",ลับ!CU$3,0))</f>
        <v>0</v>
      </c>
      <c r="CV103" s="64">
        <f>IF(ลับ!CV$3=0,0,IF(เวลาเรียน!DD51="ป",ลับ!CV$3,0))</f>
        <v>0</v>
      </c>
      <c r="CW103" s="64">
        <f>IF(ลับ!CW$3=0,0,IF(เวลาเรียน!DE51="ป",ลับ!CW$3,0))</f>
        <v>0</v>
      </c>
      <c r="CX103" s="85">
        <f t="shared" si="24"/>
        <v>0</v>
      </c>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GI103" s="77"/>
      <c r="GJ103" s="77"/>
      <c r="GK103" s="77"/>
      <c r="GL103" s="77"/>
      <c r="GM103" s="77"/>
      <c r="GN103" s="77"/>
      <c r="GO103" s="77"/>
      <c r="GP103" s="77"/>
      <c r="GQ103" s="77"/>
      <c r="GR103" s="77"/>
      <c r="GS103" s="77"/>
      <c r="GT103" s="77"/>
      <c r="GU103" s="77"/>
      <c r="GV103" s="77"/>
      <c r="GW103" s="77"/>
      <c r="GX103" s="77"/>
      <c r="GY103" s="77"/>
      <c r="GZ103" s="77"/>
      <c r="HA103" s="77"/>
      <c r="HB103" s="77"/>
      <c r="HC103" s="77"/>
      <c r="HD103" s="77"/>
      <c r="HE103" s="77"/>
      <c r="HF103" s="77"/>
    </row>
    <row r="104" spans="1:214" ht="21">
      <c r="A104" s="29">
        <v>47</v>
      </c>
      <c r="B104" s="64">
        <f>IF(ลับ!B$3=0,0,IF(เวลาเรียน!G52="ป",ลับ!B$3,0))</f>
        <v>0</v>
      </c>
      <c r="C104" s="64">
        <f>IF(ลับ!C$3=0,0,IF(เวลาเรียน!H52="ป",ลับ!C$3,0))</f>
        <v>0</v>
      </c>
      <c r="D104" s="64">
        <f>IF(ลับ!D$3=0,0,IF(เวลาเรียน!I52="ป",ลับ!D$3,0))</f>
        <v>0</v>
      </c>
      <c r="E104" s="64">
        <f>IF(ลับ!E$3=0,0,IF(เวลาเรียน!J52="ป",ลับ!E$3,0))</f>
        <v>0</v>
      </c>
      <c r="F104" s="64">
        <f>IF(ลับ!F$3=0,0,IF(เวลาเรียน!K52="ป",ลับ!F$3,0))</f>
        <v>0</v>
      </c>
      <c r="G104" s="64">
        <f>IF(ลับ!G$3=0,0,IF(เวลาเรียน!L52="ป",ลับ!G$3,0))</f>
        <v>0</v>
      </c>
      <c r="H104" s="64">
        <f>IF(ลับ!H$3=0,0,IF(เวลาเรียน!M52="ป",ลับ!H$3,0))</f>
        <v>0</v>
      </c>
      <c r="I104" s="64">
        <f>IF(ลับ!I$3=0,0,IF(เวลาเรียน!N52="ป",ลับ!I$3,0))</f>
        <v>0</v>
      </c>
      <c r="J104" s="64">
        <f>IF(ลับ!J$3=0,0,IF(เวลาเรียน!O52="ป",ลับ!J$3,0))</f>
        <v>0</v>
      </c>
      <c r="K104" s="64">
        <f>IF(ลับ!K$3=0,0,IF(เวลาเรียน!P52="ป",ลับ!K$3,0))</f>
        <v>0</v>
      </c>
      <c r="L104" s="64">
        <f>IF(ลับ!L$3=0,0,IF(เวลาเรียน!Q52="ป",ลับ!L$3,0))</f>
        <v>0</v>
      </c>
      <c r="M104" s="64">
        <f>IF(ลับ!M$3=0,0,IF(เวลาเรียน!R52="ป",ลับ!M$3,0))</f>
        <v>0</v>
      </c>
      <c r="N104" s="64">
        <f>IF(ลับ!N$3=0,0,IF(เวลาเรียน!S52="ป",ลับ!N$3,0))</f>
        <v>0</v>
      </c>
      <c r="O104" s="64">
        <f>IF(ลับ!O$3=0,0,IF(เวลาเรียน!T52="ป",ลับ!O$3,0))</f>
        <v>0</v>
      </c>
      <c r="P104" s="64">
        <f>IF(ลับ!P$3=0,0,IF(เวลาเรียน!U52="ป",ลับ!P$3,0))</f>
        <v>0</v>
      </c>
      <c r="Q104" s="64">
        <f>IF(ลับ!Q$3=0,0,IF(เวลาเรียน!V52="ป",ลับ!Q$3,0))</f>
        <v>0</v>
      </c>
      <c r="R104" s="64">
        <f>IF(ลับ!R$3=0,0,IF(เวลาเรียน!W52="ป",ลับ!R$3,0))</f>
        <v>0</v>
      </c>
      <c r="S104" s="64">
        <f>IF(ลับ!S$3=0,0,IF(เวลาเรียน!X52="ป",ลับ!S$3,0))</f>
        <v>0</v>
      </c>
      <c r="T104" s="64">
        <f>IF(ลับ!T$3=0,0,IF(เวลาเรียน!Y52="ป",ลับ!T$3,0))</f>
        <v>0</v>
      </c>
      <c r="U104" s="64">
        <f>IF(ลับ!U$3=0,0,IF(เวลาเรียน!Z52="ป",ลับ!U$3,0))</f>
        <v>0</v>
      </c>
      <c r="V104" s="64">
        <f>IF(ลับ!V$3=0,0,IF(เวลาเรียน!AA52="ป",ลับ!V$3,0))</f>
        <v>0</v>
      </c>
      <c r="W104" s="64">
        <f>IF(ลับ!W$3=0,0,IF(เวลาเรียน!AB52="ป",ลับ!W$3,0))</f>
        <v>0</v>
      </c>
      <c r="X104" s="64">
        <f>IF(ลับ!X$3=0,0,IF(เวลาเรียน!AC52="ป",ลับ!X$3,0))</f>
        <v>0</v>
      </c>
      <c r="Y104" s="64">
        <f>IF(ลับ!Y$3=0,0,IF(เวลาเรียน!AD52="ป",ลับ!Y$3,0))</f>
        <v>0</v>
      </c>
      <c r="Z104" s="773">
        <f>IF(ลับ!Z$3=0,0,IF(เวลาเรียน!AE52="ป",ลับ!Z$3,0))</f>
        <v>0</v>
      </c>
      <c r="AA104" s="64">
        <f>IF(ลับ!B$3=0,0,IF(เวลาเรียน!AH52="ป",ลับ!B$3,0))</f>
        <v>0</v>
      </c>
      <c r="AB104" s="64">
        <f>IF(ลับ!C$3=0,0,IF(เวลาเรียน!AI52="ป",ลับ!C$3,0))</f>
        <v>0</v>
      </c>
      <c r="AC104" s="64">
        <f>IF(ลับ!D$3=0,0,IF(เวลาเรียน!AJ52="ป",ลับ!D$3,0))</f>
        <v>0</v>
      </c>
      <c r="AD104" s="64">
        <f>IF(ลับ!E$3=0,0,IF(เวลาเรียน!AK52="ป",ลับ!E$3,0))</f>
        <v>0</v>
      </c>
      <c r="AE104" s="64">
        <f>IF(ลับ!F$3=0,0,IF(เวลาเรียน!AL52="ป",ลับ!F$3,0))</f>
        <v>0</v>
      </c>
      <c r="AF104" s="64">
        <f>IF(ลับ!G$3=0,0,IF(เวลาเรียน!AM52="ป",ลับ!G$3,0))</f>
        <v>0</v>
      </c>
      <c r="AG104" s="64">
        <f>IF(ลับ!H$3=0,0,IF(เวลาเรียน!AN52="ป",ลับ!H$3,0))</f>
        <v>0</v>
      </c>
      <c r="AH104" s="64">
        <f>IF(ลับ!I$3=0,0,IF(เวลาเรียน!AO52="ป",ลับ!I$3,0))</f>
        <v>0</v>
      </c>
      <c r="AI104" s="64">
        <f>IF(ลับ!J$3=0,0,IF(เวลาเรียน!AP52="ป",ลับ!J$3,0))</f>
        <v>0</v>
      </c>
      <c r="AJ104" s="64">
        <f>IF(ลับ!K$3=0,0,IF(เวลาเรียน!AQ52="ป",ลับ!K$3,0))</f>
        <v>0</v>
      </c>
      <c r="AK104" s="64">
        <f>IF(ลับ!L$3=0,0,IF(เวลาเรียน!AR52="ป",ลับ!L$3,0))</f>
        <v>0</v>
      </c>
      <c r="AL104" s="64">
        <f>IF(ลับ!M$3=0,0,IF(เวลาเรียน!AS52="ป",ลับ!M$3,0))</f>
        <v>0</v>
      </c>
      <c r="AM104" s="64">
        <f>IF(ลับ!N$3=0,0,IF(เวลาเรียน!AT52="ป",ลับ!N$3,0))</f>
        <v>0</v>
      </c>
      <c r="AN104" s="64">
        <f>IF(ลับ!O$3=0,0,IF(เวลาเรียน!AU52="ป",ลับ!O$3,0))</f>
        <v>0</v>
      </c>
      <c r="AO104" s="64">
        <f>IF(ลับ!P$3=0,0,IF(เวลาเรียน!AV52="ป",ลับ!P$3,0))</f>
        <v>0</v>
      </c>
      <c r="AP104" s="64">
        <f>IF(ลับ!Q$3=0,0,IF(เวลาเรียน!AW52="ป",ลับ!Q$3,0))</f>
        <v>0</v>
      </c>
      <c r="AQ104" s="64">
        <f>IF(ลับ!R$3=0,0,IF(เวลาเรียน!AX52="ป",ลับ!R$3,0))</f>
        <v>0</v>
      </c>
      <c r="AR104" s="64">
        <f>IF(ลับ!S$3=0,0,IF(เวลาเรียน!AY52="ป",ลับ!S$3,0))</f>
        <v>0</v>
      </c>
      <c r="AS104" s="64">
        <f>IF(ลับ!T$3=0,0,IF(เวลาเรียน!AZ52="ป",ลับ!T$3,0))</f>
        <v>0</v>
      </c>
      <c r="AT104" s="64">
        <f>IF(ลับ!U$3=0,0,IF(เวลาเรียน!BA52="ป",ลับ!U$3,0))</f>
        <v>0</v>
      </c>
      <c r="AU104" s="64">
        <f>IF(ลับ!V$3=0,0,IF(เวลาเรียน!BB52="ป",ลับ!V$3,0))</f>
        <v>0</v>
      </c>
      <c r="AV104" s="64">
        <f>IF(ลับ!W$3=0,0,IF(เวลาเรียน!BC52="ป",ลับ!W$3,0))</f>
        <v>0</v>
      </c>
      <c r="AW104" s="64">
        <f>IF(ลับ!X$3=0,0,IF(เวลาเรียน!BD52="ป",ลับ!X$3,0))</f>
        <v>0</v>
      </c>
      <c r="AX104" s="64">
        <f>IF(ลับ!Y$3=0,0,IF(เวลาเรียน!BE52="ป",ลับ!Y$3,0))</f>
        <v>0</v>
      </c>
      <c r="AY104" s="64">
        <f>IF(ลับ!Z$3=0,0,IF(เวลาเรียน!BF52="ป",ลับ!Z$3,0))</f>
        <v>0</v>
      </c>
      <c r="AZ104" s="64">
        <f>IF(ลับ!AA$3=0,0,IF(เวลาเรียน!BG52="ป",ลับ!AA$3,0))</f>
        <v>0</v>
      </c>
      <c r="BA104" s="64">
        <f>IF(ลับ!AB$3=0,0,IF(เวลาเรียน!BH52="ป",ลับ!AB$3,0))</f>
        <v>0</v>
      </c>
      <c r="BB104" s="64">
        <f>IF(ลับ!AC$3=0,0,IF(เวลาเรียน!BI52="ป",ลับ!AC$3,0))</f>
        <v>0</v>
      </c>
      <c r="BC104" s="64">
        <f>IF(ลับ!AD$3=0,0,IF(เวลาเรียน!BJ52="ป",ลับ!AD$3,0))</f>
        <v>0</v>
      </c>
      <c r="BD104" s="64">
        <f>IF(ลับ!AE$3=0,0,IF(เวลาเรียน!BK52="ป",ลับ!AE$3,0))</f>
        <v>0</v>
      </c>
      <c r="BE104" s="64">
        <f>IF(ลับ!AF$3=0,0,IF(เวลาเรียน!BL52="ป",ลับ!AF$3,0))</f>
        <v>0</v>
      </c>
      <c r="BF104" s="64">
        <f>IF(ลับ!AG$3=0,0,IF(เวลาเรียน!BM52="ป",ลับ!AG$3,0))</f>
        <v>0</v>
      </c>
      <c r="BG104" s="64">
        <f>IF(ลับ!AH$3=0,0,IF(เวลาเรียน!BN52="ป",ลับ!AH$3,0))</f>
        <v>0</v>
      </c>
      <c r="BH104" s="64">
        <f>IF(ลับ!AI$3=0,0,IF(เวลาเรียน!BO52="ป",ลับ!AI$3,0))</f>
        <v>0</v>
      </c>
      <c r="BI104" s="64">
        <f>IF(ลับ!AJ$3=0,0,IF(เวลาเรียน!BP52="ป",ลับ!AJ$3,0))</f>
        <v>0</v>
      </c>
      <c r="BJ104" s="64">
        <f>IF(ลับ!AK$3=0,0,IF(เวลาเรียน!BQ52="ป",ลับ!AK$3,0))</f>
        <v>0</v>
      </c>
      <c r="BK104" s="64">
        <f>IF(ลับ!AL$3=0,0,IF(เวลาเรียน!BR52="ป",ลับ!AL$3,0))</f>
        <v>0</v>
      </c>
      <c r="BL104" s="64">
        <f>IF(ลับ!AM$3=0,0,IF(เวลาเรียน!BS52="ป",ลับ!AM$3,0))</f>
        <v>0</v>
      </c>
      <c r="BM104" s="64">
        <f>IF(ลับ!AN$3=0,0,IF(เวลาเรียน!BT52="ป",ลับ!AN$3,0))</f>
        <v>0</v>
      </c>
      <c r="BN104" s="64">
        <f>IF(ลับ!AO$3=0,0,IF(เวลาเรียน!BU52="ป",ลับ!AO$3,0))</f>
        <v>0</v>
      </c>
      <c r="BO104" s="64">
        <f>IF(ลับ!AP$3=0,0,IF(เวลาเรียน!BV52="ป",ลับ!AP$3,0))</f>
        <v>0</v>
      </c>
      <c r="BP104" s="64">
        <f>IF(ลับ!AQ$3=0,0,IF(เวลาเรียน!BW52="ป",ลับ!AQ$3,0))</f>
        <v>0</v>
      </c>
      <c r="BQ104" s="64">
        <f>IF(ลับ!AR$3=0,0,IF(เวลาเรียน!BX52="ป",ลับ!AR$3,0))</f>
        <v>0</v>
      </c>
      <c r="BR104" s="64">
        <f>IF(ลับ!AS$3=0,0,IF(เวลาเรียน!BY52="ป",ลับ!AS$3,0))</f>
        <v>0</v>
      </c>
      <c r="BS104" s="773">
        <f>IF(ลับ!AT$3=0,0,IF(เวลาเรียน!BZ52="ป",ลับ!AT$3,0))</f>
        <v>0</v>
      </c>
      <c r="BT104" s="64">
        <f>IF(ลับ!BT$3=0,0,IF(เวลาเรียน!CB52="ป",ลับ!BT$3,0))</f>
        <v>0</v>
      </c>
      <c r="BU104" s="64">
        <f>IF(ลับ!BU$3=0,0,IF(เวลาเรียน!CC52="ป",ลับ!BU$3,0))</f>
        <v>0</v>
      </c>
      <c r="BV104" s="64">
        <f>IF(ลับ!BV$3=0,0,IF(เวลาเรียน!CD52="ป",ลับ!BV$3,0))</f>
        <v>0</v>
      </c>
      <c r="BW104" s="64">
        <f>IF(ลับ!BW$3=0,0,IF(เวลาเรียน!CE52="ป",ลับ!BW$3,0))</f>
        <v>0</v>
      </c>
      <c r="BX104" s="64">
        <f>IF(ลับ!BX$3=0,0,IF(เวลาเรียน!CF52="ป",ลับ!BX$3,0))</f>
        <v>0</v>
      </c>
      <c r="BY104" s="64">
        <f>IF(ลับ!BY$3=0,0,IF(เวลาเรียน!CG52="ป",ลับ!BY$3,0))</f>
        <v>0</v>
      </c>
      <c r="BZ104" s="64">
        <f>IF(ลับ!BZ$3=0,0,IF(เวลาเรียน!CH52="ป",ลับ!BZ$3,0))</f>
        <v>0</v>
      </c>
      <c r="CA104" s="64">
        <f>IF(ลับ!CA$3=0,0,IF(เวลาเรียน!CI52="ป",ลับ!CA$3,0))</f>
        <v>0</v>
      </c>
      <c r="CB104" s="64">
        <f>IF(ลับ!CB$3=0,0,IF(เวลาเรียน!CJ52="ป",ลับ!CB$3,0))</f>
        <v>0</v>
      </c>
      <c r="CC104" s="64">
        <f>IF(ลับ!CC$3=0,0,IF(เวลาเรียน!CK52="ป",ลับ!CC$3,0))</f>
        <v>0</v>
      </c>
      <c r="CD104" s="64">
        <f>IF(ลับ!CD$3=0,0,IF(เวลาเรียน!CL52="ป",ลับ!CD$3,0))</f>
        <v>0</v>
      </c>
      <c r="CE104" s="64">
        <f>IF(ลับ!CE$3=0,0,IF(เวลาเรียน!CM52="ป",ลับ!CE$3,0))</f>
        <v>0</v>
      </c>
      <c r="CF104" s="64">
        <f>IF(ลับ!CF$3=0,0,IF(เวลาเรียน!CN52="ป",ลับ!CF$3,0))</f>
        <v>0</v>
      </c>
      <c r="CG104" s="64">
        <f>IF(ลับ!CG$3=0,0,IF(เวลาเรียน!CO52="ป",ลับ!CG$3,0))</f>
        <v>0</v>
      </c>
      <c r="CH104" s="64">
        <f>IF(ลับ!CH$3=0,0,IF(เวลาเรียน!CP52="ป",ลับ!CH$3,0))</f>
        <v>0</v>
      </c>
      <c r="CI104" s="64">
        <f>IF(ลับ!CI$3=0,0,IF(เวลาเรียน!CQ52="ป",ลับ!CI$3,0))</f>
        <v>0</v>
      </c>
      <c r="CJ104" s="64">
        <f>IF(ลับ!CJ$3=0,0,IF(เวลาเรียน!CR52="ป",ลับ!CJ$3,0))</f>
        <v>0</v>
      </c>
      <c r="CK104" s="64">
        <f>IF(ลับ!CK$3=0,0,IF(เวลาเรียน!CS52="ป",ลับ!CK$3,0))</f>
        <v>0</v>
      </c>
      <c r="CL104" s="64">
        <f>IF(ลับ!CL$3=0,0,IF(เวลาเรียน!CT52="ป",ลับ!CL$3,0))</f>
        <v>0</v>
      </c>
      <c r="CM104" s="64">
        <f>IF(ลับ!CM$3=0,0,IF(เวลาเรียน!CU52="ป",ลับ!CM$3,0))</f>
        <v>0</v>
      </c>
      <c r="CN104" s="64">
        <f>IF(ลับ!CN$3=0,0,IF(เวลาเรียน!CV52="ป",ลับ!CN$3,0))</f>
        <v>0</v>
      </c>
      <c r="CO104" s="64">
        <f>IF(ลับ!CO$3=0,0,IF(เวลาเรียน!CW52="ป",ลับ!CO$3,0))</f>
        <v>0</v>
      </c>
      <c r="CP104" s="64">
        <f>IF(ลับ!CP$3=0,0,IF(เวลาเรียน!CX52="ป",ลับ!CP$3,0))</f>
        <v>0</v>
      </c>
      <c r="CQ104" s="64">
        <f>IF(ลับ!CQ$3=0,0,IF(เวลาเรียน!CY52="ป",ลับ!CQ$3,0))</f>
        <v>0</v>
      </c>
      <c r="CR104" s="64">
        <f>IF(ลับ!CR$3=0,0,IF(เวลาเรียน!CZ52="ป",ลับ!CR$3,0))</f>
        <v>0</v>
      </c>
      <c r="CS104" s="64">
        <f>IF(ลับ!CS$3=0,0,IF(เวลาเรียน!DA52="ป",ลับ!CS$3,0))</f>
        <v>0</v>
      </c>
      <c r="CT104" s="64">
        <f>IF(ลับ!CT$3=0,0,IF(เวลาเรียน!DB52="ป",ลับ!CT$3,0))</f>
        <v>0</v>
      </c>
      <c r="CU104" s="64">
        <f>IF(ลับ!CU$3=0,0,IF(เวลาเรียน!DC52="ป",ลับ!CU$3,0))</f>
        <v>0</v>
      </c>
      <c r="CV104" s="64">
        <f>IF(ลับ!CV$3=0,0,IF(เวลาเรียน!DD52="ป",ลับ!CV$3,0))</f>
        <v>0</v>
      </c>
      <c r="CW104" s="64">
        <f>IF(ลับ!CW$3=0,0,IF(เวลาเรียน!DE52="ป",ลับ!CW$3,0))</f>
        <v>0</v>
      </c>
      <c r="CX104" s="85">
        <f t="shared" si="24"/>
        <v>0</v>
      </c>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c r="DW104" s="51"/>
      <c r="DX104" s="51"/>
      <c r="DY104" s="51"/>
      <c r="DZ104" s="51"/>
      <c r="EA104" s="51"/>
      <c r="EB104" s="51"/>
      <c r="EC104" s="51"/>
      <c r="ED104" s="51"/>
      <c r="EE104" s="51"/>
      <c r="EF104" s="51"/>
      <c r="GI104" s="77"/>
      <c r="GJ104" s="77"/>
      <c r="GK104" s="77"/>
      <c r="GL104" s="77"/>
      <c r="GM104" s="77"/>
      <c r="GN104" s="77"/>
      <c r="GO104" s="77"/>
      <c r="GP104" s="77"/>
      <c r="GQ104" s="77"/>
      <c r="GR104" s="77"/>
      <c r="GS104" s="77"/>
      <c r="GT104" s="77"/>
      <c r="GU104" s="77"/>
      <c r="GV104" s="77"/>
      <c r="GW104" s="77"/>
      <c r="GX104" s="77"/>
      <c r="GY104" s="77"/>
      <c r="GZ104" s="77"/>
      <c r="HA104" s="77"/>
      <c r="HB104" s="77"/>
      <c r="HC104" s="77"/>
      <c r="HD104" s="77"/>
      <c r="HE104" s="77"/>
      <c r="HF104" s="77"/>
    </row>
    <row r="105" spans="1:214" ht="21">
      <c r="A105" s="29">
        <v>48</v>
      </c>
      <c r="B105" s="64">
        <f>IF(ลับ!B$3=0,0,IF(เวลาเรียน!G53="ป",ลับ!B$3,0))</f>
        <v>0</v>
      </c>
      <c r="C105" s="64">
        <f>IF(ลับ!C$3=0,0,IF(เวลาเรียน!H53="ป",ลับ!C$3,0))</f>
        <v>0</v>
      </c>
      <c r="D105" s="64">
        <f>IF(ลับ!D$3=0,0,IF(เวลาเรียน!I53="ป",ลับ!D$3,0))</f>
        <v>0</v>
      </c>
      <c r="E105" s="64">
        <f>IF(ลับ!E$3=0,0,IF(เวลาเรียน!J53="ป",ลับ!E$3,0))</f>
        <v>0</v>
      </c>
      <c r="F105" s="64">
        <f>IF(ลับ!F$3=0,0,IF(เวลาเรียน!K53="ป",ลับ!F$3,0))</f>
        <v>0</v>
      </c>
      <c r="G105" s="64">
        <f>IF(ลับ!G$3=0,0,IF(เวลาเรียน!L53="ป",ลับ!G$3,0))</f>
        <v>0</v>
      </c>
      <c r="H105" s="64">
        <f>IF(ลับ!H$3=0,0,IF(เวลาเรียน!M53="ป",ลับ!H$3,0))</f>
        <v>0</v>
      </c>
      <c r="I105" s="64">
        <f>IF(ลับ!I$3=0,0,IF(เวลาเรียน!N53="ป",ลับ!I$3,0))</f>
        <v>0</v>
      </c>
      <c r="J105" s="64">
        <f>IF(ลับ!J$3=0,0,IF(เวลาเรียน!O53="ป",ลับ!J$3,0))</f>
        <v>0</v>
      </c>
      <c r="K105" s="64">
        <f>IF(ลับ!K$3=0,0,IF(เวลาเรียน!P53="ป",ลับ!K$3,0))</f>
        <v>0</v>
      </c>
      <c r="L105" s="64">
        <f>IF(ลับ!L$3=0,0,IF(เวลาเรียน!Q53="ป",ลับ!L$3,0))</f>
        <v>0</v>
      </c>
      <c r="M105" s="64">
        <f>IF(ลับ!M$3=0,0,IF(เวลาเรียน!R53="ป",ลับ!M$3,0))</f>
        <v>0</v>
      </c>
      <c r="N105" s="64">
        <f>IF(ลับ!N$3=0,0,IF(เวลาเรียน!S53="ป",ลับ!N$3,0))</f>
        <v>0</v>
      </c>
      <c r="O105" s="64">
        <f>IF(ลับ!O$3=0,0,IF(เวลาเรียน!T53="ป",ลับ!O$3,0))</f>
        <v>0</v>
      </c>
      <c r="P105" s="64">
        <f>IF(ลับ!P$3=0,0,IF(เวลาเรียน!U53="ป",ลับ!P$3,0))</f>
        <v>0</v>
      </c>
      <c r="Q105" s="64">
        <f>IF(ลับ!Q$3=0,0,IF(เวลาเรียน!V53="ป",ลับ!Q$3,0))</f>
        <v>0</v>
      </c>
      <c r="R105" s="64">
        <f>IF(ลับ!R$3=0,0,IF(เวลาเรียน!W53="ป",ลับ!R$3,0))</f>
        <v>0</v>
      </c>
      <c r="S105" s="64">
        <f>IF(ลับ!S$3=0,0,IF(เวลาเรียน!X53="ป",ลับ!S$3,0))</f>
        <v>0</v>
      </c>
      <c r="T105" s="64">
        <f>IF(ลับ!T$3=0,0,IF(เวลาเรียน!Y53="ป",ลับ!T$3,0))</f>
        <v>0</v>
      </c>
      <c r="U105" s="64">
        <f>IF(ลับ!U$3=0,0,IF(เวลาเรียน!Z53="ป",ลับ!U$3,0))</f>
        <v>0</v>
      </c>
      <c r="V105" s="64">
        <f>IF(ลับ!V$3=0,0,IF(เวลาเรียน!AA53="ป",ลับ!V$3,0))</f>
        <v>0</v>
      </c>
      <c r="W105" s="64">
        <f>IF(ลับ!W$3=0,0,IF(เวลาเรียน!AB53="ป",ลับ!W$3,0))</f>
        <v>0</v>
      </c>
      <c r="X105" s="64">
        <f>IF(ลับ!X$3=0,0,IF(เวลาเรียน!AC53="ป",ลับ!X$3,0))</f>
        <v>0</v>
      </c>
      <c r="Y105" s="64">
        <f>IF(ลับ!Y$3=0,0,IF(เวลาเรียน!AD53="ป",ลับ!Y$3,0))</f>
        <v>0</v>
      </c>
      <c r="Z105" s="773">
        <f>IF(ลับ!Z$3=0,0,IF(เวลาเรียน!AE53="ป",ลับ!Z$3,0))</f>
        <v>0</v>
      </c>
      <c r="AA105" s="64">
        <f>IF(ลับ!B$3=0,0,IF(เวลาเรียน!AH53="ป",ลับ!B$3,0))</f>
        <v>0</v>
      </c>
      <c r="AB105" s="64">
        <f>IF(ลับ!C$3=0,0,IF(เวลาเรียน!AI53="ป",ลับ!C$3,0))</f>
        <v>0</v>
      </c>
      <c r="AC105" s="64">
        <f>IF(ลับ!D$3=0,0,IF(เวลาเรียน!AJ53="ป",ลับ!D$3,0))</f>
        <v>0</v>
      </c>
      <c r="AD105" s="64">
        <f>IF(ลับ!E$3=0,0,IF(เวลาเรียน!AK53="ป",ลับ!E$3,0))</f>
        <v>0</v>
      </c>
      <c r="AE105" s="64">
        <f>IF(ลับ!F$3=0,0,IF(เวลาเรียน!AL53="ป",ลับ!F$3,0))</f>
        <v>0</v>
      </c>
      <c r="AF105" s="64">
        <f>IF(ลับ!G$3=0,0,IF(เวลาเรียน!AM53="ป",ลับ!G$3,0))</f>
        <v>0</v>
      </c>
      <c r="AG105" s="64">
        <f>IF(ลับ!H$3=0,0,IF(เวลาเรียน!AN53="ป",ลับ!H$3,0))</f>
        <v>0</v>
      </c>
      <c r="AH105" s="64">
        <f>IF(ลับ!I$3=0,0,IF(เวลาเรียน!AO53="ป",ลับ!I$3,0))</f>
        <v>0</v>
      </c>
      <c r="AI105" s="64">
        <f>IF(ลับ!J$3=0,0,IF(เวลาเรียน!AP53="ป",ลับ!J$3,0))</f>
        <v>0</v>
      </c>
      <c r="AJ105" s="64">
        <f>IF(ลับ!K$3=0,0,IF(เวลาเรียน!AQ53="ป",ลับ!K$3,0))</f>
        <v>0</v>
      </c>
      <c r="AK105" s="64">
        <f>IF(ลับ!L$3=0,0,IF(เวลาเรียน!AR53="ป",ลับ!L$3,0))</f>
        <v>0</v>
      </c>
      <c r="AL105" s="64">
        <f>IF(ลับ!M$3=0,0,IF(เวลาเรียน!AS53="ป",ลับ!M$3,0))</f>
        <v>0</v>
      </c>
      <c r="AM105" s="64">
        <f>IF(ลับ!N$3=0,0,IF(เวลาเรียน!AT53="ป",ลับ!N$3,0))</f>
        <v>0</v>
      </c>
      <c r="AN105" s="64">
        <f>IF(ลับ!O$3=0,0,IF(เวลาเรียน!AU53="ป",ลับ!O$3,0))</f>
        <v>0</v>
      </c>
      <c r="AO105" s="64">
        <f>IF(ลับ!P$3=0,0,IF(เวลาเรียน!AV53="ป",ลับ!P$3,0))</f>
        <v>0</v>
      </c>
      <c r="AP105" s="64">
        <f>IF(ลับ!Q$3=0,0,IF(เวลาเรียน!AW53="ป",ลับ!Q$3,0))</f>
        <v>0</v>
      </c>
      <c r="AQ105" s="64">
        <f>IF(ลับ!R$3=0,0,IF(เวลาเรียน!AX53="ป",ลับ!R$3,0))</f>
        <v>0</v>
      </c>
      <c r="AR105" s="64">
        <f>IF(ลับ!S$3=0,0,IF(เวลาเรียน!AY53="ป",ลับ!S$3,0))</f>
        <v>0</v>
      </c>
      <c r="AS105" s="64">
        <f>IF(ลับ!T$3=0,0,IF(เวลาเรียน!AZ53="ป",ลับ!T$3,0))</f>
        <v>0</v>
      </c>
      <c r="AT105" s="64">
        <f>IF(ลับ!U$3=0,0,IF(เวลาเรียน!BA53="ป",ลับ!U$3,0))</f>
        <v>0</v>
      </c>
      <c r="AU105" s="64">
        <f>IF(ลับ!V$3=0,0,IF(เวลาเรียน!BB53="ป",ลับ!V$3,0))</f>
        <v>0</v>
      </c>
      <c r="AV105" s="64">
        <f>IF(ลับ!W$3=0,0,IF(เวลาเรียน!BC53="ป",ลับ!W$3,0))</f>
        <v>0</v>
      </c>
      <c r="AW105" s="64">
        <f>IF(ลับ!X$3=0,0,IF(เวลาเรียน!BD53="ป",ลับ!X$3,0))</f>
        <v>0</v>
      </c>
      <c r="AX105" s="64">
        <f>IF(ลับ!Y$3=0,0,IF(เวลาเรียน!BE53="ป",ลับ!Y$3,0))</f>
        <v>0</v>
      </c>
      <c r="AY105" s="64">
        <f>IF(ลับ!Z$3=0,0,IF(เวลาเรียน!BF53="ป",ลับ!Z$3,0))</f>
        <v>0</v>
      </c>
      <c r="AZ105" s="64">
        <f>IF(ลับ!AA$3=0,0,IF(เวลาเรียน!BG53="ป",ลับ!AA$3,0))</f>
        <v>0</v>
      </c>
      <c r="BA105" s="64">
        <f>IF(ลับ!AB$3=0,0,IF(เวลาเรียน!BH53="ป",ลับ!AB$3,0))</f>
        <v>0</v>
      </c>
      <c r="BB105" s="64">
        <f>IF(ลับ!AC$3=0,0,IF(เวลาเรียน!BI53="ป",ลับ!AC$3,0))</f>
        <v>0</v>
      </c>
      <c r="BC105" s="64">
        <f>IF(ลับ!AD$3=0,0,IF(เวลาเรียน!BJ53="ป",ลับ!AD$3,0))</f>
        <v>0</v>
      </c>
      <c r="BD105" s="64">
        <f>IF(ลับ!AE$3=0,0,IF(เวลาเรียน!BK53="ป",ลับ!AE$3,0))</f>
        <v>0</v>
      </c>
      <c r="BE105" s="64">
        <f>IF(ลับ!AF$3=0,0,IF(เวลาเรียน!BL53="ป",ลับ!AF$3,0))</f>
        <v>0</v>
      </c>
      <c r="BF105" s="64">
        <f>IF(ลับ!AG$3=0,0,IF(เวลาเรียน!BM53="ป",ลับ!AG$3,0))</f>
        <v>0</v>
      </c>
      <c r="BG105" s="64">
        <f>IF(ลับ!AH$3=0,0,IF(เวลาเรียน!BN53="ป",ลับ!AH$3,0))</f>
        <v>0</v>
      </c>
      <c r="BH105" s="64">
        <f>IF(ลับ!AI$3=0,0,IF(เวลาเรียน!BO53="ป",ลับ!AI$3,0))</f>
        <v>0</v>
      </c>
      <c r="BI105" s="64">
        <f>IF(ลับ!AJ$3=0,0,IF(เวลาเรียน!BP53="ป",ลับ!AJ$3,0))</f>
        <v>0</v>
      </c>
      <c r="BJ105" s="64">
        <f>IF(ลับ!AK$3=0,0,IF(เวลาเรียน!BQ53="ป",ลับ!AK$3,0))</f>
        <v>0</v>
      </c>
      <c r="BK105" s="64">
        <f>IF(ลับ!AL$3=0,0,IF(เวลาเรียน!BR53="ป",ลับ!AL$3,0))</f>
        <v>0</v>
      </c>
      <c r="BL105" s="64">
        <f>IF(ลับ!AM$3=0,0,IF(เวลาเรียน!BS53="ป",ลับ!AM$3,0))</f>
        <v>0</v>
      </c>
      <c r="BM105" s="64">
        <f>IF(ลับ!AN$3=0,0,IF(เวลาเรียน!BT53="ป",ลับ!AN$3,0))</f>
        <v>0</v>
      </c>
      <c r="BN105" s="64">
        <f>IF(ลับ!AO$3=0,0,IF(เวลาเรียน!BU53="ป",ลับ!AO$3,0))</f>
        <v>0</v>
      </c>
      <c r="BO105" s="64">
        <f>IF(ลับ!AP$3=0,0,IF(เวลาเรียน!BV53="ป",ลับ!AP$3,0))</f>
        <v>0</v>
      </c>
      <c r="BP105" s="64">
        <f>IF(ลับ!AQ$3=0,0,IF(เวลาเรียน!BW53="ป",ลับ!AQ$3,0))</f>
        <v>0</v>
      </c>
      <c r="BQ105" s="64">
        <f>IF(ลับ!AR$3=0,0,IF(เวลาเรียน!BX53="ป",ลับ!AR$3,0))</f>
        <v>0</v>
      </c>
      <c r="BR105" s="64">
        <f>IF(ลับ!AS$3=0,0,IF(เวลาเรียน!BY53="ป",ลับ!AS$3,0))</f>
        <v>0</v>
      </c>
      <c r="BS105" s="773">
        <f>IF(ลับ!AT$3=0,0,IF(เวลาเรียน!BZ53="ป",ลับ!AT$3,0))</f>
        <v>0</v>
      </c>
      <c r="BT105" s="64">
        <f>IF(ลับ!BT$3=0,0,IF(เวลาเรียน!CB53="ป",ลับ!BT$3,0))</f>
        <v>0</v>
      </c>
      <c r="BU105" s="64">
        <f>IF(ลับ!BU$3=0,0,IF(เวลาเรียน!CC53="ป",ลับ!BU$3,0))</f>
        <v>0</v>
      </c>
      <c r="BV105" s="64">
        <f>IF(ลับ!BV$3=0,0,IF(เวลาเรียน!CD53="ป",ลับ!BV$3,0))</f>
        <v>0</v>
      </c>
      <c r="BW105" s="64">
        <f>IF(ลับ!BW$3=0,0,IF(เวลาเรียน!CE53="ป",ลับ!BW$3,0))</f>
        <v>0</v>
      </c>
      <c r="BX105" s="64">
        <f>IF(ลับ!BX$3=0,0,IF(เวลาเรียน!CF53="ป",ลับ!BX$3,0))</f>
        <v>0</v>
      </c>
      <c r="BY105" s="64">
        <f>IF(ลับ!BY$3=0,0,IF(เวลาเรียน!CG53="ป",ลับ!BY$3,0))</f>
        <v>0</v>
      </c>
      <c r="BZ105" s="64">
        <f>IF(ลับ!BZ$3=0,0,IF(เวลาเรียน!CH53="ป",ลับ!BZ$3,0))</f>
        <v>0</v>
      </c>
      <c r="CA105" s="64">
        <f>IF(ลับ!CA$3=0,0,IF(เวลาเรียน!CI53="ป",ลับ!CA$3,0))</f>
        <v>0</v>
      </c>
      <c r="CB105" s="64">
        <f>IF(ลับ!CB$3=0,0,IF(เวลาเรียน!CJ53="ป",ลับ!CB$3,0))</f>
        <v>0</v>
      </c>
      <c r="CC105" s="64">
        <f>IF(ลับ!CC$3=0,0,IF(เวลาเรียน!CK53="ป",ลับ!CC$3,0))</f>
        <v>0</v>
      </c>
      <c r="CD105" s="64">
        <f>IF(ลับ!CD$3=0,0,IF(เวลาเรียน!CL53="ป",ลับ!CD$3,0))</f>
        <v>0</v>
      </c>
      <c r="CE105" s="64">
        <f>IF(ลับ!CE$3=0,0,IF(เวลาเรียน!CM53="ป",ลับ!CE$3,0))</f>
        <v>0</v>
      </c>
      <c r="CF105" s="64">
        <f>IF(ลับ!CF$3=0,0,IF(เวลาเรียน!CN53="ป",ลับ!CF$3,0))</f>
        <v>0</v>
      </c>
      <c r="CG105" s="64">
        <f>IF(ลับ!CG$3=0,0,IF(เวลาเรียน!CO53="ป",ลับ!CG$3,0))</f>
        <v>0</v>
      </c>
      <c r="CH105" s="64">
        <f>IF(ลับ!CH$3=0,0,IF(เวลาเรียน!CP53="ป",ลับ!CH$3,0))</f>
        <v>0</v>
      </c>
      <c r="CI105" s="64">
        <f>IF(ลับ!CI$3=0,0,IF(เวลาเรียน!CQ53="ป",ลับ!CI$3,0))</f>
        <v>0</v>
      </c>
      <c r="CJ105" s="64">
        <f>IF(ลับ!CJ$3=0,0,IF(เวลาเรียน!CR53="ป",ลับ!CJ$3,0))</f>
        <v>0</v>
      </c>
      <c r="CK105" s="64">
        <f>IF(ลับ!CK$3=0,0,IF(เวลาเรียน!CS53="ป",ลับ!CK$3,0))</f>
        <v>0</v>
      </c>
      <c r="CL105" s="64">
        <f>IF(ลับ!CL$3=0,0,IF(เวลาเรียน!CT53="ป",ลับ!CL$3,0))</f>
        <v>0</v>
      </c>
      <c r="CM105" s="64">
        <f>IF(ลับ!CM$3=0,0,IF(เวลาเรียน!CU53="ป",ลับ!CM$3,0))</f>
        <v>0</v>
      </c>
      <c r="CN105" s="64">
        <f>IF(ลับ!CN$3=0,0,IF(เวลาเรียน!CV53="ป",ลับ!CN$3,0))</f>
        <v>0</v>
      </c>
      <c r="CO105" s="64">
        <f>IF(ลับ!CO$3=0,0,IF(เวลาเรียน!CW53="ป",ลับ!CO$3,0))</f>
        <v>0</v>
      </c>
      <c r="CP105" s="64">
        <f>IF(ลับ!CP$3=0,0,IF(เวลาเรียน!CX53="ป",ลับ!CP$3,0))</f>
        <v>0</v>
      </c>
      <c r="CQ105" s="64">
        <f>IF(ลับ!CQ$3=0,0,IF(เวลาเรียน!CY53="ป",ลับ!CQ$3,0))</f>
        <v>0</v>
      </c>
      <c r="CR105" s="64">
        <f>IF(ลับ!CR$3=0,0,IF(เวลาเรียน!CZ53="ป",ลับ!CR$3,0))</f>
        <v>0</v>
      </c>
      <c r="CS105" s="64">
        <f>IF(ลับ!CS$3=0,0,IF(เวลาเรียน!DA53="ป",ลับ!CS$3,0))</f>
        <v>0</v>
      </c>
      <c r="CT105" s="64">
        <f>IF(ลับ!CT$3=0,0,IF(เวลาเรียน!DB53="ป",ลับ!CT$3,0))</f>
        <v>0</v>
      </c>
      <c r="CU105" s="64">
        <f>IF(ลับ!CU$3=0,0,IF(เวลาเรียน!DC53="ป",ลับ!CU$3,0))</f>
        <v>0</v>
      </c>
      <c r="CV105" s="64">
        <f>IF(ลับ!CV$3=0,0,IF(เวลาเรียน!DD53="ป",ลับ!CV$3,0))</f>
        <v>0</v>
      </c>
      <c r="CW105" s="64">
        <f>IF(ลับ!CW$3=0,0,IF(เวลาเรียน!DE53="ป",ลับ!CW$3,0))</f>
        <v>0</v>
      </c>
      <c r="CX105" s="85">
        <f t="shared" si="24"/>
        <v>0</v>
      </c>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51"/>
      <c r="EF105" s="51"/>
      <c r="GI105" s="77"/>
      <c r="GJ105" s="77"/>
      <c r="GK105" s="77"/>
      <c r="GL105" s="77"/>
      <c r="GM105" s="77"/>
      <c r="GN105" s="77"/>
      <c r="GO105" s="77"/>
      <c r="GP105" s="77"/>
      <c r="GQ105" s="77"/>
      <c r="GR105" s="77"/>
      <c r="GS105" s="77"/>
      <c r="GT105" s="77"/>
      <c r="GU105" s="77"/>
      <c r="GV105" s="77"/>
      <c r="GW105" s="77"/>
      <c r="GX105" s="77"/>
      <c r="GY105" s="77"/>
      <c r="GZ105" s="77"/>
      <c r="HA105" s="77"/>
      <c r="HB105" s="77"/>
      <c r="HC105" s="77"/>
      <c r="HD105" s="77"/>
      <c r="HE105" s="77"/>
      <c r="HF105" s="77"/>
    </row>
    <row r="106" spans="1:214" ht="21">
      <c r="A106" s="29">
        <v>49</v>
      </c>
      <c r="B106" s="64">
        <f>IF(ลับ!B$3=0,0,IF(เวลาเรียน!G54="ป",ลับ!B$3,0))</f>
        <v>0</v>
      </c>
      <c r="C106" s="64">
        <f>IF(ลับ!C$3=0,0,IF(เวลาเรียน!H54="ป",ลับ!C$3,0))</f>
        <v>0</v>
      </c>
      <c r="D106" s="64">
        <f>IF(ลับ!D$3=0,0,IF(เวลาเรียน!I54="ป",ลับ!D$3,0))</f>
        <v>0</v>
      </c>
      <c r="E106" s="64">
        <f>IF(ลับ!E$3=0,0,IF(เวลาเรียน!J54="ป",ลับ!E$3,0))</f>
        <v>0</v>
      </c>
      <c r="F106" s="64">
        <f>IF(ลับ!F$3=0,0,IF(เวลาเรียน!K54="ป",ลับ!F$3,0))</f>
        <v>0</v>
      </c>
      <c r="G106" s="64">
        <f>IF(ลับ!G$3=0,0,IF(เวลาเรียน!L54="ป",ลับ!G$3,0))</f>
        <v>0</v>
      </c>
      <c r="H106" s="64">
        <f>IF(ลับ!H$3=0,0,IF(เวลาเรียน!M54="ป",ลับ!H$3,0))</f>
        <v>0</v>
      </c>
      <c r="I106" s="64">
        <f>IF(ลับ!I$3=0,0,IF(เวลาเรียน!N54="ป",ลับ!I$3,0))</f>
        <v>0</v>
      </c>
      <c r="J106" s="64">
        <f>IF(ลับ!J$3=0,0,IF(เวลาเรียน!O54="ป",ลับ!J$3,0))</f>
        <v>0</v>
      </c>
      <c r="K106" s="64">
        <f>IF(ลับ!K$3=0,0,IF(เวลาเรียน!P54="ป",ลับ!K$3,0))</f>
        <v>0</v>
      </c>
      <c r="L106" s="64">
        <f>IF(ลับ!L$3=0,0,IF(เวลาเรียน!Q54="ป",ลับ!L$3,0))</f>
        <v>0</v>
      </c>
      <c r="M106" s="64">
        <f>IF(ลับ!M$3=0,0,IF(เวลาเรียน!R54="ป",ลับ!M$3,0))</f>
        <v>0</v>
      </c>
      <c r="N106" s="64">
        <f>IF(ลับ!N$3=0,0,IF(เวลาเรียน!S54="ป",ลับ!N$3,0))</f>
        <v>0</v>
      </c>
      <c r="O106" s="64">
        <f>IF(ลับ!O$3=0,0,IF(เวลาเรียน!T54="ป",ลับ!O$3,0))</f>
        <v>0</v>
      </c>
      <c r="P106" s="64">
        <f>IF(ลับ!P$3=0,0,IF(เวลาเรียน!U54="ป",ลับ!P$3,0))</f>
        <v>0</v>
      </c>
      <c r="Q106" s="64">
        <f>IF(ลับ!Q$3=0,0,IF(เวลาเรียน!V54="ป",ลับ!Q$3,0))</f>
        <v>0</v>
      </c>
      <c r="R106" s="64">
        <f>IF(ลับ!R$3=0,0,IF(เวลาเรียน!W54="ป",ลับ!R$3,0))</f>
        <v>0</v>
      </c>
      <c r="S106" s="64">
        <f>IF(ลับ!S$3=0,0,IF(เวลาเรียน!X54="ป",ลับ!S$3,0))</f>
        <v>0</v>
      </c>
      <c r="T106" s="64">
        <f>IF(ลับ!T$3=0,0,IF(เวลาเรียน!Y54="ป",ลับ!T$3,0))</f>
        <v>0</v>
      </c>
      <c r="U106" s="64">
        <f>IF(ลับ!U$3=0,0,IF(เวลาเรียน!Z54="ป",ลับ!U$3,0))</f>
        <v>0</v>
      </c>
      <c r="V106" s="64">
        <f>IF(ลับ!V$3=0,0,IF(เวลาเรียน!AA54="ป",ลับ!V$3,0))</f>
        <v>0</v>
      </c>
      <c r="W106" s="64">
        <f>IF(ลับ!W$3=0,0,IF(เวลาเรียน!AB54="ป",ลับ!W$3,0))</f>
        <v>0</v>
      </c>
      <c r="X106" s="64">
        <f>IF(ลับ!X$3=0,0,IF(เวลาเรียน!AC54="ป",ลับ!X$3,0))</f>
        <v>0</v>
      </c>
      <c r="Y106" s="64">
        <f>IF(ลับ!Y$3=0,0,IF(เวลาเรียน!AD54="ป",ลับ!Y$3,0))</f>
        <v>0</v>
      </c>
      <c r="Z106" s="773">
        <f>IF(ลับ!Z$3=0,0,IF(เวลาเรียน!AE54="ป",ลับ!Z$3,0))</f>
        <v>0</v>
      </c>
      <c r="AA106" s="64">
        <f>IF(ลับ!B$3=0,0,IF(เวลาเรียน!AH54="ป",ลับ!B$3,0))</f>
        <v>0</v>
      </c>
      <c r="AB106" s="64">
        <f>IF(ลับ!C$3=0,0,IF(เวลาเรียน!AI54="ป",ลับ!C$3,0))</f>
        <v>0</v>
      </c>
      <c r="AC106" s="64">
        <f>IF(ลับ!D$3=0,0,IF(เวลาเรียน!AJ54="ป",ลับ!D$3,0))</f>
        <v>0</v>
      </c>
      <c r="AD106" s="64">
        <f>IF(ลับ!E$3=0,0,IF(เวลาเรียน!AK54="ป",ลับ!E$3,0))</f>
        <v>0</v>
      </c>
      <c r="AE106" s="64">
        <f>IF(ลับ!F$3=0,0,IF(เวลาเรียน!AL54="ป",ลับ!F$3,0))</f>
        <v>0</v>
      </c>
      <c r="AF106" s="64">
        <f>IF(ลับ!G$3=0,0,IF(เวลาเรียน!AM54="ป",ลับ!G$3,0))</f>
        <v>0</v>
      </c>
      <c r="AG106" s="64">
        <f>IF(ลับ!H$3=0,0,IF(เวลาเรียน!AN54="ป",ลับ!H$3,0))</f>
        <v>0</v>
      </c>
      <c r="AH106" s="64">
        <f>IF(ลับ!I$3=0,0,IF(เวลาเรียน!AO54="ป",ลับ!I$3,0))</f>
        <v>0</v>
      </c>
      <c r="AI106" s="64">
        <f>IF(ลับ!J$3=0,0,IF(เวลาเรียน!AP54="ป",ลับ!J$3,0))</f>
        <v>0</v>
      </c>
      <c r="AJ106" s="64">
        <f>IF(ลับ!K$3=0,0,IF(เวลาเรียน!AQ54="ป",ลับ!K$3,0))</f>
        <v>0</v>
      </c>
      <c r="AK106" s="64">
        <f>IF(ลับ!L$3=0,0,IF(เวลาเรียน!AR54="ป",ลับ!L$3,0))</f>
        <v>0</v>
      </c>
      <c r="AL106" s="64">
        <f>IF(ลับ!M$3=0,0,IF(เวลาเรียน!AS54="ป",ลับ!M$3,0))</f>
        <v>0</v>
      </c>
      <c r="AM106" s="64">
        <f>IF(ลับ!N$3=0,0,IF(เวลาเรียน!AT54="ป",ลับ!N$3,0))</f>
        <v>0</v>
      </c>
      <c r="AN106" s="64">
        <f>IF(ลับ!O$3=0,0,IF(เวลาเรียน!AU54="ป",ลับ!O$3,0))</f>
        <v>0</v>
      </c>
      <c r="AO106" s="64">
        <f>IF(ลับ!P$3=0,0,IF(เวลาเรียน!AV54="ป",ลับ!P$3,0))</f>
        <v>0</v>
      </c>
      <c r="AP106" s="64">
        <f>IF(ลับ!Q$3=0,0,IF(เวลาเรียน!AW54="ป",ลับ!Q$3,0))</f>
        <v>0</v>
      </c>
      <c r="AQ106" s="64">
        <f>IF(ลับ!R$3=0,0,IF(เวลาเรียน!AX54="ป",ลับ!R$3,0))</f>
        <v>0</v>
      </c>
      <c r="AR106" s="64">
        <f>IF(ลับ!S$3=0,0,IF(เวลาเรียน!AY54="ป",ลับ!S$3,0))</f>
        <v>0</v>
      </c>
      <c r="AS106" s="64">
        <f>IF(ลับ!T$3=0,0,IF(เวลาเรียน!AZ54="ป",ลับ!T$3,0))</f>
        <v>0</v>
      </c>
      <c r="AT106" s="64">
        <f>IF(ลับ!U$3=0,0,IF(เวลาเรียน!BA54="ป",ลับ!U$3,0))</f>
        <v>0</v>
      </c>
      <c r="AU106" s="64">
        <f>IF(ลับ!V$3=0,0,IF(เวลาเรียน!BB54="ป",ลับ!V$3,0))</f>
        <v>0</v>
      </c>
      <c r="AV106" s="64">
        <f>IF(ลับ!W$3=0,0,IF(เวลาเรียน!BC54="ป",ลับ!W$3,0))</f>
        <v>0</v>
      </c>
      <c r="AW106" s="64">
        <f>IF(ลับ!X$3=0,0,IF(เวลาเรียน!BD54="ป",ลับ!X$3,0))</f>
        <v>0</v>
      </c>
      <c r="AX106" s="64">
        <f>IF(ลับ!Y$3=0,0,IF(เวลาเรียน!BE54="ป",ลับ!Y$3,0))</f>
        <v>0</v>
      </c>
      <c r="AY106" s="64">
        <f>IF(ลับ!Z$3=0,0,IF(เวลาเรียน!BF54="ป",ลับ!Z$3,0))</f>
        <v>0</v>
      </c>
      <c r="AZ106" s="64">
        <f>IF(ลับ!AA$3=0,0,IF(เวลาเรียน!BG54="ป",ลับ!AA$3,0))</f>
        <v>0</v>
      </c>
      <c r="BA106" s="64">
        <f>IF(ลับ!AB$3=0,0,IF(เวลาเรียน!BH54="ป",ลับ!AB$3,0))</f>
        <v>0</v>
      </c>
      <c r="BB106" s="64">
        <f>IF(ลับ!AC$3=0,0,IF(เวลาเรียน!BI54="ป",ลับ!AC$3,0))</f>
        <v>0</v>
      </c>
      <c r="BC106" s="64">
        <f>IF(ลับ!AD$3=0,0,IF(เวลาเรียน!BJ54="ป",ลับ!AD$3,0))</f>
        <v>0</v>
      </c>
      <c r="BD106" s="64">
        <f>IF(ลับ!AE$3=0,0,IF(เวลาเรียน!BK54="ป",ลับ!AE$3,0))</f>
        <v>0</v>
      </c>
      <c r="BE106" s="64">
        <f>IF(ลับ!AF$3=0,0,IF(เวลาเรียน!BL54="ป",ลับ!AF$3,0))</f>
        <v>0</v>
      </c>
      <c r="BF106" s="64">
        <f>IF(ลับ!AG$3=0,0,IF(เวลาเรียน!BM54="ป",ลับ!AG$3,0))</f>
        <v>0</v>
      </c>
      <c r="BG106" s="64">
        <f>IF(ลับ!AH$3=0,0,IF(เวลาเรียน!BN54="ป",ลับ!AH$3,0))</f>
        <v>0</v>
      </c>
      <c r="BH106" s="64">
        <f>IF(ลับ!AI$3=0,0,IF(เวลาเรียน!BO54="ป",ลับ!AI$3,0))</f>
        <v>0</v>
      </c>
      <c r="BI106" s="64">
        <f>IF(ลับ!AJ$3=0,0,IF(เวลาเรียน!BP54="ป",ลับ!AJ$3,0))</f>
        <v>0</v>
      </c>
      <c r="BJ106" s="64">
        <f>IF(ลับ!AK$3=0,0,IF(เวลาเรียน!BQ54="ป",ลับ!AK$3,0))</f>
        <v>0</v>
      </c>
      <c r="BK106" s="64">
        <f>IF(ลับ!AL$3=0,0,IF(เวลาเรียน!BR54="ป",ลับ!AL$3,0))</f>
        <v>0</v>
      </c>
      <c r="BL106" s="64">
        <f>IF(ลับ!AM$3=0,0,IF(เวลาเรียน!BS54="ป",ลับ!AM$3,0))</f>
        <v>0</v>
      </c>
      <c r="BM106" s="64">
        <f>IF(ลับ!AN$3=0,0,IF(เวลาเรียน!BT54="ป",ลับ!AN$3,0))</f>
        <v>0</v>
      </c>
      <c r="BN106" s="64">
        <f>IF(ลับ!AO$3=0,0,IF(เวลาเรียน!BU54="ป",ลับ!AO$3,0))</f>
        <v>0</v>
      </c>
      <c r="BO106" s="64">
        <f>IF(ลับ!AP$3=0,0,IF(เวลาเรียน!BV54="ป",ลับ!AP$3,0))</f>
        <v>0</v>
      </c>
      <c r="BP106" s="64">
        <f>IF(ลับ!AQ$3=0,0,IF(เวลาเรียน!BW54="ป",ลับ!AQ$3,0))</f>
        <v>0</v>
      </c>
      <c r="BQ106" s="64">
        <f>IF(ลับ!AR$3=0,0,IF(เวลาเรียน!BX54="ป",ลับ!AR$3,0))</f>
        <v>0</v>
      </c>
      <c r="BR106" s="64">
        <f>IF(ลับ!AS$3=0,0,IF(เวลาเรียน!BY54="ป",ลับ!AS$3,0))</f>
        <v>0</v>
      </c>
      <c r="BS106" s="773">
        <f>IF(ลับ!AT$3=0,0,IF(เวลาเรียน!BZ54="ป",ลับ!AT$3,0))</f>
        <v>0</v>
      </c>
      <c r="BT106" s="64">
        <f>IF(ลับ!BT$3=0,0,IF(เวลาเรียน!CB54="ป",ลับ!BT$3,0))</f>
        <v>0</v>
      </c>
      <c r="BU106" s="64">
        <f>IF(ลับ!BU$3=0,0,IF(เวลาเรียน!CC54="ป",ลับ!BU$3,0))</f>
        <v>0</v>
      </c>
      <c r="BV106" s="64">
        <f>IF(ลับ!BV$3=0,0,IF(เวลาเรียน!CD54="ป",ลับ!BV$3,0))</f>
        <v>0</v>
      </c>
      <c r="BW106" s="64">
        <f>IF(ลับ!BW$3=0,0,IF(เวลาเรียน!CE54="ป",ลับ!BW$3,0))</f>
        <v>0</v>
      </c>
      <c r="BX106" s="64">
        <f>IF(ลับ!BX$3=0,0,IF(เวลาเรียน!CF54="ป",ลับ!BX$3,0))</f>
        <v>0</v>
      </c>
      <c r="BY106" s="64">
        <f>IF(ลับ!BY$3=0,0,IF(เวลาเรียน!CG54="ป",ลับ!BY$3,0))</f>
        <v>0</v>
      </c>
      <c r="BZ106" s="64">
        <f>IF(ลับ!BZ$3=0,0,IF(เวลาเรียน!CH54="ป",ลับ!BZ$3,0))</f>
        <v>0</v>
      </c>
      <c r="CA106" s="64">
        <f>IF(ลับ!CA$3=0,0,IF(เวลาเรียน!CI54="ป",ลับ!CA$3,0))</f>
        <v>0</v>
      </c>
      <c r="CB106" s="64">
        <f>IF(ลับ!CB$3=0,0,IF(เวลาเรียน!CJ54="ป",ลับ!CB$3,0))</f>
        <v>0</v>
      </c>
      <c r="CC106" s="64">
        <f>IF(ลับ!CC$3=0,0,IF(เวลาเรียน!CK54="ป",ลับ!CC$3,0))</f>
        <v>0</v>
      </c>
      <c r="CD106" s="64">
        <f>IF(ลับ!CD$3=0,0,IF(เวลาเรียน!CL54="ป",ลับ!CD$3,0))</f>
        <v>0</v>
      </c>
      <c r="CE106" s="64">
        <f>IF(ลับ!CE$3=0,0,IF(เวลาเรียน!CM54="ป",ลับ!CE$3,0))</f>
        <v>0</v>
      </c>
      <c r="CF106" s="64">
        <f>IF(ลับ!CF$3=0,0,IF(เวลาเรียน!CN54="ป",ลับ!CF$3,0))</f>
        <v>0</v>
      </c>
      <c r="CG106" s="64">
        <f>IF(ลับ!CG$3=0,0,IF(เวลาเรียน!CO54="ป",ลับ!CG$3,0))</f>
        <v>0</v>
      </c>
      <c r="CH106" s="64">
        <f>IF(ลับ!CH$3=0,0,IF(เวลาเรียน!CP54="ป",ลับ!CH$3,0))</f>
        <v>0</v>
      </c>
      <c r="CI106" s="64">
        <f>IF(ลับ!CI$3=0,0,IF(เวลาเรียน!CQ54="ป",ลับ!CI$3,0))</f>
        <v>0</v>
      </c>
      <c r="CJ106" s="64">
        <f>IF(ลับ!CJ$3=0,0,IF(เวลาเรียน!CR54="ป",ลับ!CJ$3,0))</f>
        <v>0</v>
      </c>
      <c r="CK106" s="64">
        <f>IF(ลับ!CK$3=0,0,IF(เวลาเรียน!CS54="ป",ลับ!CK$3,0))</f>
        <v>0</v>
      </c>
      <c r="CL106" s="64">
        <f>IF(ลับ!CL$3=0,0,IF(เวลาเรียน!CT54="ป",ลับ!CL$3,0))</f>
        <v>0</v>
      </c>
      <c r="CM106" s="64">
        <f>IF(ลับ!CM$3=0,0,IF(เวลาเรียน!CU54="ป",ลับ!CM$3,0))</f>
        <v>0</v>
      </c>
      <c r="CN106" s="64">
        <f>IF(ลับ!CN$3=0,0,IF(เวลาเรียน!CV54="ป",ลับ!CN$3,0))</f>
        <v>0</v>
      </c>
      <c r="CO106" s="64">
        <f>IF(ลับ!CO$3=0,0,IF(เวลาเรียน!CW54="ป",ลับ!CO$3,0))</f>
        <v>0</v>
      </c>
      <c r="CP106" s="64">
        <f>IF(ลับ!CP$3=0,0,IF(เวลาเรียน!CX54="ป",ลับ!CP$3,0))</f>
        <v>0</v>
      </c>
      <c r="CQ106" s="64">
        <f>IF(ลับ!CQ$3=0,0,IF(เวลาเรียน!CY54="ป",ลับ!CQ$3,0))</f>
        <v>0</v>
      </c>
      <c r="CR106" s="64">
        <f>IF(ลับ!CR$3=0,0,IF(เวลาเรียน!CZ54="ป",ลับ!CR$3,0))</f>
        <v>0</v>
      </c>
      <c r="CS106" s="64">
        <f>IF(ลับ!CS$3=0,0,IF(เวลาเรียน!DA54="ป",ลับ!CS$3,0))</f>
        <v>0</v>
      </c>
      <c r="CT106" s="64">
        <f>IF(ลับ!CT$3=0,0,IF(เวลาเรียน!DB54="ป",ลับ!CT$3,0))</f>
        <v>0</v>
      </c>
      <c r="CU106" s="64">
        <f>IF(ลับ!CU$3=0,0,IF(เวลาเรียน!DC54="ป",ลับ!CU$3,0))</f>
        <v>0</v>
      </c>
      <c r="CV106" s="64">
        <f>IF(ลับ!CV$3=0,0,IF(เวลาเรียน!DD54="ป",ลับ!CV$3,0))</f>
        <v>0</v>
      </c>
      <c r="CW106" s="64">
        <f>IF(ลับ!CW$3=0,0,IF(เวลาเรียน!DE54="ป",ลับ!CW$3,0))</f>
        <v>0</v>
      </c>
      <c r="CX106" s="85">
        <f t="shared" si="24"/>
        <v>0</v>
      </c>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51"/>
      <c r="EF106" s="51"/>
      <c r="GI106" s="77"/>
      <c r="GJ106" s="77"/>
      <c r="GK106" s="77"/>
      <c r="GL106" s="77"/>
      <c r="GM106" s="77"/>
      <c r="GN106" s="77"/>
      <c r="GO106" s="77"/>
      <c r="GP106" s="77"/>
      <c r="GQ106" s="77"/>
      <c r="GR106" s="77"/>
      <c r="GS106" s="77"/>
      <c r="GT106" s="77"/>
      <c r="GU106" s="77"/>
      <c r="GV106" s="77"/>
      <c r="GW106" s="77"/>
      <c r="GX106" s="77"/>
      <c r="GY106" s="77"/>
      <c r="GZ106" s="77"/>
      <c r="HA106" s="77"/>
      <c r="HB106" s="77"/>
      <c r="HC106" s="77"/>
      <c r="HD106" s="77"/>
      <c r="HE106" s="77"/>
      <c r="HF106" s="77"/>
    </row>
    <row r="107" spans="1:214" ht="21.75" thickBot="1">
      <c r="A107" s="30">
        <v>50</v>
      </c>
      <c r="B107" s="64">
        <f>IF(ลับ!B$3=0,0,IF(เวลาเรียน!G55="ป",ลับ!B$3,0))</f>
        <v>0</v>
      </c>
      <c r="C107" s="64">
        <f>IF(ลับ!C$3=0,0,IF(เวลาเรียน!H55="ป",ลับ!C$3,0))</f>
        <v>0</v>
      </c>
      <c r="D107" s="64">
        <f>IF(ลับ!D$3=0,0,IF(เวลาเรียน!I55="ป",ลับ!D$3,0))</f>
        <v>0</v>
      </c>
      <c r="E107" s="64">
        <f>IF(ลับ!E$3=0,0,IF(เวลาเรียน!J55="ป",ลับ!E$3,0))</f>
        <v>0</v>
      </c>
      <c r="F107" s="64">
        <f>IF(ลับ!F$3=0,0,IF(เวลาเรียน!K55="ป",ลับ!F$3,0))</f>
        <v>0</v>
      </c>
      <c r="G107" s="64">
        <f>IF(ลับ!G$3=0,0,IF(เวลาเรียน!L55="ป",ลับ!G$3,0))</f>
        <v>0</v>
      </c>
      <c r="H107" s="64">
        <f>IF(ลับ!H$3=0,0,IF(เวลาเรียน!M55="ป",ลับ!H$3,0))</f>
        <v>0</v>
      </c>
      <c r="I107" s="64">
        <f>IF(ลับ!I$3=0,0,IF(เวลาเรียน!N55="ป",ลับ!I$3,0))</f>
        <v>0</v>
      </c>
      <c r="J107" s="64">
        <f>IF(ลับ!J$3=0,0,IF(เวลาเรียน!O55="ป",ลับ!J$3,0))</f>
        <v>0</v>
      </c>
      <c r="K107" s="64">
        <f>IF(ลับ!K$3=0,0,IF(เวลาเรียน!P55="ป",ลับ!K$3,0))</f>
        <v>0</v>
      </c>
      <c r="L107" s="64">
        <f>IF(ลับ!L$3=0,0,IF(เวลาเรียน!Q55="ป",ลับ!L$3,0))</f>
        <v>0</v>
      </c>
      <c r="M107" s="64">
        <f>IF(ลับ!M$3=0,0,IF(เวลาเรียน!R55="ป",ลับ!M$3,0))</f>
        <v>0</v>
      </c>
      <c r="N107" s="64">
        <f>IF(ลับ!N$3=0,0,IF(เวลาเรียน!S55="ป",ลับ!N$3,0))</f>
        <v>0</v>
      </c>
      <c r="O107" s="64">
        <f>IF(ลับ!O$3=0,0,IF(เวลาเรียน!T55="ป",ลับ!O$3,0))</f>
        <v>0</v>
      </c>
      <c r="P107" s="64">
        <f>IF(ลับ!P$3=0,0,IF(เวลาเรียน!U55="ป",ลับ!P$3,0))</f>
        <v>0</v>
      </c>
      <c r="Q107" s="64">
        <f>IF(ลับ!Q$3=0,0,IF(เวลาเรียน!V55="ป",ลับ!Q$3,0))</f>
        <v>0</v>
      </c>
      <c r="R107" s="64">
        <f>IF(ลับ!R$3=0,0,IF(เวลาเรียน!W55="ป",ลับ!R$3,0))</f>
        <v>0</v>
      </c>
      <c r="S107" s="64">
        <f>IF(ลับ!S$3=0,0,IF(เวลาเรียน!X55="ป",ลับ!S$3,0))</f>
        <v>0</v>
      </c>
      <c r="T107" s="64">
        <f>IF(ลับ!T$3=0,0,IF(เวลาเรียน!Y55="ป",ลับ!T$3,0))</f>
        <v>0</v>
      </c>
      <c r="U107" s="64">
        <f>IF(ลับ!U$3=0,0,IF(เวลาเรียน!Z55="ป",ลับ!U$3,0))</f>
        <v>0</v>
      </c>
      <c r="V107" s="64">
        <f>IF(ลับ!V$3=0,0,IF(เวลาเรียน!AA55="ป",ลับ!V$3,0))</f>
        <v>0</v>
      </c>
      <c r="W107" s="64">
        <f>IF(ลับ!W$3=0,0,IF(เวลาเรียน!AB55="ป",ลับ!W$3,0))</f>
        <v>0</v>
      </c>
      <c r="X107" s="64">
        <f>IF(ลับ!X$3=0,0,IF(เวลาเรียน!AC55="ป",ลับ!X$3,0))</f>
        <v>0</v>
      </c>
      <c r="Y107" s="64">
        <f>IF(ลับ!Y$3=0,0,IF(เวลาเรียน!AD55="ป",ลับ!Y$3,0))</f>
        <v>0</v>
      </c>
      <c r="Z107" s="773">
        <f>IF(ลับ!Z$3=0,0,IF(เวลาเรียน!AE55="ป",ลับ!Z$3,0))</f>
        <v>0</v>
      </c>
      <c r="AA107" s="64">
        <f>IF(ลับ!B$3=0,0,IF(เวลาเรียน!AH55="ป",ลับ!B$3,0))</f>
        <v>0</v>
      </c>
      <c r="AB107" s="64">
        <f>IF(ลับ!C$3=0,0,IF(เวลาเรียน!AI55="ป",ลับ!C$3,0))</f>
        <v>0</v>
      </c>
      <c r="AC107" s="64">
        <f>IF(ลับ!D$3=0,0,IF(เวลาเรียน!AJ55="ป",ลับ!D$3,0))</f>
        <v>0</v>
      </c>
      <c r="AD107" s="64">
        <f>IF(ลับ!E$3=0,0,IF(เวลาเรียน!AK55="ป",ลับ!E$3,0))</f>
        <v>0</v>
      </c>
      <c r="AE107" s="64">
        <f>IF(ลับ!F$3=0,0,IF(เวลาเรียน!AL55="ป",ลับ!F$3,0))</f>
        <v>0</v>
      </c>
      <c r="AF107" s="64">
        <f>IF(ลับ!G$3=0,0,IF(เวลาเรียน!AM55="ป",ลับ!G$3,0))</f>
        <v>0</v>
      </c>
      <c r="AG107" s="64">
        <f>IF(ลับ!H$3=0,0,IF(เวลาเรียน!AN55="ป",ลับ!H$3,0))</f>
        <v>0</v>
      </c>
      <c r="AH107" s="64">
        <f>IF(ลับ!I$3=0,0,IF(เวลาเรียน!AO55="ป",ลับ!I$3,0))</f>
        <v>0</v>
      </c>
      <c r="AI107" s="64">
        <f>IF(ลับ!J$3=0,0,IF(เวลาเรียน!AP55="ป",ลับ!J$3,0))</f>
        <v>0</v>
      </c>
      <c r="AJ107" s="64">
        <f>IF(ลับ!K$3=0,0,IF(เวลาเรียน!AQ55="ป",ลับ!K$3,0))</f>
        <v>0</v>
      </c>
      <c r="AK107" s="64">
        <f>IF(ลับ!L$3=0,0,IF(เวลาเรียน!AR55="ป",ลับ!L$3,0))</f>
        <v>0</v>
      </c>
      <c r="AL107" s="64">
        <f>IF(ลับ!M$3=0,0,IF(เวลาเรียน!AS55="ป",ลับ!M$3,0))</f>
        <v>0</v>
      </c>
      <c r="AM107" s="64">
        <f>IF(ลับ!N$3=0,0,IF(เวลาเรียน!AT55="ป",ลับ!N$3,0))</f>
        <v>0</v>
      </c>
      <c r="AN107" s="64">
        <f>IF(ลับ!O$3=0,0,IF(เวลาเรียน!AU55="ป",ลับ!O$3,0))</f>
        <v>0</v>
      </c>
      <c r="AO107" s="64">
        <f>IF(ลับ!P$3=0,0,IF(เวลาเรียน!AV55="ป",ลับ!P$3,0))</f>
        <v>0</v>
      </c>
      <c r="AP107" s="64">
        <f>IF(ลับ!Q$3=0,0,IF(เวลาเรียน!AW55="ป",ลับ!Q$3,0))</f>
        <v>0</v>
      </c>
      <c r="AQ107" s="64">
        <f>IF(ลับ!R$3=0,0,IF(เวลาเรียน!AX55="ป",ลับ!R$3,0))</f>
        <v>0</v>
      </c>
      <c r="AR107" s="64">
        <f>IF(ลับ!S$3=0,0,IF(เวลาเรียน!AY55="ป",ลับ!S$3,0))</f>
        <v>0</v>
      </c>
      <c r="AS107" s="64">
        <f>IF(ลับ!T$3=0,0,IF(เวลาเรียน!AZ55="ป",ลับ!T$3,0))</f>
        <v>0</v>
      </c>
      <c r="AT107" s="64">
        <f>IF(ลับ!U$3=0,0,IF(เวลาเรียน!BA55="ป",ลับ!U$3,0))</f>
        <v>0</v>
      </c>
      <c r="AU107" s="64">
        <f>IF(ลับ!V$3=0,0,IF(เวลาเรียน!BB55="ป",ลับ!V$3,0))</f>
        <v>0</v>
      </c>
      <c r="AV107" s="64">
        <f>IF(ลับ!W$3=0,0,IF(เวลาเรียน!BC55="ป",ลับ!W$3,0))</f>
        <v>0</v>
      </c>
      <c r="AW107" s="64">
        <f>IF(ลับ!X$3=0,0,IF(เวลาเรียน!BD55="ป",ลับ!X$3,0))</f>
        <v>0</v>
      </c>
      <c r="AX107" s="64">
        <f>IF(ลับ!Y$3=0,0,IF(เวลาเรียน!BE55="ป",ลับ!Y$3,0))</f>
        <v>0</v>
      </c>
      <c r="AY107" s="64">
        <f>IF(ลับ!Z$3=0,0,IF(เวลาเรียน!BF55="ป",ลับ!Z$3,0))</f>
        <v>0</v>
      </c>
      <c r="AZ107" s="64">
        <f>IF(ลับ!AA$3=0,0,IF(เวลาเรียน!BG55="ป",ลับ!AA$3,0))</f>
        <v>0</v>
      </c>
      <c r="BA107" s="64">
        <f>IF(ลับ!AB$3=0,0,IF(เวลาเรียน!BH55="ป",ลับ!AB$3,0))</f>
        <v>0</v>
      </c>
      <c r="BB107" s="64">
        <f>IF(ลับ!AC$3=0,0,IF(เวลาเรียน!BI55="ป",ลับ!AC$3,0))</f>
        <v>0</v>
      </c>
      <c r="BC107" s="64">
        <f>IF(ลับ!AD$3=0,0,IF(เวลาเรียน!BJ55="ป",ลับ!AD$3,0))</f>
        <v>0</v>
      </c>
      <c r="BD107" s="64">
        <f>IF(ลับ!AE$3=0,0,IF(เวลาเรียน!BK55="ป",ลับ!AE$3,0))</f>
        <v>0</v>
      </c>
      <c r="BE107" s="64">
        <f>IF(ลับ!AF$3=0,0,IF(เวลาเรียน!BL55="ป",ลับ!AF$3,0))</f>
        <v>0</v>
      </c>
      <c r="BF107" s="64">
        <f>IF(ลับ!AG$3=0,0,IF(เวลาเรียน!BM55="ป",ลับ!AG$3,0))</f>
        <v>0</v>
      </c>
      <c r="BG107" s="64">
        <f>IF(ลับ!AH$3=0,0,IF(เวลาเรียน!BN55="ป",ลับ!AH$3,0))</f>
        <v>0</v>
      </c>
      <c r="BH107" s="64">
        <f>IF(ลับ!AI$3=0,0,IF(เวลาเรียน!BO55="ป",ลับ!AI$3,0))</f>
        <v>0</v>
      </c>
      <c r="BI107" s="64">
        <f>IF(ลับ!AJ$3=0,0,IF(เวลาเรียน!BP55="ป",ลับ!AJ$3,0))</f>
        <v>0</v>
      </c>
      <c r="BJ107" s="64">
        <f>IF(ลับ!AK$3=0,0,IF(เวลาเรียน!BQ55="ป",ลับ!AK$3,0))</f>
        <v>0</v>
      </c>
      <c r="BK107" s="64">
        <f>IF(ลับ!AL$3=0,0,IF(เวลาเรียน!BR55="ป",ลับ!AL$3,0))</f>
        <v>0</v>
      </c>
      <c r="BL107" s="64">
        <f>IF(ลับ!AM$3=0,0,IF(เวลาเรียน!BS55="ป",ลับ!AM$3,0))</f>
        <v>0</v>
      </c>
      <c r="BM107" s="64">
        <f>IF(ลับ!AN$3=0,0,IF(เวลาเรียน!BT55="ป",ลับ!AN$3,0))</f>
        <v>0</v>
      </c>
      <c r="BN107" s="64">
        <f>IF(ลับ!AO$3=0,0,IF(เวลาเรียน!BU55="ป",ลับ!AO$3,0))</f>
        <v>0</v>
      </c>
      <c r="BO107" s="64">
        <f>IF(ลับ!AP$3=0,0,IF(เวลาเรียน!BV55="ป",ลับ!AP$3,0))</f>
        <v>0</v>
      </c>
      <c r="BP107" s="64">
        <f>IF(ลับ!AQ$3=0,0,IF(เวลาเรียน!BW55="ป",ลับ!AQ$3,0))</f>
        <v>0</v>
      </c>
      <c r="BQ107" s="64">
        <f>IF(ลับ!AR$3=0,0,IF(เวลาเรียน!BX55="ป",ลับ!AR$3,0))</f>
        <v>0</v>
      </c>
      <c r="BR107" s="64">
        <f>IF(ลับ!AS$3=0,0,IF(เวลาเรียน!BY55="ป",ลับ!AS$3,0))</f>
        <v>0</v>
      </c>
      <c r="BS107" s="773">
        <f>IF(ลับ!AT$3=0,0,IF(เวลาเรียน!BZ55="ป",ลับ!AT$3,0))</f>
        <v>0</v>
      </c>
      <c r="BT107" s="64">
        <f>IF(ลับ!BT$3=0,0,IF(เวลาเรียน!CB55="ป",ลับ!BT$3,0))</f>
        <v>0</v>
      </c>
      <c r="BU107" s="64">
        <f>IF(ลับ!BU$3=0,0,IF(เวลาเรียน!CC55="ป",ลับ!BU$3,0))</f>
        <v>0</v>
      </c>
      <c r="BV107" s="64">
        <f>IF(ลับ!BV$3=0,0,IF(เวลาเรียน!CD55="ป",ลับ!BV$3,0))</f>
        <v>0</v>
      </c>
      <c r="BW107" s="64">
        <f>IF(ลับ!BW$3=0,0,IF(เวลาเรียน!CE55="ป",ลับ!BW$3,0))</f>
        <v>0</v>
      </c>
      <c r="BX107" s="64">
        <f>IF(ลับ!BX$3=0,0,IF(เวลาเรียน!CF55="ป",ลับ!BX$3,0))</f>
        <v>0</v>
      </c>
      <c r="BY107" s="64">
        <f>IF(ลับ!BY$3=0,0,IF(เวลาเรียน!CG55="ป",ลับ!BY$3,0))</f>
        <v>0</v>
      </c>
      <c r="BZ107" s="64">
        <f>IF(ลับ!BZ$3=0,0,IF(เวลาเรียน!CH55="ป",ลับ!BZ$3,0))</f>
        <v>0</v>
      </c>
      <c r="CA107" s="64">
        <f>IF(ลับ!CA$3=0,0,IF(เวลาเรียน!CI55="ป",ลับ!CA$3,0))</f>
        <v>0</v>
      </c>
      <c r="CB107" s="64">
        <f>IF(ลับ!CB$3=0,0,IF(เวลาเรียน!CJ55="ป",ลับ!CB$3,0))</f>
        <v>0</v>
      </c>
      <c r="CC107" s="64">
        <f>IF(ลับ!CC$3=0,0,IF(เวลาเรียน!CK55="ป",ลับ!CC$3,0))</f>
        <v>0</v>
      </c>
      <c r="CD107" s="64">
        <f>IF(ลับ!CD$3=0,0,IF(เวลาเรียน!CL55="ป",ลับ!CD$3,0))</f>
        <v>0</v>
      </c>
      <c r="CE107" s="64">
        <f>IF(ลับ!CE$3=0,0,IF(เวลาเรียน!CM55="ป",ลับ!CE$3,0))</f>
        <v>0</v>
      </c>
      <c r="CF107" s="64">
        <f>IF(ลับ!CF$3=0,0,IF(เวลาเรียน!CN55="ป",ลับ!CF$3,0))</f>
        <v>0</v>
      </c>
      <c r="CG107" s="64">
        <f>IF(ลับ!CG$3=0,0,IF(เวลาเรียน!CO55="ป",ลับ!CG$3,0))</f>
        <v>0</v>
      </c>
      <c r="CH107" s="64">
        <f>IF(ลับ!CH$3=0,0,IF(เวลาเรียน!CP55="ป",ลับ!CH$3,0))</f>
        <v>0</v>
      </c>
      <c r="CI107" s="64">
        <f>IF(ลับ!CI$3=0,0,IF(เวลาเรียน!CQ55="ป",ลับ!CI$3,0))</f>
        <v>0</v>
      </c>
      <c r="CJ107" s="64">
        <f>IF(ลับ!CJ$3=0,0,IF(เวลาเรียน!CR55="ป",ลับ!CJ$3,0))</f>
        <v>0</v>
      </c>
      <c r="CK107" s="64">
        <f>IF(ลับ!CK$3=0,0,IF(เวลาเรียน!CS55="ป",ลับ!CK$3,0))</f>
        <v>0</v>
      </c>
      <c r="CL107" s="64">
        <f>IF(ลับ!CL$3=0,0,IF(เวลาเรียน!CT55="ป",ลับ!CL$3,0))</f>
        <v>0</v>
      </c>
      <c r="CM107" s="64">
        <f>IF(ลับ!CM$3=0,0,IF(เวลาเรียน!CU55="ป",ลับ!CM$3,0))</f>
        <v>0</v>
      </c>
      <c r="CN107" s="64">
        <f>IF(ลับ!CN$3=0,0,IF(เวลาเรียน!CV55="ป",ลับ!CN$3,0))</f>
        <v>0</v>
      </c>
      <c r="CO107" s="64">
        <f>IF(ลับ!CO$3=0,0,IF(เวลาเรียน!CW55="ป",ลับ!CO$3,0))</f>
        <v>0</v>
      </c>
      <c r="CP107" s="64">
        <f>IF(ลับ!CP$3=0,0,IF(เวลาเรียน!CX55="ป",ลับ!CP$3,0))</f>
        <v>0</v>
      </c>
      <c r="CQ107" s="64">
        <f>IF(ลับ!CQ$3=0,0,IF(เวลาเรียน!CY55="ป",ลับ!CQ$3,0))</f>
        <v>0</v>
      </c>
      <c r="CR107" s="64">
        <f>IF(ลับ!CR$3=0,0,IF(เวลาเรียน!CZ55="ป",ลับ!CR$3,0))</f>
        <v>0</v>
      </c>
      <c r="CS107" s="64">
        <f>IF(ลับ!CS$3=0,0,IF(เวลาเรียน!DA55="ป",ลับ!CS$3,0))</f>
        <v>0</v>
      </c>
      <c r="CT107" s="64">
        <f>IF(ลับ!CT$3=0,0,IF(เวลาเรียน!DB55="ป",ลับ!CT$3,0))</f>
        <v>0</v>
      </c>
      <c r="CU107" s="64">
        <f>IF(ลับ!CU$3=0,0,IF(เวลาเรียน!DC55="ป",ลับ!CU$3,0))</f>
        <v>0</v>
      </c>
      <c r="CV107" s="64">
        <f>IF(ลับ!CV$3=0,0,IF(เวลาเรียน!DD55="ป",ลับ!CV$3,0))</f>
        <v>0</v>
      </c>
      <c r="CW107" s="64">
        <f>IF(ลับ!CW$3=0,0,IF(เวลาเรียน!DE55="ป",ลับ!CW$3,0))</f>
        <v>0</v>
      </c>
      <c r="CX107" s="85">
        <f t="shared" si="24"/>
        <v>0</v>
      </c>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GI107" s="77"/>
      <c r="GJ107" s="77"/>
      <c r="GK107" s="77"/>
      <c r="GL107" s="77"/>
      <c r="GM107" s="77"/>
      <c r="GN107" s="77"/>
      <c r="GO107" s="77"/>
      <c r="GP107" s="77"/>
      <c r="GQ107" s="77"/>
      <c r="GR107" s="77"/>
      <c r="GS107" s="77"/>
      <c r="GT107" s="77"/>
      <c r="GU107" s="77"/>
      <c r="GV107" s="77"/>
      <c r="GW107" s="77"/>
      <c r="GX107" s="77"/>
      <c r="GY107" s="77"/>
      <c r="GZ107" s="77"/>
      <c r="HA107" s="77"/>
      <c r="HB107" s="77"/>
      <c r="HC107" s="77"/>
      <c r="HD107" s="77"/>
      <c r="HE107" s="77"/>
      <c r="HF107" s="77"/>
    </row>
    <row r="108" spans="1:214" ht="21">
      <c r="A108" s="776" t="s">
        <v>441</v>
      </c>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W108" s="51"/>
      <c r="DX108" s="51"/>
      <c r="DY108" s="51"/>
      <c r="DZ108" s="51"/>
      <c r="EA108" s="51"/>
      <c r="EB108" s="51"/>
      <c r="EC108" s="51"/>
      <c r="ED108" s="51"/>
      <c r="EE108" s="51"/>
      <c r="EF108" s="51"/>
      <c r="GI108" s="77"/>
      <c r="GJ108" s="77"/>
      <c r="GK108" s="77"/>
      <c r="GL108" s="77"/>
      <c r="GM108" s="77"/>
      <c r="GN108" s="77"/>
      <c r="GO108" s="77"/>
      <c r="GP108" s="77"/>
      <c r="GQ108" s="77"/>
      <c r="GR108" s="77"/>
      <c r="GS108" s="77"/>
      <c r="GT108" s="77"/>
      <c r="GU108" s="77"/>
      <c r="GV108" s="77"/>
      <c r="GW108" s="77"/>
      <c r="GX108" s="77"/>
      <c r="GY108" s="77"/>
      <c r="GZ108" s="77"/>
      <c r="HA108" s="77"/>
      <c r="HB108" s="77"/>
      <c r="HC108" s="77"/>
      <c r="HD108" s="77"/>
      <c r="HE108" s="77"/>
      <c r="HF108" s="77"/>
    </row>
    <row r="109" spans="1:214" ht="21">
      <c r="A109" s="29">
        <v>1</v>
      </c>
      <c r="B109" s="64">
        <f>IF(ลับ!B$3=0,0,IF(เวลาเรียน!G6="ล",ลับ!B$3,0))</f>
        <v>0</v>
      </c>
      <c r="C109" s="64">
        <f>IF(ลับ!C$3=0,0,IF(เวลาเรียน!H6="ล",ลับ!C$3,0))</f>
        <v>0</v>
      </c>
      <c r="D109" s="64">
        <f>IF(ลับ!D$3=0,0,IF(เวลาเรียน!I6="ล",ลับ!D$3,0))</f>
        <v>0</v>
      </c>
      <c r="E109" s="64">
        <f>IF(ลับ!E$3=0,0,IF(เวลาเรียน!J6="ล",ลับ!E$3,0))</f>
        <v>0</v>
      </c>
      <c r="F109" s="64">
        <f>IF(ลับ!F$3=0,0,IF(เวลาเรียน!K6="ล",ลับ!F$3,0))</f>
        <v>0</v>
      </c>
      <c r="G109" s="64">
        <f>IF(ลับ!G$3=0,0,IF(เวลาเรียน!L6="ล",ลับ!G$3,0))</f>
        <v>0</v>
      </c>
      <c r="H109" s="64">
        <f>IF(ลับ!H$3=0,0,IF(เวลาเรียน!M6="ล",ลับ!H$3,0))</f>
        <v>0</v>
      </c>
      <c r="I109" s="64">
        <f>IF(ลับ!I$3=0,0,IF(เวลาเรียน!N6="ล",ลับ!I$3,0))</f>
        <v>0</v>
      </c>
      <c r="J109" s="64">
        <f>IF(ลับ!J$3=0,0,IF(เวลาเรียน!O6="ล",ลับ!J$3,0))</f>
        <v>0</v>
      </c>
      <c r="K109" s="64">
        <f>IF(ลับ!K$3=0,0,IF(เวลาเรียน!P6="ล",ลับ!K$3,0))</f>
        <v>0</v>
      </c>
      <c r="L109" s="64">
        <f>IF(ลับ!L$3=0,0,IF(เวลาเรียน!Q6="ล",ลับ!L$3,0))</f>
        <v>0</v>
      </c>
      <c r="M109" s="64">
        <f>IF(ลับ!M$3=0,0,IF(เวลาเรียน!R6="ล",ลับ!M$3,0))</f>
        <v>0</v>
      </c>
      <c r="N109" s="64">
        <f>IF(ลับ!N$3=0,0,IF(เวลาเรียน!S6="ล",ลับ!N$3,0))</f>
        <v>0</v>
      </c>
      <c r="O109" s="64">
        <f>IF(ลับ!O$3=0,0,IF(เวลาเรียน!T6="ล",ลับ!O$3,0))</f>
        <v>0</v>
      </c>
      <c r="P109" s="64">
        <f>IF(ลับ!P$3=0,0,IF(เวลาเรียน!U6="ล",ลับ!P$3,0))</f>
        <v>0</v>
      </c>
      <c r="Q109" s="64">
        <f>IF(ลับ!Q$3=0,0,IF(เวลาเรียน!V6="ล",ลับ!Q$3,0))</f>
        <v>0</v>
      </c>
      <c r="R109" s="64">
        <f>IF(ลับ!R$3=0,0,IF(เวลาเรียน!W6="ล",ลับ!R$3,0))</f>
        <v>0</v>
      </c>
      <c r="S109" s="64">
        <f>IF(ลับ!S$3=0,0,IF(เวลาเรียน!X6="ล",ลับ!S$3,0))</f>
        <v>0</v>
      </c>
      <c r="T109" s="64">
        <f>IF(ลับ!T$3=0,0,IF(เวลาเรียน!Y6="ล",ลับ!T$3,0))</f>
        <v>0</v>
      </c>
      <c r="U109" s="64">
        <f>IF(ลับ!U$3=0,0,IF(เวลาเรียน!Z6="ล",ลับ!U$3,0))</f>
        <v>0</v>
      </c>
      <c r="V109" s="64">
        <f>IF(ลับ!V$3=0,0,IF(เวลาเรียน!AA6="ล",ลับ!V$3,0))</f>
        <v>0</v>
      </c>
      <c r="W109" s="64">
        <f>IF(ลับ!W$3=0,0,IF(เวลาเรียน!AB6="ล",ลับ!W$3,0))</f>
        <v>0</v>
      </c>
      <c r="X109" s="64">
        <f>IF(ลับ!X$3=0,0,IF(เวลาเรียน!AC6="ล",ลับ!X$3,0))</f>
        <v>0</v>
      </c>
      <c r="Y109" s="64">
        <f>IF(ลับ!Y$3=0,0,IF(เวลาเรียน!AD6="ล",ลับ!Y$3,0))</f>
        <v>0</v>
      </c>
      <c r="Z109" s="773">
        <f>IF(ลับ!Z$3=0,0,IF(เวลาเรียน!AE6="ล",ลับ!Z$3,0))</f>
        <v>0</v>
      </c>
      <c r="AA109" s="64">
        <f>IF(ลับ!B$3=0,0,IF(เวลาเรียน!AH6="ล",ลับ!B$3,0))</f>
        <v>0</v>
      </c>
      <c r="AB109" s="64">
        <f>IF(ลับ!C$3=0,0,IF(เวลาเรียน!AI6="ล",ลับ!C$3,0))</f>
        <v>0</v>
      </c>
      <c r="AC109" s="64">
        <f>IF(ลับ!D$3=0,0,IF(เวลาเรียน!AJ6="ล",ลับ!D$3,0))</f>
        <v>0</v>
      </c>
      <c r="AD109" s="64">
        <f>IF(ลับ!E$3=0,0,IF(เวลาเรียน!AK6="ล",ลับ!E$3,0))</f>
        <v>0</v>
      </c>
      <c r="AE109" s="64">
        <f>IF(ลับ!F$3=0,0,IF(เวลาเรียน!AL6="ล",ลับ!F$3,0))</f>
        <v>0</v>
      </c>
      <c r="AF109" s="64">
        <f>IF(ลับ!G$3=0,0,IF(เวลาเรียน!AM6="ล",ลับ!G$3,0))</f>
        <v>0</v>
      </c>
      <c r="AG109" s="64">
        <f>IF(ลับ!H$3=0,0,IF(เวลาเรียน!AN6="ล",ลับ!H$3,0))</f>
        <v>0</v>
      </c>
      <c r="AH109" s="64">
        <f>IF(ลับ!I$3=0,0,IF(เวลาเรียน!AO6="ล",ลับ!I$3,0))</f>
        <v>0</v>
      </c>
      <c r="AI109" s="64">
        <f>IF(ลับ!J$3=0,0,IF(เวลาเรียน!AP6="ล",ลับ!J$3,0))</f>
        <v>0</v>
      </c>
      <c r="AJ109" s="64">
        <f>IF(ลับ!K$3=0,0,IF(เวลาเรียน!AQ6="ล",ลับ!K$3,0))</f>
        <v>0</v>
      </c>
      <c r="AK109" s="64">
        <f>IF(ลับ!L$3=0,0,IF(เวลาเรียน!AR6="ล",ลับ!L$3,0))</f>
        <v>0</v>
      </c>
      <c r="AL109" s="64">
        <f>IF(ลับ!M$3=0,0,IF(เวลาเรียน!AS6="ล",ลับ!M$3,0))</f>
        <v>0</v>
      </c>
      <c r="AM109" s="64">
        <f>IF(ลับ!N$3=0,0,IF(เวลาเรียน!AT6="ล",ลับ!N$3,0))</f>
        <v>0</v>
      </c>
      <c r="AN109" s="64">
        <f>IF(ลับ!O$3=0,0,IF(เวลาเรียน!AU6="ล",ลับ!O$3,0))</f>
        <v>0</v>
      </c>
      <c r="AO109" s="64">
        <f>IF(ลับ!P$3=0,0,IF(เวลาเรียน!AV6="ล",ลับ!P$3,0))</f>
        <v>0</v>
      </c>
      <c r="AP109" s="64">
        <f>IF(ลับ!Q$3=0,0,IF(เวลาเรียน!AW6="ล",ลับ!Q$3,0))</f>
        <v>0</v>
      </c>
      <c r="AQ109" s="64">
        <f>IF(ลับ!R$3=0,0,IF(เวลาเรียน!AX6="ล",ลับ!R$3,0))</f>
        <v>0</v>
      </c>
      <c r="AR109" s="64">
        <f>IF(ลับ!S$3=0,0,IF(เวลาเรียน!AY6="ล",ลับ!S$3,0))</f>
        <v>0</v>
      </c>
      <c r="AS109" s="64">
        <f>IF(ลับ!T$3=0,0,IF(เวลาเรียน!AZ6="ล",ลับ!T$3,0))</f>
        <v>0</v>
      </c>
      <c r="AT109" s="64">
        <f>IF(ลับ!U$3=0,0,IF(เวลาเรียน!BA6="ล",ลับ!U$3,0))</f>
        <v>0</v>
      </c>
      <c r="AU109" s="64">
        <f>IF(ลับ!V$3=0,0,IF(เวลาเรียน!BB6="ล",ลับ!V$3,0))</f>
        <v>0</v>
      </c>
      <c r="AV109" s="64">
        <f>IF(ลับ!W$3=0,0,IF(เวลาเรียน!BC6="ล",ลับ!W$3,0))</f>
        <v>0</v>
      </c>
      <c r="AW109" s="64">
        <f>IF(ลับ!X$3=0,0,IF(เวลาเรียน!BD6="ล",ลับ!X$3,0))</f>
        <v>0</v>
      </c>
      <c r="AX109" s="64">
        <f>IF(ลับ!Y$3=0,0,IF(เวลาเรียน!BE6="ล",ลับ!Y$3,0))</f>
        <v>0</v>
      </c>
      <c r="AY109" s="64">
        <f>IF(ลับ!Z$3=0,0,IF(เวลาเรียน!BF6="ล",ลับ!Z$3,0))</f>
        <v>0</v>
      </c>
      <c r="AZ109" s="64">
        <f>IF(ลับ!AA$3=0,0,IF(เวลาเรียน!BG6="ล",ลับ!AA$3,0))</f>
        <v>0</v>
      </c>
      <c r="BA109" s="64">
        <f>IF(ลับ!AB$3=0,0,IF(เวลาเรียน!BH6="ล",ลับ!AB$3,0))</f>
        <v>0</v>
      </c>
      <c r="BB109" s="64">
        <f>IF(ลับ!AC$3=0,0,IF(เวลาเรียน!BI6="ล",ลับ!AC$3,0))</f>
        <v>0</v>
      </c>
      <c r="BC109" s="64">
        <f>IF(ลับ!AD$3=0,0,IF(เวลาเรียน!BJ6="ล",ลับ!AD$3,0))</f>
        <v>0</v>
      </c>
      <c r="BD109" s="64">
        <f>IF(ลับ!AE$3=0,0,IF(เวลาเรียน!BK6="ล",ลับ!AE$3,0))</f>
        <v>0</v>
      </c>
      <c r="BE109" s="64">
        <f>IF(ลับ!AF$3=0,0,IF(เวลาเรียน!BL6="ล",ลับ!AF$3,0))</f>
        <v>0</v>
      </c>
      <c r="BF109" s="64">
        <f>IF(ลับ!AG$3=0,0,IF(เวลาเรียน!BM6="ล",ลับ!AG$3,0))</f>
        <v>0</v>
      </c>
      <c r="BG109" s="64">
        <f>IF(ลับ!AH$3=0,0,IF(เวลาเรียน!BN6="ล",ลับ!AH$3,0))</f>
        <v>0</v>
      </c>
      <c r="BH109" s="64">
        <f>IF(ลับ!AI$3=0,0,IF(เวลาเรียน!BO6="ล",ลับ!AI$3,0))</f>
        <v>0</v>
      </c>
      <c r="BI109" s="64">
        <f>IF(ลับ!AJ$3=0,0,IF(เวลาเรียน!BP6="ล",ลับ!AJ$3,0))</f>
        <v>0</v>
      </c>
      <c r="BJ109" s="64">
        <f>IF(ลับ!AK$3=0,0,IF(เวลาเรียน!BQ6="ล",ลับ!AK$3,0))</f>
        <v>0</v>
      </c>
      <c r="BK109" s="64">
        <f>IF(ลับ!AL$3=0,0,IF(เวลาเรียน!BR6="ล",ลับ!AL$3,0))</f>
        <v>0</v>
      </c>
      <c r="BL109" s="64">
        <f>IF(ลับ!AM$3=0,0,IF(เวลาเรียน!BS6="ล",ลับ!AM$3,0))</f>
        <v>0</v>
      </c>
      <c r="BM109" s="64">
        <f>IF(ลับ!AN$3=0,0,IF(เวลาเรียน!BT6="ล",ลับ!AN$3,0))</f>
        <v>0</v>
      </c>
      <c r="BN109" s="64">
        <f>IF(ลับ!AO$3=0,0,IF(เวลาเรียน!BU6="ล",ลับ!AO$3,0))</f>
        <v>0</v>
      </c>
      <c r="BO109" s="64">
        <f>IF(ลับ!AP$3=0,0,IF(เวลาเรียน!BV6="ล",ลับ!AP$3,0))</f>
        <v>0</v>
      </c>
      <c r="BP109" s="64">
        <f>IF(ลับ!AQ$3=0,0,IF(เวลาเรียน!BW6="ล",ลับ!AQ$3,0))</f>
        <v>0</v>
      </c>
      <c r="BQ109" s="64">
        <f>IF(ลับ!AR$3=0,0,IF(เวลาเรียน!BX6="ล",ลับ!AR$3,0))</f>
        <v>0</v>
      </c>
      <c r="BR109" s="64">
        <f>IF(ลับ!AS$3=0,0,IF(เวลาเรียน!BY6="ล",ลับ!AS$3,0))</f>
        <v>0</v>
      </c>
      <c r="BS109" s="773">
        <f>IF(ลับ!AT$3=0,0,IF(เวลาเรียน!BZ6="ล",ลับ!AT$3,0))</f>
        <v>0</v>
      </c>
      <c r="BT109" s="64">
        <f>IF(ลับ!BT$3=0,0,IF(เวลาเรียน!CB6="ล",ลับ!BT$3,0))</f>
        <v>0</v>
      </c>
      <c r="BU109" s="64">
        <f>IF(ลับ!BU$3=0,0,IF(เวลาเรียน!CC6="ล",ลับ!BU$3,0))</f>
        <v>0</v>
      </c>
      <c r="BV109" s="64">
        <f>IF(ลับ!BV$3=0,0,IF(เวลาเรียน!CD6="ล",ลับ!BV$3,0))</f>
        <v>0</v>
      </c>
      <c r="BW109" s="64">
        <f>IF(ลับ!BW$3=0,0,IF(เวลาเรียน!CE6="ล",ลับ!BW$3,0))</f>
        <v>0</v>
      </c>
      <c r="BX109" s="64">
        <f>IF(ลับ!BX$3=0,0,IF(เวลาเรียน!CF6="ล",ลับ!BX$3,0))</f>
        <v>0</v>
      </c>
      <c r="BY109" s="64">
        <f>IF(ลับ!BY$3=0,0,IF(เวลาเรียน!CG6="ล",ลับ!BY$3,0))</f>
        <v>0</v>
      </c>
      <c r="BZ109" s="64">
        <f>IF(ลับ!BZ$3=0,0,IF(เวลาเรียน!CH6="ล",ลับ!BZ$3,0))</f>
        <v>0</v>
      </c>
      <c r="CA109" s="64">
        <f>IF(ลับ!CA$3=0,0,IF(เวลาเรียน!CI6="ล",ลับ!CA$3,0))</f>
        <v>0</v>
      </c>
      <c r="CB109" s="64">
        <f>IF(ลับ!CB$3=0,0,IF(เวลาเรียน!CJ6="ล",ลับ!CB$3,0))</f>
        <v>0</v>
      </c>
      <c r="CC109" s="64">
        <f>IF(ลับ!CC$3=0,0,IF(เวลาเรียน!CK6="ล",ลับ!CC$3,0))</f>
        <v>0</v>
      </c>
      <c r="CD109" s="64">
        <f>IF(ลับ!CD$3=0,0,IF(เวลาเรียน!CL6="ล",ลับ!CD$3,0))</f>
        <v>0</v>
      </c>
      <c r="CE109" s="64">
        <f>IF(ลับ!CE$3=0,0,IF(เวลาเรียน!CM6="ล",ลับ!CE$3,0))</f>
        <v>0</v>
      </c>
      <c r="CF109" s="64">
        <f>IF(ลับ!CF$3=0,0,IF(เวลาเรียน!CN6="ล",ลับ!CF$3,0))</f>
        <v>0</v>
      </c>
      <c r="CG109" s="64">
        <f>IF(ลับ!CG$3=0,0,IF(เวลาเรียน!CO6="ล",ลับ!CG$3,0))</f>
        <v>0</v>
      </c>
      <c r="CH109" s="64">
        <f>IF(ลับ!CH$3=0,0,IF(เวลาเรียน!CP6="ล",ลับ!CH$3,0))</f>
        <v>0</v>
      </c>
      <c r="CI109" s="64">
        <f>IF(ลับ!CI$3=0,0,IF(เวลาเรียน!CQ6="ล",ลับ!CI$3,0))</f>
        <v>0</v>
      </c>
      <c r="CJ109" s="64">
        <f>IF(ลับ!CJ$3=0,0,IF(เวลาเรียน!CR6="ล",ลับ!CJ$3,0))</f>
        <v>0</v>
      </c>
      <c r="CK109" s="64">
        <f>IF(ลับ!CK$3=0,0,IF(เวลาเรียน!CS6="ล",ลับ!CK$3,0))</f>
        <v>0</v>
      </c>
      <c r="CL109" s="64">
        <f>IF(ลับ!CL$3=0,0,IF(เวลาเรียน!CT6="ล",ลับ!CL$3,0))</f>
        <v>0</v>
      </c>
      <c r="CM109" s="64">
        <f>IF(ลับ!CM$3=0,0,IF(เวลาเรียน!CU6="ล",ลับ!CM$3,0))</f>
        <v>0</v>
      </c>
      <c r="CN109" s="64">
        <f>IF(ลับ!CN$3=0,0,IF(เวลาเรียน!CV6="ล",ลับ!CN$3,0))</f>
        <v>0</v>
      </c>
      <c r="CO109" s="64">
        <f>IF(ลับ!CO$3=0,0,IF(เวลาเรียน!CW6="ล",ลับ!CO$3,0))</f>
        <v>0</v>
      </c>
      <c r="CP109" s="64">
        <f>IF(ลับ!CP$3=0,0,IF(เวลาเรียน!CX6="ล",ลับ!CP$3,0))</f>
        <v>0</v>
      </c>
      <c r="CQ109" s="64">
        <f>IF(ลับ!CQ$3=0,0,IF(เวลาเรียน!CY6="ล",ลับ!CQ$3,0))</f>
        <v>0</v>
      </c>
      <c r="CR109" s="64">
        <f>IF(ลับ!CR$3=0,0,IF(เวลาเรียน!CZ6="ล",ลับ!CR$3,0))</f>
        <v>0</v>
      </c>
      <c r="CS109" s="64">
        <f>IF(ลับ!CS$3=0,0,IF(เวลาเรียน!DA6="ล",ลับ!CS$3,0))</f>
        <v>0</v>
      </c>
      <c r="CT109" s="64">
        <f>IF(ลับ!CT$3=0,0,IF(เวลาเรียน!DB6="ล",ลับ!CT$3,0))</f>
        <v>0</v>
      </c>
      <c r="CU109" s="64">
        <f>IF(ลับ!CU$3=0,0,IF(เวลาเรียน!DC6="ล",ลับ!CU$3,0))</f>
        <v>0</v>
      </c>
      <c r="CV109" s="64">
        <f>IF(ลับ!CV$3=0,0,IF(เวลาเรียน!DD6="ล",ลับ!CV$3,0))</f>
        <v>0</v>
      </c>
      <c r="CW109" s="64">
        <f>IF(ลับ!CW$3=0,0,IF(เวลาเรียน!DE6="ล",ลับ!CW$3,0))</f>
        <v>0</v>
      </c>
      <c r="CX109" s="85">
        <f>SUM(B109:CW109)</f>
        <v>0</v>
      </c>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GI109" s="77"/>
      <c r="GJ109" s="77"/>
      <c r="GK109" s="77"/>
      <c r="GL109" s="77"/>
      <c r="GM109" s="77"/>
      <c r="GN109" s="77"/>
      <c r="GO109" s="77"/>
      <c r="GP109" s="77"/>
      <c r="GQ109" s="77"/>
      <c r="GR109" s="77"/>
      <c r="GS109" s="77"/>
      <c r="GT109" s="77"/>
      <c r="GU109" s="77"/>
      <c r="GV109" s="77"/>
      <c r="GW109" s="77"/>
      <c r="GX109" s="77"/>
      <c r="GY109" s="77"/>
      <c r="GZ109" s="77"/>
      <c r="HA109" s="77"/>
      <c r="HB109" s="77"/>
      <c r="HC109" s="77"/>
      <c r="HD109" s="77"/>
      <c r="HE109" s="77"/>
      <c r="HF109" s="77"/>
    </row>
    <row r="110" spans="1:214" ht="21">
      <c r="A110" s="29">
        <v>2</v>
      </c>
      <c r="B110" s="64">
        <f>IF(ลับ!B$3=0,0,IF(เวลาเรียน!G7="ล",ลับ!B$3,0))</f>
        <v>0</v>
      </c>
      <c r="C110" s="64">
        <f>IF(ลับ!C$3=0,0,IF(เวลาเรียน!H7="ล",ลับ!C$3,0))</f>
        <v>0</v>
      </c>
      <c r="D110" s="64">
        <f>IF(ลับ!D$3=0,0,IF(เวลาเรียน!I7="ล",ลับ!D$3,0))</f>
        <v>0</v>
      </c>
      <c r="E110" s="64">
        <f>IF(ลับ!E$3=0,0,IF(เวลาเรียน!J7="ล",ลับ!E$3,0))</f>
        <v>0</v>
      </c>
      <c r="F110" s="64">
        <f>IF(ลับ!F$3=0,0,IF(เวลาเรียน!K7="ล",ลับ!F$3,0))</f>
        <v>0</v>
      </c>
      <c r="G110" s="64">
        <f>IF(ลับ!G$3=0,0,IF(เวลาเรียน!L7="ล",ลับ!G$3,0))</f>
        <v>0</v>
      </c>
      <c r="H110" s="64">
        <f>IF(ลับ!H$3=0,0,IF(เวลาเรียน!M7="ล",ลับ!H$3,0))</f>
        <v>0</v>
      </c>
      <c r="I110" s="64">
        <f>IF(ลับ!I$3=0,0,IF(เวลาเรียน!N7="ล",ลับ!I$3,0))</f>
        <v>0</v>
      </c>
      <c r="J110" s="64">
        <f>IF(ลับ!J$3=0,0,IF(เวลาเรียน!O7="ล",ลับ!J$3,0))</f>
        <v>0</v>
      </c>
      <c r="K110" s="64">
        <f>IF(ลับ!K$3=0,0,IF(เวลาเรียน!P7="ล",ลับ!K$3,0))</f>
        <v>0</v>
      </c>
      <c r="L110" s="64">
        <f>IF(ลับ!L$3=0,0,IF(เวลาเรียน!Q7="ล",ลับ!L$3,0))</f>
        <v>0</v>
      </c>
      <c r="M110" s="64">
        <f>IF(ลับ!M$3=0,0,IF(เวลาเรียน!R7="ล",ลับ!M$3,0))</f>
        <v>0</v>
      </c>
      <c r="N110" s="64">
        <f>IF(ลับ!N$3=0,0,IF(เวลาเรียน!S7="ล",ลับ!N$3,0))</f>
        <v>0</v>
      </c>
      <c r="O110" s="64">
        <f>IF(ลับ!O$3=0,0,IF(เวลาเรียน!T7="ล",ลับ!O$3,0))</f>
        <v>0</v>
      </c>
      <c r="P110" s="64">
        <f>IF(ลับ!P$3=0,0,IF(เวลาเรียน!U7="ล",ลับ!P$3,0))</f>
        <v>0</v>
      </c>
      <c r="Q110" s="64">
        <f>IF(ลับ!Q$3=0,0,IF(เวลาเรียน!V7="ล",ลับ!Q$3,0))</f>
        <v>0</v>
      </c>
      <c r="R110" s="64">
        <f>IF(ลับ!R$3=0,0,IF(เวลาเรียน!W7="ล",ลับ!R$3,0))</f>
        <v>0</v>
      </c>
      <c r="S110" s="64">
        <f>IF(ลับ!S$3=0,0,IF(เวลาเรียน!X7="ล",ลับ!S$3,0))</f>
        <v>0</v>
      </c>
      <c r="T110" s="64">
        <f>IF(ลับ!T$3=0,0,IF(เวลาเรียน!Y7="ล",ลับ!T$3,0))</f>
        <v>0</v>
      </c>
      <c r="U110" s="64">
        <f>IF(ลับ!U$3=0,0,IF(เวลาเรียน!Z7="ล",ลับ!U$3,0))</f>
        <v>0</v>
      </c>
      <c r="V110" s="64">
        <f>IF(ลับ!V$3=0,0,IF(เวลาเรียน!AA7="ล",ลับ!V$3,0))</f>
        <v>0</v>
      </c>
      <c r="W110" s="64">
        <f>IF(ลับ!W$3=0,0,IF(เวลาเรียน!AB7="ล",ลับ!W$3,0))</f>
        <v>0</v>
      </c>
      <c r="X110" s="64">
        <f>IF(ลับ!X$3=0,0,IF(เวลาเรียน!AC7="ล",ลับ!X$3,0))</f>
        <v>0</v>
      </c>
      <c r="Y110" s="64">
        <f>IF(ลับ!Y$3=0,0,IF(เวลาเรียน!AD7="ล",ลับ!Y$3,0))</f>
        <v>0</v>
      </c>
      <c r="Z110" s="773">
        <f>IF(ลับ!Z$3=0,0,IF(เวลาเรียน!AE7="ล",ลับ!Z$3,0))</f>
        <v>0</v>
      </c>
      <c r="AA110" s="64">
        <f>IF(ลับ!B$3=0,0,IF(เวลาเรียน!AH7="ล",ลับ!B$3,0))</f>
        <v>0</v>
      </c>
      <c r="AB110" s="64">
        <f>IF(ลับ!C$3=0,0,IF(เวลาเรียน!AI7="ล",ลับ!C$3,0))</f>
        <v>0</v>
      </c>
      <c r="AC110" s="64">
        <f>IF(ลับ!D$3=0,0,IF(เวลาเรียน!AJ7="ล",ลับ!D$3,0))</f>
        <v>0</v>
      </c>
      <c r="AD110" s="64">
        <f>IF(ลับ!E$3=0,0,IF(เวลาเรียน!AK7="ล",ลับ!E$3,0))</f>
        <v>0</v>
      </c>
      <c r="AE110" s="64">
        <f>IF(ลับ!F$3=0,0,IF(เวลาเรียน!AL7="ล",ลับ!F$3,0))</f>
        <v>0</v>
      </c>
      <c r="AF110" s="64">
        <f>IF(ลับ!G$3=0,0,IF(เวลาเรียน!AM7="ล",ลับ!G$3,0))</f>
        <v>0</v>
      </c>
      <c r="AG110" s="64">
        <f>IF(ลับ!H$3=0,0,IF(เวลาเรียน!AN7="ล",ลับ!H$3,0))</f>
        <v>0</v>
      </c>
      <c r="AH110" s="64">
        <f>IF(ลับ!I$3=0,0,IF(เวลาเรียน!AO7="ล",ลับ!I$3,0))</f>
        <v>0</v>
      </c>
      <c r="AI110" s="64">
        <f>IF(ลับ!J$3=0,0,IF(เวลาเรียน!AP7="ล",ลับ!J$3,0))</f>
        <v>0</v>
      </c>
      <c r="AJ110" s="64">
        <f>IF(ลับ!K$3=0,0,IF(เวลาเรียน!AQ7="ล",ลับ!K$3,0))</f>
        <v>0</v>
      </c>
      <c r="AK110" s="64">
        <f>IF(ลับ!L$3=0,0,IF(เวลาเรียน!AR7="ล",ลับ!L$3,0))</f>
        <v>0</v>
      </c>
      <c r="AL110" s="64">
        <f>IF(ลับ!M$3=0,0,IF(เวลาเรียน!AS7="ล",ลับ!M$3,0))</f>
        <v>0</v>
      </c>
      <c r="AM110" s="64">
        <f>IF(ลับ!N$3=0,0,IF(เวลาเรียน!AT7="ล",ลับ!N$3,0))</f>
        <v>0</v>
      </c>
      <c r="AN110" s="64">
        <f>IF(ลับ!O$3=0,0,IF(เวลาเรียน!AU7="ล",ลับ!O$3,0))</f>
        <v>0</v>
      </c>
      <c r="AO110" s="64">
        <f>IF(ลับ!P$3=0,0,IF(เวลาเรียน!AV7="ล",ลับ!P$3,0))</f>
        <v>0</v>
      </c>
      <c r="AP110" s="64">
        <f>IF(ลับ!Q$3=0,0,IF(เวลาเรียน!AW7="ล",ลับ!Q$3,0))</f>
        <v>0</v>
      </c>
      <c r="AQ110" s="64">
        <f>IF(ลับ!R$3=0,0,IF(เวลาเรียน!AX7="ล",ลับ!R$3,0))</f>
        <v>0</v>
      </c>
      <c r="AR110" s="64">
        <f>IF(ลับ!S$3=0,0,IF(เวลาเรียน!AY7="ล",ลับ!S$3,0))</f>
        <v>0</v>
      </c>
      <c r="AS110" s="64">
        <f>IF(ลับ!T$3=0,0,IF(เวลาเรียน!AZ7="ล",ลับ!T$3,0))</f>
        <v>0</v>
      </c>
      <c r="AT110" s="64">
        <f>IF(ลับ!U$3=0,0,IF(เวลาเรียน!BA7="ล",ลับ!U$3,0))</f>
        <v>0</v>
      </c>
      <c r="AU110" s="64">
        <f>IF(ลับ!V$3=0,0,IF(เวลาเรียน!BB7="ล",ลับ!V$3,0))</f>
        <v>0</v>
      </c>
      <c r="AV110" s="64">
        <f>IF(ลับ!W$3=0,0,IF(เวลาเรียน!BC7="ล",ลับ!W$3,0))</f>
        <v>0</v>
      </c>
      <c r="AW110" s="64">
        <f>IF(ลับ!X$3=0,0,IF(เวลาเรียน!BD7="ล",ลับ!X$3,0))</f>
        <v>0</v>
      </c>
      <c r="AX110" s="64">
        <f>IF(ลับ!Y$3=0,0,IF(เวลาเรียน!BE7="ล",ลับ!Y$3,0))</f>
        <v>0</v>
      </c>
      <c r="AY110" s="64">
        <f>IF(ลับ!Z$3=0,0,IF(เวลาเรียน!BF7="ล",ลับ!Z$3,0))</f>
        <v>0</v>
      </c>
      <c r="AZ110" s="64">
        <f>IF(ลับ!AA$3=0,0,IF(เวลาเรียน!BG7="ล",ลับ!AA$3,0))</f>
        <v>0</v>
      </c>
      <c r="BA110" s="64">
        <f>IF(ลับ!AB$3=0,0,IF(เวลาเรียน!BH7="ล",ลับ!AB$3,0))</f>
        <v>0</v>
      </c>
      <c r="BB110" s="64">
        <f>IF(ลับ!AC$3=0,0,IF(เวลาเรียน!BI7="ล",ลับ!AC$3,0))</f>
        <v>0</v>
      </c>
      <c r="BC110" s="64">
        <f>IF(ลับ!AD$3=0,0,IF(เวลาเรียน!BJ7="ล",ลับ!AD$3,0))</f>
        <v>0</v>
      </c>
      <c r="BD110" s="64">
        <f>IF(ลับ!AE$3=0,0,IF(เวลาเรียน!BK7="ล",ลับ!AE$3,0))</f>
        <v>0</v>
      </c>
      <c r="BE110" s="64">
        <f>IF(ลับ!AF$3=0,0,IF(เวลาเรียน!BL7="ล",ลับ!AF$3,0))</f>
        <v>0</v>
      </c>
      <c r="BF110" s="64">
        <f>IF(ลับ!AG$3=0,0,IF(เวลาเรียน!BM7="ล",ลับ!AG$3,0))</f>
        <v>0</v>
      </c>
      <c r="BG110" s="64">
        <f>IF(ลับ!AH$3=0,0,IF(เวลาเรียน!BN7="ล",ลับ!AH$3,0))</f>
        <v>0</v>
      </c>
      <c r="BH110" s="64">
        <f>IF(ลับ!AI$3=0,0,IF(เวลาเรียน!BO7="ล",ลับ!AI$3,0))</f>
        <v>0</v>
      </c>
      <c r="BI110" s="64">
        <f>IF(ลับ!AJ$3=0,0,IF(เวลาเรียน!BP7="ล",ลับ!AJ$3,0))</f>
        <v>0</v>
      </c>
      <c r="BJ110" s="64">
        <f>IF(ลับ!AK$3=0,0,IF(เวลาเรียน!BQ7="ล",ลับ!AK$3,0))</f>
        <v>0</v>
      </c>
      <c r="BK110" s="64">
        <f>IF(ลับ!AL$3=0,0,IF(เวลาเรียน!BR7="ล",ลับ!AL$3,0))</f>
        <v>0</v>
      </c>
      <c r="BL110" s="64">
        <f>IF(ลับ!AM$3=0,0,IF(เวลาเรียน!BS7="ล",ลับ!AM$3,0))</f>
        <v>0</v>
      </c>
      <c r="BM110" s="64">
        <f>IF(ลับ!AN$3=0,0,IF(เวลาเรียน!BT7="ล",ลับ!AN$3,0))</f>
        <v>0</v>
      </c>
      <c r="BN110" s="64">
        <f>IF(ลับ!AO$3=0,0,IF(เวลาเรียน!BU7="ล",ลับ!AO$3,0))</f>
        <v>0</v>
      </c>
      <c r="BO110" s="64">
        <f>IF(ลับ!AP$3=0,0,IF(เวลาเรียน!BV7="ล",ลับ!AP$3,0))</f>
        <v>0</v>
      </c>
      <c r="BP110" s="64">
        <f>IF(ลับ!AQ$3=0,0,IF(เวลาเรียน!BW7="ล",ลับ!AQ$3,0))</f>
        <v>0</v>
      </c>
      <c r="BQ110" s="64">
        <f>IF(ลับ!AR$3=0,0,IF(เวลาเรียน!BX7="ล",ลับ!AR$3,0))</f>
        <v>0</v>
      </c>
      <c r="BR110" s="64">
        <f>IF(ลับ!AS$3=0,0,IF(เวลาเรียน!BY7="ล",ลับ!AS$3,0))</f>
        <v>0</v>
      </c>
      <c r="BS110" s="773">
        <f>IF(ลับ!AT$3=0,0,IF(เวลาเรียน!BZ7="ล",ลับ!AT$3,0))</f>
        <v>0</v>
      </c>
      <c r="BT110" s="64">
        <f>IF(ลับ!BT$3=0,0,IF(เวลาเรียน!CB7="ล",ลับ!BT$3,0))</f>
        <v>0</v>
      </c>
      <c r="BU110" s="64">
        <f>IF(ลับ!BU$3=0,0,IF(เวลาเรียน!CC7="ล",ลับ!BU$3,0))</f>
        <v>0</v>
      </c>
      <c r="BV110" s="64">
        <f>IF(ลับ!BV$3=0,0,IF(เวลาเรียน!CD7="ล",ลับ!BV$3,0))</f>
        <v>0</v>
      </c>
      <c r="BW110" s="64">
        <f>IF(ลับ!BW$3=0,0,IF(เวลาเรียน!CE7="ล",ลับ!BW$3,0))</f>
        <v>0</v>
      </c>
      <c r="BX110" s="64">
        <f>IF(ลับ!BX$3=0,0,IF(เวลาเรียน!CF7="ล",ลับ!BX$3,0))</f>
        <v>0</v>
      </c>
      <c r="BY110" s="64">
        <f>IF(ลับ!BY$3=0,0,IF(เวลาเรียน!CG7="ล",ลับ!BY$3,0))</f>
        <v>0</v>
      </c>
      <c r="BZ110" s="64">
        <f>IF(ลับ!BZ$3=0,0,IF(เวลาเรียน!CH7="ล",ลับ!BZ$3,0))</f>
        <v>0</v>
      </c>
      <c r="CA110" s="64">
        <f>IF(ลับ!CA$3=0,0,IF(เวลาเรียน!CI7="ล",ลับ!CA$3,0))</f>
        <v>0</v>
      </c>
      <c r="CB110" s="64">
        <f>IF(ลับ!CB$3=0,0,IF(เวลาเรียน!CJ7="ล",ลับ!CB$3,0))</f>
        <v>0</v>
      </c>
      <c r="CC110" s="64">
        <f>IF(ลับ!CC$3=0,0,IF(เวลาเรียน!CK7="ล",ลับ!CC$3,0))</f>
        <v>0</v>
      </c>
      <c r="CD110" s="64">
        <f>IF(ลับ!CD$3=0,0,IF(เวลาเรียน!CL7="ล",ลับ!CD$3,0))</f>
        <v>0</v>
      </c>
      <c r="CE110" s="64">
        <f>IF(ลับ!CE$3=0,0,IF(เวลาเรียน!CM7="ล",ลับ!CE$3,0))</f>
        <v>0</v>
      </c>
      <c r="CF110" s="64">
        <f>IF(ลับ!CF$3=0,0,IF(เวลาเรียน!CN7="ล",ลับ!CF$3,0))</f>
        <v>0</v>
      </c>
      <c r="CG110" s="64">
        <f>IF(ลับ!CG$3=0,0,IF(เวลาเรียน!CO7="ล",ลับ!CG$3,0))</f>
        <v>0</v>
      </c>
      <c r="CH110" s="64">
        <f>IF(ลับ!CH$3=0,0,IF(เวลาเรียน!CP7="ล",ลับ!CH$3,0))</f>
        <v>0</v>
      </c>
      <c r="CI110" s="64">
        <f>IF(ลับ!CI$3=0,0,IF(เวลาเรียน!CQ7="ล",ลับ!CI$3,0))</f>
        <v>0</v>
      </c>
      <c r="CJ110" s="64">
        <f>IF(ลับ!CJ$3=0,0,IF(เวลาเรียน!CR7="ล",ลับ!CJ$3,0))</f>
        <v>0</v>
      </c>
      <c r="CK110" s="64">
        <f>IF(ลับ!CK$3=0,0,IF(เวลาเรียน!CS7="ล",ลับ!CK$3,0))</f>
        <v>0</v>
      </c>
      <c r="CL110" s="64">
        <f>IF(ลับ!CL$3=0,0,IF(เวลาเรียน!CT7="ล",ลับ!CL$3,0))</f>
        <v>0</v>
      </c>
      <c r="CM110" s="64">
        <f>IF(ลับ!CM$3=0,0,IF(เวลาเรียน!CU7="ล",ลับ!CM$3,0))</f>
        <v>0</v>
      </c>
      <c r="CN110" s="64">
        <f>IF(ลับ!CN$3=0,0,IF(เวลาเรียน!CV7="ล",ลับ!CN$3,0))</f>
        <v>0</v>
      </c>
      <c r="CO110" s="64">
        <f>IF(ลับ!CO$3=0,0,IF(เวลาเรียน!CW7="ล",ลับ!CO$3,0))</f>
        <v>0</v>
      </c>
      <c r="CP110" s="64">
        <f>IF(ลับ!CP$3=0,0,IF(เวลาเรียน!CX7="ล",ลับ!CP$3,0))</f>
        <v>0</v>
      </c>
      <c r="CQ110" s="64">
        <f>IF(ลับ!CQ$3=0,0,IF(เวลาเรียน!CY7="ล",ลับ!CQ$3,0))</f>
        <v>0</v>
      </c>
      <c r="CR110" s="64">
        <f>IF(ลับ!CR$3=0,0,IF(เวลาเรียน!CZ7="ล",ลับ!CR$3,0))</f>
        <v>0</v>
      </c>
      <c r="CS110" s="64">
        <f>IF(ลับ!CS$3=0,0,IF(เวลาเรียน!DA7="ล",ลับ!CS$3,0))</f>
        <v>0</v>
      </c>
      <c r="CT110" s="64">
        <f>IF(ลับ!CT$3=0,0,IF(เวลาเรียน!DB7="ล",ลับ!CT$3,0))</f>
        <v>0</v>
      </c>
      <c r="CU110" s="64">
        <f>IF(ลับ!CU$3=0,0,IF(เวลาเรียน!DC7="ล",ลับ!CU$3,0))</f>
        <v>0</v>
      </c>
      <c r="CV110" s="64">
        <f>IF(ลับ!CV$3=0,0,IF(เวลาเรียน!DD7="ล",ลับ!CV$3,0))</f>
        <v>0</v>
      </c>
      <c r="CW110" s="64">
        <f>IF(ลับ!CW$3=0,0,IF(เวลาเรียน!DE7="ล",ลับ!CW$3,0))</f>
        <v>0</v>
      </c>
      <c r="CX110" s="85">
        <f t="shared" ref="CX110:CX158" si="25">SUM(B110:CW110)</f>
        <v>0</v>
      </c>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GI110" s="77"/>
      <c r="GJ110" s="77"/>
      <c r="GK110" s="77"/>
      <c r="GL110" s="77"/>
      <c r="GM110" s="77"/>
      <c r="GN110" s="77"/>
      <c r="GO110" s="77"/>
      <c r="GP110" s="77"/>
      <c r="GQ110" s="77"/>
      <c r="GR110" s="77"/>
      <c r="GS110" s="77"/>
      <c r="GT110" s="77"/>
      <c r="GU110" s="77"/>
      <c r="GV110" s="77"/>
      <c r="GW110" s="77"/>
      <c r="GX110" s="77"/>
      <c r="GY110" s="77"/>
      <c r="GZ110" s="77"/>
      <c r="HA110" s="77"/>
      <c r="HB110" s="77"/>
      <c r="HC110" s="77"/>
      <c r="HD110" s="77"/>
      <c r="HE110" s="77"/>
      <c r="HF110" s="77"/>
    </row>
    <row r="111" spans="1:214" ht="21">
      <c r="A111" s="29">
        <v>3</v>
      </c>
      <c r="B111" s="64">
        <f>IF(ลับ!B$3=0,0,IF(เวลาเรียน!G8="ล",ลับ!B$3,0))</f>
        <v>0</v>
      </c>
      <c r="C111" s="64">
        <f>IF(ลับ!C$3=0,0,IF(เวลาเรียน!H8="ล",ลับ!C$3,0))</f>
        <v>0</v>
      </c>
      <c r="D111" s="64">
        <f>IF(ลับ!D$3=0,0,IF(เวลาเรียน!I8="ล",ลับ!D$3,0))</f>
        <v>0</v>
      </c>
      <c r="E111" s="64">
        <f>IF(ลับ!E$3=0,0,IF(เวลาเรียน!J8="ล",ลับ!E$3,0))</f>
        <v>0</v>
      </c>
      <c r="F111" s="64">
        <f>IF(ลับ!F$3=0,0,IF(เวลาเรียน!K8="ล",ลับ!F$3,0))</f>
        <v>0</v>
      </c>
      <c r="G111" s="64">
        <f>IF(ลับ!G$3=0,0,IF(เวลาเรียน!L8="ล",ลับ!G$3,0))</f>
        <v>0</v>
      </c>
      <c r="H111" s="64">
        <f>IF(ลับ!H$3=0,0,IF(เวลาเรียน!M8="ล",ลับ!H$3,0))</f>
        <v>0</v>
      </c>
      <c r="I111" s="64">
        <f>IF(ลับ!I$3=0,0,IF(เวลาเรียน!N8="ล",ลับ!I$3,0))</f>
        <v>0</v>
      </c>
      <c r="J111" s="64">
        <f>IF(ลับ!J$3=0,0,IF(เวลาเรียน!O8="ล",ลับ!J$3,0))</f>
        <v>0</v>
      </c>
      <c r="K111" s="64">
        <f>IF(ลับ!K$3=0,0,IF(เวลาเรียน!P8="ล",ลับ!K$3,0))</f>
        <v>0</v>
      </c>
      <c r="L111" s="64">
        <f>IF(ลับ!L$3=0,0,IF(เวลาเรียน!Q8="ล",ลับ!L$3,0))</f>
        <v>0</v>
      </c>
      <c r="M111" s="64">
        <f>IF(ลับ!M$3=0,0,IF(เวลาเรียน!R8="ล",ลับ!M$3,0))</f>
        <v>0</v>
      </c>
      <c r="N111" s="64">
        <f>IF(ลับ!N$3=0,0,IF(เวลาเรียน!S8="ล",ลับ!N$3,0))</f>
        <v>0</v>
      </c>
      <c r="O111" s="64">
        <f>IF(ลับ!O$3=0,0,IF(เวลาเรียน!T8="ล",ลับ!O$3,0))</f>
        <v>0</v>
      </c>
      <c r="P111" s="64">
        <f>IF(ลับ!P$3=0,0,IF(เวลาเรียน!U8="ล",ลับ!P$3,0))</f>
        <v>0</v>
      </c>
      <c r="Q111" s="64">
        <f>IF(ลับ!Q$3=0,0,IF(เวลาเรียน!V8="ล",ลับ!Q$3,0))</f>
        <v>0</v>
      </c>
      <c r="R111" s="64">
        <f>IF(ลับ!R$3=0,0,IF(เวลาเรียน!W8="ล",ลับ!R$3,0))</f>
        <v>0</v>
      </c>
      <c r="S111" s="64">
        <f>IF(ลับ!S$3=0,0,IF(เวลาเรียน!X8="ล",ลับ!S$3,0))</f>
        <v>0</v>
      </c>
      <c r="T111" s="64">
        <f>IF(ลับ!T$3=0,0,IF(เวลาเรียน!Y8="ล",ลับ!T$3,0))</f>
        <v>0</v>
      </c>
      <c r="U111" s="64">
        <f>IF(ลับ!U$3=0,0,IF(เวลาเรียน!Z8="ล",ลับ!U$3,0))</f>
        <v>0</v>
      </c>
      <c r="V111" s="64">
        <f>IF(ลับ!V$3=0,0,IF(เวลาเรียน!AA8="ล",ลับ!V$3,0))</f>
        <v>0</v>
      </c>
      <c r="W111" s="64">
        <f>IF(ลับ!W$3=0,0,IF(เวลาเรียน!AB8="ล",ลับ!W$3,0))</f>
        <v>0</v>
      </c>
      <c r="X111" s="64">
        <f>IF(ลับ!X$3=0,0,IF(เวลาเรียน!AC8="ล",ลับ!X$3,0))</f>
        <v>0</v>
      </c>
      <c r="Y111" s="64">
        <f>IF(ลับ!Y$3=0,0,IF(เวลาเรียน!AD8="ล",ลับ!Y$3,0))</f>
        <v>0</v>
      </c>
      <c r="Z111" s="773">
        <f>IF(ลับ!Z$3=0,0,IF(เวลาเรียน!AE8="ล",ลับ!Z$3,0))</f>
        <v>0</v>
      </c>
      <c r="AA111" s="64">
        <f>IF(ลับ!B$3=0,0,IF(เวลาเรียน!AH8="ล",ลับ!B$3,0))</f>
        <v>0</v>
      </c>
      <c r="AB111" s="64">
        <f>IF(ลับ!C$3=0,0,IF(เวลาเรียน!AI8="ล",ลับ!C$3,0))</f>
        <v>0</v>
      </c>
      <c r="AC111" s="64">
        <f>IF(ลับ!D$3=0,0,IF(เวลาเรียน!AJ8="ล",ลับ!D$3,0))</f>
        <v>0</v>
      </c>
      <c r="AD111" s="64">
        <f>IF(ลับ!E$3=0,0,IF(เวลาเรียน!AK8="ล",ลับ!E$3,0))</f>
        <v>0</v>
      </c>
      <c r="AE111" s="64">
        <f>IF(ลับ!F$3=0,0,IF(เวลาเรียน!AL8="ล",ลับ!F$3,0))</f>
        <v>0</v>
      </c>
      <c r="AF111" s="64">
        <f>IF(ลับ!G$3=0,0,IF(เวลาเรียน!AM8="ล",ลับ!G$3,0))</f>
        <v>0</v>
      </c>
      <c r="AG111" s="64">
        <f>IF(ลับ!H$3=0,0,IF(เวลาเรียน!AN8="ล",ลับ!H$3,0))</f>
        <v>0</v>
      </c>
      <c r="AH111" s="64">
        <f>IF(ลับ!I$3=0,0,IF(เวลาเรียน!AO8="ล",ลับ!I$3,0))</f>
        <v>0</v>
      </c>
      <c r="AI111" s="64">
        <f>IF(ลับ!J$3=0,0,IF(เวลาเรียน!AP8="ล",ลับ!J$3,0))</f>
        <v>0</v>
      </c>
      <c r="AJ111" s="64">
        <f>IF(ลับ!K$3=0,0,IF(เวลาเรียน!AQ8="ล",ลับ!K$3,0))</f>
        <v>0</v>
      </c>
      <c r="AK111" s="64">
        <f>IF(ลับ!L$3=0,0,IF(เวลาเรียน!AR8="ล",ลับ!L$3,0))</f>
        <v>0</v>
      </c>
      <c r="AL111" s="64">
        <f>IF(ลับ!M$3=0,0,IF(เวลาเรียน!AS8="ล",ลับ!M$3,0))</f>
        <v>0</v>
      </c>
      <c r="AM111" s="64">
        <f>IF(ลับ!N$3=0,0,IF(เวลาเรียน!AT8="ล",ลับ!N$3,0))</f>
        <v>0</v>
      </c>
      <c r="AN111" s="64">
        <f>IF(ลับ!O$3=0,0,IF(เวลาเรียน!AU8="ล",ลับ!O$3,0))</f>
        <v>0</v>
      </c>
      <c r="AO111" s="64">
        <f>IF(ลับ!P$3=0,0,IF(เวลาเรียน!AV8="ล",ลับ!P$3,0))</f>
        <v>0</v>
      </c>
      <c r="AP111" s="64">
        <f>IF(ลับ!Q$3=0,0,IF(เวลาเรียน!AW8="ล",ลับ!Q$3,0))</f>
        <v>0</v>
      </c>
      <c r="AQ111" s="64">
        <f>IF(ลับ!R$3=0,0,IF(เวลาเรียน!AX8="ล",ลับ!R$3,0))</f>
        <v>0</v>
      </c>
      <c r="AR111" s="64">
        <f>IF(ลับ!S$3=0,0,IF(เวลาเรียน!AY8="ล",ลับ!S$3,0))</f>
        <v>0</v>
      </c>
      <c r="AS111" s="64">
        <f>IF(ลับ!T$3=0,0,IF(เวลาเรียน!AZ8="ล",ลับ!T$3,0))</f>
        <v>0</v>
      </c>
      <c r="AT111" s="64">
        <f>IF(ลับ!U$3=0,0,IF(เวลาเรียน!BA8="ล",ลับ!U$3,0))</f>
        <v>0</v>
      </c>
      <c r="AU111" s="64">
        <f>IF(ลับ!V$3=0,0,IF(เวลาเรียน!BB8="ล",ลับ!V$3,0))</f>
        <v>0</v>
      </c>
      <c r="AV111" s="64">
        <f>IF(ลับ!W$3=0,0,IF(เวลาเรียน!BC8="ล",ลับ!W$3,0))</f>
        <v>0</v>
      </c>
      <c r="AW111" s="64">
        <f>IF(ลับ!X$3=0,0,IF(เวลาเรียน!BD8="ล",ลับ!X$3,0))</f>
        <v>0</v>
      </c>
      <c r="AX111" s="64">
        <f>IF(ลับ!Y$3=0,0,IF(เวลาเรียน!BE8="ล",ลับ!Y$3,0))</f>
        <v>0</v>
      </c>
      <c r="AY111" s="64">
        <f>IF(ลับ!Z$3=0,0,IF(เวลาเรียน!BF8="ล",ลับ!Z$3,0))</f>
        <v>0</v>
      </c>
      <c r="AZ111" s="64">
        <f>IF(ลับ!AA$3=0,0,IF(เวลาเรียน!BG8="ล",ลับ!AA$3,0))</f>
        <v>0</v>
      </c>
      <c r="BA111" s="64">
        <f>IF(ลับ!AB$3=0,0,IF(เวลาเรียน!BH8="ล",ลับ!AB$3,0))</f>
        <v>0</v>
      </c>
      <c r="BB111" s="64">
        <f>IF(ลับ!AC$3=0,0,IF(เวลาเรียน!BI8="ล",ลับ!AC$3,0))</f>
        <v>0</v>
      </c>
      <c r="BC111" s="64">
        <f>IF(ลับ!AD$3=0,0,IF(เวลาเรียน!BJ8="ล",ลับ!AD$3,0))</f>
        <v>0</v>
      </c>
      <c r="BD111" s="64">
        <f>IF(ลับ!AE$3=0,0,IF(เวลาเรียน!BK8="ล",ลับ!AE$3,0))</f>
        <v>0</v>
      </c>
      <c r="BE111" s="64">
        <f>IF(ลับ!AF$3=0,0,IF(เวลาเรียน!BL8="ล",ลับ!AF$3,0))</f>
        <v>0</v>
      </c>
      <c r="BF111" s="64">
        <f>IF(ลับ!AG$3=0,0,IF(เวลาเรียน!BM8="ล",ลับ!AG$3,0))</f>
        <v>0</v>
      </c>
      <c r="BG111" s="64">
        <f>IF(ลับ!AH$3=0,0,IF(เวลาเรียน!BN8="ล",ลับ!AH$3,0))</f>
        <v>0</v>
      </c>
      <c r="BH111" s="64">
        <f>IF(ลับ!AI$3=0,0,IF(เวลาเรียน!BO8="ล",ลับ!AI$3,0))</f>
        <v>0</v>
      </c>
      <c r="BI111" s="64">
        <f>IF(ลับ!AJ$3=0,0,IF(เวลาเรียน!BP8="ล",ลับ!AJ$3,0))</f>
        <v>0</v>
      </c>
      <c r="BJ111" s="64">
        <f>IF(ลับ!AK$3=0,0,IF(เวลาเรียน!BQ8="ล",ลับ!AK$3,0))</f>
        <v>0</v>
      </c>
      <c r="BK111" s="64">
        <f>IF(ลับ!AL$3=0,0,IF(เวลาเรียน!BR8="ล",ลับ!AL$3,0))</f>
        <v>0</v>
      </c>
      <c r="BL111" s="64">
        <f>IF(ลับ!AM$3=0,0,IF(เวลาเรียน!BS8="ล",ลับ!AM$3,0))</f>
        <v>0</v>
      </c>
      <c r="BM111" s="64">
        <f>IF(ลับ!AN$3=0,0,IF(เวลาเรียน!BT8="ล",ลับ!AN$3,0))</f>
        <v>0</v>
      </c>
      <c r="BN111" s="64">
        <f>IF(ลับ!AO$3=0,0,IF(เวลาเรียน!BU8="ล",ลับ!AO$3,0))</f>
        <v>0</v>
      </c>
      <c r="BO111" s="64">
        <f>IF(ลับ!AP$3=0,0,IF(เวลาเรียน!BV8="ล",ลับ!AP$3,0))</f>
        <v>0</v>
      </c>
      <c r="BP111" s="64">
        <f>IF(ลับ!AQ$3=0,0,IF(เวลาเรียน!BW8="ล",ลับ!AQ$3,0))</f>
        <v>0</v>
      </c>
      <c r="BQ111" s="64">
        <f>IF(ลับ!AR$3=0,0,IF(เวลาเรียน!BX8="ล",ลับ!AR$3,0))</f>
        <v>0</v>
      </c>
      <c r="BR111" s="64">
        <f>IF(ลับ!AS$3=0,0,IF(เวลาเรียน!BY8="ล",ลับ!AS$3,0))</f>
        <v>0</v>
      </c>
      <c r="BS111" s="773">
        <f>IF(ลับ!AT$3=0,0,IF(เวลาเรียน!BZ8="ล",ลับ!AT$3,0))</f>
        <v>0</v>
      </c>
      <c r="BT111" s="64">
        <f>IF(ลับ!BT$3=0,0,IF(เวลาเรียน!CB8="ล",ลับ!BT$3,0))</f>
        <v>0</v>
      </c>
      <c r="BU111" s="64">
        <f>IF(ลับ!BU$3=0,0,IF(เวลาเรียน!CC8="ล",ลับ!BU$3,0))</f>
        <v>0</v>
      </c>
      <c r="BV111" s="64">
        <f>IF(ลับ!BV$3=0,0,IF(เวลาเรียน!CD8="ล",ลับ!BV$3,0))</f>
        <v>0</v>
      </c>
      <c r="BW111" s="64">
        <f>IF(ลับ!BW$3=0,0,IF(เวลาเรียน!CE8="ล",ลับ!BW$3,0))</f>
        <v>0</v>
      </c>
      <c r="BX111" s="64">
        <f>IF(ลับ!BX$3=0,0,IF(เวลาเรียน!CF8="ล",ลับ!BX$3,0))</f>
        <v>0</v>
      </c>
      <c r="BY111" s="64">
        <f>IF(ลับ!BY$3=0,0,IF(เวลาเรียน!CG8="ล",ลับ!BY$3,0))</f>
        <v>0</v>
      </c>
      <c r="BZ111" s="64">
        <f>IF(ลับ!BZ$3=0,0,IF(เวลาเรียน!CH8="ล",ลับ!BZ$3,0))</f>
        <v>0</v>
      </c>
      <c r="CA111" s="64">
        <f>IF(ลับ!CA$3=0,0,IF(เวลาเรียน!CI8="ล",ลับ!CA$3,0))</f>
        <v>0</v>
      </c>
      <c r="CB111" s="64">
        <f>IF(ลับ!CB$3=0,0,IF(เวลาเรียน!CJ8="ล",ลับ!CB$3,0))</f>
        <v>0</v>
      </c>
      <c r="CC111" s="64">
        <f>IF(ลับ!CC$3=0,0,IF(เวลาเรียน!CK8="ล",ลับ!CC$3,0))</f>
        <v>0</v>
      </c>
      <c r="CD111" s="64">
        <f>IF(ลับ!CD$3=0,0,IF(เวลาเรียน!CL8="ล",ลับ!CD$3,0))</f>
        <v>0</v>
      </c>
      <c r="CE111" s="64">
        <f>IF(ลับ!CE$3=0,0,IF(เวลาเรียน!CM8="ล",ลับ!CE$3,0))</f>
        <v>0</v>
      </c>
      <c r="CF111" s="64">
        <f>IF(ลับ!CF$3=0,0,IF(เวลาเรียน!CN8="ล",ลับ!CF$3,0))</f>
        <v>0</v>
      </c>
      <c r="CG111" s="64">
        <f>IF(ลับ!CG$3=0,0,IF(เวลาเรียน!CO8="ล",ลับ!CG$3,0))</f>
        <v>0</v>
      </c>
      <c r="CH111" s="64">
        <f>IF(ลับ!CH$3=0,0,IF(เวลาเรียน!CP8="ล",ลับ!CH$3,0))</f>
        <v>0</v>
      </c>
      <c r="CI111" s="64">
        <f>IF(ลับ!CI$3=0,0,IF(เวลาเรียน!CQ8="ล",ลับ!CI$3,0))</f>
        <v>0</v>
      </c>
      <c r="CJ111" s="64">
        <f>IF(ลับ!CJ$3=0,0,IF(เวลาเรียน!CR8="ล",ลับ!CJ$3,0))</f>
        <v>0</v>
      </c>
      <c r="CK111" s="64">
        <f>IF(ลับ!CK$3=0,0,IF(เวลาเรียน!CS8="ล",ลับ!CK$3,0))</f>
        <v>0</v>
      </c>
      <c r="CL111" s="64">
        <f>IF(ลับ!CL$3=0,0,IF(เวลาเรียน!CT8="ล",ลับ!CL$3,0))</f>
        <v>0</v>
      </c>
      <c r="CM111" s="64">
        <f>IF(ลับ!CM$3=0,0,IF(เวลาเรียน!CU8="ล",ลับ!CM$3,0))</f>
        <v>0</v>
      </c>
      <c r="CN111" s="64">
        <f>IF(ลับ!CN$3=0,0,IF(เวลาเรียน!CV8="ล",ลับ!CN$3,0))</f>
        <v>0</v>
      </c>
      <c r="CO111" s="64">
        <f>IF(ลับ!CO$3=0,0,IF(เวลาเรียน!CW8="ล",ลับ!CO$3,0))</f>
        <v>0</v>
      </c>
      <c r="CP111" s="64">
        <f>IF(ลับ!CP$3=0,0,IF(เวลาเรียน!CX8="ล",ลับ!CP$3,0))</f>
        <v>0</v>
      </c>
      <c r="CQ111" s="64">
        <f>IF(ลับ!CQ$3=0,0,IF(เวลาเรียน!CY8="ล",ลับ!CQ$3,0))</f>
        <v>0</v>
      </c>
      <c r="CR111" s="64">
        <f>IF(ลับ!CR$3=0,0,IF(เวลาเรียน!CZ8="ล",ลับ!CR$3,0))</f>
        <v>0</v>
      </c>
      <c r="CS111" s="64">
        <f>IF(ลับ!CS$3=0,0,IF(เวลาเรียน!DA8="ล",ลับ!CS$3,0))</f>
        <v>0</v>
      </c>
      <c r="CT111" s="64">
        <f>IF(ลับ!CT$3=0,0,IF(เวลาเรียน!DB8="ล",ลับ!CT$3,0))</f>
        <v>0</v>
      </c>
      <c r="CU111" s="64">
        <f>IF(ลับ!CU$3=0,0,IF(เวลาเรียน!DC8="ล",ลับ!CU$3,0))</f>
        <v>0</v>
      </c>
      <c r="CV111" s="64">
        <f>IF(ลับ!CV$3=0,0,IF(เวลาเรียน!DD8="ล",ลับ!CV$3,0))</f>
        <v>0</v>
      </c>
      <c r="CW111" s="64">
        <f>IF(ลับ!CW$3=0,0,IF(เวลาเรียน!DE8="ล",ลับ!CW$3,0))</f>
        <v>0</v>
      </c>
      <c r="CX111" s="85">
        <f t="shared" si="25"/>
        <v>0</v>
      </c>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GI111" s="77"/>
      <c r="GJ111" s="77"/>
      <c r="GK111" s="77"/>
      <c r="GL111" s="77"/>
      <c r="GM111" s="77"/>
      <c r="GN111" s="77"/>
      <c r="GO111" s="77"/>
      <c r="GP111" s="77"/>
      <c r="GQ111" s="77"/>
      <c r="GR111" s="77"/>
      <c r="GS111" s="77"/>
      <c r="GT111" s="77"/>
      <c r="GU111" s="77"/>
      <c r="GV111" s="77"/>
      <c r="GW111" s="77"/>
      <c r="GX111" s="77"/>
      <c r="GY111" s="77"/>
      <c r="GZ111" s="77"/>
      <c r="HA111" s="77"/>
      <c r="HB111" s="77"/>
      <c r="HC111" s="77"/>
      <c r="HD111" s="77"/>
      <c r="HE111" s="77"/>
      <c r="HF111" s="77"/>
    </row>
    <row r="112" spans="1:214" ht="21">
      <c r="A112" s="29">
        <v>4</v>
      </c>
      <c r="B112" s="64">
        <f>IF(ลับ!B$3=0,0,IF(เวลาเรียน!G9="ล",ลับ!B$3,0))</f>
        <v>0</v>
      </c>
      <c r="C112" s="64">
        <f>IF(ลับ!C$3=0,0,IF(เวลาเรียน!H9="ล",ลับ!C$3,0))</f>
        <v>0</v>
      </c>
      <c r="D112" s="64">
        <f>IF(ลับ!D$3=0,0,IF(เวลาเรียน!I9="ล",ลับ!D$3,0))</f>
        <v>0</v>
      </c>
      <c r="E112" s="64">
        <f>IF(ลับ!E$3=0,0,IF(เวลาเรียน!J9="ล",ลับ!E$3,0))</f>
        <v>0</v>
      </c>
      <c r="F112" s="64">
        <f>IF(ลับ!F$3=0,0,IF(เวลาเรียน!K9="ล",ลับ!F$3,0))</f>
        <v>0</v>
      </c>
      <c r="G112" s="64">
        <f>IF(ลับ!G$3=0,0,IF(เวลาเรียน!L9="ล",ลับ!G$3,0))</f>
        <v>0</v>
      </c>
      <c r="H112" s="64">
        <f>IF(ลับ!H$3=0,0,IF(เวลาเรียน!M9="ล",ลับ!H$3,0))</f>
        <v>0</v>
      </c>
      <c r="I112" s="64">
        <f>IF(ลับ!I$3=0,0,IF(เวลาเรียน!N9="ล",ลับ!I$3,0))</f>
        <v>0</v>
      </c>
      <c r="J112" s="64">
        <f>IF(ลับ!J$3=0,0,IF(เวลาเรียน!O9="ล",ลับ!J$3,0))</f>
        <v>0</v>
      </c>
      <c r="K112" s="64">
        <f>IF(ลับ!K$3=0,0,IF(เวลาเรียน!P9="ล",ลับ!K$3,0))</f>
        <v>0</v>
      </c>
      <c r="L112" s="64">
        <f>IF(ลับ!L$3=0,0,IF(เวลาเรียน!Q9="ล",ลับ!L$3,0))</f>
        <v>0</v>
      </c>
      <c r="M112" s="64">
        <f>IF(ลับ!M$3=0,0,IF(เวลาเรียน!R9="ล",ลับ!M$3,0))</f>
        <v>0</v>
      </c>
      <c r="N112" s="64">
        <f>IF(ลับ!N$3=0,0,IF(เวลาเรียน!S9="ล",ลับ!N$3,0))</f>
        <v>0</v>
      </c>
      <c r="O112" s="64">
        <f>IF(ลับ!O$3=0,0,IF(เวลาเรียน!T9="ล",ลับ!O$3,0))</f>
        <v>0</v>
      </c>
      <c r="P112" s="64">
        <f>IF(ลับ!P$3=0,0,IF(เวลาเรียน!U9="ล",ลับ!P$3,0))</f>
        <v>0</v>
      </c>
      <c r="Q112" s="64">
        <f>IF(ลับ!Q$3=0,0,IF(เวลาเรียน!V9="ล",ลับ!Q$3,0))</f>
        <v>0</v>
      </c>
      <c r="R112" s="64">
        <f>IF(ลับ!R$3=0,0,IF(เวลาเรียน!W9="ล",ลับ!R$3,0))</f>
        <v>0</v>
      </c>
      <c r="S112" s="64">
        <f>IF(ลับ!S$3=0,0,IF(เวลาเรียน!X9="ล",ลับ!S$3,0))</f>
        <v>0</v>
      </c>
      <c r="T112" s="64">
        <f>IF(ลับ!T$3=0,0,IF(เวลาเรียน!Y9="ล",ลับ!T$3,0))</f>
        <v>0</v>
      </c>
      <c r="U112" s="64">
        <f>IF(ลับ!U$3=0,0,IF(เวลาเรียน!Z9="ล",ลับ!U$3,0))</f>
        <v>0</v>
      </c>
      <c r="V112" s="64">
        <f>IF(ลับ!V$3=0,0,IF(เวลาเรียน!AA9="ล",ลับ!V$3,0))</f>
        <v>0</v>
      </c>
      <c r="W112" s="64">
        <f>IF(ลับ!W$3=0,0,IF(เวลาเรียน!AB9="ล",ลับ!W$3,0))</f>
        <v>0</v>
      </c>
      <c r="X112" s="64">
        <f>IF(ลับ!X$3=0,0,IF(เวลาเรียน!AC9="ล",ลับ!X$3,0))</f>
        <v>0</v>
      </c>
      <c r="Y112" s="64">
        <f>IF(ลับ!Y$3=0,0,IF(เวลาเรียน!AD9="ล",ลับ!Y$3,0))</f>
        <v>0</v>
      </c>
      <c r="Z112" s="773">
        <f>IF(ลับ!Z$3=0,0,IF(เวลาเรียน!AE9="ล",ลับ!Z$3,0))</f>
        <v>0</v>
      </c>
      <c r="AA112" s="64">
        <f>IF(ลับ!B$3=0,0,IF(เวลาเรียน!AH9="ล",ลับ!B$3,0))</f>
        <v>0</v>
      </c>
      <c r="AB112" s="64">
        <f>IF(ลับ!C$3=0,0,IF(เวลาเรียน!AI9="ล",ลับ!C$3,0))</f>
        <v>0</v>
      </c>
      <c r="AC112" s="64">
        <f>IF(ลับ!D$3=0,0,IF(เวลาเรียน!AJ9="ล",ลับ!D$3,0))</f>
        <v>0</v>
      </c>
      <c r="AD112" s="64">
        <f>IF(ลับ!E$3=0,0,IF(เวลาเรียน!AK9="ล",ลับ!E$3,0))</f>
        <v>0</v>
      </c>
      <c r="AE112" s="64">
        <f>IF(ลับ!F$3=0,0,IF(เวลาเรียน!AL9="ล",ลับ!F$3,0))</f>
        <v>0</v>
      </c>
      <c r="AF112" s="64">
        <f>IF(ลับ!G$3=0,0,IF(เวลาเรียน!AM9="ล",ลับ!G$3,0))</f>
        <v>0</v>
      </c>
      <c r="AG112" s="64">
        <f>IF(ลับ!H$3=0,0,IF(เวลาเรียน!AN9="ล",ลับ!H$3,0))</f>
        <v>0</v>
      </c>
      <c r="AH112" s="64">
        <f>IF(ลับ!I$3=0,0,IF(เวลาเรียน!AO9="ล",ลับ!I$3,0))</f>
        <v>0</v>
      </c>
      <c r="AI112" s="64">
        <f>IF(ลับ!J$3=0,0,IF(เวลาเรียน!AP9="ล",ลับ!J$3,0))</f>
        <v>0</v>
      </c>
      <c r="AJ112" s="64">
        <f>IF(ลับ!K$3=0,0,IF(เวลาเรียน!AQ9="ล",ลับ!K$3,0))</f>
        <v>0</v>
      </c>
      <c r="AK112" s="64">
        <f>IF(ลับ!L$3=0,0,IF(เวลาเรียน!AR9="ล",ลับ!L$3,0))</f>
        <v>0</v>
      </c>
      <c r="AL112" s="64">
        <f>IF(ลับ!M$3=0,0,IF(เวลาเรียน!AS9="ล",ลับ!M$3,0))</f>
        <v>0</v>
      </c>
      <c r="AM112" s="64">
        <f>IF(ลับ!N$3=0,0,IF(เวลาเรียน!AT9="ล",ลับ!N$3,0))</f>
        <v>0</v>
      </c>
      <c r="AN112" s="64">
        <f>IF(ลับ!O$3=0,0,IF(เวลาเรียน!AU9="ล",ลับ!O$3,0))</f>
        <v>0</v>
      </c>
      <c r="AO112" s="64">
        <f>IF(ลับ!P$3=0,0,IF(เวลาเรียน!AV9="ล",ลับ!P$3,0))</f>
        <v>0</v>
      </c>
      <c r="AP112" s="64">
        <f>IF(ลับ!Q$3=0,0,IF(เวลาเรียน!AW9="ล",ลับ!Q$3,0))</f>
        <v>0</v>
      </c>
      <c r="AQ112" s="64">
        <f>IF(ลับ!R$3=0,0,IF(เวลาเรียน!AX9="ล",ลับ!R$3,0))</f>
        <v>0</v>
      </c>
      <c r="AR112" s="64">
        <f>IF(ลับ!S$3=0,0,IF(เวลาเรียน!AY9="ล",ลับ!S$3,0))</f>
        <v>0</v>
      </c>
      <c r="AS112" s="64">
        <f>IF(ลับ!T$3=0,0,IF(เวลาเรียน!AZ9="ล",ลับ!T$3,0))</f>
        <v>0</v>
      </c>
      <c r="AT112" s="64">
        <f>IF(ลับ!U$3=0,0,IF(เวลาเรียน!BA9="ล",ลับ!U$3,0))</f>
        <v>0</v>
      </c>
      <c r="AU112" s="64">
        <f>IF(ลับ!V$3=0,0,IF(เวลาเรียน!BB9="ล",ลับ!V$3,0))</f>
        <v>0</v>
      </c>
      <c r="AV112" s="64">
        <f>IF(ลับ!W$3=0,0,IF(เวลาเรียน!BC9="ล",ลับ!W$3,0))</f>
        <v>0</v>
      </c>
      <c r="AW112" s="64">
        <f>IF(ลับ!X$3=0,0,IF(เวลาเรียน!BD9="ล",ลับ!X$3,0))</f>
        <v>0</v>
      </c>
      <c r="AX112" s="64">
        <f>IF(ลับ!Y$3=0,0,IF(เวลาเรียน!BE9="ล",ลับ!Y$3,0))</f>
        <v>0</v>
      </c>
      <c r="AY112" s="64">
        <f>IF(ลับ!Z$3=0,0,IF(เวลาเรียน!BF9="ล",ลับ!Z$3,0))</f>
        <v>0</v>
      </c>
      <c r="AZ112" s="64">
        <f>IF(ลับ!AA$3=0,0,IF(เวลาเรียน!BG9="ล",ลับ!AA$3,0))</f>
        <v>0</v>
      </c>
      <c r="BA112" s="64">
        <f>IF(ลับ!AB$3=0,0,IF(เวลาเรียน!BH9="ล",ลับ!AB$3,0))</f>
        <v>0</v>
      </c>
      <c r="BB112" s="64">
        <f>IF(ลับ!AC$3=0,0,IF(เวลาเรียน!BI9="ล",ลับ!AC$3,0))</f>
        <v>0</v>
      </c>
      <c r="BC112" s="64">
        <f>IF(ลับ!AD$3=0,0,IF(เวลาเรียน!BJ9="ล",ลับ!AD$3,0))</f>
        <v>0</v>
      </c>
      <c r="BD112" s="64">
        <f>IF(ลับ!AE$3=0,0,IF(เวลาเรียน!BK9="ล",ลับ!AE$3,0))</f>
        <v>0</v>
      </c>
      <c r="BE112" s="64">
        <f>IF(ลับ!AF$3=0,0,IF(เวลาเรียน!BL9="ล",ลับ!AF$3,0))</f>
        <v>0</v>
      </c>
      <c r="BF112" s="64">
        <f>IF(ลับ!AG$3=0,0,IF(เวลาเรียน!BM9="ล",ลับ!AG$3,0))</f>
        <v>0</v>
      </c>
      <c r="BG112" s="64">
        <f>IF(ลับ!AH$3=0,0,IF(เวลาเรียน!BN9="ล",ลับ!AH$3,0))</f>
        <v>0</v>
      </c>
      <c r="BH112" s="64">
        <f>IF(ลับ!AI$3=0,0,IF(เวลาเรียน!BO9="ล",ลับ!AI$3,0))</f>
        <v>0</v>
      </c>
      <c r="BI112" s="64">
        <f>IF(ลับ!AJ$3=0,0,IF(เวลาเรียน!BP9="ล",ลับ!AJ$3,0))</f>
        <v>0</v>
      </c>
      <c r="BJ112" s="64">
        <f>IF(ลับ!AK$3=0,0,IF(เวลาเรียน!BQ9="ล",ลับ!AK$3,0))</f>
        <v>0</v>
      </c>
      <c r="BK112" s="64">
        <f>IF(ลับ!AL$3=0,0,IF(เวลาเรียน!BR9="ล",ลับ!AL$3,0))</f>
        <v>0</v>
      </c>
      <c r="BL112" s="64">
        <f>IF(ลับ!AM$3=0,0,IF(เวลาเรียน!BS9="ล",ลับ!AM$3,0))</f>
        <v>0</v>
      </c>
      <c r="BM112" s="64">
        <f>IF(ลับ!AN$3=0,0,IF(เวลาเรียน!BT9="ล",ลับ!AN$3,0))</f>
        <v>0</v>
      </c>
      <c r="BN112" s="64">
        <f>IF(ลับ!AO$3=0,0,IF(เวลาเรียน!BU9="ล",ลับ!AO$3,0))</f>
        <v>0</v>
      </c>
      <c r="BO112" s="64">
        <f>IF(ลับ!AP$3=0,0,IF(เวลาเรียน!BV9="ล",ลับ!AP$3,0))</f>
        <v>0</v>
      </c>
      <c r="BP112" s="64">
        <f>IF(ลับ!AQ$3=0,0,IF(เวลาเรียน!BW9="ล",ลับ!AQ$3,0))</f>
        <v>0</v>
      </c>
      <c r="BQ112" s="64">
        <f>IF(ลับ!AR$3=0,0,IF(เวลาเรียน!BX9="ล",ลับ!AR$3,0))</f>
        <v>0</v>
      </c>
      <c r="BR112" s="64">
        <f>IF(ลับ!AS$3=0,0,IF(เวลาเรียน!BY9="ล",ลับ!AS$3,0))</f>
        <v>0</v>
      </c>
      <c r="BS112" s="773">
        <f>IF(ลับ!AT$3=0,0,IF(เวลาเรียน!BZ9="ล",ลับ!AT$3,0))</f>
        <v>0</v>
      </c>
      <c r="BT112" s="64">
        <f>IF(ลับ!BT$3=0,0,IF(เวลาเรียน!CB9="ล",ลับ!BT$3,0))</f>
        <v>0</v>
      </c>
      <c r="BU112" s="64">
        <f>IF(ลับ!BU$3=0,0,IF(เวลาเรียน!CC9="ล",ลับ!BU$3,0))</f>
        <v>0</v>
      </c>
      <c r="BV112" s="64">
        <f>IF(ลับ!BV$3=0,0,IF(เวลาเรียน!CD9="ล",ลับ!BV$3,0))</f>
        <v>0</v>
      </c>
      <c r="BW112" s="64">
        <f>IF(ลับ!BW$3=0,0,IF(เวลาเรียน!CE9="ล",ลับ!BW$3,0))</f>
        <v>0</v>
      </c>
      <c r="BX112" s="64">
        <f>IF(ลับ!BX$3=0,0,IF(เวลาเรียน!CF9="ล",ลับ!BX$3,0))</f>
        <v>0</v>
      </c>
      <c r="BY112" s="64">
        <f>IF(ลับ!BY$3=0,0,IF(เวลาเรียน!CG9="ล",ลับ!BY$3,0))</f>
        <v>0</v>
      </c>
      <c r="BZ112" s="64">
        <f>IF(ลับ!BZ$3=0,0,IF(เวลาเรียน!CH9="ล",ลับ!BZ$3,0))</f>
        <v>0</v>
      </c>
      <c r="CA112" s="64">
        <f>IF(ลับ!CA$3=0,0,IF(เวลาเรียน!CI9="ล",ลับ!CA$3,0))</f>
        <v>0</v>
      </c>
      <c r="CB112" s="64">
        <f>IF(ลับ!CB$3=0,0,IF(เวลาเรียน!CJ9="ล",ลับ!CB$3,0))</f>
        <v>0</v>
      </c>
      <c r="CC112" s="64">
        <f>IF(ลับ!CC$3=0,0,IF(เวลาเรียน!CK9="ล",ลับ!CC$3,0))</f>
        <v>0</v>
      </c>
      <c r="CD112" s="64">
        <f>IF(ลับ!CD$3=0,0,IF(เวลาเรียน!CL9="ล",ลับ!CD$3,0))</f>
        <v>0</v>
      </c>
      <c r="CE112" s="64">
        <f>IF(ลับ!CE$3=0,0,IF(เวลาเรียน!CM9="ล",ลับ!CE$3,0))</f>
        <v>0</v>
      </c>
      <c r="CF112" s="64">
        <f>IF(ลับ!CF$3=0,0,IF(เวลาเรียน!CN9="ล",ลับ!CF$3,0))</f>
        <v>0</v>
      </c>
      <c r="CG112" s="64">
        <f>IF(ลับ!CG$3=0,0,IF(เวลาเรียน!CO9="ล",ลับ!CG$3,0))</f>
        <v>0</v>
      </c>
      <c r="CH112" s="64">
        <f>IF(ลับ!CH$3=0,0,IF(เวลาเรียน!CP9="ล",ลับ!CH$3,0))</f>
        <v>0</v>
      </c>
      <c r="CI112" s="64">
        <f>IF(ลับ!CI$3=0,0,IF(เวลาเรียน!CQ9="ล",ลับ!CI$3,0))</f>
        <v>0</v>
      </c>
      <c r="CJ112" s="64">
        <f>IF(ลับ!CJ$3=0,0,IF(เวลาเรียน!CR9="ล",ลับ!CJ$3,0))</f>
        <v>0</v>
      </c>
      <c r="CK112" s="64">
        <f>IF(ลับ!CK$3=0,0,IF(เวลาเรียน!CS9="ล",ลับ!CK$3,0))</f>
        <v>0</v>
      </c>
      <c r="CL112" s="64">
        <f>IF(ลับ!CL$3=0,0,IF(เวลาเรียน!CT9="ล",ลับ!CL$3,0))</f>
        <v>0</v>
      </c>
      <c r="CM112" s="64">
        <f>IF(ลับ!CM$3=0,0,IF(เวลาเรียน!CU9="ล",ลับ!CM$3,0))</f>
        <v>0</v>
      </c>
      <c r="CN112" s="64">
        <f>IF(ลับ!CN$3=0,0,IF(เวลาเรียน!CV9="ล",ลับ!CN$3,0))</f>
        <v>0</v>
      </c>
      <c r="CO112" s="64">
        <f>IF(ลับ!CO$3=0,0,IF(เวลาเรียน!CW9="ล",ลับ!CO$3,0))</f>
        <v>0</v>
      </c>
      <c r="CP112" s="64">
        <f>IF(ลับ!CP$3=0,0,IF(เวลาเรียน!CX9="ล",ลับ!CP$3,0))</f>
        <v>0</v>
      </c>
      <c r="CQ112" s="64">
        <f>IF(ลับ!CQ$3=0,0,IF(เวลาเรียน!CY9="ล",ลับ!CQ$3,0))</f>
        <v>0</v>
      </c>
      <c r="CR112" s="64">
        <f>IF(ลับ!CR$3=0,0,IF(เวลาเรียน!CZ9="ล",ลับ!CR$3,0))</f>
        <v>0</v>
      </c>
      <c r="CS112" s="64">
        <f>IF(ลับ!CS$3=0,0,IF(เวลาเรียน!DA9="ล",ลับ!CS$3,0))</f>
        <v>0</v>
      </c>
      <c r="CT112" s="64">
        <f>IF(ลับ!CT$3=0,0,IF(เวลาเรียน!DB9="ล",ลับ!CT$3,0))</f>
        <v>0</v>
      </c>
      <c r="CU112" s="64">
        <f>IF(ลับ!CU$3=0,0,IF(เวลาเรียน!DC9="ล",ลับ!CU$3,0))</f>
        <v>0</v>
      </c>
      <c r="CV112" s="64">
        <f>IF(ลับ!CV$3=0,0,IF(เวลาเรียน!DD9="ล",ลับ!CV$3,0))</f>
        <v>0</v>
      </c>
      <c r="CW112" s="64">
        <f>IF(ลับ!CW$3=0,0,IF(เวลาเรียน!DE9="ล",ลับ!CW$3,0))</f>
        <v>0</v>
      </c>
      <c r="CX112" s="85">
        <f t="shared" si="25"/>
        <v>0</v>
      </c>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GI112" s="77"/>
      <c r="GJ112" s="77"/>
      <c r="GK112" s="77"/>
      <c r="GL112" s="77"/>
      <c r="GM112" s="77"/>
      <c r="GN112" s="77"/>
      <c r="GO112" s="77"/>
      <c r="GP112" s="77"/>
      <c r="GQ112" s="77"/>
      <c r="GR112" s="77"/>
      <c r="GS112" s="77"/>
      <c r="GT112" s="77"/>
      <c r="GU112" s="77"/>
      <c r="GV112" s="77"/>
      <c r="GW112" s="77"/>
      <c r="GX112" s="77"/>
      <c r="GY112" s="77"/>
      <c r="GZ112" s="77"/>
      <c r="HA112" s="77"/>
      <c r="HB112" s="77"/>
      <c r="HC112" s="77"/>
      <c r="HD112" s="77"/>
      <c r="HE112" s="77"/>
      <c r="HF112" s="77"/>
    </row>
    <row r="113" spans="1:214" ht="21">
      <c r="A113" s="29">
        <v>5</v>
      </c>
      <c r="B113" s="64">
        <f>IF(ลับ!B$3=0,0,IF(เวลาเรียน!G10="ล",ลับ!B$3,0))</f>
        <v>0</v>
      </c>
      <c r="C113" s="64">
        <f>IF(ลับ!C$3=0,0,IF(เวลาเรียน!H10="ล",ลับ!C$3,0))</f>
        <v>0</v>
      </c>
      <c r="D113" s="64">
        <f>IF(ลับ!D$3=0,0,IF(เวลาเรียน!I10="ล",ลับ!D$3,0))</f>
        <v>0</v>
      </c>
      <c r="E113" s="64">
        <f>IF(ลับ!E$3=0,0,IF(เวลาเรียน!J10="ล",ลับ!E$3,0))</f>
        <v>0</v>
      </c>
      <c r="F113" s="64">
        <f>IF(ลับ!F$3=0,0,IF(เวลาเรียน!K10="ล",ลับ!F$3,0))</f>
        <v>0</v>
      </c>
      <c r="G113" s="64">
        <f>IF(ลับ!G$3=0,0,IF(เวลาเรียน!L10="ล",ลับ!G$3,0))</f>
        <v>0</v>
      </c>
      <c r="H113" s="64">
        <f>IF(ลับ!H$3=0,0,IF(เวลาเรียน!M10="ล",ลับ!H$3,0))</f>
        <v>0</v>
      </c>
      <c r="I113" s="64">
        <f>IF(ลับ!I$3=0,0,IF(เวลาเรียน!N10="ล",ลับ!I$3,0))</f>
        <v>0</v>
      </c>
      <c r="J113" s="64">
        <f>IF(ลับ!J$3=0,0,IF(เวลาเรียน!O10="ล",ลับ!J$3,0))</f>
        <v>0</v>
      </c>
      <c r="K113" s="64">
        <f>IF(ลับ!K$3=0,0,IF(เวลาเรียน!P10="ล",ลับ!K$3,0))</f>
        <v>0</v>
      </c>
      <c r="L113" s="64">
        <f>IF(ลับ!L$3=0,0,IF(เวลาเรียน!Q10="ล",ลับ!L$3,0))</f>
        <v>0</v>
      </c>
      <c r="M113" s="64">
        <f>IF(ลับ!M$3=0,0,IF(เวลาเรียน!R10="ล",ลับ!M$3,0))</f>
        <v>0</v>
      </c>
      <c r="N113" s="64">
        <f>IF(ลับ!N$3=0,0,IF(เวลาเรียน!S10="ล",ลับ!N$3,0))</f>
        <v>0</v>
      </c>
      <c r="O113" s="64">
        <f>IF(ลับ!O$3=0,0,IF(เวลาเรียน!T10="ล",ลับ!O$3,0))</f>
        <v>0</v>
      </c>
      <c r="P113" s="64">
        <f>IF(ลับ!P$3=0,0,IF(เวลาเรียน!U10="ล",ลับ!P$3,0))</f>
        <v>0</v>
      </c>
      <c r="Q113" s="64">
        <f>IF(ลับ!Q$3=0,0,IF(เวลาเรียน!V10="ล",ลับ!Q$3,0))</f>
        <v>0</v>
      </c>
      <c r="R113" s="64">
        <f>IF(ลับ!R$3=0,0,IF(เวลาเรียน!W10="ล",ลับ!R$3,0))</f>
        <v>0</v>
      </c>
      <c r="S113" s="64">
        <f>IF(ลับ!S$3=0,0,IF(เวลาเรียน!X10="ล",ลับ!S$3,0))</f>
        <v>0</v>
      </c>
      <c r="T113" s="64">
        <f>IF(ลับ!T$3=0,0,IF(เวลาเรียน!Y10="ล",ลับ!T$3,0))</f>
        <v>0</v>
      </c>
      <c r="U113" s="64">
        <f>IF(ลับ!U$3=0,0,IF(เวลาเรียน!Z10="ล",ลับ!U$3,0))</f>
        <v>0</v>
      </c>
      <c r="V113" s="64">
        <f>IF(ลับ!V$3=0,0,IF(เวลาเรียน!AA10="ล",ลับ!V$3,0))</f>
        <v>0</v>
      </c>
      <c r="W113" s="64">
        <f>IF(ลับ!W$3=0,0,IF(เวลาเรียน!AB10="ล",ลับ!W$3,0))</f>
        <v>0</v>
      </c>
      <c r="X113" s="64">
        <f>IF(ลับ!X$3=0,0,IF(เวลาเรียน!AC10="ล",ลับ!X$3,0))</f>
        <v>0</v>
      </c>
      <c r="Y113" s="64">
        <f>IF(ลับ!Y$3=0,0,IF(เวลาเรียน!AD10="ล",ลับ!Y$3,0))</f>
        <v>0</v>
      </c>
      <c r="Z113" s="773">
        <f>IF(ลับ!Z$3=0,0,IF(เวลาเรียน!AE10="ล",ลับ!Z$3,0))</f>
        <v>0</v>
      </c>
      <c r="AA113" s="64">
        <f>IF(ลับ!B$3=0,0,IF(เวลาเรียน!AH10="ล",ลับ!B$3,0))</f>
        <v>0</v>
      </c>
      <c r="AB113" s="64">
        <f>IF(ลับ!C$3=0,0,IF(เวลาเรียน!AI10="ล",ลับ!C$3,0))</f>
        <v>0</v>
      </c>
      <c r="AC113" s="64">
        <f>IF(ลับ!D$3=0,0,IF(เวลาเรียน!AJ10="ล",ลับ!D$3,0))</f>
        <v>0</v>
      </c>
      <c r="AD113" s="64">
        <f>IF(ลับ!E$3=0,0,IF(เวลาเรียน!AK10="ล",ลับ!E$3,0))</f>
        <v>0</v>
      </c>
      <c r="AE113" s="64">
        <f>IF(ลับ!F$3=0,0,IF(เวลาเรียน!AL10="ล",ลับ!F$3,0))</f>
        <v>0</v>
      </c>
      <c r="AF113" s="64">
        <f>IF(ลับ!G$3=0,0,IF(เวลาเรียน!AM10="ล",ลับ!G$3,0))</f>
        <v>0</v>
      </c>
      <c r="AG113" s="64">
        <f>IF(ลับ!H$3=0,0,IF(เวลาเรียน!AN10="ล",ลับ!H$3,0))</f>
        <v>0</v>
      </c>
      <c r="AH113" s="64">
        <f>IF(ลับ!I$3=0,0,IF(เวลาเรียน!AO10="ล",ลับ!I$3,0))</f>
        <v>0</v>
      </c>
      <c r="AI113" s="64">
        <f>IF(ลับ!J$3=0,0,IF(เวลาเรียน!AP10="ล",ลับ!J$3,0))</f>
        <v>0</v>
      </c>
      <c r="AJ113" s="64">
        <f>IF(ลับ!K$3=0,0,IF(เวลาเรียน!AQ10="ล",ลับ!K$3,0))</f>
        <v>0</v>
      </c>
      <c r="AK113" s="64">
        <f>IF(ลับ!L$3=0,0,IF(เวลาเรียน!AR10="ล",ลับ!L$3,0))</f>
        <v>0</v>
      </c>
      <c r="AL113" s="64">
        <f>IF(ลับ!M$3=0,0,IF(เวลาเรียน!AS10="ล",ลับ!M$3,0))</f>
        <v>0</v>
      </c>
      <c r="AM113" s="64">
        <f>IF(ลับ!N$3=0,0,IF(เวลาเรียน!AT10="ล",ลับ!N$3,0))</f>
        <v>0</v>
      </c>
      <c r="AN113" s="64">
        <f>IF(ลับ!O$3=0,0,IF(เวลาเรียน!AU10="ล",ลับ!O$3,0))</f>
        <v>0</v>
      </c>
      <c r="AO113" s="64">
        <f>IF(ลับ!P$3=0,0,IF(เวลาเรียน!AV10="ล",ลับ!P$3,0))</f>
        <v>0</v>
      </c>
      <c r="AP113" s="64">
        <f>IF(ลับ!Q$3=0,0,IF(เวลาเรียน!AW10="ล",ลับ!Q$3,0))</f>
        <v>0</v>
      </c>
      <c r="AQ113" s="64">
        <f>IF(ลับ!R$3=0,0,IF(เวลาเรียน!AX10="ล",ลับ!R$3,0))</f>
        <v>0</v>
      </c>
      <c r="AR113" s="64">
        <f>IF(ลับ!S$3=0,0,IF(เวลาเรียน!AY10="ล",ลับ!S$3,0))</f>
        <v>0</v>
      </c>
      <c r="AS113" s="64">
        <f>IF(ลับ!T$3=0,0,IF(เวลาเรียน!AZ10="ล",ลับ!T$3,0))</f>
        <v>0</v>
      </c>
      <c r="AT113" s="64">
        <f>IF(ลับ!U$3=0,0,IF(เวลาเรียน!BA10="ล",ลับ!U$3,0))</f>
        <v>0</v>
      </c>
      <c r="AU113" s="64">
        <f>IF(ลับ!V$3=0,0,IF(เวลาเรียน!BB10="ล",ลับ!V$3,0))</f>
        <v>0</v>
      </c>
      <c r="AV113" s="64">
        <f>IF(ลับ!W$3=0,0,IF(เวลาเรียน!BC10="ล",ลับ!W$3,0))</f>
        <v>0</v>
      </c>
      <c r="AW113" s="64">
        <f>IF(ลับ!X$3=0,0,IF(เวลาเรียน!BD10="ล",ลับ!X$3,0))</f>
        <v>0</v>
      </c>
      <c r="AX113" s="64">
        <f>IF(ลับ!Y$3=0,0,IF(เวลาเรียน!BE10="ล",ลับ!Y$3,0))</f>
        <v>0</v>
      </c>
      <c r="AY113" s="64">
        <f>IF(ลับ!Z$3=0,0,IF(เวลาเรียน!BF10="ล",ลับ!Z$3,0))</f>
        <v>0</v>
      </c>
      <c r="AZ113" s="64">
        <f>IF(ลับ!AA$3=0,0,IF(เวลาเรียน!BG10="ล",ลับ!AA$3,0))</f>
        <v>0</v>
      </c>
      <c r="BA113" s="64">
        <f>IF(ลับ!AB$3=0,0,IF(เวลาเรียน!BH10="ล",ลับ!AB$3,0))</f>
        <v>0</v>
      </c>
      <c r="BB113" s="64">
        <f>IF(ลับ!AC$3=0,0,IF(เวลาเรียน!BI10="ล",ลับ!AC$3,0))</f>
        <v>0</v>
      </c>
      <c r="BC113" s="64">
        <f>IF(ลับ!AD$3=0,0,IF(เวลาเรียน!BJ10="ล",ลับ!AD$3,0))</f>
        <v>0</v>
      </c>
      <c r="BD113" s="64">
        <f>IF(ลับ!AE$3=0,0,IF(เวลาเรียน!BK10="ล",ลับ!AE$3,0))</f>
        <v>0</v>
      </c>
      <c r="BE113" s="64">
        <f>IF(ลับ!AF$3=0,0,IF(เวลาเรียน!BL10="ล",ลับ!AF$3,0))</f>
        <v>0</v>
      </c>
      <c r="BF113" s="64">
        <f>IF(ลับ!AG$3=0,0,IF(เวลาเรียน!BM10="ล",ลับ!AG$3,0))</f>
        <v>0</v>
      </c>
      <c r="BG113" s="64">
        <f>IF(ลับ!AH$3=0,0,IF(เวลาเรียน!BN10="ล",ลับ!AH$3,0))</f>
        <v>0</v>
      </c>
      <c r="BH113" s="64">
        <f>IF(ลับ!AI$3=0,0,IF(เวลาเรียน!BO10="ล",ลับ!AI$3,0))</f>
        <v>0</v>
      </c>
      <c r="BI113" s="64">
        <f>IF(ลับ!AJ$3=0,0,IF(เวลาเรียน!BP10="ล",ลับ!AJ$3,0))</f>
        <v>0</v>
      </c>
      <c r="BJ113" s="64">
        <f>IF(ลับ!AK$3=0,0,IF(เวลาเรียน!BQ10="ล",ลับ!AK$3,0))</f>
        <v>0</v>
      </c>
      <c r="BK113" s="64">
        <f>IF(ลับ!AL$3=0,0,IF(เวลาเรียน!BR10="ล",ลับ!AL$3,0))</f>
        <v>0</v>
      </c>
      <c r="BL113" s="64">
        <f>IF(ลับ!AM$3=0,0,IF(เวลาเรียน!BS10="ล",ลับ!AM$3,0))</f>
        <v>0</v>
      </c>
      <c r="BM113" s="64">
        <f>IF(ลับ!AN$3=0,0,IF(เวลาเรียน!BT10="ล",ลับ!AN$3,0))</f>
        <v>0</v>
      </c>
      <c r="BN113" s="64">
        <f>IF(ลับ!AO$3=0,0,IF(เวลาเรียน!BU10="ล",ลับ!AO$3,0))</f>
        <v>0</v>
      </c>
      <c r="BO113" s="64">
        <f>IF(ลับ!AP$3=0,0,IF(เวลาเรียน!BV10="ล",ลับ!AP$3,0))</f>
        <v>0</v>
      </c>
      <c r="BP113" s="64">
        <f>IF(ลับ!AQ$3=0,0,IF(เวลาเรียน!BW10="ล",ลับ!AQ$3,0))</f>
        <v>0</v>
      </c>
      <c r="BQ113" s="64">
        <f>IF(ลับ!AR$3=0,0,IF(เวลาเรียน!BX10="ล",ลับ!AR$3,0))</f>
        <v>0</v>
      </c>
      <c r="BR113" s="64">
        <f>IF(ลับ!AS$3=0,0,IF(เวลาเรียน!BY10="ล",ลับ!AS$3,0))</f>
        <v>0</v>
      </c>
      <c r="BS113" s="773">
        <f>IF(ลับ!AT$3=0,0,IF(เวลาเรียน!BZ10="ล",ลับ!AT$3,0))</f>
        <v>0</v>
      </c>
      <c r="BT113" s="64">
        <f>IF(ลับ!BT$3=0,0,IF(เวลาเรียน!CB10="ล",ลับ!BT$3,0))</f>
        <v>0</v>
      </c>
      <c r="BU113" s="64">
        <f>IF(ลับ!BU$3=0,0,IF(เวลาเรียน!CC10="ล",ลับ!BU$3,0))</f>
        <v>0</v>
      </c>
      <c r="BV113" s="64">
        <f>IF(ลับ!BV$3=0,0,IF(เวลาเรียน!CD10="ล",ลับ!BV$3,0))</f>
        <v>0</v>
      </c>
      <c r="BW113" s="64">
        <f>IF(ลับ!BW$3=0,0,IF(เวลาเรียน!CE10="ล",ลับ!BW$3,0))</f>
        <v>0</v>
      </c>
      <c r="BX113" s="64">
        <f>IF(ลับ!BX$3=0,0,IF(เวลาเรียน!CF10="ล",ลับ!BX$3,0))</f>
        <v>0</v>
      </c>
      <c r="BY113" s="64">
        <f>IF(ลับ!BY$3=0,0,IF(เวลาเรียน!CG10="ล",ลับ!BY$3,0))</f>
        <v>0</v>
      </c>
      <c r="BZ113" s="64">
        <f>IF(ลับ!BZ$3=0,0,IF(เวลาเรียน!CH10="ล",ลับ!BZ$3,0))</f>
        <v>0</v>
      </c>
      <c r="CA113" s="64">
        <f>IF(ลับ!CA$3=0,0,IF(เวลาเรียน!CI10="ล",ลับ!CA$3,0))</f>
        <v>0</v>
      </c>
      <c r="CB113" s="64">
        <f>IF(ลับ!CB$3=0,0,IF(เวลาเรียน!CJ10="ล",ลับ!CB$3,0))</f>
        <v>0</v>
      </c>
      <c r="CC113" s="64">
        <f>IF(ลับ!CC$3=0,0,IF(เวลาเรียน!CK10="ล",ลับ!CC$3,0))</f>
        <v>0</v>
      </c>
      <c r="CD113" s="64">
        <f>IF(ลับ!CD$3=0,0,IF(เวลาเรียน!CL10="ล",ลับ!CD$3,0))</f>
        <v>0</v>
      </c>
      <c r="CE113" s="64">
        <f>IF(ลับ!CE$3=0,0,IF(เวลาเรียน!CM10="ล",ลับ!CE$3,0))</f>
        <v>0</v>
      </c>
      <c r="CF113" s="64">
        <f>IF(ลับ!CF$3=0,0,IF(เวลาเรียน!CN10="ล",ลับ!CF$3,0))</f>
        <v>0</v>
      </c>
      <c r="CG113" s="64">
        <f>IF(ลับ!CG$3=0,0,IF(เวลาเรียน!CO10="ล",ลับ!CG$3,0))</f>
        <v>0</v>
      </c>
      <c r="CH113" s="64">
        <f>IF(ลับ!CH$3=0,0,IF(เวลาเรียน!CP10="ล",ลับ!CH$3,0))</f>
        <v>0</v>
      </c>
      <c r="CI113" s="64">
        <f>IF(ลับ!CI$3=0,0,IF(เวลาเรียน!CQ10="ล",ลับ!CI$3,0))</f>
        <v>0</v>
      </c>
      <c r="CJ113" s="64">
        <f>IF(ลับ!CJ$3=0,0,IF(เวลาเรียน!CR10="ล",ลับ!CJ$3,0))</f>
        <v>0</v>
      </c>
      <c r="CK113" s="64">
        <f>IF(ลับ!CK$3=0,0,IF(เวลาเรียน!CS10="ล",ลับ!CK$3,0))</f>
        <v>0</v>
      </c>
      <c r="CL113" s="64">
        <f>IF(ลับ!CL$3=0,0,IF(เวลาเรียน!CT10="ล",ลับ!CL$3,0))</f>
        <v>0</v>
      </c>
      <c r="CM113" s="64">
        <f>IF(ลับ!CM$3=0,0,IF(เวลาเรียน!CU10="ล",ลับ!CM$3,0))</f>
        <v>0</v>
      </c>
      <c r="CN113" s="64">
        <f>IF(ลับ!CN$3=0,0,IF(เวลาเรียน!CV10="ล",ลับ!CN$3,0))</f>
        <v>0</v>
      </c>
      <c r="CO113" s="64">
        <f>IF(ลับ!CO$3=0,0,IF(เวลาเรียน!CW10="ล",ลับ!CO$3,0))</f>
        <v>0</v>
      </c>
      <c r="CP113" s="64">
        <f>IF(ลับ!CP$3=0,0,IF(เวลาเรียน!CX10="ล",ลับ!CP$3,0))</f>
        <v>0</v>
      </c>
      <c r="CQ113" s="64">
        <f>IF(ลับ!CQ$3=0,0,IF(เวลาเรียน!CY10="ล",ลับ!CQ$3,0))</f>
        <v>0</v>
      </c>
      <c r="CR113" s="64">
        <f>IF(ลับ!CR$3=0,0,IF(เวลาเรียน!CZ10="ล",ลับ!CR$3,0))</f>
        <v>0</v>
      </c>
      <c r="CS113" s="64">
        <f>IF(ลับ!CS$3=0,0,IF(เวลาเรียน!DA10="ล",ลับ!CS$3,0))</f>
        <v>0</v>
      </c>
      <c r="CT113" s="64">
        <f>IF(ลับ!CT$3=0,0,IF(เวลาเรียน!DB10="ล",ลับ!CT$3,0))</f>
        <v>0</v>
      </c>
      <c r="CU113" s="64">
        <f>IF(ลับ!CU$3=0,0,IF(เวลาเรียน!DC10="ล",ลับ!CU$3,0))</f>
        <v>0</v>
      </c>
      <c r="CV113" s="64">
        <f>IF(ลับ!CV$3=0,0,IF(เวลาเรียน!DD10="ล",ลับ!CV$3,0))</f>
        <v>0</v>
      </c>
      <c r="CW113" s="64">
        <f>IF(ลับ!CW$3=0,0,IF(เวลาเรียน!DE10="ล",ลับ!CW$3,0))</f>
        <v>0</v>
      </c>
      <c r="CX113" s="85">
        <f t="shared" si="25"/>
        <v>0</v>
      </c>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GI113" s="77"/>
      <c r="GJ113" s="77"/>
      <c r="GK113" s="77"/>
      <c r="GL113" s="77"/>
      <c r="GM113" s="77"/>
      <c r="GN113" s="77"/>
      <c r="GO113" s="77"/>
      <c r="GP113" s="77"/>
      <c r="GQ113" s="77"/>
      <c r="GR113" s="77"/>
      <c r="GS113" s="77"/>
      <c r="GT113" s="77"/>
      <c r="GU113" s="77"/>
      <c r="GV113" s="77"/>
      <c r="GW113" s="77"/>
      <c r="GX113" s="77"/>
      <c r="GY113" s="77"/>
      <c r="GZ113" s="77"/>
      <c r="HA113" s="77"/>
      <c r="HB113" s="77"/>
      <c r="HC113" s="77"/>
      <c r="HD113" s="77"/>
      <c r="HE113" s="77"/>
      <c r="HF113" s="77"/>
    </row>
    <row r="114" spans="1:214" ht="21">
      <c r="A114" s="29">
        <v>6</v>
      </c>
      <c r="B114" s="64">
        <f>IF(ลับ!B$3=0,0,IF(เวลาเรียน!G11="ล",ลับ!B$3,0))</f>
        <v>0</v>
      </c>
      <c r="C114" s="64">
        <f>IF(ลับ!C$3=0,0,IF(เวลาเรียน!H11="ล",ลับ!C$3,0))</f>
        <v>0</v>
      </c>
      <c r="D114" s="64">
        <f>IF(ลับ!D$3=0,0,IF(เวลาเรียน!I11="ล",ลับ!D$3,0))</f>
        <v>0</v>
      </c>
      <c r="E114" s="64">
        <f>IF(ลับ!E$3=0,0,IF(เวลาเรียน!J11="ล",ลับ!E$3,0))</f>
        <v>0</v>
      </c>
      <c r="F114" s="64">
        <f>IF(ลับ!F$3=0,0,IF(เวลาเรียน!K11="ล",ลับ!F$3,0))</f>
        <v>0</v>
      </c>
      <c r="G114" s="64">
        <f>IF(ลับ!G$3=0,0,IF(เวลาเรียน!L11="ล",ลับ!G$3,0))</f>
        <v>0</v>
      </c>
      <c r="H114" s="64">
        <f>IF(ลับ!H$3=0,0,IF(เวลาเรียน!M11="ล",ลับ!H$3,0))</f>
        <v>0</v>
      </c>
      <c r="I114" s="64">
        <f>IF(ลับ!I$3=0,0,IF(เวลาเรียน!N11="ล",ลับ!I$3,0))</f>
        <v>0</v>
      </c>
      <c r="J114" s="64">
        <f>IF(ลับ!J$3=0,0,IF(เวลาเรียน!O11="ล",ลับ!J$3,0))</f>
        <v>0</v>
      </c>
      <c r="K114" s="64">
        <f>IF(ลับ!K$3=0,0,IF(เวลาเรียน!P11="ล",ลับ!K$3,0))</f>
        <v>0</v>
      </c>
      <c r="L114" s="64">
        <f>IF(ลับ!L$3=0,0,IF(เวลาเรียน!Q11="ล",ลับ!L$3,0))</f>
        <v>0</v>
      </c>
      <c r="M114" s="64">
        <f>IF(ลับ!M$3=0,0,IF(เวลาเรียน!R11="ล",ลับ!M$3,0))</f>
        <v>0</v>
      </c>
      <c r="N114" s="64">
        <f>IF(ลับ!N$3=0,0,IF(เวลาเรียน!S11="ล",ลับ!N$3,0))</f>
        <v>0</v>
      </c>
      <c r="O114" s="64">
        <f>IF(ลับ!O$3=0,0,IF(เวลาเรียน!T11="ล",ลับ!O$3,0))</f>
        <v>0</v>
      </c>
      <c r="P114" s="64">
        <f>IF(ลับ!P$3=0,0,IF(เวลาเรียน!U11="ล",ลับ!P$3,0))</f>
        <v>0</v>
      </c>
      <c r="Q114" s="64">
        <f>IF(ลับ!Q$3=0,0,IF(เวลาเรียน!V11="ล",ลับ!Q$3,0))</f>
        <v>0</v>
      </c>
      <c r="R114" s="64">
        <f>IF(ลับ!R$3=0,0,IF(เวลาเรียน!W11="ล",ลับ!R$3,0))</f>
        <v>0</v>
      </c>
      <c r="S114" s="64">
        <f>IF(ลับ!S$3=0,0,IF(เวลาเรียน!X11="ล",ลับ!S$3,0))</f>
        <v>0</v>
      </c>
      <c r="T114" s="64">
        <f>IF(ลับ!T$3=0,0,IF(เวลาเรียน!Y11="ล",ลับ!T$3,0))</f>
        <v>0</v>
      </c>
      <c r="U114" s="64">
        <f>IF(ลับ!U$3=0,0,IF(เวลาเรียน!Z11="ล",ลับ!U$3,0))</f>
        <v>0</v>
      </c>
      <c r="V114" s="64">
        <f>IF(ลับ!V$3=0,0,IF(เวลาเรียน!AA11="ล",ลับ!V$3,0))</f>
        <v>0</v>
      </c>
      <c r="W114" s="64">
        <f>IF(ลับ!W$3=0,0,IF(เวลาเรียน!AB11="ล",ลับ!W$3,0))</f>
        <v>0</v>
      </c>
      <c r="X114" s="64">
        <f>IF(ลับ!X$3=0,0,IF(เวลาเรียน!AC11="ล",ลับ!X$3,0))</f>
        <v>0</v>
      </c>
      <c r="Y114" s="64">
        <f>IF(ลับ!Y$3=0,0,IF(เวลาเรียน!AD11="ล",ลับ!Y$3,0))</f>
        <v>0</v>
      </c>
      <c r="Z114" s="773">
        <f>IF(ลับ!Z$3=0,0,IF(เวลาเรียน!AE11="ล",ลับ!Z$3,0))</f>
        <v>0</v>
      </c>
      <c r="AA114" s="64">
        <f>IF(ลับ!B$3=0,0,IF(เวลาเรียน!AH11="ล",ลับ!B$3,0))</f>
        <v>0</v>
      </c>
      <c r="AB114" s="64">
        <f>IF(ลับ!C$3=0,0,IF(เวลาเรียน!AI11="ล",ลับ!C$3,0))</f>
        <v>0</v>
      </c>
      <c r="AC114" s="64">
        <f>IF(ลับ!D$3=0,0,IF(เวลาเรียน!AJ11="ล",ลับ!D$3,0))</f>
        <v>0</v>
      </c>
      <c r="AD114" s="64">
        <f>IF(ลับ!E$3=0,0,IF(เวลาเรียน!AK11="ล",ลับ!E$3,0))</f>
        <v>0</v>
      </c>
      <c r="AE114" s="64">
        <f>IF(ลับ!F$3=0,0,IF(เวลาเรียน!AL11="ล",ลับ!F$3,0))</f>
        <v>0</v>
      </c>
      <c r="AF114" s="64">
        <f>IF(ลับ!G$3=0,0,IF(เวลาเรียน!AM11="ล",ลับ!G$3,0))</f>
        <v>0</v>
      </c>
      <c r="AG114" s="64">
        <f>IF(ลับ!H$3=0,0,IF(เวลาเรียน!AN11="ล",ลับ!H$3,0))</f>
        <v>0</v>
      </c>
      <c r="AH114" s="64">
        <f>IF(ลับ!I$3=0,0,IF(เวลาเรียน!AO11="ล",ลับ!I$3,0))</f>
        <v>0</v>
      </c>
      <c r="AI114" s="64">
        <f>IF(ลับ!J$3=0,0,IF(เวลาเรียน!AP11="ล",ลับ!J$3,0))</f>
        <v>0</v>
      </c>
      <c r="AJ114" s="64">
        <f>IF(ลับ!K$3=0,0,IF(เวลาเรียน!AQ11="ล",ลับ!K$3,0))</f>
        <v>0</v>
      </c>
      <c r="AK114" s="64">
        <f>IF(ลับ!L$3=0,0,IF(เวลาเรียน!AR11="ล",ลับ!L$3,0))</f>
        <v>0</v>
      </c>
      <c r="AL114" s="64">
        <f>IF(ลับ!M$3=0,0,IF(เวลาเรียน!AS11="ล",ลับ!M$3,0))</f>
        <v>0</v>
      </c>
      <c r="AM114" s="64">
        <f>IF(ลับ!N$3=0,0,IF(เวลาเรียน!AT11="ล",ลับ!N$3,0))</f>
        <v>0</v>
      </c>
      <c r="AN114" s="64">
        <f>IF(ลับ!O$3=0,0,IF(เวลาเรียน!AU11="ล",ลับ!O$3,0))</f>
        <v>0</v>
      </c>
      <c r="AO114" s="64">
        <f>IF(ลับ!P$3=0,0,IF(เวลาเรียน!AV11="ล",ลับ!P$3,0))</f>
        <v>0</v>
      </c>
      <c r="AP114" s="64">
        <f>IF(ลับ!Q$3=0,0,IF(เวลาเรียน!AW11="ล",ลับ!Q$3,0))</f>
        <v>0</v>
      </c>
      <c r="AQ114" s="64">
        <f>IF(ลับ!R$3=0,0,IF(เวลาเรียน!AX11="ล",ลับ!R$3,0))</f>
        <v>0</v>
      </c>
      <c r="AR114" s="64">
        <f>IF(ลับ!S$3=0,0,IF(เวลาเรียน!AY11="ล",ลับ!S$3,0))</f>
        <v>0</v>
      </c>
      <c r="AS114" s="64">
        <f>IF(ลับ!T$3=0,0,IF(เวลาเรียน!AZ11="ล",ลับ!T$3,0))</f>
        <v>0</v>
      </c>
      <c r="AT114" s="64">
        <f>IF(ลับ!U$3=0,0,IF(เวลาเรียน!BA11="ล",ลับ!U$3,0))</f>
        <v>0</v>
      </c>
      <c r="AU114" s="64">
        <f>IF(ลับ!V$3=0,0,IF(เวลาเรียน!BB11="ล",ลับ!V$3,0))</f>
        <v>0</v>
      </c>
      <c r="AV114" s="64">
        <f>IF(ลับ!W$3=0,0,IF(เวลาเรียน!BC11="ล",ลับ!W$3,0))</f>
        <v>0</v>
      </c>
      <c r="AW114" s="64">
        <f>IF(ลับ!X$3=0,0,IF(เวลาเรียน!BD11="ล",ลับ!X$3,0))</f>
        <v>0</v>
      </c>
      <c r="AX114" s="64">
        <f>IF(ลับ!Y$3=0,0,IF(เวลาเรียน!BE11="ล",ลับ!Y$3,0))</f>
        <v>0</v>
      </c>
      <c r="AY114" s="64">
        <f>IF(ลับ!Z$3=0,0,IF(เวลาเรียน!BF11="ล",ลับ!Z$3,0))</f>
        <v>0</v>
      </c>
      <c r="AZ114" s="64">
        <f>IF(ลับ!AA$3=0,0,IF(เวลาเรียน!BG11="ล",ลับ!AA$3,0))</f>
        <v>0</v>
      </c>
      <c r="BA114" s="64">
        <f>IF(ลับ!AB$3=0,0,IF(เวลาเรียน!BH11="ล",ลับ!AB$3,0))</f>
        <v>0</v>
      </c>
      <c r="BB114" s="64">
        <f>IF(ลับ!AC$3=0,0,IF(เวลาเรียน!BI11="ล",ลับ!AC$3,0))</f>
        <v>0</v>
      </c>
      <c r="BC114" s="64">
        <f>IF(ลับ!AD$3=0,0,IF(เวลาเรียน!BJ11="ล",ลับ!AD$3,0))</f>
        <v>0</v>
      </c>
      <c r="BD114" s="64">
        <f>IF(ลับ!AE$3=0,0,IF(เวลาเรียน!BK11="ล",ลับ!AE$3,0))</f>
        <v>0</v>
      </c>
      <c r="BE114" s="64">
        <f>IF(ลับ!AF$3=0,0,IF(เวลาเรียน!BL11="ล",ลับ!AF$3,0))</f>
        <v>0</v>
      </c>
      <c r="BF114" s="64">
        <f>IF(ลับ!AG$3=0,0,IF(เวลาเรียน!BM11="ล",ลับ!AG$3,0))</f>
        <v>0</v>
      </c>
      <c r="BG114" s="64">
        <f>IF(ลับ!AH$3=0,0,IF(เวลาเรียน!BN11="ล",ลับ!AH$3,0))</f>
        <v>0</v>
      </c>
      <c r="BH114" s="64">
        <f>IF(ลับ!AI$3=0,0,IF(เวลาเรียน!BO11="ล",ลับ!AI$3,0))</f>
        <v>0</v>
      </c>
      <c r="BI114" s="64">
        <f>IF(ลับ!AJ$3=0,0,IF(เวลาเรียน!BP11="ล",ลับ!AJ$3,0))</f>
        <v>0</v>
      </c>
      <c r="BJ114" s="64">
        <f>IF(ลับ!AK$3=0,0,IF(เวลาเรียน!BQ11="ล",ลับ!AK$3,0))</f>
        <v>0</v>
      </c>
      <c r="BK114" s="64">
        <f>IF(ลับ!AL$3=0,0,IF(เวลาเรียน!BR11="ล",ลับ!AL$3,0))</f>
        <v>0</v>
      </c>
      <c r="BL114" s="64">
        <f>IF(ลับ!AM$3=0,0,IF(เวลาเรียน!BS11="ล",ลับ!AM$3,0))</f>
        <v>0</v>
      </c>
      <c r="BM114" s="64">
        <f>IF(ลับ!AN$3=0,0,IF(เวลาเรียน!BT11="ล",ลับ!AN$3,0))</f>
        <v>0</v>
      </c>
      <c r="BN114" s="64">
        <f>IF(ลับ!AO$3=0,0,IF(เวลาเรียน!BU11="ล",ลับ!AO$3,0))</f>
        <v>0</v>
      </c>
      <c r="BO114" s="64">
        <f>IF(ลับ!AP$3=0,0,IF(เวลาเรียน!BV11="ล",ลับ!AP$3,0))</f>
        <v>0</v>
      </c>
      <c r="BP114" s="64">
        <f>IF(ลับ!AQ$3=0,0,IF(เวลาเรียน!BW11="ล",ลับ!AQ$3,0))</f>
        <v>0</v>
      </c>
      <c r="BQ114" s="64">
        <f>IF(ลับ!AR$3=0,0,IF(เวลาเรียน!BX11="ล",ลับ!AR$3,0))</f>
        <v>0</v>
      </c>
      <c r="BR114" s="64">
        <f>IF(ลับ!AS$3=0,0,IF(เวลาเรียน!BY11="ล",ลับ!AS$3,0))</f>
        <v>0</v>
      </c>
      <c r="BS114" s="773">
        <f>IF(ลับ!AT$3=0,0,IF(เวลาเรียน!BZ11="ล",ลับ!AT$3,0))</f>
        <v>0</v>
      </c>
      <c r="BT114" s="64">
        <f>IF(ลับ!BT$3=0,0,IF(เวลาเรียน!CB11="ล",ลับ!BT$3,0))</f>
        <v>0</v>
      </c>
      <c r="BU114" s="64">
        <f>IF(ลับ!BU$3=0,0,IF(เวลาเรียน!CC11="ล",ลับ!BU$3,0))</f>
        <v>0</v>
      </c>
      <c r="BV114" s="64">
        <f>IF(ลับ!BV$3=0,0,IF(เวลาเรียน!CD11="ล",ลับ!BV$3,0))</f>
        <v>0</v>
      </c>
      <c r="BW114" s="64">
        <f>IF(ลับ!BW$3=0,0,IF(เวลาเรียน!CE11="ล",ลับ!BW$3,0))</f>
        <v>0</v>
      </c>
      <c r="BX114" s="64">
        <f>IF(ลับ!BX$3=0,0,IF(เวลาเรียน!CF11="ล",ลับ!BX$3,0))</f>
        <v>0</v>
      </c>
      <c r="BY114" s="64">
        <f>IF(ลับ!BY$3=0,0,IF(เวลาเรียน!CG11="ล",ลับ!BY$3,0))</f>
        <v>0</v>
      </c>
      <c r="BZ114" s="64">
        <f>IF(ลับ!BZ$3=0,0,IF(เวลาเรียน!CH11="ล",ลับ!BZ$3,0))</f>
        <v>0</v>
      </c>
      <c r="CA114" s="64">
        <f>IF(ลับ!CA$3=0,0,IF(เวลาเรียน!CI11="ล",ลับ!CA$3,0))</f>
        <v>0</v>
      </c>
      <c r="CB114" s="64">
        <f>IF(ลับ!CB$3=0,0,IF(เวลาเรียน!CJ11="ล",ลับ!CB$3,0))</f>
        <v>0</v>
      </c>
      <c r="CC114" s="64">
        <f>IF(ลับ!CC$3=0,0,IF(เวลาเรียน!CK11="ล",ลับ!CC$3,0))</f>
        <v>0</v>
      </c>
      <c r="CD114" s="64">
        <f>IF(ลับ!CD$3=0,0,IF(เวลาเรียน!CL11="ล",ลับ!CD$3,0))</f>
        <v>0</v>
      </c>
      <c r="CE114" s="64">
        <f>IF(ลับ!CE$3=0,0,IF(เวลาเรียน!CM11="ล",ลับ!CE$3,0))</f>
        <v>0</v>
      </c>
      <c r="CF114" s="64">
        <f>IF(ลับ!CF$3=0,0,IF(เวลาเรียน!CN11="ล",ลับ!CF$3,0))</f>
        <v>0</v>
      </c>
      <c r="CG114" s="64">
        <f>IF(ลับ!CG$3=0,0,IF(เวลาเรียน!CO11="ล",ลับ!CG$3,0))</f>
        <v>0</v>
      </c>
      <c r="CH114" s="64">
        <f>IF(ลับ!CH$3=0,0,IF(เวลาเรียน!CP11="ล",ลับ!CH$3,0))</f>
        <v>0</v>
      </c>
      <c r="CI114" s="64">
        <f>IF(ลับ!CI$3=0,0,IF(เวลาเรียน!CQ11="ล",ลับ!CI$3,0))</f>
        <v>0</v>
      </c>
      <c r="CJ114" s="64">
        <f>IF(ลับ!CJ$3=0,0,IF(เวลาเรียน!CR11="ล",ลับ!CJ$3,0))</f>
        <v>0</v>
      </c>
      <c r="CK114" s="64">
        <f>IF(ลับ!CK$3=0,0,IF(เวลาเรียน!CS11="ล",ลับ!CK$3,0))</f>
        <v>0</v>
      </c>
      <c r="CL114" s="64">
        <f>IF(ลับ!CL$3=0,0,IF(เวลาเรียน!CT11="ล",ลับ!CL$3,0))</f>
        <v>0</v>
      </c>
      <c r="CM114" s="64">
        <f>IF(ลับ!CM$3=0,0,IF(เวลาเรียน!CU11="ล",ลับ!CM$3,0))</f>
        <v>0</v>
      </c>
      <c r="CN114" s="64">
        <f>IF(ลับ!CN$3=0,0,IF(เวลาเรียน!CV11="ล",ลับ!CN$3,0))</f>
        <v>0</v>
      </c>
      <c r="CO114" s="64">
        <f>IF(ลับ!CO$3=0,0,IF(เวลาเรียน!CW11="ล",ลับ!CO$3,0))</f>
        <v>0</v>
      </c>
      <c r="CP114" s="64">
        <f>IF(ลับ!CP$3=0,0,IF(เวลาเรียน!CX11="ล",ลับ!CP$3,0))</f>
        <v>0</v>
      </c>
      <c r="CQ114" s="64">
        <f>IF(ลับ!CQ$3=0,0,IF(เวลาเรียน!CY11="ล",ลับ!CQ$3,0))</f>
        <v>0</v>
      </c>
      <c r="CR114" s="64">
        <f>IF(ลับ!CR$3=0,0,IF(เวลาเรียน!CZ11="ล",ลับ!CR$3,0))</f>
        <v>0</v>
      </c>
      <c r="CS114" s="64">
        <f>IF(ลับ!CS$3=0,0,IF(เวลาเรียน!DA11="ล",ลับ!CS$3,0))</f>
        <v>0</v>
      </c>
      <c r="CT114" s="64">
        <f>IF(ลับ!CT$3=0,0,IF(เวลาเรียน!DB11="ล",ลับ!CT$3,0))</f>
        <v>0</v>
      </c>
      <c r="CU114" s="64">
        <f>IF(ลับ!CU$3=0,0,IF(เวลาเรียน!DC11="ล",ลับ!CU$3,0))</f>
        <v>0</v>
      </c>
      <c r="CV114" s="64">
        <f>IF(ลับ!CV$3=0,0,IF(เวลาเรียน!DD11="ล",ลับ!CV$3,0))</f>
        <v>0</v>
      </c>
      <c r="CW114" s="64">
        <f>IF(ลับ!CW$3=0,0,IF(เวลาเรียน!DE11="ล",ลับ!CW$3,0))</f>
        <v>0</v>
      </c>
      <c r="CX114" s="85">
        <f t="shared" si="25"/>
        <v>0</v>
      </c>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c r="DW114" s="51"/>
      <c r="DX114" s="51"/>
      <c r="DY114" s="51"/>
      <c r="DZ114" s="51"/>
      <c r="EA114" s="51"/>
      <c r="EB114" s="51"/>
      <c r="EC114" s="51"/>
      <c r="ED114" s="51"/>
      <c r="EE114" s="51"/>
      <c r="EF114" s="51"/>
      <c r="GI114" s="77"/>
      <c r="GJ114" s="77"/>
      <c r="GK114" s="77"/>
      <c r="GL114" s="77"/>
      <c r="GM114" s="77"/>
      <c r="GN114" s="77"/>
      <c r="GO114" s="77"/>
      <c r="GP114" s="77"/>
      <c r="GQ114" s="77"/>
      <c r="GR114" s="77"/>
      <c r="GS114" s="77"/>
      <c r="GT114" s="77"/>
      <c r="GU114" s="77"/>
      <c r="GV114" s="77"/>
      <c r="GW114" s="77"/>
      <c r="GX114" s="77"/>
      <c r="GY114" s="77"/>
      <c r="GZ114" s="77"/>
      <c r="HA114" s="77"/>
      <c r="HB114" s="77"/>
      <c r="HC114" s="77"/>
      <c r="HD114" s="77"/>
      <c r="HE114" s="77"/>
      <c r="HF114" s="77"/>
    </row>
    <row r="115" spans="1:214" ht="21">
      <c r="A115" s="29">
        <v>7</v>
      </c>
      <c r="B115" s="64">
        <f>IF(ลับ!B$3=0,0,IF(เวลาเรียน!G12="ล",ลับ!B$3,0))</f>
        <v>0</v>
      </c>
      <c r="C115" s="64">
        <f>IF(ลับ!C$3=0,0,IF(เวลาเรียน!H12="ล",ลับ!C$3,0))</f>
        <v>0</v>
      </c>
      <c r="D115" s="64">
        <f>IF(ลับ!D$3=0,0,IF(เวลาเรียน!I12="ล",ลับ!D$3,0))</f>
        <v>0</v>
      </c>
      <c r="E115" s="64">
        <f>IF(ลับ!E$3=0,0,IF(เวลาเรียน!J12="ล",ลับ!E$3,0))</f>
        <v>0</v>
      </c>
      <c r="F115" s="64">
        <f>IF(ลับ!F$3=0,0,IF(เวลาเรียน!K12="ล",ลับ!F$3,0))</f>
        <v>0</v>
      </c>
      <c r="G115" s="64">
        <f>IF(ลับ!G$3=0,0,IF(เวลาเรียน!L12="ล",ลับ!G$3,0))</f>
        <v>0</v>
      </c>
      <c r="H115" s="64">
        <f>IF(ลับ!H$3=0,0,IF(เวลาเรียน!M12="ล",ลับ!H$3,0))</f>
        <v>0</v>
      </c>
      <c r="I115" s="64">
        <f>IF(ลับ!I$3=0,0,IF(เวลาเรียน!N12="ล",ลับ!I$3,0))</f>
        <v>0</v>
      </c>
      <c r="J115" s="64">
        <f>IF(ลับ!J$3=0,0,IF(เวลาเรียน!O12="ล",ลับ!J$3,0))</f>
        <v>0</v>
      </c>
      <c r="K115" s="64">
        <f>IF(ลับ!K$3=0,0,IF(เวลาเรียน!P12="ล",ลับ!K$3,0))</f>
        <v>0</v>
      </c>
      <c r="L115" s="64">
        <f>IF(ลับ!L$3=0,0,IF(เวลาเรียน!Q12="ล",ลับ!L$3,0))</f>
        <v>0</v>
      </c>
      <c r="M115" s="64">
        <f>IF(ลับ!M$3=0,0,IF(เวลาเรียน!R12="ล",ลับ!M$3,0))</f>
        <v>0</v>
      </c>
      <c r="N115" s="64">
        <f>IF(ลับ!N$3=0,0,IF(เวลาเรียน!S12="ล",ลับ!N$3,0))</f>
        <v>0</v>
      </c>
      <c r="O115" s="64">
        <f>IF(ลับ!O$3=0,0,IF(เวลาเรียน!T12="ล",ลับ!O$3,0))</f>
        <v>0</v>
      </c>
      <c r="P115" s="64">
        <f>IF(ลับ!P$3=0,0,IF(เวลาเรียน!U12="ล",ลับ!P$3,0))</f>
        <v>0</v>
      </c>
      <c r="Q115" s="64">
        <f>IF(ลับ!Q$3=0,0,IF(เวลาเรียน!V12="ล",ลับ!Q$3,0))</f>
        <v>0</v>
      </c>
      <c r="R115" s="64">
        <f>IF(ลับ!R$3=0,0,IF(เวลาเรียน!W12="ล",ลับ!R$3,0))</f>
        <v>0</v>
      </c>
      <c r="S115" s="64">
        <f>IF(ลับ!S$3=0,0,IF(เวลาเรียน!X12="ล",ลับ!S$3,0))</f>
        <v>0</v>
      </c>
      <c r="T115" s="64">
        <f>IF(ลับ!T$3=0,0,IF(เวลาเรียน!Y12="ล",ลับ!T$3,0))</f>
        <v>0</v>
      </c>
      <c r="U115" s="64">
        <f>IF(ลับ!U$3=0,0,IF(เวลาเรียน!Z12="ล",ลับ!U$3,0))</f>
        <v>0</v>
      </c>
      <c r="V115" s="64">
        <f>IF(ลับ!V$3=0,0,IF(เวลาเรียน!AA12="ล",ลับ!V$3,0))</f>
        <v>0</v>
      </c>
      <c r="W115" s="64">
        <f>IF(ลับ!W$3=0,0,IF(เวลาเรียน!AB12="ล",ลับ!W$3,0))</f>
        <v>0</v>
      </c>
      <c r="X115" s="64">
        <f>IF(ลับ!X$3=0,0,IF(เวลาเรียน!AC12="ล",ลับ!X$3,0))</f>
        <v>0</v>
      </c>
      <c r="Y115" s="64">
        <f>IF(ลับ!Y$3=0,0,IF(เวลาเรียน!AD12="ล",ลับ!Y$3,0))</f>
        <v>0</v>
      </c>
      <c r="Z115" s="773">
        <f>IF(ลับ!Z$3=0,0,IF(เวลาเรียน!AE12="ล",ลับ!Z$3,0))</f>
        <v>0</v>
      </c>
      <c r="AA115" s="64">
        <f>IF(ลับ!B$3=0,0,IF(เวลาเรียน!AH12="ล",ลับ!B$3,0))</f>
        <v>0</v>
      </c>
      <c r="AB115" s="64">
        <f>IF(ลับ!C$3=0,0,IF(เวลาเรียน!AI12="ล",ลับ!C$3,0))</f>
        <v>0</v>
      </c>
      <c r="AC115" s="64">
        <f>IF(ลับ!D$3=0,0,IF(เวลาเรียน!AJ12="ล",ลับ!D$3,0))</f>
        <v>0</v>
      </c>
      <c r="AD115" s="64">
        <f>IF(ลับ!E$3=0,0,IF(เวลาเรียน!AK12="ล",ลับ!E$3,0))</f>
        <v>0</v>
      </c>
      <c r="AE115" s="64">
        <f>IF(ลับ!F$3=0,0,IF(เวลาเรียน!AL12="ล",ลับ!F$3,0))</f>
        <v>0</v>
      </c>
      <c r="AF115" s="64">
        <f>IF(ลับ!G$3=0,0,IF(เวลาเรียน!AM12="ล",ลับ!G$3,0))</f>
        <v>0</v>
      </c>
      <c r="AG115" s="64">
        <f>IF(ลับ!H$3=0,0,IF(เวลาเรียน!AN12="ล",ลับ!H$3,0))</f>
        <v>0</v>
      </c>
      <c r="AH115" s="64">
        <f>IF(ลับ!I$3=0,0,IF(เวลาเรียน!AO12="ล",ลับ!I$3,0))</f>
        <v>0</v>
      </c>
      <c r="AI115" s="64">
        <f>IF(ลับ!J$3=0,0,IF(เวลาเรียน!AP12="ล",ลับ!J$3,0))</f>
        <v>0</v>
      </c>
      <c r="AJ115" s="64">
        <f>IF(ลับ!K$3=0,0,IF(เวลาเรียน!AQ12="ล",ลับ!K$3,0))</f>
        <v>0</v>
      </c>
      <c r="AK115" s="64">
        <f>IF(ลับ!L$3=0,0,IF(เวลาเรียน!AR12="ล",ลับ!L$3,0))</f>
        <v>0</v>
      </c>
      <c r="AL115" s="64">
        <f>IF(ลับ!M$3=0,0,IF(เวลาเรียน!AS12="ล",ลับ!M$3,0))</f>
        <v>0</v>
      </c>
      <c r="AM115" s="64">
        <f>IF(ลับ!N$3=0,0,IF(เวลาเรียน!AT12="ล",ลับ!N$3,0))</f>
        <v>0</v>
      </c>
      <c r="AN115" s="64">
        <f>IF(ลับ!O$3=0,0,IF(เวลาเรียน!AU12="ล",ลับ!O$3,0))</f>
        <v>0</v>
      </c>
      <c r="AO115" s="64">
        <f>IF(ลับ!P$3=0,0,IF(เวลาเรียน!AV12="ล",ลับ!P$3,0))</f>
        <v>0</v>
      </c>
      <c r="AP115" s="64">
        <f>IF(ลับ!Q$3=0,0,IF(เวลาเรียน!AW12="ล",ลับ!Q$3,0))</f>
        <v>0</v>
      </c>
      <c r="AQ115" s="64">
        <f>IF(ลับ!R$3=0,0,IF(เวลาเรียน!AX12="ล",ลับ!R$3,0))</f>
        <v>0</v>
      </c>
      <c r="AR115" s="64">
        <f>IF(ลับ!S$3=0,0,IF(เวลาเรียน!AY12="ล",ลับ!S$3,0))</f>
        <v>0</v>
      </c>
      <c r="AS115" s="64">
        <f>IF(ลับ!T$3=0,0,IF(เวลาเรียน!AZ12="ล",ลับ!T$3,0))</f>
        <v>0</v>
      </c>
      <c r="AT115" s="64">
        <f>IF(ลับ!U$3=0,0,IF(เวลาเรียน!BA12="ล",ลับ!U$3,0))</f>
        <v>0</v>
      </c>
      <c r="AU115" s="64">
        <f>IF(ลับ!V$3=0,0,IF(เวลาเรียน!BB12="ล",ลับ!V$3,0))</f>
        <v>0</v>
      </c>
      <c r="AV115" s="64">
        <f>IF(ลับ!W$3=0,0,IF(เวลาเรียน!BC12="ล",ลับ!W$3,0))</f>
        <v>0</v>
      </c>
      <c r="AW115" s="64">
        <f>IF(ลับ!X$3=0,0,IF(เวลาเรียน!BD12="ล",ลับ!X$3,0))</f>
        <v>0</v>
      </c>
      <c r="AX115" s="64">
        <f>IF(ลับ!Y$3=0,0,IF(เวลาเรียน!BE12="ล",ลับ!Y$3,0))</f>
        <v>0</v>
      </c>
      <c r="AY115" s="64">
        <f>IF(ลับ!Z$3=0,0,IF(เวลาเรียน!BF12="ล",ลับ!Z$3,0))</f>
        <v>0</v>
      </c>
      <c r="AZ115" s="64">
        <f>IF(ลับ!AA$3=0,0,IF(เวลาเรียน!BG12="ล",ลับ!AA$3,0))</f>
        <v>0</v>
      </c>
      <c r="BA115" s="64">
        <f>IF(ลับ!AB$3=0,0,IF(เวลาเรียน!BH12="ล",ลับ!AB$3,0))</f>
        <v>0</v>
      </c>
      <c r="BB115" s="64">
        <f>IF(ลับ!AC$3=0,0,IF(เวลาเรียน!BI12="ล",ลับ!AC$3,0))</f>
        <v>0</v>
      </c>
      <c r="BC115" s="64">
        <f>IF(ลับ!AD$3=0,0,IF(เวลาเรียน!BJ12="ล",ลับ!AD$3,0))</f>
        <v>0</v>
      </c>
      <c r="BD115" s="64">
        <f>IF(ลับ!AE$3=0,0,IF(เวลาเรียน!BK12="ล",ลับ!AE$3,0))</f>
        <v>0</v>
      </c>
      <c r="BE115" s="64">
        <f>IF(ลับ!AF$3=0,0,IF(เวลาเรียน!BL12="ล",ลับ!AF$3,0))</f>
        <v>0</v>
      </c>
      <c r="BF115" s="64">
        <f>IF(ลับ!AG$3=0,0,IF(เวลาเรียน!BM12="ล",ลับ!AG$3,0))</f>
        <v>0</v>
      </c>
      <c r="BG115" s="64">
        <f>IF(ลับ!AH$3=0,0,IF(เวลาเรียน!BN12="ล",ลับ!AH$3,0))</f>
        <v>0</v>
      </c>
      <c r="BH115" s="64">
        <f>IF(ลับ!AI$3=0,0,IF(เวลาเรียน!BO12="ล",ลับ!AI$3,0))</f>
        <v>0</v>
      </c>
      <c r="BI115" s="64">
        <f>IF(ลับ!AJ$3=0,0,IF(เวลาเรียน!BP12="ล",ลับ!AJ$3,0))</f>
        <v>0</v>
      </c>
      <c r="BJ115" s="64">
        <f>IF(ลับ!AK$3=0,0,IF(เวลาเรียน!BQ12="ล",ลับ!AK$3,0))</f>
        <v>0</v>
      </c>
      <c r="BK115" s="64">
        <f>IF(ลับ!AL$3=0,0,IF(เวลาเรียน!BR12="ล",ลับ!AL$3,0))</f>
        <v>0</v>
      </c>
      <c r="BL115" s="64">
        <f>IF(ลับ!AM$3=0,0,IF(เวลาเรียน!BS12="ล",ลับ!AM$3,0))</f>
        <v>0</v>
      </c>
      <c r="BM115" s="64">
        <f>IF(ลับ!AN$3=0,0,IF(เวลาเรียน!BT12="ล",ลับ!AN$3,0))</f>
        <v>0</v>
      </c>
      <c r="BN115" s="64">
        <f>IF(ลับ!AO$3=0,0,IF(เวลาเรียน!BU12="ล",ลับ!AO$3,0))</f>
        <v>0</v>
      </c>
      <c r="BO115" s="64">
        <f>IF(ลับ!AP$3=0,0,IF(เวลาเรียน!BV12="ล",ลับ!AP$3,0))</f>
        <v>0</v>
      </c>
      <c r="BP115" s="64">
        <f>IF(ลับ!AQ$3=0,0,IF(เวลาเรียน!BW12="ล",ลับ!AQ$3,0))</f>
        <v>0</v>
      </c>
      <c r="BQ115" s="64">
        <f>IF(ลับ!AR$3=0,0,IF(เวลาเรียน!BX12="ล",ลับ!AR$3,0))</f>
        <v>0</v>
      </c>
      <c r="BR115" s="64">
        <f>IF(ลับ!AS$3=0,0,IF(เวลาเรียน!BY12="ล",ลับ!AS$3,0))</f>
        <v>0</v>
      </c>
      <c r="BS115" s="773">
        <f>IF(ลับ!AT$3=0,0,IF(เวลาเรียน!BZ12="ล",ลับ!AT$3,0))</f>
        <v>0</v>
      </c>
      <c r="BT115" s="64">
        <f>IF(ลับ!BT$3=0,0,IF(เวลาเรียน!CB12="ล",ลับ!BT$3,0))</f>
        <v>0</v>
      </c>
      <c r="BU115" s="64">
        <f>IF(ลับ!BU$3=0,0,IF(เวลาเรียน!CC12="ล",ลับ!BU$3,0))</f>
        <v>0</v>
      </c>
      <c r="BV115" s="64">
        <f>IF(ลับ!BV$3=0,0,IF(เวลาเรียน!CD12="ล",ลับ!BV$3,0))</f>
        <v>0</v>
      </c>
      <c r="BW115" s="64">
        <f>IF(ลับ!BW$3=0,0,IF(เวลาเรียน!CE12="ล",ลับ!BW$3,0))</f>
        <v>0</v>
      </c>
      <c r="BX115" s="64">
        <f>IF(ลับ!BX$3=0,0,IF(เวลาเรียน!CF12="ล",ลับ!BX$3,0))</f>
        <v>0</v>
      </c>
      <c r="BY115" s="64">
        <f>IF(ลับ!BY$3=0,0,IF(เวลาเรียน!CG12="ล",ลับ!BY$3,0))</f>
        <v>0</v>
      </c>
      <c r="BZ115" s="64">
        <f>IF(ลับ!BZ$3=0,0,IF(เวลาเรียน!CH12="ล",ลับ!BZ$3,0))</f>
        <v>0</v>
      </c>
      <c r="CA115" s="64">
        <f>IF(ลับ!CA$3=0,0,IF(เวลาเรียน!CI12="ล",ลับ!CA$3,0))</f>
        <v>0</v>
      </c>
      <c r="CB115" s="64">
        <f>IF(ลับ!CB$3=0,0,IF(เวลาเรียน!CJ12="ล",ลับ!CB$3,0))</f>
        <v>0</v>
      </c>
      <c r="CC115" s="64">
        <f>IF(ลับ!CC$3=0,0,IF(เวลาเรียน!CK12="ล",ลับ!CC$3,0))</f>
        <v>0</v>
      </c>
      <c r="CD115" s="64">
        <f>IF(ลับ!CD$3=0,0,IF(เวลาเรียน!CL12="ล",ลับ!CD$3,0))</f>
        <v>0</v>
      </c>
      <c r="CE115" s="64">
        <f>IF(ลับ!CE$3=0,0,IF(เวลาเรียน!CM12="ล",ลับ!CE$3,0))</f>
        <v>0</v>
      </c>
      <c r="CF115" s="64">
        <f>IF(ลับ!CF$3=0,0,IF(เวลาเรียน!CN12="ล",ลับ!CF$3,0))</f>
        <v>0</v>
      </c>
      <c r="CG115" s="64">
        <f>IF(ลับ!CG$3=0,0,IF(เวลาเรียน!CO12="ล",ลับ!CG$3,0))</f>
        <v>0</v>
      </c>
      <c r="CH115" s="64">
        <f>IF(ลับ!CH$3=0,0,IF(เวลาเรียน!CP12="ล",ลับ!CH$3,0))</f>
        <v>0</v>
      </c>
      <c r="CI115" s="64">
        <f>IF(ลับ!CI$3=0,0,IF(เวลาเรียน!CQ12="ล",ลับ!CI$3,0))</f>
        <v>0</v>
      </c>
      <c r="CJ115" s="64">
        <f>IF(ลับ!CJ$3=0,0,IF(เวลาเรียน!CR12="ล",ลับ!CJ$3,0))</f>
        <v>0</v>
      </c>
      <c r="CK115" s="64">
        <f>IF(ลับ!CK$3=0,0,IF(เวลาเรียน!CS12="ล",ลับ!CK$3,0))</f>
        <v>0</v>
      </c>
      <c r="CL115" s="64">
        <f>IF(ลับ!CL$3=0,0,IF(เวลาเรียน!CT12="ล",ลับ!CL$3,0))</f>
        <v>0</v>
      </c>
      <c r="CM115" s="64">
        <f>IF(ลับ!CM$3=0,0,IF(เวลาเรียน!CU12="ล",ลับ!CM$3,0))</f>
        <v>0</v>
      </c>
      <c r="CN115" s="64">
        <f>IF(ลับ!CN$3=0,0,IF(เวลาเรียน!CV12="ล",ลับ!CN$3,0))</f>
        <v>0</v>
      </c>
      <c r="CO115" s="64">
        <f>IF(ลับ!CO$3=0,0,IF(เวลาเรียน!CW12="ล",ลับ!CO$3,0))</f>
        <v>0</v>
      </c>
      <c r="CP115" s="64">
        <f>IF(ลับ!CP$3=0,0,IF(เวลาเรียน!CX12="ล",ลับ!CP$3,0))</f>
        <v>0</v>
      </c>
      <c r="CQ115" s="64">
        <f>IF(ลับ!CQ$3=0,0,IF(เวลาเรียน!CY12="ล",ลับ!CQ$3,0))</f>
        <v>0</v>
      </c>
      <c r="CR115" s="64">
        <f>IF(ลับ!CR$3=0,0,IF(เวลาเรียน!CZ12="ล",ลับ!CR$3,0))</f>
        <v>0</v>
      </c>
      <c r="CS115" s="64">
        <f>IF(ลับ!CS$3=0,0,IF(เวลาเรียน!DA12="ล",ลับ!CS$3,0))</f>
        <v>0</v>
      </c>
      <c r="CT115" s="64">
        <f>IF(ลับ!CT$3=0,0,IF(เวลาเรียน!DB12="ล",ลับ!CT$3,0))</f>
        <v>0</v>
      </c>
      <c r="CU115" s="64">
        <f>IF(ลับ!CU$3=0,0,IF(เวลาเรียน!DC12="ล",ลับ!CU$3,0))</f>
        <v>0</v>
      </c>
      <c r="CV115" s="64">
        <f>IF(ลับ!CV$3=0,0,IF(เวลาเรียน!DD12="ล",ลับ!CV$3,0))</f>
        <v>0</v>
      </c>
      <c r="CW115" s="64">
        <f>IF(ลับ!CW$3=0,0,IF(เวลาเรียน!DE12="ล",ลับ!CW$3,0))</f>
        <v>0</v>
      </c>
      <c r="CX115" s="85">
        <f t="shared" si="25"/>
        <v>0</v>
      </c>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GI115" s="77"/>
      <c r="GJ115" s="77"/>
      <c r="GK115" s="77"/>
      <c r="GL115" s="77"/>
      <c r="GM115" s="77"/>
      <c r="GN115" s="77"/>
      <c r="GO115" s="77"/>
      <c r="GP115" s="77"/>
      <c r="GQ115" s="77"/>
      <c r="GR115" s="77"/>
      <c r="GS115" s="77"/>
      <c r="GT115" s="77"/>
      <c r="GU115" s="77"/>
      <c r="GV115" s="77"/>
      <c r="GW115" s="77"/>
      <c r="GX115" s="77"/>
      <c r="GY115" s="77"/>
      <c r="GZ115" s="77"/>
      <c r="HA115" s="77"/>
      <c r="HB115" s="77"/>
      <c r="HC115" s="77"/>
      <c r="HD115" s="77"/>
      <c r="HE115" s="77"/>
      <c r="HF115" s="77"/>
    </row>
    <row r="116" spans="1:214" ht="21">
      <c r="A116" s="29">
        <v>8</v>
      </c>
      <c r="B116" s="64">
        <f>IF(ลับ!B$3=0,0,IF(เวลาเรียน!G13="ล",ลับ!B$3,0))</f>
        <v>0</v>
      </c>
      <c r="C116" s="64">
        <f>IF(ลับ!C$3=0,0,IF(เวลาเรียน!H13="ล",ลับ!C$3,0))</f>
        <v>0</v>
      </c>
      <c r="D116" s="64">
        <f>IF(ลับ!D$3=0,0,IF(เวลาเรียน!I13="ล",ลับ!D$3,0))</f>
        <v>0</v>
      </c>
      <c r="E116" s="64">
        <f>IF(ลับ!E$3=0,0,IF(เวลาเรียน!J13="ล",ลับ!E$3,0))</f>
        <v>0</v>
      </c>
      <c r="F116" s="64">
        <f>IF(ลับ!F$3=0,0,IF(เวลาเรียน!K13="ล",ลับ!F$3,0))</f>
        <v>0</v>
      </c>
      <c r="G116" s="64">
        <f>IF(ลับ!G$3=0,0,IF(เวลาเรียน!L13="ล",ลับ!G$3,0))</f>
        <v>0</v>
      </c>
      <c r="H116" s="64">
        <f>IF(ลับ!H$3=0,0,IF(เวลาเรียน!M13="ล",ลับ!H$3,0))</f>
        <v>0</v>
      </c>
      <c r="I116" s="64">
        <f>IF(ลับ!I$3=0,0,IF(เวลาเรียน!N13="ล",ลับ!I$3,0))</f>
        <v>0</v>
      </c>
      <c r="J116" s="64">
        <f>IF(ลับ!J$3=0,0,IF(เวลาเรียน!O13="ล",ลับ!J$3,0))</f>
        <v>0</v>
      </c>
      <c r="K116" s="64">
        <f>IF(ลับ!K$3=0,0,IF(เวลาเรียน!P13="ล",ลับ!K$3,0))</f>
        <v>0</v>
      </c>
      <c r="L116" s="64">
        <f>IF(ลับ!L$3=0,0,IF(เวลาเรียน!Q13="ล",ลับ!L$3,0))</f>
        <v>0</v>
      </c>
      <c r="M116" s="64">
        <f>IF(ลับ!M$3=0,0,IF(เวลาเรียน!R13="ล",ลับ!M$3,0))</f>
        <v>0</v>
      </c>
      <c r="N116" s="64">
        <f>IF(ลับ!N$3=0,0,IF(เวลาเรียน!S13="ล",ลับ!N$3,0))</f>
        <v>0</v>
      </c>
      <c r="O116" s="64">
        <f>IF(ลับ!O$3=0,0,IF(เวลาเรียน!T13="ล",ลับ!O$3,0))</f>
        <v>0</v>
      </c>
      <c r="P116" s="64">
        <f>IF(ลับ!P$3=0,0,IF(เวลาเรียน!U13="ล",ลับ!P$3,0))</f>
        <v>0</v>
      </c>
      <c r="Q116" s="64">
        <f>IF(ลับ!Q$3=0,0,IF(เวลาเรียน!V13="ล",ลับ!Q$3,0))</f>
        <v>0</v>
      </c>
      <c r="R116" s="64">
        <f>IF(ลับ!R$3=0,0,IF(เวลาเรียน!W13="ล",ลับ!R$3,0))</f>
        <v>0</v>
      </c>
      <c r="S116" s="64">
        <f>IF(ลับ!S$3=0,0,IF(เวลาเรียน!X13="ล",ลับ!S$3,0))</f>
        <v>0</v>
      </c>
      <c r="T116" s="64">
        <f>IF(ลับ!T$3=0,0,IF(เวลาเรียน!Y13="ล",ลับ!T$3,0))</f>
        <v>0</v>
      </c>
      <c r="U116" s="64">
        <f>IF(ลับ!U$3=0,0,IF(เวลาเรียน!Z13="ล",ลับ!U$3,0))</f>
        <v>0</v>
      </c>
      <c r="V116" s="64">
        <f>IF(ลับ!V$3=0,0,IF(เวลาเรียน!AA13="ล",ลับ!V$3,0))</f>
        <v>0</v>
      </c>
      <c r="W116" s="64">
        <f>IF(ลับ!W$3=0,0,IF(เวลาเรียน!AB13="ล",ลับ!W$3,0))</f>
        <v>0</v>
      </c>
      <c r="X116" s="64">
        <f>IF(ลับ!X$3=0,0,IF(เวลาเรียน!AC13="ล",ลับ!X$3,0))</f>
        <v>0</v>
      </c>
      <c r="Y116" s="64">
        <f>IF(ลับ!Y$3=0,0,IF(เวลาเรียน!AD13="ล",ลับ!Y$3,0))</f>
        <v>0</v>
      </c>
      <c r="Z116" s="773">
        <f>IF(ลับ!Z$3=0,0,IF(เวลาเรียน!AE13="ล",ลับ!Z$3,0))</f>
        <v>0</v>
      </c>
      <c r="AA116" s="64">
        <f>IF(ลับ!B$3=0,0,IF(เวลาเรียน!AH13="ล",ลับ!B$3,0))</f>
        <v>0</v>
      </c>
      <c r="AB116" s="64">
        <f>IF(ลับ!C$3=0,0,IF(เวลาเรียน!AI13="ล",ลับ!C$3,0))</f>
        <v>0</v>
      </c>
      <c r="AC116" s="64">
        <f>IF(ลับ!D$3=0,0,IF(เวลาเรียน!AJ13="ล",ลับ!D$3,0))</f>
        <v>0</v>
      </c>
      <c r="AD116" s="64">
        <f>IF(ลับ!E$3=0,0,IF(เวลาเรียน!AK13="ล",ลับ!E$3,0))</f>
        <v>0</v>
      </c>
      <c r="AE116" s="64">
        <f>IF(ลับ!F$3=0,0,IF(เวลาเรียน!AL13="ล",ลับ!F$3,0))</f>
        <v>0</v>
      </c>
      <c r="AF116" s="64">
        <f>IF(ลับ!G$3=0,0,IF(เวลาเรียน!AM13="ล",ลับ!G$3,0))</f>
        <v>0</v>
      </c>
      <c r="AG116" s="64">
        <f>IF(ลับ!H$3=0,0,IF(เวลาเรียน!AN13="ล",ลับ!H$3,0))</f>
        <v>0</v>
      </c>
      <c r="AH116" s="64">
        <f>IF(ลับ!I$3=0,0,IF(เวลาเรียน!AO13="ล",ลับ!I$3,0))</f>
        <v>0</v>
      </c>
      <c r="AI116" s="64">
        <f>IF(ลับ!J$3=0,0,IF(เวลาเรียน!AP13="ล",ลับ!J$3,0))</f>
        <v>0</v>
      </c>
      <c r="AJ116" s="64">
        <f>IF(ลับ!K$3=0,0,IF(เวลาเรียน!AQ13="ล",ลับ!K$3,0))</f>
        <v>0</v>
      </c>
      <c r="AK116" s="64">
        <f>IF(ลับ!L$3=0,0,IF(เวลาเรียน!AR13="ล",ลับ!L$3,0))</f>
        <v>0</v>
      </c>
      <c r="AL116" s="64">
        <f>IF(ลับ!M$3=0,0,IF(เวลาเรียน!AS13="ล",ลับ!M$3,0))</f>
        <v>0</v>
      </c>
      <c r="AM116" s="64">
        <f>IF(ลับ!N$3=0,0,IF(เวลาเรียน!AT13="ล",ลับ!N$3,0))</f>
        <v>0</v>
      </c>
      <c r="AN116" s="64">
        <f>IF(ลับ!O$3=0,0,IF(เวลาเรียน!AU13="ล",ลับ!O$3,0))</f>
        <v>0</v>
      </c>
      <c r="AO116" s="64">
        <f>IF(ลับ!P$3=0,0,IF(เวลาเรียน!AV13="ล",ลับ!P$3,0))</f>
        <v>0</v>
      </c>
      <c r="AP116" s="64">
        <f>IF(ลับ!Q$3=0,0,IF(เวลาเรียน!AW13="ล",ลับ!Q$3,0))</f>
        <v>0</v>
      </c>
      <c r="AQ116" s="64">
        <f>IF(ลับ!R$3=0,0,IF(เวลาเรียน!AX13="ล",ลับ!R$3,0))</f>
        <v>0</v>
      </c>
      <c r="AR116" s="64">
        <f>IF(ลับ!S$3=0,0,IF(เวลาเรียน!AY13="ล",ลับ!S$3,0))</f>
        <v>0</v>
      </c>
      <c r="AS116" s="64">
        <f>IF(ลับ!T$3=0,0,IF(เวลาเรียน!AZ13="ล",ลับ!T$3,0))</f>
        <v>0</v>
      </c>
      <c r="AT116" s="64">
        <f>IF(ลับ!U$3=0,0,IF(เวลาเรียน!BA13="ล",ลับ!U$3,0))</f>
        <v>0</v>
      </c>
      <c r="AU116" s="64">
        <f>IF(ลับ!V$3=0,0,IF(เวลาเรียน!BB13="ล",ลับ!V$3,0))</f>
        <v>0</v>
      </c>
      <c r="AV116" s="64">
        <f>IF(ลับ!W$3=0,0,IF(เวลาเรียน!BC13="ล",ลับ!W$3,0))</f>
        <v>0</v>
      </c>
      <c r="AW116" s="64">
        <f>IF(ลับ!X$3=0,0,IF(เวลาเรียน!BD13="ล",ลับ!X$3,0))</f>
        <v>0</v>
      </c>
      <c r="AX116" s="64">
        <f>IF(ลับ!Y$3=0,0,IF(เวลาเรียน!BE13="ล",ลับ!Y$3,0))</f>
        <v>0</v>
      </c>
      <c r="AY116" s="64">
        <f>IF(ลับ!Z$3=0,0,IF(เวลาเรียน!BF13="ล",ลับ!Z$3,0))</f>
        <v>0</v>
      </c>
      <c r="AZ116" s="64">
        <f>IF(ลับ!AA$3=0,0,IF(เวลาเรียน!BG13="ล",ลับ!AA$3,0))</f>
        <v>0</v>
      </c>
      <c r="BA116" s="64">
        <f>IF(ลับ!AB$3=0,0,IF(เวลาเรียน!BH13="ล",ลับ!AB$3,0))</f>
        <v>0</v>
      </c>
      <c r="BB116" s="64">
        <f>IF(ลับ!AC$3=0,0,IF(เวลาเรียน!BI13="ล",ลับ!AC$3,0))</f>
        <v>0</v>
      </c>
      <c r="BC116" s="64">
        <f>IF(ลับ!AD$3=0,0,IF(เวลาเรียน!BJ13="ล",ลับ!AD$3,0))</f>
        <v>0</v>
      </c>
      <c r="BD116" s="64">
        <f>IF(ลับ!AE$3=0,0,IF(เวลาเรียน!BK13="ล",ลับ!AE$3,0))</f>
        <v>0</v>
      </c>
      <c r="BE116" s="64">
        <f>IF(ลับ!AF$3=0,0,IF(เวลาเรียน!BL13="ล",ลับ!AF$3,0))</f>
        <v>0</v>
      </c>
      <c r="BF116" s="64">
        <f>IF(ลับ!AG$3=0,0,IF(เวลาเรียน!BM13="ล",ลับ!AG$3,0))</f>
        <v>0</v>
      </c>
      <c r="BG116" s="64">
        <f>IF(ลับ!AH$3=0,0,IF(เวลาเรียน!BN13="ล",ลับ!AH$3,0))</f>
        <v>0</v>
      </c>
      <c r="BH116" s="64">
        <f>IF(ลับ!AI$3=0,0,IF(เวลาเรียน!BO13="ล",ลับ!AI$3,0))</f>
        <v>0</v>
      </c>
      <c r="BI116" s="64">
        <f>IF(ลับ!AJ$3=0,0,IF(เวลาเรียน!BP13="ล",ลับ!AJ$3,0))</f>
        <v>0</v>
      </c>
      <c r="BJ116" s="64">
        <f>IF(ลับ!AK$3=0,0,IF(เวลาเรียน!BQ13="ล",ลับ!AK$3,0))</f>
        <v>0</v>
      </c>
      <c r="BK116" s="64">
        <f>IF(ลับ!AL$3=0,0,IF(เวลาเรียน!BR13="ล",ลับ!AL$3,0))</f>
        <v>0</v>
      </c>
      <c r="BL116" s="64">
        <f>IF(ลับ!AM$3=0,0,IF(เวลาเรียน!BS13="ล",ลับ!AM$3,0))</f>
        <v>0</v>
      </c>
      <c r="BM116" s="64">
        <f>IF(ลับ!AN$3=0,0,IF(เวลาเรียน!BT13="ล",ลับ!AN$3,0))</f>
        <v>0</v>
      </c>
      <c r="BN116" s="64">
        <f>IF(ลับ!AO$3=0,0,IF(เวลาเรียน!BU13="ล",ลับ!AO$3,0))</f>
        <v>0</v>
      </c>
      <c r="BO116" s="64">
        <f>IF(ลับ!AP$3=0,0,IF(เวลาเรียน!BV13="ล",ลับ!AP$3,0))</f>
        <v>0</v>
      </c>
      <c r="BP116" s="64">
        <f>IF(ลับ!AQ$3=0,0,IF(เวลาเรียน!BW13="ล",ลับ!AQ$3,0))</f>
        <v>0</v>
      </c>
      <c r="BQ116" s="64">
        <f>IF(ลับ!AR$3=0,0,IF(เวลาเรียน!BX13="ล",ลับ!AR$3,0))</f>
        <v>0</v>
      </c>
      <c r="BR116" s="64">
        <f>IF(ลับ!AS$3=0,0,IF(เวลาเรียน!BY13="ล",ลับ!AS$3,0))</f>
        <v>0</v>
      </c>
      <c r="BS116" s="773">
        <f>IF(ลับ!AT$3=0,0,IF(เวลาเรียน!BZ13="ล",ลับ!AT$3,0))</f>
        <v>0</v>
      </c>
      <c r="BT116" s="64">
        <f>IF(ลับ!BT$3=0,0,IF(เวลาเรียน!CB13="ล",ลับ!BT$3,0))</f>
        <v>0</v>
      </c>
      <c r="BU116" s="64">
        <f>IF(ลับ!BU$3=0,0,IF(เวลาเรียน!CC13="ล",ลับ!BU$3,0))</f>
        <v>0</v>
      </c>
      <c r="BV116" s="64">
        <f>IF(ลับ!BV$3=0,0,IF(เวลาเรียน!CD13="ล",ลับ!BV$3,0))</f>
        <v>0</v>
      </c>
      <c r="BW116" s="64">
        <f>IF(ลับ!BW$3=0,0,IF(เวลาเรียน!CE13="ล",ลับ!BW$3,0))</f>
        <v>0</v>
      </c>
      <c r="BX116" s="64">
        <f>IF(ลับ!BX$3=0,0,IF(เวลาเรียน!CF13="ล",ลับ!BX$3,0))</f>
        <v>0</v>
      </c>
      <c r="BY116" s="64">
        <f>IF(ลับ!BY$3=0,0,IF(เวลาเรียน!CG13="ล",ลับ!BY$3,0))</f>
        <v>0</v>
      </c>
      <c r="BZ116" s="64">
        <f>IF(ลับ!BZ$3=0,0,IF(เวลาเรียน!CH13="ล",ลับ!BZ$3,0))</f>
        <v>0</v>
      </c>
      <c r="CA116" s="64">
        <f>IF(ลับ!CA$3=0,0,IF(เวลาเรียน!CI13="ล",ลับ!CA$3,0))</f>
        <v>0</v>
      </c>
      <c r="CB116" s="64">
        <f>IF(ลับ!CB$3=0,0,IF(เวลาเรียน!CJ13="ล",ลับ!CB$3,0))</f>
        <v>0</v>
      </c>
      <c r="CC116" s="64">
        <f>IF(ลับ!CC$3=0,0,IF(เวลาเรียน!CK13="ล",ลับ!CC$3,0))</f>
        <v>0</v>
      </c>
      <c r="CD116" s="64">
        <f>IF(ลับ!CD$3=0,0,IF(เวลาเรียน!CL13="ล",ลับ!CD$3,0))</f>
        <v>0</v>
      </c>
      <c r="CE116" s="64">
        <f>IF(ลับ!CE$3=0,0,IF(เวลาเรียน!CM13="ล",ลับ!CE$3,0))</f>
        <v>0</v>
      </c>
      <c r="CF116" s="64">
        <f>IF(ลับ!CF$3=0,0,IF(เวลาเรียน!CN13="ล",ลับ!CF$3,0))</f>
        <v>0</v>
      </c>
      <c r="CG116" s="64">
        <f>IF(ลับ!CG$3=0,0,IF(เวลาเรียน!CO13="ล",ลับ!CG$3,0))</f>
        <v>0</v>
      </c>
      <c r="CH116" s="64">
        <f>IF(ลับ!CH$3=0,0,IF(เวลาเรียน!CP13="ล",ลับ!CH$3,0))</f>
        <v>0</v>
      </c>
      <c r="CI116" s="64">
        <f>IF(ลับ!CI$3=0,0,IF(เวลาเรียน!CQ13="ล",ลับ!CI$3,0))</f>
        <v>0</v>
      </c>
      <c r="CJ116" s="64">
        <f>IF(ลับ!CJ$3=0,0,IF(เวลาเรียน!CR13="ล",ลับ!CJ$3,0))</f>
        <v>0</v>
      </c>
      <c r="CK116" s="64">
        <f>IF(ลับ!CK$3=0,0,IF(เวลาเรียน!CS13="ล",ลับ!CK$3,0))</f>
        <v>0</v>
      </c>
      <c r="CL116" s="64">
        <f>IF(ลับ!CL$3=0,0,IF(เวลาเรียน!CT13="ล",ลับ!CL$3,0))</f>
        <v>0</v>
      </c>
      <c r="CM116" s="64">
        <f>IF(ลับ!CM$3=0,0,IF(เวลาเรียน!CU13="ล",ลับ!CM$3,0))</f>
        <v>0</v>
      </c>
      <c r="CN116" s="64">
        <f>IF(ลับ!CN$3=0,0,IF(เวลาเรียน!CV13="ล",ลับ!CN$3,0))</f>
        <v>0</v>
      </c>
      <c r="CO116" s="64">
        <f>IF(ลับ!CO$3=0,0,IF(เวลาเรียน!CW13="ล",ลับ!CO$3,0))</f>
        <v>0</v>
      </c>
      <c r="CP116" s="64">
        <f>IF(ลับ!CP$3=0,0,IF(เวลาเรียน!CX13="ล",ลับ!CP$3,0))</f>
        <v>0</v>
      </c>
      <c r="CQ116" s="64">
        <f>IF(ลับ!CQ$3=0,0,IF(เวลาเรียน!CY13="ล",ลับ!CQ$3,0))</f>
        <v>0</v>
      </c>
      <c r="CR116" s="64">
        <f>IF(ลับ!CR$3=0,0,IF(เวลาเรียน!CZ13="ล",ลับ!CR$3,0))</f>
        <v>0</v>
      </c>
      <c r="CS116" s="64">
        <f>IF(ลับ!CS$3=0,0,IF(เวลาเรียน!DA13="ล",ลับ!CS$3,0))</f>
        <v>0</v>
      </c>
      <c r="CT116" s="64">
        <f>IF(ลับ!CT$3=0,0,IF(เวลาเรียน!DB13="ล",ลับ!CT$3,0))</f>
        <v>0</v>
      </c>
      <c r="CU116" s="64">
        <f>IF(ลับ!CU$3=0,0,IF(เวลาเรียน!DC13="ล",ลับ!CU$3,0))</f>
        <v>0</v>
      </c>
      <c r="CV116" s="64">
        <f>IF(ลับ!CV$3=0,0,IF(เวลาเรียน!DD13="ล",ลับ!CV$3,0))</f>
        <v>0</v>
      </c>
      <c r="CW116" s="64">
        <f>IF(ลับ!CW$3=0,0,IF(เวลาเรียน!DE13="ล",ลับ!CW$3,0))</f>
        <v>0</v>
      </c>
      <c r="CX116" s="85">
        <f t="shared" si="25"/>
        <v>0</v>
      </c>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GI116" s="77"/>
      <c r="GJ116" s="77"/>
      <c r="GK116" s="77"/>
      <c r="GL116" s="77"/>
      <c r="GM116" s="77"/>
      <c r="GN116" s="77"/>
      <c r="GO116" s="77"/>
      <c r="GP116" s="77"/>
      <c r="GQ116" s="77"/>
      <c r="GR116" s="77"/>
      <c r="GS116" s="77"/>
      <c r="GT116" s="77"/>
      <c r="GU116" s="77"/>
      <c r="GV116" s="77"/>
      <c r="GW116" s="77"/>
      <c r="GX116" s="77"/>
      <c r="GY116" s="77"/>
      <c r="GZ116" s="77"/>
      <c r="HA116" s="77"/>
      <c r="HB116" s="77"/>
      <c r="HC116" s="77"/>
      <c r="HD116" s="77"/>
      <c r="HE116" s="77"/>
      <c r="HF116" s="77"/>
    </row>
    <row r="117" spans="1:214" ht="21">
      <c r="A117" s="29">
        <v>9</v>
      </c>
      <c r="B117" s="64">
        <f>IF(ลับ!B$3=0,0,IF(เวลาเรียน!G14="ล",ลับ!B$3,0))</f>
        <v>0</v>
      </c>
      <c r="C117" s="64">
        <f>IF(ลับ!C$3=0,0,IF(เวลาเรียน!H14="ล",ลับ!C$3,0))</f>
        <v>0</v>
      </c>
      <c r="D117" s="64">
        <f>IF(ลับ!D$3=0,0,IF(เวลาเรียน!I14="ล",ลับ!D$3,0))</f>
        <v>0</v>
      </c>
      <c r="E117" s="64">
        <f>IF(ลับ!E$3=0,0,IF(เวลาเรียน!J14="ล",ลับ!E$3,0))</f>
        <v>0</v>
      </c>
      <c r="F117" s="64">
        <f>IF(ลับ!F$3=0,0,IF(เวลาเรียน!K14="ล",ลับ!F$3,0))</f>
        <v>0</v>
      </c>
      <c r="G117" s="64">
        <f>IF(ลับ!G$3=0,0,IF(เวลาเรียน!L14="ล",ลับ!G$3,0))</f>
        <v>0</v>
      </c>
      <c r="H117" s="64">
        <f>IF(ลับ!H$3=0,0,IF(เวลาเรียน!M14="ล",ลับ!H$3,0))</f>
        <v>0</v>
      </c>
      <c r="I117" s="64">
        <f>IF(ลับ!I$3=0,0,IF(เวลาเรียน!N14="ล",ลับ!I$3,0))</f>
        <v>0</v>
      </c>
      <c r="J117" s="64">
        <f>IF(ลับ!J$3=0,0,IF(เวลาเรียน!O14="ล",ลับ!J$3,0))</f>
        <v>0</v>
      </c>
      <c r="K117" s="64">
        <f>IF(ลับ!K$3=0,0,IF(เวลาเรียน!P14="ล",ลับ!K$3,0))</f>
        <v>0</v>
      </c>
      <c r="L117" s="64">
        <f>IF(ลับ!L$3=0,0,IF(เวลาเรียน!Q14="ล",ลับ!L$3,0))</f>
        <v>0</v>
      </c>
      <c r="M117" s="64">
        <f>IF(ลับ!M$3=0,0,IF(เวลาเรียน!R14="ล",ลับ!M$3,0))</f>
        <v>0</v>
      </c>
      <c r="N117" s="64">
        <f>IF(ลับ!N$3=0,0,IF(เวลาเรียน!S14="ล",ลับ!N$3,0))</f>
        <v>0</v>
      </c>
      <c r="O117" s="64">
        <f>IF(ลับ!O$3=0,0,IF(เวลาเรียน!T14="ล",ลับ!O$3,0))</f>
        <v>0</v>
      </c>
      <c r="P117" s="64">
        <f>IF(ลับ!P$3=0,0,IF(เวลาเรียน!U14="ล",ลับ!P$3,0))</f>
        <v>0</v>
      </c>
      <c r="Q117" s="64">
        <f>IF(ลับ!Q$3=0,0,IF(เวลาเรียน!V14="ล",ลับ!Q$3,0))</f>
        <v>0</v>
      </c>
      <c r="R117" s="64">
        <f>IF(ลับ!R$3=0,0,IF(เวลาเรียน!W14="ล",ลับ!R$3,0))</f>
        <v>0</v>
      </c>
      <c r="S117" s="64">
        <f>IF(ลับ!S$3=0,0,IF(เวลาเรียน!X14="ล",ลับ!S$3,0))</f>
        <v>0</v>
      </c>
      <c r="T117" s="64">
        <f>IF(ลับ!T$3=0,0,IF(เวลาเรียน!Y14="ล",ลับ!T$3,0))</f>
        <v>0</v>
      </c>
      <c r="U117" s="64">
        <f>IF(ลับ!U$3=0,0,IF(เวลาเรียน!Z14="ล",ลับ!U$3,0))</f>
        <v>0</v>
      </c>
      <c r="V117" s="64">
        <f>IF(ลับ!V$3=0,0,IF(เวลาเรียน!AA14="ล",ลับ!V$3,0))</f>
        <v>0</v>
      </c>
      <c r="W117" s="64">
        <f>IF(ลับ!W$3=0,0,IF(เวลาเรียน!AB14="ล",ลับ!W$3,0))</f>
        <v>0</v>
      </c>
      <c r="X117" s="64">
        <f>IF(ลับ!X$3=0,0,IF(เวลาเรียน!AC14="ล",ลับ!X$3,0))</f>
        <v>0</v>
      </c>
      <c r="Y117" s="64">
        <f>IF(ลับ!Y$3=0,0,IF(เวลาเรียน!AD14="ล",ลับ!Y$3,0))</f>
        <v>0</v>
      </c>
      <c r="Z117" s="773">
        <f>IF(ลับ!Z$3=0,0,IF(เวลาเรียน!AE14="ล",ลับ!Z$3,0))</f>
        <v>0</v>
      </c>
      <c r="AA117" s="64">
        <f>IF(ลับ!B$3=0,0,IF(เวลาเรียน!AH14="ล",ลับ!B$3,0))</f>
        <v>0</v>
      </c>
      <c r="AB117" s="64">
        <f>IF(ลับ!C$3=0,0,IF(เวลาเรียน!AI14="ล",ลับ!C$3,0))</f>
        <v>0</v>
      </c>
      <c r="AC117" s="64">
        <f>IF(ลับ!D$3=0,0,IF(เวลาเรียน!AJ14="ล",ลับ!D$3,0))</f>
        <v>0</v>
      </c>
      <c r="AD117" s="64">
        <f>IF(ลับ!E$3=0,0,IF(เวลาเรียน!AK14="ล",ลับ!E$3,0))</f>
        <v>0</v>
      </c>
      <c r="AE117" s="64">
        <f>IF(ลับ!F$3=0,0,IF(เวลาเรียน!AL14="ล",ลับ!F$3,0))</f>
        <v>0</v>
      </c>
      <c r="AF117" s="64">
        <f>IF(ลับ!G$3=0,0,IF(เวลาเรียน!AM14="ล",ลับ!G$3,0))</f>
        <v>0</v>
      </c>
      <c r="AG117" s="64">
        <f>IF(ลับ!H$3=0,0,IF(เวลาเรียน!AN14="ล",ลับ!H$3,0))</f>
        <v>0</v>
      </c>
      <c r="AH117" s="64">
        <f>IF(ลับ!I$3=0,0,IF(เวลาเรียน!AO14="ล",ลับ!I$3,0))</f>
        <v>0</v>
      </c>
      <c r="AI117" s="64">
        <f>IF(ลับ!J$3=0,0,IF(เวลาเรียน!AP14="ล",ลับ!J$3,0))</f>
        <v>0</v>
      </c>
      <c r="AJ117" s="64">
        <f>IF(ลับ!K$3=0,0,IF(เวลาเรียน!AQ14="ล",ลับ!K$3,0))</f>
        <v>0</v>
      </c>
      <c r="AK117" s="64">
        <f>IF(ลับ!L$3=0,0,IF(เวลาเรียน!AR14="ล",ลับ!L$3,0))</f>
        <v>0</v>
      </c>
      <c r="AL117" s="64">
        <f>IF(ลับ!M$3=0,0,IF(เวลาเรียน!AS14="ล",ลับ!M$3,0))</f>
        <v>0</v>
      </c>
      <c r="AM117" s="64">
        <f>IF(ลับ!N$3=0,0,IF(เวลาเรียน!AT14="ล",ลับ!N$3,0))</f>
        <v>0</v>
      </c>
      <c r="AN117" s="64">
        <f>IF(ลับ!O$3=0,0,IF(เวลาเรียน!AU14="ล",ลับ!O$3,0))</f>
        <v>0</v>
      </c>
      <c r="AO117" s="64">
        <f>IF(ลับ!P$3=0,0,IF(เวลาเรียน!AV14="ล",ลับ!P$3,0))</f>
        <v>0</v>
      </c>
      <c r="AP117" s="64">
        <f>IF(ลับ!Q$3=0,0,IF(เวลาเรียน!AW14="ล",ลับ!Q$3,0))</f>
        <v>0</v>
      </c>
      <c r="AQ117" s="64">
        <f>IF(ลับ!R$3=0,0,IF(เวลาเรียน!AX14="ล",ลับ!R$3,0))</f>
        <v>0</v>
      </c>
      <c r="AR117" s="64">
        <f>IF(ลับ!S$3=0,0,IF(เวลาเรียน!AY14="ล",ลับ!S$3,0))</f>
        <v>0</v>
      </c>
      <c r="AS117" s="64">
        <f>IF(ลับ!T$3=0,0,IF(เวลาเรียน!AZ14="ล",ลับ!T$3,0))</f>
        <v>0</v>
      </c>
      <c r="AT117" s="64">
        <f>IF(ลับ!U$3=0,0,IF(เวลาเรียน!BA14="ล",ลับ!U$3,0))</f>
        <v>0</v>
      </c>
      <c r="AU117" s="64">
        <f>IF(ลับ!V$3=0,0,IF(เวลาเรียน!BB14="ล",ลับ!V$3,0))</f>
        <v>0</v>
      </c>
      <c r="AV117" s="64">
        <f>IF(ลับ!W$3=0,0,IF(เวลาเรียน!BC14="ล",ลับ!W$3,0))</f>
        <v>0</v>
      </c>
      <c r="AW117" s="64">
        <f>IF(ลับ!X$3=0,0,IF(เวลาเรียน!BD14="ล",ลับ!X$3,0))</f>
        <v>0</v>
      </c>
      <c r="AX117" s="64">
        <f>IF(ลับ!Y$3=0,0,IF(เวลาเรียน!BE14="ล",ลับ!Y$3,0))</f>
        <v>0</v>
      </c>
      <c r="AY117" s="64">
        <f>IF(ลับ!Z$3=0,0,IF(เวลาเรียน!BF14="ล",ลับ!Z$3,0))</f>
        <v>0</v>
      </c>
      <c r="AZ117" s="64">
        <f>IF(ลับ!AA$3=0,0,IF(เวลาเรียน!BG14="ล",ลับ!AA$3,0))</f>
        <v>0</v>
      </c>
      <c r="BA117" s="64">
        <f>IF(ลับ!AB$3=0,0,IF(เวลาเรียน!BH14="ล",ลับ!AB$3,0))</f>
        <v>0</v>
      </c>
      <c r="BB117" s="64">
        <f>IF(ลับ!AC$3=0,0,IF(เวลาเรียน!BI14="ล",ลับ!AC$3,0))</f>
        <v>0</v>
      </c>
      <c r="BC117" s="64">
        <f>IF(ลับ!AD$3=0,0,IF(เวลาเรียน!BJ14="ล",ลับ!AD$3,0))</f>
        <v>0</v>
      </c>
      <c r="BD117" s="64">
        <f>IF(ลับ!AE$3=0,0,IF(เวลาเรียน!BK14="ล",ลับ!AE$3,0))</f>
        <v>0</v>
      </c>
      <c r="BE117" s="64">
        <f>IF(ลับ!AF$3=0,0,IF(เวลาเรียน!BL14="ล",ลับ!AF$3,0))</f>
        <v>0</v>
      </c>
      <c r="BF117" s="64">
        <f>IF(ลับ!AG$3=0,0,IF(เวลาเรียน!BM14="ล",ลับ!AG$3,0))</f>
        <v>0</v>
      </c>
      <c r="BG117" s="64">
        <f>IF(ลับ!AH$3=0,0,IF(เวลาเรียน!BN14="ล",ลับ!AH$3,0))</f>
        <v>0</v>
      </c>
      <c r="BH117" s="64">
        <f>IF(ลับ!AI$3=0,0,IF(เวลาเรียน!BO14="ล",ลับ!AI$3,0))</f>
        <v>0</v>
      </c>
      <c r="BI117" s="64">
        <f>IF(ลับ!AJ$3=0,0,IF(เวลาเรียน!BP14="ล",ลับ!AJ$3,0))</f>
        <v>0</v>
      </c>
      <c r="BJ117" s="64">
        <f>IF(ลับ!AK$3=0,0,IF(เวลาเรียน!BQ14="ล",ลับ!AK$3,0))</f>
        <v>0</v>
      </c>
      <c r="BK117" s="64">
        <f>IF(ลับ!AL$3=0,0,IF(เวลาเรียน!BR14="ล",ลับ!AL$3,0))</f>
        <v>0</v>
      </c>
      <c r="BL117" s="64">
        <f>IF(ลับ!AM$3=0,0,IF(เวลาเรียน!BS14="ล",ลับ!AM$3,0))</f>
        <v>0</v>
      </c>
      <c r="BM117" s="64">
        <f>IF(ลับ!AN$3=0,0,IF(เวลาเรียน!BT14="ล",ลับ!AN$3,0))</f>
        <v>0</v>
      </c>
      <c r="BN117" s="64">
        <f>IF(ลับ!AO$3=0,0,IF(เวลาเรียน!BU14="ล",ลับ!AO$3,0))</f>
        <v>0</v>
      </c>
      <c r="BO117" s="64">
        <f>IF(ลับ!AP$3=0,0,IF(เวลาเรียน!BV14="ล",ลับ!AP$3,0))</f>
        <v>0</v>
      </c>
      <c r="BP117" s="64">
        <f>IF(ลับ!AQ$3=0,0,IF(เวลาเรียน!BW14="ล",ลับ!AQ$3,0))</f>
        <v>0</v>
      </c>
      <c r="BQ117" s="64">
        <f>IF(ลับ!AR$3=0,0,IF(เวลาเรียน!BX14="ล",ลับ!AR$3,0))</f>
        <v>0</v>
      </c>
      <c r="BR117" s="64">
        <f>IF(ลับ!AS$3=0,0,IF(เวลาเรียน!BY14="ล",ลับ!AS$3,0))</f>
        <v>0</v>
      </c>
      <c r="BS117" s="773">
        <f>IF(ลับ!AT$3=0,0,IF(เวลาเรียน!BZ14="ล",ลับ!AT$3,0))</f>
        <v>0</v>
      </c>
      <c r="BT117" s="64">
        <f>IF(ลับ!BT$3=0,0,IF(เวลาเรียน!CB14="ล",ลับ!BT$3,0))</f>
        <v>0</v>
      </c>
      <c r="BU117" s="64">
        <f>IF(ลับ!BU$3=0,0,IF(เวลาเรียน!CC14="ล",ลับ!BU$3,0))</f>
        <v>0</v>
      </c>
      <c r="BV117" s="64">
        <f>IF(ลับ!BV$3=0,0,IF(เวลาเรียน!CD14="ล",ลับ!BV$3,0))</f>
        <v>0</v>
      </c>
      <c r="BW117" s="64">
        <f>IF(ลับ!BW$3=0,0,IF(เวลาเรียน!CE14="ล",ลับ!BW$3,0))</f>
        <v>0</v>
      </c>
      <c r="BX117" s="64">
        <f>IF(ลับ!BX$3=0,0,IF(เวลาเรียน!CF14="ล",ลับ!BX$3,0))</f>
        <v>0</v>
      </c>
      <c r="BY117" s="64">
        <f>IF(ลับ!BY$3=0,0,IF(เวลาเรียน!CG14="ล",ลับ!BY$3,0))</f>
        <v>0</v>
      </c>
      <c r="BZ117" s="64">
        <f>IF(ลับ!BZ$3=0,0,IF(เวลาเรียน!CH14="ล",ลับ!BZ$3,0))</f>
        <v>0</v>
      </c>
      <c r="CA117" s="64">
        <f>IF(ลับ!CA$3=0,0,IF(เวลาเรียน!CI14="ล",ลับ!CA$3,0))</f>
        <v>0</v>
      </c>
      <c r="CB117" s="64">
        <f>IF(ลับ!CB$3=0,0,IF(เวลาเรียน!CJ14="ล",ลับ!CB$3,0))</f>
        <v>0</v>
      </c>
      <c r="CC117" s="64">
        <f>IF(ลับ!CC$3=0,0,IF(เวลาเรียน!CK14="ล",ลับ!CC$3,0))</f>
        <v>0</v>
      </c>
      <c r="CD117" s="64">
        <f>IF(ลับ!CD$3=0,0,IF(เวลาเรียน!CL14="ล",ลับ!CD$3,0))</f>
        <v>0</v>
      </c>
      <c r="CE117" s="64">
        <f>IF(ลับ!CE$3=0,0,IF(เวลาเรียน!CM14="ล",ลับ!CE$3,0))</f>
        <v>0</v>
      </c>
      <c r="CF117" s="64">
        <f>IF(ลับ!CF$3=0,0,IF(เวลาเรียน!CN14="ล",ลับ!CF$3,0))</f>
        <v>0</v>
      </c>
      <c r="CG117" s="64">
        <f>IF(ลับ!CG$3=0,0,IF(เวลาเรียน!CO14="ล",ลับ!CG$3,0))</f>
        <v>0</v>
      </c>
      <c r="CH117" s="64">
        <f>IF(ลับ!CH$3=0,0,IF(เวลาเรียน!CP14="ล",ลับ!CH$3,0))</f>
        <v>0</v>
      </c>
      <c r="CI117" s="64">
        <f>IF(ลับ!CI$3=0,0,IF(เวลาเรียน!CQ14="ล",ลับ!CI$3,0))</f>
        <v>0</v>
      </c>
      <c r="CJ117" s="64">
        <f>IF(ลับ!CJ$3=0,0,IF(เวลาเรียน!CR14="ล",ลับ!CJ$3,0))</f>
        <v>0</v>
      </c>
      <c r="CK117" s="64">
        <f>IF(ลับ!CK$3=0,0,IF(เวลาเรียน!CS14="ล",ลับ!CK$3,0))</f>
        <v>0</v>
      </c>
      <c r="CL117" s="64">
        <f>IF(ลับ!CL$3=0,0,IF(เวลาเรียน!CT14="ล",ลับ!CL$3,0))</f>
        <v>0</v>
      </c>
      <c r="CM117" s="64">
        <f>IF(ลับ!CM$3=0,0,IF(เวลาเรียน!CU14="ล",ลับ!CM$3,0))</f>
        <v>0</v>
      </c>
      <c r="CN117" s="64">
        <f>IF(ลับ!CN$3=0,0,IF(เวลาเรียน!CV14="ล",ลับ!CN$3,0))</f>
        <v>0</v>
      </c>
      <c r="CO117" s="64">
        <f>IF(ลับ!CO$3=0,0,IF(เวลาเรียน!CW14="ล",ลับ!CO$3,0))</f>
        <v>0</v>
      </c>
      <c r="CP117" s="64">
        <f>IF(ลับ!CP$3=0,0,IF(เวลาเรียน!CX14="ล",ลับ!CP$3,0))</f>
        <v>0</v>
      </c>
      <c r="CQ117" s="64">
        <f>IF(ลับ!CQ$3=0,0,IF(เวลาเรียน!CY14="ล",ลับ!CQ$3,0))</f>
        <v>0</v>
      </c>
      <c r="CR117" s="64">
        <f>IF(ลับ!CR$3=0,0,IF(เวลาเรียน!CZ14="ล",ลับ!CR$3,0))</f>
        <v>0</v>
      </c>
      <c r="CS117" s="64">
        <f>IF(ลับ!CS$3=0,0,IF(เวลาเรียน!DA14="ล",ลับ!CS$3,0))</f>
        <v>0</v>
      </c>
      <c r="CT117" s="64">
        <f>IF(ลับ!CT$3=0,0,IF(เวลาเรียน!DB14="ล",ลับ!CT$3,0))</f>
        <v>0</v>
      </c>
      <c r="CU117" s="64">
        <f>IF(ลับ!CU$3=0,0,IF(เวลาเรียน!DC14="ล",ลับ!CU$3,0))</f>
        <v>0</v>
      </c>
      <c r="CV117" s="64">
        <f>IF(ลับ!CV$3=0,0,IF(เวลาเรียน!DD14="ล",ลับ!CV$3,0))</f>
        <v>0</v>
      </c>
      <c r="CW117" s="64">
        <f>IF(ลับ!CW$3=0,0,IF(เวลาเรียน!DE14="ล",ลับ!CW$3,0))</f>
        <v>0</v>
      </c>
      <c r="CX117" s="85">
        <f t="shared" si="25"/>
        <v>0</v>
      </c>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GI117" s="77"/>
      <c r="GJ117" s="77"/>
      <c r="GK117" s="77"/>
      <c r="GL117" s="77"/>
      <c r="GM117" s="77"/>
      <c r="GN117" s="77"/>
      <c r="GO117" s="77"/>
      <c r="GP117" s="77"/>
      <c r="GQ117" s="77"/>
      <c r="GR117" s="77"/>
      <c r="GS117" s="77"/>
      <c r="GT117" s="77"/>
      <c r="GU117" s="77"/>
      <c r="GV117" s="77"/>
      <c r="GW117" s="77"/>
      <c r="GX117" s="77"/>
      <c r="GY117" s="77"/>
      <c r="GZ117" s="77"/>
      <c r="HA117" s="77"/>
      <c r="HB117" s="77"/>
      <c r="HC117" s="77"/>
      <c r="HD117" s="77"/>
      <c r="HE117" s="77"/>
      <c r="HF117" s="77"/>
    </row>
    <row r="118" spans="1:214" ht="21">
      <c r="A118" s="29">
        <v>10</v>
      </c>
      <c r="B118" s="64">
        <f>IF(ลับ!B$3=0,0,IF(เวลาเรียน!G15="ล",ลับ!B$3,0))</f>
        <v>0</v>
      </c>
      <c r="C118" s="64">
        <f>IF(ลับ!C$3=0,0,IF(เวลาเรียน!H15="ล",ลับ!C$3,0))</f>
        <v>0</v>
      </c>
      <c r="D118" s="64">
        <f>IF(ลับ!D$3=0,0,IF(เวลาเรียน!I15="ล",ลับ!D$3,0))</f>
        <v>0</v>
      </c>
      <c r="E118" s="64">
        <f>IF(ลับ!E$3=0,0,IF(เวลาเรียน!J15="ล",ลับ!E$3,0))</f>
        <v>0</v>
      </c>
      <c r="F118" s="64">
        <f>IF(ลับ!F$3=0,0,IF(เวลาเรียน!K15="ล",ลับ!F$3,0))</f>
        <v>0</v>
      </c>
      <c r="G118" s="64">
        <f>IF(ลับ!G$3=0,0,IF(เวลาเรียน!L15="ล",ลับ!G$3,0))</f>
        <v>0</v>
      </c>
      <c r="H118" s="64">
        <f>IF(ลับ!H$3=0,0,IF(เวลาเรียน!M15="ล",ลับ!H$3,0))</f>
        <v>0</v>
      </c>
      <c r="I118" s="64">
        <f>IF(ลับ!I$3=0,0,IF(เวลาเรียน!N15="ล",ลับ!I$3,0))</f>
        <v>0</v>
      </c>
      <c r="J118" s="64">
        <f>IF(ลับ!J$3=0,0,IF(เวลาเรียน!O15="ล",ลับ!J$3,0))</f>
        <v>0</v>
      </c>
      <c r="K118" s="64">
        <f>IF(ลับ!K$3=0,0,IF(เวลาเรียน!P15="ล",ลับ!K$3,0))</f>
        <v>0</v>
      </c>
      <c r="L118" s="64">
        <f>IF(ลับ!L$3=0,0,IF(เวลาเรียน!Q15="ล",ลับ!L$3,0))</f>
        <v>0</v>
      </c>
      <c r="M118" s="64">
        <f>IF(ลับ!M$3=0,0,IF(เวลาเรียน!R15="ล",ลับ!M$3,0))</f>
        <v>0</v>
      </c>
      <c r="N118" s="64">
        <f>IF(ลับ!N$3=0,0,IF(เวลาเรียน!S15="ล",ลับ!N$3,0))</f>
        <v>0</v>
      </c>
      <c r="O118" s="64">
        <f>IF(ลับ!O$3=0,0,IF(เวลาเรียน!T15="ล",ลับ!O$3,0))</f>
        <v>0</v>
      </c>
      <c r="P118" s="64">
        <f>IF(ลับ!P$3=0,0,IF(เวลาเรียน!U15="ล",ลับ!P$3,0))</f>
        <v>0</v>
      </c>
      <c r="Q118" s="64">
        <f>IF(ลับ!Q$3=0,0,IF(เวลาเรียน!V15="ล",ลับ!Q$3,0))</f>
        <v>0</v>
      </c>
      <c r="R118" s="64">
        <f>IF(ลับ!R$3=0,0,IF(เวลาเรียน!W15="ล",ลับ!R$3,0))</f>
        <v>0</v>
      </c>
      <c r="S118" s="64">
        <f>IF(ลับ!S$3=0,0,IF(เวลาเรียน!X15="ล",ลับ!S$3,0))</f>
        <v>0</v>
      </c>
      <c r="T118" s="64">
        <f>IF(ลับ!T$3=0,0,IF(เวลาเรียน!Y15="ล",ลับ!T$3,0))</f>
        <v>0</v>
      </c>
      <c r="U118" s="64">
        <f>IF(ลับ!U$3=0,0,IF(เวลาเรียน!Z15="ล",ลับ!U$3,0))</f>
        <v>0</v>
      </c>
      <c r="V118" s="64">
        <f>IF(ลับ!V$3=0,0,IF(เวลาเรียน!AA15="ล",ลับ!V$3,0))</f>
        <v>0</v>
      </c>
      <c r="W118" s="64">
        <f>IF(ลับ!W$3=0,0,IF(เวลาเรียน!AB15="ล",ลับ!W$3,0))</f>
        <v>0</v>
      </c>
      <c r="X118" s="64">
        <f>IF(ลับ!X$3=0,0,IF(เวลาเรียน!AC15="ล",ลับ!X$3,0))</f>
        <v>0</v>
      </c>
      <c r="Y118" s="64">
        <f>IF(ลับ!Y$3=0,0,IF(เวลาเรียน!AD15="ล",ลับ!Y$3,0))</f>
        <v>0</v>
      </c>
      <c r="Z118" s="773">
        <f>IF(ลับ!Z$3=0,0,IF(เวลาเรียน!AE15="ล",ลับ!Z$3,0))</f>
        <v>0</v>
      </c>
      <c r="AA118" s="64">
        <f>IF(ลับ!B$3=0,0,IF(เวลาเรียน!AH15="ล",ลับ!B$3,0))</f>
        <v>0</v>
      </c>
      <c r="AB118" s="64">
        <f>IF(ลับ!C$3=0,0,IF(เวลาเรียน!AI15="ล",ลับ!C$3,0))</f>
        <v>0</v>
      </c>
      <c r="AC118" s="64">
        <f>IF(ลับ!D$3=0,0,IF(เวลาเรียน!AJ15="ล",ลับ!D$3,0))</f>
        <v>0</v>
      </c>
      <c r="AD118" s="64">
        <f>IF(ลับ!E$3=0,0,IF(เวลาเรียน!AK15="ล",ลับ!E$3,0))</f>
        <v>0</v>
      </c>
      <c r="AE118" s="64">
        <f>IF(ลับ!F$3=0,0,IF(เวลาเรียน!AL15="ล",ลับ!F$3,0))</f>
        <v>0</v>
      </c>
      <c r="AF118" s="64">
        <f>IF(ลับ!G$3=0,0,IF(เวลาเรียน!AM15="ล",ลับ!G$3,0))</f>
        <v>0</v>
      </c>
      <c r="AG118" s="64">
        <f>IF(ลับ!H$3=0,0,IF(เวลาเรียน!AN15="ล",ลับ!H$3,0))</f>
        <v>0</v>
      </c>
      <c r="AH118" s="64">
        <f>IF(ลับ!I$3=0,0,IF(เวลาเรียน!AO15="ล",ลับ!I$3,0))</f>
        <v>0</v>
      </c>
      <c r="AI118" s="64">
        <f>IF(ลับ!J$3=0,0,IF(เวลาเรียน!AP15="ล",ลับ!J$3,0))</f>
        <v>0</v>
      </c>
      <c r="AJ118" s="64">
        <f>IF(ลับ!K$3=0,0,IF(เวลาเรียน!AQ15="ล",ลับ!K$3,0))</f>
        <v>0</v>
      </c>
      <c r="AK118" s="64">
        <f>IF(ลับ!L$3=0,0,IF(เวลาเรียน!AR15="ล",ลับ!L$3,0))</f>
        <v>0</v>
      </c>
      <c r="AL118" s="64">
        <f>IF(ลับ!M$3=0,0,IF(เวลาเรียน!AS15="ล",ลับ!M$3,0))</f>
        <v>0</v>
      </c>
      <c r="AM118" s="64">
        <f>IF(ลับ!N$3=0,0,IF(เวลาเรียน!AT15="ล",ลับ!N$3,0))</f>
        <v>0</v>
      </c>
      <c r="AN118" s="64">
        <f>IF(ลับ!O$3=0,0,IF(เวลาเรียน!AU15="ล",ลับ!O$3,0))</f>
        <v>0</v>
      </c>
      <c r="AO118" s="64">
        <f>IF(ลับ!P$3=0,0,IF(เวลาเรียน!AV15="ล",ลับ!P$3,0))</f>
        <v>0</v>
      </c>
      <c r="AP118" s="64">
        <f>IF(ลับ!Q$3=0,0,IF(เวลาเรียน!AW15="ล",ลับ!Q$3,0))</f>
        <v>0</v>
      </c>
      <c r="AQ118" s="64">
        <f>IF(ลับ!R$3=0,0,IF(เวลาเรียน!AX15="ล",ลับ!R$3,0))</f>
        <v>0</v>
      </c>
      <c r="AR118" s="64">
        <f>IF(ลับ!S$3=0,0,IF(เวลาเรียน!AY15="ล",ลับ!S$3,0))</f>
        <v>0</v>
      </c>
      <c r="AS118" s="64">
        <f>IF(ลับ!T$3=0,0,IF(เวลาเรียน!AZ15="ล",ลับ!T$3,0))</f>
        <v>0</v>
      </c>
      <c r="AT118" s="64">
        <f>IF(ลับ!U$3=0,0,IF(เวลาเรียน!BA15="ล",ลับ!U$3,0))</f>
        <v>0</v>
      </c>
      <c r="AU118" s="64">
        <f>IF(ลับ!V$3=0,0,IF(เวลาเรียน!BB15="ล",ลับ!V$3,0))</f>
        <v>0</v>
      </c>
      <c r="AV118" s="64">
        <f>IF(ลับ!W$3=0,0,IF(เวลาเรียน!BC15="ล",ลับ!W$3,0))</f>
        <v>0</v>
      </c>
      <c r="AW118" s="64">
        <f>IF(ลับ!X$3=0,0,IF(เวลาเรียน!BD15="ล",ลับ!X$3,0))</f>
        <v>0</v>
      </c>
      <c r="AX118" s="64">
        <f>IF(ลับ!Y$3=0,0,IF(เวลาเรียน!BE15="ล",ลับ!Y$3,0))</f>
        <v>0</v>
      </c>
      <c r="AY118" s="64">
        <f>IF(ลับ!Z$3=0,0,IF(เวลาเรียน!BF15="ล",ลับ!Z$3,0))</f>
        <v>0</v>
      </c>
      <c r="AZ118" s="64">
        <f>IF(ลับ!AA$3=0,0,IF(เวลาเรียน!BG15="ล",ลับ!AA$3,0))</f>
        <v>0</v>
      </c>
      <c r="BA118" s="64">
        <f>IF(ลับ!AB$3=0,0,IF(เวลาเรียน!BH15="ล",ลับ!AB$3,0))</f>
        <v>0</v>
      </c>
      <c r="BB118" s="64">
        <f>IF(ลับ!AC$3=0,0,IF(เวลาเรียน!BI15="ล",ลับ!AC$3,0))</f>
        <v>0</v>
      </c>
      <c r="BC118" s="64">
        <f>IF(ลับ!AD$3=0,0,IF(เวลาเรียน!BJ15="ล",ลับ!AD$3,0))</f>
        <v>0</v>
      </c>
      <c r="BD118" s="64">
        <f>IF(ลับ!AE$3=0,0,IF(เวลาเรียน!BK15="ล",ลับ!AE$3,0))</f>
        <v>0</v>
      </c>
      <c r="BE118" s="64">
        <f>IF(ลับ!AF$3=0,0,IF(เวลาเรียน!BL15="ล",ลับ!AF$3,0))</f>
        <v>0</v>
      </c>
      <c r="BF118" s="64">
        <f>IF(ลับ!AG$3=0,0,IF(เวลาเรียน!BM15="ล",ลับ!AG$3,0))</f>
        <v>0</v>
      </c>
      <c r="BG118" s="64">
        <f>IF(ลับ!AH$3=0,0,IF(เวลาเรียน!BN15="ล",ลับ!AH$3,0))</f>
        <v>0</v>
      </c>
      <c r="BH118" s="64">
        <f>IF(ลับ!AI$3=0,0,IF(เวลาเรียน!BO15="ล",ลับ!AI$3,0))</f>
        <v>0</v>
      </c>
      <c r="BI118" s="64">
        <f>IF(ลับ!AJ$3=0,0,IF(เวลาเรียน!BP15="ล",ลับ!AJ$3,0))</f>
        <v>0</v>
      </c>
      <c r="BJ118" s="64">
        <f>IF(ลับ!AK$3=0,0,IF(เวลาเรียน!BQ15="ล",ลับ!AK$3,0))</f>
        <v>0</v>
      </c>
      <c r="BK118" s="64">
        <f>IF(ลับ!AL$3=0,0,IF(เวลาเรียน!BR15="ล",ลับ!AL$3,0))</f>
        <v>0</v>
      </c>
      <c r="BL118" s="64">
        <f>IF(ลับ!AM$3=0,0,IF(เวลาเรียน!BS15="ล",ลับ!AM$3,0))</f>
        <v>0</v>
      </c>
      <c r="BM118" s="64">
        <f>IF(ลับ!AN$3=0,0,IF(เวลาเรียน!BT15="ล",ลับ!AN$3,0))</f>
        <v>0</v>
      </c>
      <c r="BN118" s="64">
        <f>IF(ลับ!AO$3=0,0,IF(เวลาเรียน!BU15="ล",ลับ!AO$3,0))</f>
        <v>0</v>
      </c>
      <c r="BO118" s="64">
        <f>IF(ลับ!AP$3=0,0,IF(เวลาเรียน!BV15="ล",ลับ!AP$3,0))</f>
        <v>0</v>
      </c>
      <c r="BP118" s="64">
        <f>IF(ลับ!AQ$3=0,0,IF(เวลาเรียน!BW15="ล",ลับ!AQ$3,0))</f>
        <v>0</v>
      </c>
      <c r="BQ118" s="64">
        <f>IF(ลับ!AR$3=0,0,IF(เวลาเรียน!BX15="ล",ลับ!AR$3,0))</f>
        <v>0</v>
      </c>
      <c r="BR118" s="64">
        <f>IF(ลับ!AS$3=0,0,IF(เวลาเรียน!BY15="ล",ลับ!AS$3,0))</f>
        <v>0</v>
      </c>
      <c r="BS118" s="773">
        <f>IF(ลับ!AT$3=0,0,IF(เวลาเรียน!BZ15="ล",ลับ!AT$3,0))</f>
        <v>0</v>
      </c>
      <c r="BT118" s="64">
        <f>IF(ลับ!BT$3=0,0,IF(เวลาเรียน!CB15="ล",ลับ!BT$3,0))</f>
        <v>0</v>
      </c>
      <c r="BU118" s="64">
        <f>IF(ลับ!BU$3=0,0,IF(เวลาเรียน!CC15="ล",ลับ!BU$3,0))</f>
        <v>0</v>
      </c>
      <c r="BV118" s="64">
        <f>IF(ลับ!BV$3=0,0,IF(เวลาเรียน!CD15="ล",ลับ!BV$3,0))</f>
        <v>0</v>
      </c>
      <c r="BW118" s="64">
        <f>IF(ลับ!BW$3=0,0,IF(เวลาเรียน!CE15="ล",ลับ!BW$3,0))</f>
        <v>0</v>
      </c>
      <c r="BX118" s="64">
        <f>IF(ลับ!BX$3=0,0,IF(เวลาเรียน!CF15="ล",ลับ!BX$3,0))</f>
        <v>0</v>
      </c>
      <c r="BY118" s="64">
        <f>IF(ลับ!BY$3=0,0,IF(เวลาเรียน!CG15="ล",ลับ!BY$3,0))</f>
        <v>0</v>
      </c>
      <c r="BZ118" s="64">
        <f>IF(ลับ!BZ$3=0,0,IF(เวลาเรียน!CH15="ล",ลับ!BZ$3,0))</f>
        <v>0</v>
      </c>
      <c r="CA118" s="64">
        <f>IF(ลับ!CA$3=0,0,IF(เวลาเรียน!CI15="ล",ลับ!CA$3,0))</f>
        <v>0</v>
      </c>
      <c r="CB118" s="64">
        <f>IF(ลับ!CB$3=0,0,IF(เวลาเรียน!CJ15="ล",ลับ!CB$3,0))</f>
        <v>0</v>
      </c>
      <c r="CC118" s="64">
        <f>IF(ลับ!CC$3=0,0,IF(เวลาเรียน!CK15="ล",ลับ!CC$3,0))</f>
        <v>0</v>
      </c>
      <c r="CD118" s="64">
        <f>IF(ลับ!CD$3=0,0,IF(เวลาเรียน!CL15="ล",ลับ!CD$3,0))</f>
        <v>0</v>
      </c>
      <c r="CE118" s="64">
        <f>IF(ลับ!CE$3=0,0,IF(เวลาเรียน!CM15="ล",ลับ!CE$3,0))</f>
        <v>0</v>
      </c>
      <c r="CF118" s="64">
        <f>IF(ลับ!CF$3=0,0,IF(เวลาเรียน!CN15="ล",ลับ!CF$3,0))</f>
        <v>0</v>
      </c>
      <c r="CG118" s="64">
        <f>IF(ลับ!CG$3=0,0,IF(เวลาเรียน!CO15="ล",ลับ!CG$3,0))</f>
        <v>0</v>
      </c>
      <c r="CH118" s="64">
        <f>IF(ลับ!CH$3=0,0,IF(เวลาเรียน!CP15="ล",ลับ!CH$3,0))</f>
        <v>0</v>
      </c>
      <c r="CI118" s="64">
        <f>IF(ลับ!CI$3=0,0,IF(เวลาเรียน!CQ15="ล",ลับ!CI$3,0))</f>
        <v>0</v>
      </c>
      <c r="CJ118" s="64">
        <f>IF(ลับ!CJ$3=0,0,IF(เวลาเรียน!CR15="ล",ลับ!CJ$3,0))</f>
        <v>0</v>
      </c>
      <c r="CK118" s="64">
        <f>IF(ลับ!CK$3=0,0,IF(เวลาเรียน!CS15="ล",ลับ!CK$3,0))</f>
        <v>0</v>
      </c>
      <c r="CL118" s="64">
        <f>IF(ลับ!CL$3=0,0,IF(เวลาเรียน!CT15="ล",ลับ!CL$3,0))</f>
        <v>0</v>
      </c>
      <c r="CM118" s="64">
        <f>IF(ลับ!CM$3=0,0,IF(เวลาเรียน!CU15="ล",ลับ!CM$3,0))</f>
        <v>0</v>
      </c>
      <c r="CN118" s="64">
        <f>IF(ลับ!CN$3=0,0,IF(เวลาเรียน!CV15="ล",ลับ!CN$3,0))</f>
        <v>0</v>
      </c>
      <c r="CO118" s="64">
        <f>IF(ลับ!CO$3=0,0,IF(เวลาเรียน!CW15="ล",ลับ!CO$3,0))</f>
        <v>0</v>
      </c>
      <c r="CP118" s="64">
        <f>IF(ลับ!CP$3=0,0,IF(เวลาเรียน!CX15="ล",ลับ!CP$3,0))</f>
        <v>0</v>
      </c>
      <c r="CQ118" s="64">
        <f>IF(ลับ!CQ$3=0,0,IF(เวลาเรียน!CY15="ล",ลับ!CQ$3,0))</f>
        <v>0</v>
      </c>
      <c r="CR118" s="64">
        <f>IF(ลับ!CR$3=0,0,IF(เวลาเรียน!CZ15="ล",ลับ!CR$3,0))</f>
        <v>0</v>
      </c>
      <c r="CS118" s="64">
        <f>IF(ลับ!CS$3=0,0,IF(เวลาเรียน!DA15="ล",ลับ!CS$3,0))</f>
        <v>0</v>
      </c>
      <c r="CT118" s="64">
        <f>IF(ลับ!CT$3=0,0,IF(เวลาเรียน!DB15="ล",ลับ!CT$3,0))</f>
        <v>0</v>
      </c>
      <c r="CU118" s="64">
        <f>IF(ลับ!CU$3=0,0,IF(เวลาเรียน!DC15="ล",ลับ!CU$3,0))</f>
        <v>0</v>
      </c>
      <c r="CV118" s="64">
        <f>IF(ลับ!CV$3=0,0,IF(เวลาเรียน!DD15="ล",ลับ!CV$3,0))</f>
        <v>0</v>
      </c>
      <c r="CW118" s="64">
        <f>IF(ลับ!CW$3=0,0,IF(เวลาเรียน!DE15="ล",ลับ!CW$3,0))</f>
        <v>0</v>
      </c>
      <c r="CX118" s="85">
        <f t="shared" si="25"/>
        <v>0</v>
      </c>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GI118" s="77"/>
      <c r="GJ118" s="77"/>
      <c r="GK118" s="77"/>
      <c r="GL118" s="77"/>
      <c r="GM118" s="77"/>
      <c r="GN118" s="77"/>
      <c r="GO118" s="77"/>
      <c r="GP118" s="77"/>
      <c r="GQ118" s="77"/>
      <c r="GR118" s="77"/>
      <c r="GS118" s="77"/>
      <c r="GT118" s="77"/>
      <c r="GU118" s="77"/>
      <c r="GV118" s="77"/>
      <c r="GW118" s="77"/>
      <c r="GX118" s="77"/>
      <c r="GY118" s="77"/>
      <c r="GZ118" s="77"/>
      <c r="HA118" s="77"/>
      <c r="HB118" s="77"/>
      <c r="HC118" s="77"/>
      <c r="HD118" s="77"/>
      <c r="HE118" s="77"/>
      <c r="HF118" s="77"/>
    </row>
    <row r="119" spans="1:214" ht="21">
      <c r="A119" s="29">
        <v>11</v>
      </c>
      <c r="B119" s="64">
        <f>IF(ลับ!B$3=0,0,IF(เวลาเรียน!G16="ล",ลับ!B$3,0))</f>
        <v>0</v>
      </c>
      <c r="C119" s="64">
        <f>IF(ลับ!C$3=0,0,IF(เวลาเรียน!H16="ล",ลับ!C$3,0))</f>
        <v>0</v>
      </c>
      <c r="D119" s="64">
        <f>IF(ลับ!D$3=0,0,IF(เวลาเรียน!I16="ล",ลับ!D$3,0))</f>
        <v>0</v>
      </c>
      <c r="E119" s="64">
        <f>IF(ลับ!E$3=0,0,IF(เวลาเรียน!J16="ล",ลับ!E$3,0))</f>
        <v>0</v>
      </c>
      <c r="F119" s="64">
        <f>IF(ลับ!F$3=0,0,IF(เวลาเรียน!K16="ล",ลับ!F$3,0))</f>
        <v>0</v>
      </c>
      <c r="G119" s="64">
        <f>IF(ลับ!G$3=0,0,IF(เวลาเรียน!L16="ล",ลับ!G$3,0))</f>
        <v>0</v>
      </c>
      <c r="H119" s="64">
        <f>IF(ลับ!H$3=0,0,IF(เวลาเรียน!M16="ล",ลับ!H$3,0))</f>
        <v>0</v>
      </c>
      <c r="I119" s="64">
        <f>IF(ลับ!I$3=0,0,IF(เวลาเรียน!N16="ล",ลับ!I$3,0))</f>
        <v>0</v>
      </c>
      <c r="J119" s="64">
        <f>IF(ลับ!J$3=0,0,IF(เวลาเรียน!O16="ล",ลับ!J$3,0))</f>
        <v>0</v>
      </c>
      <c r="K119" s="64">
        <f>IF(ลับ!K$3=0,0,IF(เวลาเรียน!P16="ล",ลับ!K$3,0))</f>
        <v>0</v>
      </c>
      <c r="L119" s="64">
        <f>IF(ลับ!L$3=0,0,IF(เวลาเรียน!Q16="ล",ลับ!L$3,0))</f>
        <v>0</v>
      </c>
      <c r="M119" s="64">
        <f>IF(ลับ!M$3=0,0,IF(เวลาเรียน!R16="ล",ลับ!M$3,0))</f>
        <v>0</v>
      </c>
      <c r="N119" s="64">
        <f>IF(ลับ!N$3=0,0,IF(เวลาเรียน!S16="ล",ลับ!N$3,0))</f>
        <v>0</v>
      </c>
      <c r="O119" s="64">
        <f>IF(ลับ!O$3=0,0,IF(เวลาเรียน!T16="ล",ลับ!O$3,0))</f>
        <v>0</v>
      </c>
      <c r="P119" s="64">
        <f>IF(ลับ!P$3=0,0,IF(เวลาเรียน!U16="ล",ลับ!P$3,0))</f>
        <v>0</v>
      </c>
      <c r="Q119" s="64">
        <f>IF(ลับ!Q$3=0,0,IF(เวลาเรียน!V16="ล",ลับ!Q$3,0))</f>
        <v>0</v>
      </c>
      <c r="R119" s="64">
        <f>IF(ลับ!R$3=0,0,IF(เวลาเรียน!W16="ล",ลับ!R$3,0))</f>
        <v>0</v>
      </c>
      <c r="S119" s="64">
        <f>IF(ลับ!S$3=0,0,IF(เวลาเรียน!X16="ล",ลับ!S$3,0))</f>
        <v>0</v>
      </c>
      <c r="T119" s="64">
        <f>IF(ลับ!T$3=0,0,IF(เวลาเรียน!Y16="ล",ลับ!T$3,0))</f>
        <v>0</v>
      </c>
      <c r="U119" s="64">
        <f>IF(ลับ!U$3=0,0,IF(เวลาเรียน!Z16="ล",ลับ!U$3,0))</f>
        <v>0</v>
      </c>
      <c r="V119" s="64">
        <f>IF(ลับ!V$3=0,0,IF(เวลาเรียน!AA16="ล",ลับ!V$3,0))</f>
        <v>0</v>
      </c>
      <c r="W119" s="64">
        <f>IF(ลับ!W$3=0,0,IF(เวลาเรียน!AB16="ล",ลับ!W$3,0))</f>
        <v>0</v>
      </c>
      <c r="X119" s="64">
        <f>IF(ลับ!X$3=0,0,IF(เวลาเรียน!AC16="ล",ลับ!X$3,0))</f>
        <v>0</v>
      </c>
      <c r="Y119" s="64">
        <f>IF(ลับ!Y$3=0,0,IF(เวลาเรียน!AD16="ล",ลับ!Y$3,0))</f>
        <v>0</v>
      </c>
      <c r="Z119" s="773">
        <f>IF(ลับ!Z$3=0,0,IF(เวลาเรียน!AE16="ล",ลับ!Z$3,0))</f>
        <v>0</v>
      </c>
      <c r="AA119" s="64">
        <f>IF(ลับ!B$3=0,0,IF(เวลาเรียน!AH16="ล",ลับ!B$3,0))</f>
        <v>0</v>
      </c>
      <c r="AB119" s="64">
        <f>IF(ลับ!C$3=0,0,IF(เวลาเรียน!AI16="ล",ลับ!C$3,0))</f>
        <v>0</v>
      </c>
      <c r="AC119" s="64">
        <f>IF(ลับ!D$3=0,0,IF(เวลาเรียน!AJ16="ล",ลับ!D$3,0))</f>
        <v>0</v>
      </c>
      <c r="AD119" s="64">
        <f>IF(ลับ!E$3=0,0,IF(เวลาเรียน!AK16="ล",ลับ!E$3,0))</f>
        <v>0</v>
      </c>
      <c r="AE119" s="64">
        <f>IF(ลับ!F$3=0,0,IF(เวลาเรียน!AL16="ล",ลับ!F$3,0))</f>
        <v>0</v>
      </c>
      <c r="AF119" s="64">
        <f>IF(ลับ!G$3=0,0,IF(เวลาเรียน!AM16="ล",ลับ!G$3,0))</f>
        <v>0</v>
      </c>
      <c r="AG119" s="64">
        <f>IF(ลับ!H$3=0,0,IF(เวลาเรียน!AN16="ล",ลับ!H$3,0))</f>
        <v>0</v>
      </c>
      <c r="AH119" s="64">
        <f>IF(ลับ!I$3=0,0,IF(เวลาเรียน!AO16="ล",ลับ!I$3,0))</f>
        <v>0</v>
      </c>
      <c r="AI119" s="64">
        <f>IF(ลับ!J$3=0,0,IF(เวลาเรียน!AP16="ล",ลับ!J$3,0))</f>
        <v>0</v>
      </c>
      <c r="AJ119" s="64">
        <f>IF(ลับ!K$3=0,0,IF(เวลาเรียน!AQ16="ล",ลับ!K$3,0))</f>
        <v>0</v>
      </c>
      <c r="AK119" s="64">
        <f>IF(ลับ!L$3=0,0,IF(เวลาเรียน!AR16="ล",ลับ!L$3,0))</f>
        <v>0</v>
      </c>
      <c r="AL119" s="64">
        <f>IF(ลับ!M$3=0,0,IF(เวลาเรียน!AS16="ล",ลับ!M$3,0))</f>
        <v>0</v>
      </c>
      <c r="AM119" s="64">
        <f>IF(ลับ!N$3=0,0,IF(เวลาเรียน!AT16="ล",ลับ!N$3,0))</f>
        <v>0</v>
      </c>
      <c r="AN119" s="64">
        <f>IF(ลับ!O$3=0,0,IF(เวลาเรียน!AU16="ล",ลับ!O$3,0))</f>
        <v>0</v>
      </c>
      <c r="AO119" s="64">
        <f>IF(ลับ!P$3=0,0,IF(เวลาเรียน!AV16="ล",ลับ!P$3,0))</f>
        <v>0</v>
      </c>
      <c r="AP119" s="64">
        <f>IF(ลับ!Q$3=0,0,IF(เวลาเรียน!AW16="ล",ลับ!Q$3,0))</f>
        <v>0</v>
      </c>
      <c r="AQ119" s="64">
        <f>IF(ลับ!R$3=0,0,IF(เวลาเรียน!AX16="ล",ลับ!R$3,0))</f>
        <v>0</v>
      </c>
      <c r="AR119" s="64">
        <f>IF(ลับ!S$3=0,0,IF(เวลาเรียน!AY16="ล",ลับ!S$3,0))</f>
        <v>0</v>
      </c>
      <c r="AS119" s="64">
        <f>IF(ลับ!T$3=0,0,IF(เวลาเรียน!AZ16="ล",ลับ!T$3,0))</f>
        <v>0</v>
      </c>
      <c r="AT119" s="64">
        <f>IF(ลับ!U$3=0,0,IF(เวลาเรียน!BA16="ล",ลับ!U$3,0))</f>
        <v>0</v>
      </c>
      <c r="AU119" s="64">
        <f>IF(ลับ!V$3=0,0,IF(เวลาเรียน!BB16="ล",ลับ!V$3,0))</f>
        <v>0</v>
      </c>
      <c r="AV119" s="64">
        <f>IF(ลับ!W$3=0,0,IF(เวลาเรียน!BC16="ล",ลับ!W$3,0))</f>
        <v>0</v>
      </c>
      <c r="AW119" s="64">
        <f>IF(ลับ!X$3=0,0,IF(เวลาเรียน!BD16="ล",ลับ!X$3,0))</f>
        <v>0</v>
      </c>
      <c r="AX119" s="64">
        <f>IF(ลับ!Y$3=0,0,IF(เวลาเรียน!BE16="ล",ลับ!Y$3,0))</f>
        <v>0</v>
      </c>
      <c r="AY119" s="64">
        <f>IF(ลับ!Z$3=0,0,IF(เวลาเรียน!BF16="ล",ลับ!Z$3,0))</f>
        <v>0</v>
      </c>
      <c r="AZ119" s="64">
        <f>IF(ลับ!AA$3=0,0,IF(เวลาเรียน!BG16="ล",ลับ!AA$3,0))</f>
        <v>0</v>
      </c>
      <c r="BA119" s="64">
        <f>IF(ลับ!AB$3=0,0,IF(เวลาเรียน!BH16="ล",ลับ!AB$3,0))</f>
        <v>0</v>
      </c>
      <c r="BB119" s="64">
        <f>IF(ลับ!AC$3=0,0,IF(เวลาเรียน!BI16="ล",ลับ!AC$3,0))</f>
        <v>0</v>
      </c>
      <c r="BC119" s="64">
        <f>IF(ลับ!AD$3=0,0,IF(เวลาเรียน!BJ16="ล",ลับ!AD$3,0))</f>
        <v>0</v>
      </c>
      <c r="BD119" s="64">
        <f>IF(ลับ!AE$3=0,0,IF(เวลาเรียน!BK16="ล",ลับ!AE$3,0))</f>
        <v>0</v>
      </c>
      <c r="BE119" s="64">
        <f>IF(ลับ!AF$3=0,0,IF(เวลาเรียน!BL16="ล",ลับ!AF$3,0))</f>
        <v>0</v>
      </c>
      <c r="BF119" s="64">
        <f>IF(ลับ!AG$3=0,0,IF(เวลาเรียน!BM16="ล",ลับ!AG$3,0))</f>
        <v>0</v>
      </c>
      <c r="BG119" s="64">
        <f>IF(ลับ!AH$3=0,0,IF(เวลาเรียน!BN16="ล",ลับ!AH$3,0))</f>
        <v>0</v>
      </c>
      <c r="BH119" s="64">
        <f>IF(ลับ!AI$3=0,0,IF(เวลาเรียน!BO16="ล",ลับ!AI$3,0))</f>
        <v>0</v>
      </c>
      <c r="BI119" s="64">
        <f>IF(ลับ!AJ$3=0,0,IF(เวลาเรียน!BP16="ล",ลับ!AJ$3,0))</f>
        <v>0</v>
      </c>
      <c r="BJ119" s="64">
        <f>IF(ลับ!AK$3=0,0,IF(เวลาเรียน!BQ16="ล",ลับ!AK$3,0))</f>
        <v>0</v>
      </c>
      <c r="BK119" s="64">
        <f>IF(ลับ!AL$3=0,0,IF(เวลาเรียน!BR16="ล",ลับ!AL$3,0))</f>
        <v>0</v>
      </c>
      <c r="BL119" s="64">
        <f>IF(ลับ!AM$3=0,0,IF(เวลาเรียน!BS16="ล",ลับ!AM$3,0))</f>
        <v>0</v>
      </c>
      <c r="BM119" s="64">
        <f>IF(ลับ!AN$3=0,0,IF(เวลาเรียน!BT16="ล",ลับ!AN$3,0))</f>
        <v>0</v>
      </c>
      <c r="BN119" s="64">
        <f>IF(ลับ!AO$3=0,0,IF(เวลาเรียน!BU16="ล",ลับ!AO$3,0))</f>
        <v>0</v>
      </c>
      <c r="BO119" s="64">
        <f>IF(ลับ!AP$3=0,0,IF(เวลาเรียน!BV16="ล",ลับ!AP$3,0))</f>
        <v>0</v>
      </c>
      <c r="BP119" s="64">
        <f>IF(ลับ!AQ$3=0,0,IF(เวลาเรียน!BW16="ล",ลับ!AQ$3,0))</f>
        <v>0</v>
      </c>
      <c r="BQ119" s="64">
        <f>IF(ลับ!AR$3=0,0,IF(เวลาเรียน!BX16="ล",ลับ!AR$3,0))</f>
        <v>0</v>
      </c>
      <c r="BR119" s="64">
        <f>IF(ลับ!AS$3=0,0,IF(เวลาเรียน!BY16="ล",ลับ!AS$3,0))</f>
        <v>0</v>
      </c>
      <c r="BS119" s="773">
        <f>IF(ลับ!AT$3=0,0,IF(เวลาเรียน!BZ16="ล",ลับ!AT$3,0))</f>
        <v>0</v>
      </c>
      <c r="BT119" s="64">
        <f>IF(ลับ!BT$3=0,0,IF(เวลาเรียน!CB16="ล",ลับ!BT$3,0))</f>
        <v>0</v>
      </c>
      <c r="BU119" s="64">
        <f>IF(ลับ!BU$3=0,0,IF(เวลาเรียน!CC16="ล",ลับ!BU$3,0))</f>
        <v>0</v>
      </c>
      <c r="BV119" s="64">
        <f>IF(ลับ!BV$3=0,0,IF(เวลาเรียน!CD16="ล",ลับ!BV$3,0))</f>
        <v>0</v>
      </c>
      <c r="BW119" s="64">
        <f>IF(ลับ!BW$3=0,0,IF(เวลาเรียน!CE16="ล",ลับ!BW$3,0))</f>
        <v>0</v>
      </c>
      <c r="BX119" s="64">
        <f>IF(ลับ!BX$3=0,0,IF(เวลาเรียน!CF16="ล",ลับ!BX$3,0))</f>
        <v>0</v>
      </c>
      <c r="BY119" s="64">
        <f>IF(ลับ!BY$3=0,0,IF(เวลาเรียน!CG16="ล",ลับ!BY$3,0))</f>
        <v>0</v>
      </c>
      <c r="BZ119" s="64">
        <f>IF(ลับ!BZ$3=0,0,IF(เวลาเรียน!CH16="ล",ลับ!BZ$3,0))</f>
        <v>0</v>
      </c>
      <c r="CA119" s="64">
        <f>IF(ลับ!CA$3=0,0,IF(เวลาเรียน!CI16="ล",ลับ!CA$3,0))</f>
        <v>0</v>
      </c>
      <c r="CB119" s="64">
        <f>IF(ลับ!CB$3=0,0,IF(เวลาเรียน!CJ16="ล",ลับ!CB$3,0))</f>
        <v>0</v>
      </c>
      <c r="CC119" s="64">
        <f>IF(ลับ!CC$3=0,0,IF(เวลาเรียน!CK16="ล",ลับ!CC$3,0))</f>
        <v>0</v>
      </c>
      <c r="CD119" s="64">
        <f>IF(ลับ!CD$3=0,0,IF(เวลาเรียน!CL16="ล",ลับ!CD$3,0))</f>
        <v>0</v>
      </c>
      <c r="CE119" s="64">
        <f>IF(ลับ!CE$3=0,0,IF(เวลาเรียน!CM16="ล",ลับ!CE$3,0))</f>
        <v>0</v>
      </c>
      <c r="CF119" s="64">
        <f>IF(ลับ!CF$3=0,0,IF(เวลาเรียน!CN16="ล",ลับ!CF$3,0))</f>
        <v>0</v>
      </c>
      <c r="CG119" s="64">
        <f>IF(ลับ!CG$3=0,0,IF(เวลาเรียน!CO16="ล",ลับ!CG$3,0))</f>
        <v>0</v>
      </c>
      <c r="CH119" s="64">
        <f>IF(ลับ!CH$3=0,0,IF(เวลาเรียน!CP16="ล",ลับ!CH$3,0))</f>
        <v>0</v>
      </c>
      <c r="CI119" s="64">
        <f>IF(ลับ!CI$3=0,0,IF(เวลาเรียน!CQ16="ล",ลับ!CI$3,0))</f>
        <v>0</v>
      </c>
      <c r="CJ119" s="64">
        <f>IF(ลับ!CJ$3=0,0,IF(เวลาเรียน!CR16="ล",ลับ!CJ$3,0))</f>
        <v>0</v>
      </c>
      <c r="CK119" s="64">
        <f>IF(ลับ!CK$3=0,0,IF(เวลาเรียน!CS16="ล",ลับ!CK$3,0))</f>
        <v>0</v>
      </c>
      <c r="CL119" s="64">
        <f>IF(ลับ!CL$3=0,0,IF(เวลาเรียน!CT16="ล",ลับ!CL$3,0))</f>
        <v>0</v>
      </c>
      <c r="CM119" s="64">
        <f>IF(ลับ!CM$3=0,0,IF(เวลาเรียน!CU16="ล",ลับ!CM$3,0))</f>
        <v>0</v>
      </c>
      <c r="CN119" s="64">
        <f>IF(ลับ!CN$3=0,0,IF(เวลาเรียน!CV16="ล",ลับ!CN$3,0))</f>
        <v>0</v>
      </c>
      <c r="CO119" s="64">
        <f>IF(ลับ!CO$3=0,0,IF(เวลาเรียน!CW16="ล",ลับ!CO$3,0))</f>
        <v>0</v>
      </c>
      <c r="CP119" s="64">
        <f>IF(ลับ!CP$3=0,0,IF(เวลาเรียน!CX16="ล",ลับ!CP$3,0))</f>
        <v>0</v>
      </c>
      <c r="CQ119" s="64">
        <f>IF(ลับ!CQ$3=0,0,IF(เวลาเรียน!CY16="ล",ลับ!CQ$3,0))</f>
        <v>0</v>
      </c>
      <c r="CR119" s="64">
        <f>IF(ลับ!CR$3=0,0,IF(เวลาเรียน!CZ16="ล",ลับ!CR$3,0))</f>
        <v>0</v>
      </c>
      <c r="CS119" s="64">
        <f>IF(ลับ!CS$3=0,0,IF(เวลาเรียน!DA16="ล",ลับ!CS$3,0))</f>
        <v>0</v>
      </c>
      <c r="CT119" s="64">
        <f>IF(ลับ!CT$3=0,0,IF(เวลาเรียน!DB16="ล",ลับ!CT$3,0))</f>
        <v>0</v>
      </c>
      <c r="CU119" s="64">
        <f>IF(ลับ!CU$3=0,0,IF(เวลาเรียน!DC16="ล",ลับ!CU$3,0))</f>
        <v>0</v>
      </c>
      <c r="CV119" s="64">
        <f>IF(ลับ!CV$3=0,0,IF(เวลาเรียน!DD16="ล",ลับ!CV$3,0))</f>
        <v>0</v>
      </c>
      <c r="CW119" s="64">
        <f>IF(ลับ!CW$3=0,0,IF(เวลาเรียน!DE16="ล",ลับ!CW$3,0))</f>
        <v>0</v>
      </c>
      <c r="CX119" s="85">
        <f t="shared" si="25"/>
        <v>0</v>
      </c>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GI119" s="77"/>
      <c r="GJ119" s="77"/>
      <c r="GK119" s="77"/>
      <c r="GL119" s="77"/>
      <c r="GM119" s="77"/>
      <c r="GN119" s="77"/>
      <c r="GO119" s="77"/>
      <c r="GP119" s="77"/>
      <c r="GQ119" s="77"/>
      <c r="GR119" s="77"/>
      <c r="GS119" s="77"/>
      <c r="GT119" s="77"/>
      <c r="GU119" s="77"/>
      <c r="GV119" s="77"/>
      <c r="GW119" s="77"/>
      <c r="GX119" s="77"/>
      <c r="GY119" s="77"/>
      <c r="GZ119" s="77"/>
      <c r="HA119" s="77"/>
      <c r="HB119" s="77"/>
      <c r="HC119" s="77"/>
      <c r="HD119" s="77"/>
      <c r="HE119" s="77"/>
      <c r="HF119" s="77"/>
    </row>
    <row r="120" spans="1:214" ht="21">
      <c r="A120" s="29">
        <v>12</v>
      </c>
      <c r="B120" s="64">
        <f>IF(ลับ!B$3=0,0,IF(เวลาเรียน!G17="ล",ลับ!B$3,0))</f>
        <v>0</v>
      </c>
      <c r="C120" s="64">
        <f>IF(ลับ!C$3=0,0,IF(เวลาเรียน!H17="ล",ลับ!C$3,0))</f>
        <v>0</v>
      </c>
      <c r="D120" s="64">
        <f>IF(ลับ!D$3=0,0,IF(เวลาเรียน!I17="ล",ลับ!D$3,0))</f>
        <v>0</v>
      </c>
      <c r="E120" s="64">
        <f>IF(ลับ!E$3=0,0,IF(เวลาเรียน!J17="ล",ลับ!E$3,0))</f>
        <v>0</v>
      </c>
      <c r="F120" s="64">
        <f>IF(ลับ!F$3=0,0,IF(เวลาเรียน!K17="ล",ลับ!F$3,0))</f>
        <v>0</v>
      </c>
      <c r="G120" s="64">
        <f>IF(ลับ!G$3=0,0,IF(เวลาเรียน!L17="ล",ลับ!G$3,0))</f>
        <v>0</v>
      </c>
      <c r="H120" s="64">
        <f>IF(ลับ!H$3=0,0,IF(เวลาเรียน!M17="ล",ลับ!H$3,0))</f>
        <v>0</v>
      </c>
      <c r="I120" s="64">
        <f>IF(ลับ!I$3=0,0,IF(เวลาเรียน!N17="ล",ลับ!I$3,0))</f>
        <v>0</v>
      </c>
      <c r="J120" s="64">
        <f>IF(ลับ!J$3=0,0,IF(เวลาเรียน!O17="ล",ลับ!J$3,0))</f>
        <v>0</v>
      </c>
      <c r="K120" s="64">
        <f>IF(ลับ!K$3=0,0,IF(เวลาเรียน!P17="ล",ลับ!K$3,0))</f>
        <v>0</v>
      </c>
      <c r="L120" s="64">
        <f>IF(ลับ!L$3=0,0,IF(เวลาเรียน!Q17="ล",ลับ!L$3,0))</f>
        <v>0</v>
      </c>
      <c r="M120" s="64">
        <f>IF(ลับ!M$3=0,0,IF(เวลาเรียน!R17="ล",ลับ!M$3,0))</f>
        <v>0</v>
      </c>
      <c r="N120" s="64">
        <f>IF(ลับ!N$3=0,0,IF(เวลาเรียน!S17="ล",ลับ!N$3,0))</f>
        <v>0</v>
      </c>
      <c r="O120" s="64">
        <f>IF(ลับ!O$3=0,0,IF(เวลาเรียน!T17="ล",ลับ!O$3,0))</f>
        <v>0</v>
      </c>
      <c r="P120" s="64">
        <f>IF(ลับ!P$3=0,0,IF(เวลาเรียน!U17="ล",ลับ!P$3,0))</f>
        <v>0</v>
      </c>
      <c r="Q120" s="64">
        <f>IF(ลับ!Q$3=0,0,IF(เวลาเรียน!V17="ล",ลับ!Q$3,0))</f>
        <v>0</v>
      </c>
      <c r="R120" s="64">
        <f>IF(ลับ!R$3=0,0,IF(เวลาเรียน!W17="ล",ลับ!R$3,0))</f>
        <v>0</v>
      </c>
      <c r="S120" s="64">
        <f>IF(ลับ!S$3=0,0,IF(เวลาเรียน!X17="ล",ลับ!S$3,0))</f>
        <v>0</v>
      </c>
      <c r="T120" s="64">
        <f>IF(ลับ!T$3=0,0,IF(เวลาเรียน!Y17="ล",ลับ!T$3,0))</f>
        <v>0</v>
      </c>
      <c r="U120" s="64">
        <f>IF(ลับ!U$3=0,0,IF(เวลาเรียน!Z17="ล",ลับ!U$3,0))</f>
        <v>0</v>
      </c>
      <c r="V120" s="64">
        <f>IF(ลับ!V$3=0,0,IF(เวลาเรียน!AA17="ล",ลับ!V$3,0))</f>
        <v>0</v>
      </c>
      <c r="W120" s="64">
        <f>IF(ลับ!W$3=0,0,IF(เวลาเรียน!AB17="ล",ลับ!W$3,0))</f>
        <v>0</v>
      </c>
      <c r="X120" s="64">
        <f>IF(ลับ!X$3=0,0,IF(เวลาเรียน!AC17="ล",ลับ!X$3,0))</f>
        <v>0</v>
      </c>
      <c r="Y120" s="64">
        <f>IF(ลับ!Y$3=0,0,IF(เวลาเรียน!AD17="ล",ลับ!Y$3,0))</f>
        <v>0</v>
      </c>
      <c r="Z120" s="773">
        <f>IF(ลับ!Z$3=0,0,IF(เวลาเรียน!AE17="ล",ลับ!Z$3,0))</f>
        <v>0</v>
      </c>
      <c r="AA120" s="64">
        <f>IF(ลับ!B$3=0,0,IF(เวลาเรียน!AH17="ล",ลับ!B$3,0))</f>
        <v>0</v>
      </c>
      <c r="AB120" s="64">
        <f>IF(ลับ!C$3=0,0,IF(เวลาเรียน!AI17="ล",ลับ!C$3,0))</f>
        <v>0</v>
      </c>
      <c r="AC120" s="64">
        <f>IF(ลับ!D$3=0,0,IF(เวลาเรียน!AJ17="ล",ลับ!D$3,0))</f>
        <v>0</v>
      </c>
      <c r="AD120" s="64">
        <f>IF(ลับ!E$3=0,0,IF(เวลาเรียน!AK17="ล",ลับ!E$3,0))</f>
        <v>0</v>
      </c>
      <c r="AE120" s="64">
        <f>IF(ลับ!F$3=0,0,IF(เวลาเรียน!AL17="ล",ลับ!F$3,0))</f>
        <v>0</v>
      </c>
      <c r="AF120" s="64">
        <f>IF(ลับ!G$3=0,0,IF(เวลาเรียน!AM17="ล",ลับ!G$3,0))</f>
        <v>0</v>
      </c>
      <c r="AG120" s="64">
        <f>IF(ลับ!H$3=0,0,IF(เวลาเรียน!AN17="ล",ลับ!H$3,0))</f>
        <v>0</v>
      </c>
      <c r="AH120" s="64">
        <f>IF(ลับ!I$3=0,0,IF(เวลาเรียน!AO17="ล",ลับ!I$3,0))</f>
        <v>0</v>
      </c>
      <c r="AI120" s="64">
        <f>IF(ลับ!J$3=0,0,IF(เวลาเรียน!AP17="ล",ลับ!J$3,0))</f>
        <v>0</v>
      </c>
      <c r="AJ120" s="64">
        <f>IF(ลับ!K$3=0,0,IF(เวลาเรียน!AQ17="ล",ลับ!K$3,0))</f>
        <v>0</v>
      </c>
      <c r="AK120" s="64">
        <f>IF(ลับ!L$3=0,0,IF(เวลาเรียน!AR17="ล",ลับ!L$3,0))</f>
        <v>0</v>
      </c>
      <c r="AL120" s="64">
        <f>IF(ลับ!M$3=0,0,IF(เวลาเรียน!AS17="ล",ลับ!M$3,0))</f>
        <v>0</v>
      </c>
      <c r="AM120" s="64">
        <f>IF(ลับ!N$3=0,0,IF(เวลาเรียน!AT17="ล",ลับ!N$3,0))</f>
        <v>0</v>
      </c>
      <c r="AN120" s="64">
        <f>IF(ลับ!O$3=0,0,IF(เวลาเรียน!AU17="ล",ลับ!O$3,0))</f>
        <v>0</v>
      </c>
      <c r="AO120" s="64">
        <f>IF(ลับ!P$3=0,0,IF(เวลาเรียน!AV17="ล",ลับ!P$3,0))</f>
        <v>0</v>
      </c>
      <c r="AP120" s="64">
        <f>IF(ลับ!Q$3=0,0,IF(เวลาเรียน!AW17="ล",ลับ!Q$3,0))</f>
        <v>0</v>
      </c>
      <c r="AQ120" s="64">
        <f>IF(ลับ!R$3=0,0,IF(เวลาเรียน!AX17="ล",ลับ!R$3,0))</f>
        <v>0</v>
      </c>
      <c r="AR120" s="64">
        <f>IF(ลับ!S$3=0,0,IF(เวลาเรียน!AY17="ล",ลับ!S$3,0))</f>
        <v>0</v>
      </c>
      <c r="AS120" s="64">
        <f>IF(ลับ!T$3=0,0,IF(เวลาเรียน!AZ17="ล",ลับ!T$3,0))</f>
        <v>0</v>
      </c>
      <c r="AT120" s="64">
        <f>IF(ลับ!U$3=0,0,IF(เวลาเรียน!BA17="ล",ลับ!U$3,0))</f>
        <v>0</v>
      </c>
      <c r="AU120" s="64">
        <f>IF(ลับ!V$3=0,0,IF(เวลาเรียน!BB17="ล",ลับ!V$3,0))</f>
        <v>0</v>
      </c>
      <c r="AV120" s="64">
        <f>IF(ลับ!W$3=0,0,IF(เวลาเรียน!BC17="ล",ลับ!W$3,0))</f>
        <v>0</v>
      </c>
      <c r="AW120" s="64">
        <f>IF(ลับ!X$3=0,0,IF(เวลาเรียน!BD17="ล",ลับ!X$3,0))</f>
        <v>0</v>
      </c>
      <c r="AX120" s="64">
        <f>IF(ลับ!Y$3=0,0,IF(เวลาเรียน!BE17="ล",ลับ!Y$3,0))</f>
        <v>0</v>
      </c>
      <c r="AY120" s="64">
        <f>IF(ลับ!Z$3=0,0,IF(เวลาเรียน!BF17="ล",ลับ!Z$3,0))</f>
        <v>0</v>
      </c>
      <c r="AZ120" s="64">
        <f>IF(ลับ!AA$3=0,0,IF(เวลาเรียน!BG17="ล",ลับ!AA$3,0))</f>
        <v>0</v>
      </c>
      <c r="BA120" s="64">
        <f>IF(ลับ!AB$3=0,0,IF(เวลาเรียน!BH17="ล",ลับ!AB$3,0))</f>
        <v>0</v>
      </c>
      <c r="BB120" s="64">
        <f>IF(ลับ!AC$3=0,0,IF(เวลาเรียน!BI17="ล",ลับ!AC$3,0))</f>
        <v>0</v>
      </c>
      <c r="BC120" s="64">
        <f>IF(ลับ!AD$3=0,0,IF(เวลาเรียน!BJ17="ล",ลับ!AD$3,0))</f>
        <v>0</v>
      </c>
      <c r="BD120" s="64">
        <f>IF(ลับ!AE$3=0,0,IF(เวลาเรียน!BK17="ล",ลับ!AE$3,0))</f>
        <v>0</v>
      </c>
      <c r="BE120" s="64">
        <f>IF(ลับ!AF$3=0,0,IF(เวลาเรียน!BL17="ล",ลับ!AF$3,0))</f>
        <v>0</v>
      </c>
      <c r="BF120" s="64">
        <f>IF(ลับ!AG$3=0,0,IF(เวลาเรียน!BM17="ล",ลับ!AG$3,0))</f>
        <v>0</v>
      </c>
      <c r="BG120" s="64">
        <f>IF(ลับ!AH$3=0,0,IF(เวลาเรียน!BN17="ล",ลับ!AH$3,0))</f>
        <v>0</v>
      </c>
      <c r="BH120" s="64">
        <f>IF(ลับ!AI$3=0,0,IF(เวลาเรียน!BO17="ล",ลับ!AI$3,0))</f>
        <v>0</v>
      </c>
      <c r="BI120" s="64">
        <f>IF(ลับ!AJ$3=0,0,IF(เวลาเรียน!BP17="ล",ลับ!AJ$3,0))</f>
        <v>0</v>
      </c>
      <c r="BJ120" s="64">
        <f>IF(ลับ!AK$3=0,0,IF(เวลาเรียน!BQ17="ล",ลับ!AK$3,0))</f>
        <v>0</v>
      </c>
      <c r="BK120" s="64">
        <f>IF(ลับ!AL$3=0,0,IF(เวลาเรียน!BR17="ล",ลับ!AL$3,0))</f>
        <v>0</v>
      </c>
      <c r="BL120" s="64">
        <f>IF(ลับ!AM$3=0,0,IF(เวลาเรียน!BS17="ล",ลับ!AM$3,0))</f>
        <v>0</v>
      </c>
      <c r="BM120" s="64">
        <f>IF(ลับ!AN$3=0,0,IF(เวลาเรียน!BT17="ล",ลับ!AN$3,0))</f>
        <v>0</v>
      </c>
      <c r="BN120" s="64">
        <f>IF(ลับ!AO$3=0,0,IF(เวลาเรียน!BU17="ล",ลับ!AO$3,0))</f>
        <v>0</v>
      </c>
      <c r="BO120" s="64">
        <f>IF(ลับ!AP$3=0,0,IF(เวลาเรียน!BV17="ล",ลับ!AP$3,0))</f>
        <v>0</v>
      </c>
      <c r="BP120" s="64">
        <f>IF(ลับ!AQ$3=0,0,IF(เวลาเรียน!BW17="ล",ลับ!AQ$3,0))</f>
        <v>0</v>
      </c>
      <c r="BQ120" s="64">
        <f>IF(ลับ!AR$3=0,0,IF(เวลาเรียน!BX17="ล",ลับ!AR$3,0))</f>
        <v>0</v>
      </c>
      <c r="BR120" s="64">
        <f>IF(ลับ!AS$3=0,0,IF(เวลาเรียน!BY17="ล",ลับ!AS$3,0))</f>
        <v>0</v>
      </c>
      <c r="BS120" s="773">
        <f>IF(ลับ!AT$3=0,0,IF(เวลาเรียน!BZ17="ล",ลับ!AT$3,0))</f>
        <v>0</v>
      </c>
      <c r="BT120" s="64">
        <f>IF(ลับ!BT$3=0,0,IF(เวลาเรียน!CB17="ล",ลับ!BT$3,0))</f>
        <v>0</v>
      </c>
      <c r="BU120" s="64">
        <f>IF(ลับ!BU$3=0,0,IF(เวลาเรียน!CC17="ล",ลับ!BU$3,0))</f>
        <v>0</v>
      </c>
      <c r="BV120" s="64">
        <f>IF(ลับ!BV$3=0,0,IF(เวลาเรียน!CD17="ล",ลับ!BV$3,0))</f>
        <v>0</v>
      </c>
      <c r="BW120" s="64">
        <f>IF(ลับ!BW$3=0,0,IF(เวลาเรียน!CE17="ล",ลับ!BW$3,0))</f>
        <v>0</v>
      </c>
      <c r="BX120" s="64">
        <f>IF(ลับ!BX$3=0,0,IF(เวลาเรียน!CF17="ล",ลับ!BX$3,0))</f>
        <v>0</v>
      </c>
      <c r="BY120" s="64">
        <f>IF(ลับ!BY$3=0,0,IF(เวลาเรียน!CG17="ล",ลับ!BY$3,0))</f>
        <v>0</v>
      </c>
      <c r="BZ120" s="64">
        <f>IF(ลับ!BZ$3=0,0,IF(เวลาเรียน!CH17="ล",ลับ!BZ$3,0))</f>
        <v>0</v>
      </c>
      <c r="CA120" s="64">
        <f>IF(ลับ!CA$3=0,0,IF(เวลาเรียน!CI17="ล",ลับ!CA$3,0))</f>
        <v>0</v>
      </c>
      <c r="CB120" s="64">
        <f>IF(ลับ!CB$3=0,0,IF(เวลาเรียน!CJ17="ล",ลับ!CB$3,0))</f>
        <v>0</v>
      </c>
      <c r="CC120" s="64">
        <f>IF(ลับ!CC$3=0,0,IF(เวลาเรียน!CK17="ล",ลับ!CC$3,0))</f>
        <v>0</v>
      </c>
      <c r="CD120" s="64">
        <f>IF(ลับ!CD$3=0,0,IF(เวลาเรียน!CL17="ล",ลับ!CD$3,0))</f>
        <v>0</v>
      </c>
      <c r="CE120" s="64">
        <f>IF(ลับ!CE$3=0,0,IF(เวลาเรียน!CM17="ล",ลับ!CE$3,0))</f>
        <v>0</v>
      </c>
      <c r="CF120" s="64">
        <f>IF(ลับ!CF$3=0,0,IF(เวลาเรียน!CN17="ล",ลับ!CF$3,0))</f>
        <v>0</v>
      </c>
      <c r="CG120" s="64">
        <f>IF(ลับ!CG$3=0,0,IF(เวลาเรียน!CO17="ล",ลับ!CG$3,0))</f>
        <v>0</v>
      </c>
      <c r="CH120" s="64">
        <f>IF(ลับ!CH$3=0,0,IF(เวลาเรียน!CP17="ล",ลับ!CH$3,0))</f>
        <v>0</v>
      </c>
      <c r="CI120" s="64">
        <f>IF(ลับ!CI$3=0,0,IF(เวลาเรียน!CQ17="ล",ลับ!CI$3,0))</f>
        <v>0</v>
      </c>
      <c r="CJ120" s="64">
        <f>IF(ลับ!CJ$3=0,0,IF(เวลาเรียน!CR17="ล",ลับ!CJ$3,0))</f>
        <v>0</v>
      </c>
      <c r="CK120" s="64">
        <f>IF(ลับ!CK$3=0,0,IF(เวลาเรียน!CS17="ล",ลับ!CK$3,0))</f>
        <v>0</v>
      </c>
      <c r="CL120" s="64">
        <f>IF(ลับ!CL$3=0,0,IF(เวลาเรียน!CT17="ล",ลับ!CL$3,0))</f>
        <v>0</v>
      </c>
      <c r="CM120" s="64">
        <f>IF(ลับ!CM$3=0,0,IF(เวลาเรียน!CU17="ล",ลับ!CM$3,0))</f>
        <v>0</v>
      </c>
      <c r="CN120" s="64">
        <f>IF(ลับ!CN$3=0,0,IF(เวลาเรียน!CV17="ล",ลับ!CN$3,0))</f>
        <v>0</v>
      </c>
      <c r="CO120" s="64">
        <f>IF(ลับ!CO$3=0,0,IF(เวลาเรียน!CW17="ล",ลับ!CO$3,0))</f>
        <v>0</v>
      </c>
      <c r="CP120" s="64">
        <f>IF(ลับ!CP$3=0,0,IF(เวลาเรียน!CX17="ล",ลับ!CP$3,0))</f>
        <v>0</v>
      </c>
      <c r="CQ120" s="64">
        <f>IF(ลับ!CQ$3=0,0,IF(เวลาเรียน!CY17="ล",ลับ!CQ$3,0))</f>
        <v>0</v>
      </c>
      <c r="CR120" s="64">
        <f>IF(ลับ!CR$3=0,0,IF(เวลาเรียน!CZ17="ล",ลับ!CR$3,0))</f>
        <v>0</v>
      </c>
      <c r="CS120" s="64">
        <f>IF(ลับ!CS$3=0,0,IF(เวลาเรียน!DA17="ล",ลับ!CS$3,0))</f>
        <v>0</v>
      </c>
      <c r="CT120" s="64">
        <f>IF(ลับ!CT$3=0,0,IF(เวลาเรียน!DB17="ล",ลับ!CT$3,0))</f>
        <v>0</v>
      </c>
      <c r="CU120" s="64">
        <f>IF(ลับ!CU$3=0,0,IF(เวลาเรียน!DC17="ล",ลับ!CU$3,0))</f>
        <v>0</v>
      </c>
      <c r="CV120" s="64">
        <f>IF(ลับ!CV$3=0,0,IF(เวลาเรียน!DD17="ล",ลับ!CV$3,0))</f>
        <v>0</v>
      </c>
      <c r="CW120" s="64">
        <f>IF(ลับ!CW$3=0,0,IF(เวลาเรียน!DE17="ล",ลับ!CW$3,0))</f>
        <v>0</v>
      </c>
      <c r="CX120" s="85">
        <f t="shared" si="25"/>
        <v>0</v>
      </c>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GI120" s="77"/>
      <c r="GJ120" s="77"/>
      <c r="GK120" s="77"/>
      <c r="GL120" s="77"/>
      <c r="GM120" s="77"/>
      <c r="GN120" s="77"/>
      <c r="GO120" s="77"/>
      <c r="GP120" s="77"/>
      <c r="GQ120" s="77"/>
      <c r="GR120" s="77"/>
      <c r="GS120" s="77"/>
      <c r="GT120" s="77"/>
      <c r="GU120" s="77"/>
      <c r="GV120" s="77"/>
      <c r="GW120" s="77"/>
      <c r="GX120" s="77"/>
      <c r="GY120" s="77"/>
      <c r="GZ120" s="77"/>
      <c r="HA120" s="77"/>
      <c r="HB120" s="77"/>
      <c r="HC120" s="77"/>
      <c r="HD120" s="77"/>
      <c r="HE120" s="77"/>
      <c r="HF120" s="77"/>
    </row>
    <row r="121" spans="1:214" ht="21">
      <c r="A121" s="29">
        <v>13</v>
      </c>
      <c r="B121" s="64">
        <f>IF(ลับ!B$3=0,0,IF(เวลาเรียน!G18="ล",ลับ!B$3,0))</f>
        <v>0</v>
      </c>
      <c r="C121" s="64">
        <f>IF(ลับ!C$3=0,0,IF(เวลาเรียน!H18="ล",ลับ!C$3,0))</f>
        <v>0</v>
      </c>
      <c r="D121" s="64">
        <f>IF(ลับ!D$3=0,0,IF(เวลาเรียน!I18="ล",ลับ!D$3,0))</f>
        <v>0</v>
      </c>
      <c r="E121" s="64">
        <f>IF(ลับ!E$3=0,0,IF(เวลาเรียน!J18="ล",ลับ!E$3,0))</f>
        <v>0</v>
      </c>
      <c r="F121" s="64">
        <f>IF(ลับ!F$3=0,0,IF(เวลาเรียน!K18="ล",ลับ!F$3,0))</f>
        <v>0</v>
      </c>
      <c r="G121" s="64">
        <f>IF(ลับ!G$3=0,0,IF(เวลาเรียน!L18="ล",ลับ!G$3,0))</f>
        <v>0</v>
      </c>
      <c r="H121" s="64">
        <f>IF(ลับ!H$3=0,0,IF(เวลาเรียน!M18="ล",ลับ!H$3,0))</f>
        <v>0</v>
      </c>
      <c r="I121" s="64">
        <f>IF(ลับ!I$3=0,0,IF(เวลาเรียน!N18="ล",ลับ!I$3,0))</f>
        <v>0</v>
      </c>
      <c r="J121" s="64">
        <f>IF(ลับ!J$3=0,0,IF(เวลาเรียน!O18="ล",ลับ!J$3,0))</f>
        <v>0</v>
      </c>
      <c r="K121" s="64">
        <f>IF(ลับ!K$3=0,0,IF(เวลาเรียน!P18="ล",ลับ!K$3,0))</f>
        <v>0</v>
      </c>
      <c r="L121" s="64">
        <f>IF(ลับ!L$3=0,0,IF(เวลาเรียน!Q18="ล",ลับ!L$3,0))</f>
        <v>0</v>
      </c>
      <c r="M121" s="64">
        <f>IF(ลับ!M$3=0,0,IF(เวลาเรียน!R18="ล",ลับ!M$3,0))</f>
        <v>0</v>
      </c>
      <c r="N121" s="64">
        <f>IF(ลับ!N$3=0,0,IF(เวลาเรียน!S18="ล",ลับ!N$3,0))</f>
        <v>0</v>
      </c>
      <c r="O121" s="64">
        <f>IF(ลับ!O$3=0,0,IF(เวลาเรียน!T18="ล",ลับ!O$3,0))</f>
        <v>0</v>
      </c>
      <c r="P121" s="64">
        <f>IF(ลับ!P$3=0,0,IF(เวลาเรียน!U18="ล",ลับ!P$3,0))</f>
        <v>0</v>
      </c>
      <c r="Q121" s="64">
        <f>IF(ลับ!Q$3=0,0,IF(เวลาเรียน!V18="ล",ลับ!Q$3,0))</f>
        <v>0</v>
      </c>
      <c r="R121" s="64">
        <f>IF(ลับ!R$3=0,0,IF(เวลาเรียน!W18="ล",ลับ!R$3,0))</f>
        <v>0</v>
      </c>
      <c r="S121" s="64">
        <f>IF(ลับ!S$3=0,0,IF(เวลาเรียน!X18="ล",ลับ!S$3,0))</f>
        <v>0</v>
      </c>
      <c r="T121" s="64">
        <f>IF(ลับ!T$3=0,0,IF(เวลาเรียน!Y18="ล",ลับ!T$3,0))</f>
        <v>0</v>
      </c>
      <c r="U121" s="64">
        <f>IF(ลับ!U$3=0,0,IF(เวลาเรียน!Z18="ล",ลับ!U$3,0))</f>
        <v>0</v>
      </c>
      <c r="V121" s="64">
        <f>IF(ลับ!V$3=0,0,IF(เวลาเรียน!AA18="ล",ลับ!V$3,0))</f>
        <v>0</v>
      </c>
      <c r="W121" s="64">
        <f>IF(ลับ!W$3=0,0,IF(เวลาเรียน!AB18="ล",ลับ!W$3,0))</f>
        <v>0</v>
      </c>
      <c r="X121" s="64">
        <f>IF(ลับ!X$3=0,0,IF(เวลาเรียน!AC18="ล",ลับ!X$3,0))</f>
        <v>0</v>
      </c>
      <c r="Y121" s="64">
        <f>IF(ลับ!Y$3=0,0,IF(เวลาเรียน!AD18="ล",ลับ!Y$3,0))</f>
        <v>0</v>
      </c>
      <c r="Z121" s="773">
        <f>IF(ลับ!Z$3=0,0,IF(เวลาเรียน!AE18="ล",ลับ!Z$3,0))</f>
        <v>0</v>
      </c>
      <c r="AA121" s="64">
        <f>IF(ลับ!B$3=0,0,IF(เวลาเรียน!AH18="ล",ลับ!B$3,0))</f>
        <v>0</v>
      </c>
      <c r="AB121" s="64">
        <f>IF(ลับ!C$3=0,0,IF(เวลาเรียน!AI18="ล",ลับ!C$3,0))</f>
        <v>0</v>
      </c>
      <c r="AC121" s="64">
        <f>IF(ลับ!D$3=0,0,IF(เวลาเรียน!AJ18="ล",ลับ!D$3,0))</f>
        <v>0</v>
      </c>
      <c r="AD121" s="64">
        <f>IF(ลับ!E$3=0,0,IF(เวลาเรียน!AK18="ล",ลับ!E$3,0))</f>
        <v>0</v>
      </c>
      <c r="AE121" s="64">
        <f>IF(ลับ!F$3=0,0,IF(เวลาเรียน!AL18="ล",ลับ!F$3,0))</f>
        <v>0</v>
      </c>
      <c r="AF121" s="64">
        <f>IF(ลับ!G$3=0,0,IF(เวลาเรียน!AM18="ล",ลับ!G$3,0))</f>
        <v>0</v>
      </c>
      <c r="AG121" s="64">
        <f>IF(ลับ!H$3=0,0,IF(เวลาเรียน!AN18="ล",ลับ!H$3,0))</f>
        <v>0</v>
      </c>
      <c r="AH121" s="64">
        <f>IF(ลับ!I$3=0,0,IF(เวลาเรียน!AO18="ล",ลับ!I$3,0))</f>
        <v>0</v>
      </c>
      <c r="AI121" s="64">
        <f>IF(ลับ!J$3=0,0,IF(เวลาเรียน!AP18="ล",ลับ!J$3,0))</f>
        <v>0</v>
      </c>
      <c r="AJ121" s="64">
        <f>IF(ลับ!K$3=0,0,IF(เวลาเรียน!AQ18="ล",ลับ!K$3,0))</f>
        <v>0</v>
      </c>
      <c r="AK121" s="64">
        <f>IF(ลับ!L$3=0,0,IF(เวลาเรียน!AR18="ล",ลับ!L$3,0))</f>
        <v>0</v>
      </c>
      <c r="AL121" s="64">
        <f>IF(ลับ!M$3=0,0,IF(เวลาเรียน!AS18="ล",ลับ!M$3,0))</f>
        <v>0</v>
      </c>
      <c r="AM121" s="64">
        <f>IF(ลับ!N$3=0,0,IF(เวลาเรียน!AT18="ล",ลับ!N$3,0))</f>
        <v>0</v>
      </c>
      <c r="AN121" s="64">
        <f>IF(ลับ!O$3=0,0,IF(เวลาเรียน!AU18="ล",ลับ!O$3,0))</f>
        <v>0</v>
      </c>
      <c r="AO121" s="64">
        <f>IF(ลับ!P$3=0,0,IF(เวลาเรียน!AV18="ล",ลับ!P$3,0))</f>
        <v>0</v>
      </c>
      <c r="AP121" s="64">
        <f>IF(ลับ!Q$3=0,0,IF(เวลาเรียน!AW18="ล",ลับ!Q$3,0))</f>
        <v>0</v>
      </c>
      <c r="AQ121" s="64">
        <f>IF(ลับ!R$3=0,0,IF(เวลาเรียน!AX18="ล",ลับ!R$3,0))</f>
        <v>0</v>
      </c>
      <c r="AR121" s="64">
        <f>IF(ลับ!S$3=0,0,IF(เวลาเรียน!AY18="ล",ลับ!S$3,0))</f>
        <v>0</v>
      </c>
      <c r="AS121" s="64">
        <f>IF(ลับ!T$3=0,0,IF(เวลาเรียน!AZ18="ล",ลับ!T$3,0))</f>
        <v>0</v>
      </c>
      <c r="AT121" s="64">
        <f>IF(ลับ!U$3=0,0,IF(เวลาเรียน!BA18="ล",ลับ!U$3,0))</f>
        <v>0</v>
      </c>
      <c r="AU121" s="64">
        <f>IF(ลับ!V$3=0,0,IF(เวลาเรียน!BB18="ล",ลับ!V$3,0))</f>
        <v>0</v>
      </c>
      <c r="AV121" s="64">
        <f>IF(ลับ!W$3=0,0,IF(เวลาเรียน!BC18="ล",ลับ!W$3,0))</f>
        <v>0</v>
      </c>
      <c r="AW121" s="64">
        <f>IF(ลับ!X$3=0,0,IF(เวลาเรียน!BD18="ล",ลับ!X$3,0))</f>
        <v>0</v>
      </c>
      <c r="AX121" s="64">
        <f>IF(ลับ!Y$3=0,0,IF(เวลาเรียน!BE18="ล",ลับ!Y$3,0))</f>
        <v>0</v>
      </c>
      <c r="AY121" s="64">
        <f>IF(ลับ!Z$3=0,0,IF(เวลาเรียน!BF18="ล",ลับ!Z$3,0))</f>
        <v>0</v>
      </c>
      <c r="AZ121" s="64">
        <f>IF(ลับ!AA$3=0,0,IF(เวลาเรียน!BG18="ล",ลับ!AA$3,0))</f>
        <v>0</v>
      </c>
      <c r="BA121" s="64">
        <f>IF(ลับ!AB$3=0,0,IF(เวลาเรียน!BH18="ล",ลับ!AB$3,0))</f>
        <v>0</v>
      </c>
      <c r="BB121" s="64">
        <f>IF(ลับ!AC$3=0,0,IF(เวลาเรียน!BI18="ล",ลับ!AC$3,0))</f>
        <v>0</v>
      </c>
      <c r="BC121" s="64">
        <f>IF(ลับ!AD$3=0,0,IF(เวลาเรียน!BJ18="ล",ลับ!AD$3,0))</f>
        <v>0</v>
      </c>
      <c r="BD121" s="64">
        <f>IF(ลับ!AE$3=0,0,IF(เวลาเรียน!BK18="ล",ลับ!AE$3,0))</f>
        <v>0</v>
      </c>
      <c r="BE121" s="64">
        <f>IF(ลับ!AF$3=0,0,IF(เวลาเรียน!BL18="ล",ลับ!AF$3,0))</f>
        <v>0</v>
      </c>
      <c r="BF121" s="64">
        <f>IF(ลับ!AG$3=0,0,IF(เวลาเรียน!BM18="ล",ลับ!AG$3,0))</f>
        <v>0</v>
      </c>
      <c r="BG121" s="64">
        <f>IF(ลับ!AH$3=0,0,IF(เวลาเรียน!BN18="ล",ลับ!AH$3,0))</f>
        <v>0</v>
      </c>
      <c r="BH121" s="64">
        <f>IF(ลับ!AI$3=0,0,IF(เวลาเรียน!BO18="ล",ลับ!AI$3,0))</f>
        <v>0</v>
      </c>
      <c r="BI121" s="64">
        <f>IF(ลับ!AJ$3=0,0,IF(เวลาเรียน!BP18="ล",ลับ!AJ$3,0))</f>
        <v>0</v>
      </c>
      <c r="BJ121" s="64">
        <f>IF(ลับ!AK$3=0,0,IF(เวลาเรียน!BQ18="ล",ลับ!AK$3,0))</f>
        <v>0</v>
      </c>
      <c r="BK121" s="64">
        <f>IF(ลับ!AL$3=0,0,IF(เวลาเรียน!BR18="ล",ลับ!AL$3,0))</f>
        <v>0</v>
      </c>
      <c r="BL121" s="64">
        <f>IF(ลับ!AM$3=0,0,IF(เวลาเรียน!BS18="ล",ลับ!AM$3,0))</f>
        <v>0</v>
      </c>
      <c r="BM121" s="64">
        <f>IF(ลับ!AN$3=0,0,IF(เวลาเรียน!BT18="ล",ลับ!AN$3,0))</f>
        <v>0</v>
      </c>
      <c r="BN121" s="64">
        <f>IF(ลับ!AO$3=0,0,IF(เวลาเรียน!BU18="ล",ลับ!AO$3,0))</f>
        <v>0</v>
      </c>
      <c r="BO121" s="64">
        <f>IF(ลับ!AP$3=0,0,IF(เวลาเรียน!BV18="ล",ลับ!AP$3,0))</f>
        <v>0</v>
      </c>
      <c r="BP121" s="64">
        <f>IF(ลับ!AQ$3=0,0,IF(เวลาเรียน!BW18="ล",ลับ!AQ$3,0))</f>
        <v>0</v>
      </c>
      <c r="BQ121" s="64">
        <f>IF(ลับ!AR$3=0,0,IF(เวลาเรียน!BX18="ล",ลับ!AR$3,0))</f>
        <v>0</v>
      </c>
      <c r="BR121" s="64">
        <f>IF(ลับ!AS$3=0,0,IF(เวลาเรียน!BY18="ล",ลับ!AS$3,0))</f>
        <v>0</v>
      </c>
      <c r="BS121" s="773">
        <f>IF(ลับ!AT$3=0,0,IF(เวลาเรียน!BZ18="ล",ลับ!AT$3,0))</f>
        <v>0</v>
      </c>
      <c r="BT121" s="64">
        <f>IF(ลับ!BT$3=0,0,IF(เวลาเรียน!CB18="ล",ลับ!BT$3,0))</f>
        <v>0</v>
      </c>
      <c r="BU121" s="64">
        <f>IF(ลับ!BU$3=0,0,IF(เวลาเรียน!CC18="ล",ลับ!BU$3,0))</f>
        <v>0</v>
      </c>
      <c r="BV121" s="64">
        <f>IF(ลับ!BV$3=0,0,IF(เวลาเรียน!CD18="ล",ลับ!BV$3,0))</f>
        <v>0</v>
      </c>
      <c r="BW121" s="64">
        <f>IF(ลับ!BW$3=0,0,IF(เวลาเรียน!CE18="ล",ลับ!BW$3,0))</f>
        <v>0</v>
      </c>
      <c r="BX121" s="64">
        <f>IF(ลับ!BX$3=0,0,IF(เวลาเรียน!CF18="ล",ลับ!BX$3,0))</f>
        <v>0</v>
      </c>
      <c r="BY121" s="64">
        <f>IF(ลับ!BY$3=0,0,IF(เวลาเรียน!CG18="ล",ลับ!BY$3,0))</f>
        <v>0</v>
      </c>
      <c r="BZ121" s="64">
        <f>IF(ลับ!BZ$3=0,0,IF(เวลาเรียน!CH18="ล",ลับ!BZ$3,0))</f>
        <v>0</v>
      </c>
      <c r="CA121" s="64">
        <f>IF(ลับ!CA$3=0,0,IF(เวลาเรียน!CI18="ล",ลับ!CA$3,0))</f>
        <v>0</v>
      </c>
      <c r="CB121" s="64">
        <f>IF(ลับ!CB$3=0,0,IF(เวลาเรียน!CJ18="ล",ลับ!CB$3,0))</f>
        <v>0</v>
      </c>
      <c r="CC121" s="64">
        <f>IF(ลับ!CC$3=0,0,IF(เวลาเรียน!CK18="ล",ลับ!CC$3,0))</f>
        <v>0</v>
      </c>
      <c r="CD121" s="64">
        <f>IF(ลับ!CD$3=0,0,IF(เวลาเรียน!CL18="ล",ลับ!CD$3,0))</f>
        <v>0</v>
      </c>
      <c r="CE121" s="64">
        <f>IF(ลับ!CE$3=0,0,IF(เวลาเรียน!CM18="ล",ลับ!CE$3,0))</f>
        <v>0</v>
      </c>
      <c r="CF121" s="64">
        <f>IF(ลับ!CF$3=0,0,IF(เวลาเรียน!CN18="ล",ลับ!CF$3,0))</f>
        <v>0</v>
      </c>
      <c r="CG121" s="64">
        <f>IF(ลับ!CG$3=0,0,IF(เวลาเรียน!CO18="ล",ลับ!CG$3,0))</f>
        <v>0</v>
      </c>
      <c r="CH121" s="64">
        <f>IF(ลับ!CH$3=0,0,IF(เวลาเรียน!CP18="ล",ลับ!CH$3,0))</f>
        <v>0</v>
      </c>
      <c r="CI121" s="64">
        <f>IF(ลับ!CI$3=0,0,IF(เวลาเรียน!CQ18="ล",ลับ!CI$3,0))</f>
        <v>0</v>
      </c>
      <c r="CJ121" s="64">
        <f>IF(ลับ!CJ$3=0,0,IF(เวลาเรียน!CR18="ล",ลับ!CJ$3,0))</f>
        <v>0</v>
      </c>
      <c r="CK121" s="64">
        <f>IF(ลับ!CK$3=0,0,IF(เวลาเรียน!CS18="ล",ลับ!CK$3,0))</f>
        <v>0</v>
      </c>
      <c r="CL121" s="64">
        <f>IF(ลับ!CL$3=0,0,IF(เวลาเรียน!CT18="ล",ลับ!CL$3,0))</f>
        <v>0</v>
      </c>
      <c r="CM121" s="64">
        <f>IF(ลับ!CM$3=0,0,IF(เวลาเรียน!CU18="ล",ลับ!CM$3,0))</f>
        <v>0</v>
      </c>
      <c r="CN121" s="64">
        <f>IF(ลับ!CN$3=0,0,IF(เวลาเรียน!CV18="ล",ลับ!CN$3,0))</f>
        <v>0</v>
      </c>
      <c r="CO121" s="64">
        <f>IF(ลับ!CO$3=0,0,IF(เวลาเรียน!CW18="ล",ลับ!CO$3,0))</f>
        <v>0</v>
      </c>
      <c r="CP121" s="64">
        <f>IF(ลับ!CP$3=0,0,IF(เวลาเรียน!CX18="ล",ลับ!CP$3,0))</f>
        <v>0</v>
      </c>
      <c r="CQ121" s="64">
        <f>IF(ลับ!CQ$3=0,0,IF(เวลาเรียน!CY18="ล",ลับ!CQ$3,0))</f>
        <v>0</v>
      </c>
      <c r="CR121" s="64">
        <f>IF(ลับ!CR$3=0,0,IF(เวลาเรียน!CZ18="ล",ลับ!CR$3,0))</f>
        <v>0</v>
      </c>
      <c r="CS121" s="64">
        <f>IF(ลับ!CS$3=0,0,IF(เวลาเรียน!DA18="ล",ลับ!CS$3,0))</f>
        <v>0</v>
      </c>
      <c r="CT121" s="64">
        <f>IF(ลับ!CT$3=0,0,IF(เวลาเรียน!DB18="ล",ลับ!CT$3,0))</f>
        <v>0</v>
      </c>
      <c r="CU121" s="64">
        <f>IF(ลับ!CU$3=0,0,IF(เวลาเรียน!DC18="ล",ลับ!CU$3,0))</f>
        <v>0</v>
      </c>
      <c r="CV121" s="64">
        <f>IF(ลับ!CV$3=0,0,IF(เวลาเรียน!DD18="ล",ลับ!CV$3,0))</f>
        <v>0</v>
      </c>
      <c r="CW121" s="64">
        <f>IF(ลับ!CW$3=0,0,IF(เวลาเรียน!DE18="ล",ลับ!CW$3,0))</f>
        <v>0</v>
      </c>
      <c r="CX121" s="85">
        <f t="shared" si="25"/>
        <v>0</v>
      </c>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GI121" s="77"/>
      <c r="GJ121" s="77"/>
      <c r="GK121" s="77"/>
      <c r="GL121" s="77"/>
      <c r="GM121" s="77"/>
      <c r="GN121" s="77"/>
      <c r="GO121" s="77"/>
      <c r="GP121" s="77"/>
      <c r="GQ121" s="77"/>
      <c r="GR121" s="77"/>
      <c r="GS121" s="77"/>
      <c r="GT121" s="77"/>
      <c r="GU121" s="77"/>
      <c r="GV121" s="77"/>
      <c r="GW121" s="77"/>
      <c r="GX121" s="77"/>
      <c r="GY121" s="77"/>
      <c r="GZ121" s="77"/>
      <c r="HA121" s="77"/>
      <c r="HB121" s="77"/>
      <c r="HC121" s="77"/>
      <c r="HD121" s="77"/>
      <c r="HE121" s="77"/>
      <c r="HF121" s="77"/>
    </row>
    <row r="122" spans="1:214" ht="21">
      <c r="A122" s="29">
        <v>14</v>
      </c>
      <c r="B122" s="64">
        <f>IF(ลับ!B$3=0,0,IF(เวลาเรียน!G19="ล",ลับ!B$3,0))</f>
        <v>0</v>
      </c>
      <c r="C122" s="64">
        <f>IF(ลับ!C$3=0,0,IF(เวลาเรียน!H19="ล",ลับ!C$3,0))</f>
        <v>0</v>
      </c>
      <c r="D122" s="64">
        <f>IF(ลับ!D$3=0,0,IF(เวลาเรียน!I19="ล",ลับ!D$3,0))</f>
        <v>0</v>
      </c>
      <c r="E122" s="64">
        <f>IF(ลับ!E$3=0,0,IF(เวลาเรียน!J19="ล",ลับ!E$3,0))</f>
        <v>0</v>
      </c>
      <c r="F122" s="64">
        <f>IF(ลับ!F$3=0,0,IF(เวลาเรียน!K19="ล",ลับ!F$3,0))</f>
        <v>0</v>
      </c>
      <c r="G122" s="64">
        <f>IF(ลับ!G$3=0,0,IF(เวลาเรียน!L19="ล",ลับ!G$3,0))</f>
        <v>0</v>
      </c>
      <c r="H122" s="64">
        <f>IF(ลับ!H$3=0,0,IF(เวลาเรียน!M19="ล",ลับ!H$3,0))</f>
        <v>0</v>
      </c>
      <c r="I122" s="64">
        <f>IF(ลับ!I$3=0,0,IF(เวลาเรียน!N19="ล",ลับ!I$3,0))</f>
        <v>0</v>
      </c>
      <c r="J122" s="64">
        <f>IF(ลับ!J$3=0,0,IF(เวลาเรียน!O19="ล",ลับ!J$3,0))</f>
        <v>0</v>
      </c>
      <c r="K122" s="64">
        <f>IF(ลับ!K$3=0,0,IF(เวลาเรียน!P19="ล",ลับ!K$3,0))</f>
        <v>0</v>
      </c>
      <c r="L122" s="64">
        <f>IF(ลับ!L$3=0,0,IF(เวลาเรียน!Q19="ล",ลับ!L$3,0))</f>
        <v>0</v>
      </c>
      <c r="M122" s="64">
        <f>IF(ลับ!M$3=0,0,IF(เวลาเรียน!R19="ล",ลับ!M$3,0))</f>
        <v>0</v>
      </c>
      <c r="N122" s="64">
        <f>IF(ลับ!N$3=0,0,IF(เวลาเรียน!S19="ล",ลับ!N$3,0))</f>
        <v>0</v>
      </c>
      <c r="O122" s="64">
        <f>IF(ลับ!O$3=0,0,IF(เวลาเรียน!T19="ล",ลับ!O$3,0))</f>
        <v>0</v>
      </c>
      <c r="P122" s="64">
        <f>IF(ลับ!P$3=0,0,IF(เวลาเรียน!U19="ล",ลับ!P$3,0))</f>
        <v>0</v>
      </c>
      <c r="Q122" s="64">
        <f>IF(ลับ!Q$3=0,0,IF(เวลาเรียน!V19="ล",ลับ!Q$3,0))</f>
        <v>0</v>
      </c>
      <c r="R122" s="64">
        <f>IF(ลับ!R$3=0,0,IF(เวลาเรียน!W19="ล",ลับ!R$3,0))</f>
        <v>0</v>
      </c>
      <c r="S122" s="64">
        <f>IF(ลับ!S$3=0,0,IF(เวลาเรียน!X19="ล",ลับ!S$3,0))</f>
        <v>0</v>
      </c>
      <c r="T122" s="64">
        <f>IF(ลับ!T$3=0,0,IF(เวลาเรียน!Y19="ล",ลับ!T$3,0))</f>
        <v>0</v>
      </c>
      <c r="U122" s="64">
        <f>IF(ลับ!U$3=0,0,IF(เวลาเรียน!Z19="ล",ลับ!U$3,0))</f>
        <v>0</v>
      </c>
      <c r="V122" s="64">
        <f>IF(ลับ!V$3=0,0,IF(เวลาเรียน!AA19="ล",ลับ!V$3,0))</f>
        <v>0</v>
      </c>
      <c r="W122" s="64">
        <f>IF(ลับ!W$3=0,0,IF(เวลาเรียน!AB19="ล",ลับ!W$3,0))</f>
        <v>0</v>
      </c>
      <c r="X122" s="64">
        <f>IF(ลับ!X$3=0,0,IF(เวลาเรียน!AC19="ล",ลับ!X$3,0))</f>
        <v>0</v>
      </c>
      <c r="Y122" s="64">
        <f>IF(ลับ!Y$3=0,0,IF(เวลาเรียน!AD19="ล",ลับ!Y$3,0))</f>
        <v>0</v>
      </c>
      <c r="Z122" s="773">
        <f>IF(ลับ!Z$3=0,0,IF(เวลาเรียน!AE19="ล",ลับ!Z$3,0))</f>
        <v>0</v>
      </c>
      <c r="AA122" s="64">
        <f>IF(ลับ!B$3=0,0,IF(เวลาเรียน!AH19="ล",ลับ!B$3,0))</f>
        <v>0</v>
      </c>
      <c r="AB122" s="64">
        <f>IF(ลับ!C$3=0,0,IF(เวลาเรียน!AI19="ล",ลับ!C$3,0))</f>
        <v>0</v>
      </c>
      <c r="AC122" s="64">
        <f>IF(ลับ!D$3=0,0,IF(เวลาเรียน!AJ19="ล",ลับ!D$3,0))</f>
        <v>0</v>
      </c>
      <c r="AD122" s="64">
        <f>IF(ลับ!E$3=0,0,IF(เวลาเรียน!AK19="ล",ลับ!E$3,0))</f>
        <v>0</v>
      </c>
      <c r="AE122" s="64">
        <f>IF(ลับ!F$3=0,0,IF(เวลาเรียน!AL19="ล",ลับ!F$3,0))</f>
        <v>0</v>
      </c>
      <c r="AF122" s="64">
        <f>IF(ลับ!G$3=0,0,IF(เวลาเรียน!AM19="ล",ลับ!G$3,0))</f>
        <v>0</v>
      </c>
      <c r="AG122" s="64">
        <f>IF(ลับ!H$3=0,0,IF(เวลาเรียน!AN19="ล",ลับ!H$3,0))</f>
        <v>0</v>
      </c>
      <c r="AH122" s="64">
        <f>IF(ลับ!I$3=0,0,IF(เวลาเรียน!AO19="ล",ลับ!I$3,0))</f>
        <v>0</v>
      </c>
      <c r="AI122" s="64">
        <f>IF(ลับ!J$3=0,0,IF(เวลาเรียน!AP19="ล",ลับ!J$3,0))</f>
        <v>0</v>
      </c>
      <c r="AJ122" s="64">
        <f>IF(ลับ!K$3=0,0,IF(เวลาเรียน!AQ19="ล",ลับ!K$3,0))</f>
        <v>0</v>
      </c>
      <c r="AK122" s="64">
        <f>IF(ลับ!L$3=0,0,IF(เวลาเรียน!AR19="ล",ลับ!L$3,0))</f>
        <v>0</v>
      </c>
      <c r="AL122" s="64">
        <f>IF(ลับ!M$3=0,0,IF(เวลาเรียน!AS19="ล",ลับ!M$3,0))</f>
        <v>0</v>
      </c>
      <c r="AM122" s="64">
        <f>IF(ลับ!N$3=0,0,IF(เวลาเรียน!AT19="ล",ลับ!N$3,0))</f>
        <v>0</v>
      </c>
      <c r="AN122" s="64">
        <f>IF(ลับ!O$3=0,0,IF(เวลาเรียน!AU19="ล",ลับ!O$3,0))</f>
        <v>0</v>
      </c>
      <c r="AO122" s="64">
        <f>IF(ลับ!P$3=0,0,IF(เวลาเรียน!AV19="ล",ลับ!P$3,0))</f>
        <v>0</v>
      </c>
      <c r="AP122" s="64">
        <f>IF(ลับ!Q$3=0,0,IF(เวลาเรียน!AW19="ล",ลับ!Q$3,0))</f>
        <v>0</v>
      </c>
      <c r="AQ122" s="64">
        <f>IF(ลับ!R$3=0,0,IF(เวลาเรียน!AX19="ล",ลับ!R$3,0))</f>
        <v>0</v>
      </c>
      <c r="AR122" s="64">
        <f>IF(ลับ!S$3=0,0,IF(เวลาเรียน!AY19="ล",ลับ!S$3,0))</f>
        <v>0</v>
      </c>
      <c r="AS122" s="64">
        <f>IF(ลับ!T$3=0,0,IF(เวลาเรียน!AZ19="ล",ลับ!T$3,0))</f>
        <v>0</v>
      </c>
      <c r="AT122" s="64">
        <f>IF(ลับ!U$3=0,0,IF(เวลาเรียน!BA19="ล",ลับ!U$3,0))</f>
        <v>0</v>
      </c>
      <c r="AU122" s="64">
        <f>IF(ลับ!V$3=0,0,IF(เวลาเรียน!BB19="ล",ลับ!V$3,0))</f>
        <v>0</v>
      </c>
      <c r="AV122" s="64">
        <f>IF(ลับ!W$3=0,0,IF(เวลาเรียน!BC19="ล",ลับ!W$3,0))</f>
        <v>0</v>
      </c>
      <c r="AW122" s="64">
        <f>IF(ลับ!X$3=0,0,IF(เวลาเรียน!BD19="ล",ลับ!X$3,0))</f>
        <v>0</v>
      </c>
      <c r="AX122" s="64">
        <f>IF(ลับ!Y$3=0,0,IF(เวลาเรียน!BE19="ล",ลับ!Y$3,0))</f>
        <v>0</v>
      </c>
      <c r="AY122" s="64">
        <f>IF(ลับ!Z$3=0,0,IF(เวลาเรียน!BF19="ล",ลับ!Z$3,0))</f>
        <v>0</v>
      </c>
      <c r="AZ122" s="64">
        <f>IF(ลับ!AA$3=0,0,IF(เวลาเรียน!BG19="ล",ลับ!AA$3,0))</f>
        <v>0</v>
      </c>
      <c r="BA122" s="64">
        <f>IF(ลับ!AB$3=0,0,IF(เวลาเรียน!BH19="ล",ลับ!AB$3,0))</f>
        <v>0</v>
      </c>
      <c r="BB122" s="64">
        <f>IF(ลับ!AC$3=0,0,IF(เวลาเรียน!BI19="ล",ลับ!AC$3,0))</f>
        <v>0</v>
      </c>
      <c r="BC122" s="64">
        <f>IF(ลับ!AD$3=0,0,IF(เวลาเรียน!BJ19="ล",ลับ!AD$3,0))</f>
        <v>0</v>
      </c>
      <c r="BD122" s="64">
        <f>IF(ลับ!AE$3=0,0,IF(เวลาเรียน!BK19="ล",ลับ!AE$3,0))</f>
        <v>0</v>
      </c>
      <c r="BE122" s="64">
        <f>IF(ลับ!AF$3=0,0,IF(เวลาเรียน!BL19="ล",ลับ!AF$3,0))</f>
        <v>0</v>
      </c>
      <c r="BF122" s="64">
        <f>IF(ลับ!AG$3=0,0,IF(เวลาเรียน!BM19="ล",ลับ!AG$3,0))</f>
        <v>0</v>
      </c>
      <c r="BG122" s="64">
        <f>IF(ลับ!AH$3=0,0,IF(เวลาเรียน!BN19="ล",ลับ!AH$3,0))</f>
        <v>0</v>
      </c>
      <c r="BH122" s="64">
        <f>IF(ลับ!AI$3=0,0,IF(เวลาเรียน!BO19="ล",ลับ!AI$3,0))</f>
        <v>0</v>
      </c>
      <c r="BI122" s="64">
        <f>IF(ลับ!AJ$3=0,0,IF(เวลาเรียน!BP19="ล",ลับ!AJ$3,0))</f>
        <v>0</v>
      </c>
      <c r="BJ122" s="64">
        <f>IF(ลับ!AK$3=0,0,IF(เวลาเรียน!BQ19="ล",ลับ!AK$3,0))</f>
        <v>0</v>
      </c>
      <c r="BK122" s="64">
        <f>IF(ลับ!AL$3=0,0,IF(เวลาเรียน!BR19="ล",ลับ!AL$3,0))</f>
        <v>0</v>
      </c>
      <c r="BL122" s="64">
        <f>IF(ลับ!AM$3=0,0,IF(เวลาเรียน!BS19="ล",ลับ!AM$3,0))</f>
        <v>0</v>
      </c>
      <c r="BM122" s="64">
        <f>IF(ลับ!AN$3=0,0,IF(เวลาเรียน!BT19="ล",ลับ!AN$3,0))</f>
        <v>0</v>
      </c>
      <c r="BN122" s="64">
        <f>IF(ลับ!AO$3=0,0,IF(เวลาเรียน!BU19="ล",ลับ!AO$3,0))</f>
        <v>0</v>
      </c>
      <c r="BO122" s="64">
        <f>IF(ลับ!AP$3=0,0,IF(เวลาเรียน!BV19="ล",ลับ!AP$3,0))</f>
        <v>0</v>
      </c>
      <c r="BP122" s="64">
        <f>IF(ลับ!AQ$3=0,0,IF(เวลาเรียน!BW19="ล",ลับ!AQ$3,0))</f>
        <v>0</v>
      </c>
      <c r="BQ122" s="64">
        <f>IF(ลับ!AR$3=0,0,IF(เวลาเรียน!BX19="ล",ลับ!AR$3,0))</f>
        <v>0</v>
      </c>
      <c r="BR122" s="64">
        <f>IF(ลับ!AS$3=0,0,IF(เวลาเรียน!BY19="ล",ลับ!AS$3,0))</f>
        <v>0</v>
      </c>
      <c r="BS122" s="773">
        <f>IF(ลับ!AT$3=0,0,IF(เวลาเรียน!BZ19="ล",ลับ!AT$3,0))</f>
        <v>0</v>
      </c>
      <c r="BT122" s="64">
        <f>IF(ลับ!BT$3=0,0,IF(เวลาเรียน!CB19="ล",ลับ!BT$3,0))</f>
        <v>0</v>
      </c>
      <c r="BU122" s="64">
        <f>IF(ลับ!BU$3=0,0,IF(เวลาเรียน!CC19="ล",ลับ!BU$3,0))</f>
        <v>0</v>
      </c>
      <c r="BV122" s="64">
        <f>IF(ลับ!BV$3=0,0,IF(เวลาเรียน!CD19="ล",ลับ!BV$3,0))</f>
        <v>0</v>
      </c>
      <c r="BW122" s="64">
        <f>IF(ลับ!BW$3=0,0,IF(เวลาเรียน!CE19="ล",ลับ!BW$3,0))</f>
        <v>0</v>
      </c>
      <c r="BX122" s="64">
        <f>IF(ลับ!BX$3=0,0,IF(เวลาเรียน!CF19="ล",ลับ!BX$3,0))</f>
        <v>0</v>
      </c>
      <c r="BY122" s="64">
        <f>IF(ลับ!BY$3=0,0,IF(เวลาเรียน!CG19="ล",ลับ!BY$3,0))</f>
        <v>0</v>
      </c>
      <c r="BZ122" s="64">
        <f>IF(ลับ!BZ$3=0,0,IF(เวลาเรียน!CH19="ล",ลับ!BZ$3,0))</f>
        <v>0</v>
      </c>
      <c r="CA122" s="64">
        <f>IF(ลับ!CA$3=0,0,IF(เวลาเรียน!CI19="ล",ลับ!CA$3,0))</f>
        <v>0</v>
      </c>
      <c r="CB122" s="64">
        <f>IF(ลับ!CB$3=0,0,IF(เวลาเรียน!CJ19="ล",ลับ!CB$3,0))</f>
        <v>0</v>
      </c>
      <c r="CC122" s="64">
        <f>IF(ลับ!CC$3=0,0,IF(เวลาเรียน!CK19="ล",ลับ!CC$3,0))</f>
        <v>0</v>
      </c>
      <c r="CD122" s="64">
        <f>IF(ลับ!CD$3=0,0,IF(เวลาเรียน!CL19="ล",ลับ!CD$3,0))</f>
        <v>0</v>
      </c>
      <c r="CE122" s="64">
        <f>IF(ลับ!CE$3=0,0,IF(เวลาเรียน!CM19="ล",ลับ!CE$3,0))</f>
        <v>0</v>
      </c>
      <c r="CF122" s="64">
        <f>IF(ลับ!CF$3=0,0,IF(เวลาเรียน!CN19="ล",ลับ!CF$3,0))</f>
        <v>0</v>
      </c>
      <c r="CG122" s="64">
        <f>IF(ลับ!CG$3=0,0,IF(เวลาเรียน!CO19="ล",ลับ!CG$3,0))</f>
        <v>0</v>
      </c>
      <c r="CH122" s="64">
        <f>IF(ลับ!CH$3=0,0,IF(เวลาเรียน!CP19="ล",ลับ!CH$3,0))</f>
        <v>0</v>
      </c>
      <c r="CI122" s="64">
        <f>IF(ลับ!CI$3=0,0,IF(เวลาเรียน!CQ19="ล",ลับ!CI$3,0))</f>
        <v>0</v>
      </c>
      <c r="CJ122" s="64">
        <f>IF(ลับ!CJ$3=0,0,IF(เวลาเรียน!CR19="ล",ลับ!CJ$3,0))</f>
        <v>0</v>
      </c>
      <c r="CK122" s="64">
        <f>IF(ลับ!CK$3=0,0,IF(เวลาเรียน!CS19="ล",ลับ!CK$3,0))</f>
        <v>0</v>
      </c>
      <c r="CL122" s="64">
        <f>IF(ลับ!CL$3=0,0,IF(เวลาเรียน!CT19="ล",ลับ!CL$3,0))</f>
        <v>0</v>
      </c>
      <c r="CM122" s="64">
        <f>IF(ลับ!CM$3=0,0,IF(เวลาเรียน!CU19="ล",ลับ!CM$3,0))</f>
        <v>0</v>
      </c>
      <c r="CN122" s="64">
        <f>IF(ลับ!CN$3=0,0,IF(เวลาเรียน!CV19="ล",ลับ!CN$3,0))</f>
        <v>0</v>
      </c>
      <c r="CO122" s="64">
        <f>IF(ลับ!CO$3=0,0,IF(เวลาเรียน!CW19="ล",ลับ!CO$3,0))</f>
        <v>0</v>
      </c>
      <c r="CP122" s="64">
        <f>IF(ลับ!CP$3=0,0,IF(เวลาเรียน!CX19="ล",ลับ!CP$3,0))</f>
        <v>0</v>
      </c>
      <c r="CQ122" s="64">
        <f>IF(ลับ!CQ$3=0,0,IF(เวลาเรียน!CY19="ล",ลับ!CQ$3,0))</f>
        <v>0</v>
      </c>
      <c r="CR122" s="64">
        <f>IF(ลับ!CR$3=0,0,IF(เวลาเรียน!CZ19="ล",ลับ!CR$3,0))</f>
        <v>0</v>
      </c>
      <c r="CS122" s="64">
        <f>IF(ลับ!CS$3=0,0,IF(เวลาเรียน!DA19="ล",ลับ!CS$3,0))</f>
        <v>0</v>
      </c>
      <c r="CT122" s="64">
        <f>IF(ลับ!CT$3=0,0,IF(เวลาเรียน!DB19="ล",ลับ!CT$3,0))</f>
        <v>0</v>
      </c>
      <c r="CU122" s="64">
        <f>IF(ลับ!CU$3=0,0,IF(เวลาเรียน!DC19="ล",ลับ!CU$3,0))</f>
        <v>0</v>
      </c>
      <c r="CV122" s="64">
        <f>IF(ลับ!CV$3=0,0,IF(เวลาเรียน!DD19="ล",ลับ!CV$3,0))</f>
        <v>0</v>
      </c>
      <c r="CW122" s="64">
        <f>IF(ลับ!CW$3=0,0,IF(เวลาเรียน!DE19="ล",ลับ!CW$3,0))</f>
        <v>0</v>
      </c>
      <c r="CX122" s="85">
        <f t="shared" si="25"/>
        <v>0</v>
      </c>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row>
    <row r="123" spans="1:214" ht="21">
      <c r="A123" s="29">
        <v>15</v>
      </c>
      <c r="B123" s="64">
        <f>IF(ลับ!B$3=0,0,IF(เวลาเรียน!G20="ล",ลับ!B$3,0))</f>
        <v>0</v>
      </c>
      <c r="C123" s="64">
        <f>IF(ลับ!C$3=0,0,IF(เวลาเรียน!H20="ล",ลับ!C$3,0))</f>
        <v>0</v>
      </c>
      <c r="D123" s="64">
        <f>IF(ลับ!D$3=0,0,IF(เวลาเรียน!I20="ล",ลับ!D$3,0))</f>
        <v>0</v>
      </c>
      <c r="E123" s="64">
        <f>IF(ลับ!E$3=0,0,IF(เวลาเรียน!J20="ล",ลับ!E$3,0))</f>
        <v>0</v>
      </c>
      <c r="F123" s="64">
        <f>IF(ลับ!F$3=0,0,IF(เวลาเรียน!K20="ล",ลับ!F$3,0))</f>
        <v>0</v>
      </c>
      <c r="G123" s="64">
        <f>IF(ลับ!G$3=0,0,IF(เวลาเรียน!L20="ล",ลับ!G$3,0))</f>
        <v>0</v>
      </c>
      <c r="H123" s="64">
        <f>IF(ลับ!H$3=0,0,IF(เวลาเรียน!M20="ล",ลับ!H$3,0))</f>
        <v>0</v>
      </c>
      <c r="I123" s="64">
        <f>IF(ลับ!I$3=0,0,IF(เวลาเรียน!N20="ล",ลับ!I$3,0))</f>
        <v>0</v>
      </c>
      <c r="J123" s="64">
        <f>IF(ลับ!J$3=0,0,IF(เวลาเรียน!O20="ล",ลับ!J$3,0))</f>
        <v>0</v>
      </c>
      <c r="K123" s="64">
        <f>IF(ลับ!K$3=0,0,IF(เวลาเรียน!P20="ล",ลับ!K$3,0))</f>
        <v>0</v>
      </c>
      <c r="L123" s="64">
        <f>IF(ลับ!L$3=0,0,IF(เวลาเรียน!Q20="ล",ลับ!L$3,0))</f>
        <v>0</v>
      </c>
      <c r="M123" s="64">
        <f>IF(ลับ!M$3=0,0,IF(เวลาเรียน!R20="ล",ลับ!M$3,0))</f>
        <v>0</v>
      </c>
      <c r="N123" s="64">
        <f>IF(ลับ!N$3=0,0,IF(เวลาเรียน!S20="ล",ลับ!N$3,0))</f>
        <v>0</v>
      </c>
      <c r="O123" s="64">
        <f>IF(ลับ!O$3=0,0,IF(เวลาเรียน!T20="ล",ลับ!O$3,0))</f>
        <v>0</v>
      </c>
      <c r="P123" s="64">
        <f>IF(ลับ!P$3=0,0,IF(เวลาเรียน!U20="ล",ลับ!P$3,0))</f>
        <v>0</v>
      </c>
      <c r="Q123" s="64">
        <f>IF(ลับ!Q$3=0,0,IF(เวลาเรียน!V20="ล",ลับ!Q$3,0))</f>
        <v>0</v>
      </c>
      <c r="R123" s="64">
        <f>IF(ลับ!R$3=0,0,IF(เวลาเรียน!W20="ล",ลับ!R$3,0))</f>
        <v>0</v>
      </c>
      <c r="S123" s="64">
        <f>IF(ลับ!S$3=0,0,IF(เวลาเรียน!X20="ล",ลับ!S$3,0))</f>
        <v>0</v>
      </c>
      <c r="T123" s="64">
        <f>IF(ลับ!T$3=0,0,IF(เวลาเรียน!Y20="ล",ลับ!T$3,0))</f>
        <v>0</v>
      </c>
      <c r="U123" s="64">
        <f>IF(ลับ!U$3=0,0,IF(เวลาเรียน!Z20="ล",ลับ!U$3,0))</f>
        <v>0</v>
      </c>
      <c r="V123" s="64">
        <f>IF(ลับ!V$3=0,0,IF(เวลาเรียน!AA20="ล",ลับ!V$3,0))</f>
        <v>0</v>
      </c>
      <c r="W123" s="64">
        <f>IF(ลับ!W$3=0,0,IF(เวลาเรียน!AB20="ล",ลับ!W$3,0))</f>
        <v>0</v>
      </c>
      <c r="X123" s="64">
        <f>IF(ลับ!X$3=0,0,IF(เวลาเรียน!AC20="ล",ลับ!X$3,0))</f>
        <v>0</v>
      </c>
      <c r="Y123" s="64">
        <f>IF(ลับ!Y$3=0,0,IF(เวลาเรียน!AD20="ล",ลับ!Y$3,0))</f>
        <v>0</v>
      </c>
      <c r="Z123" s="773">
        <f>IF(ลับ!Z$3=0,0,IF(เวลาเรียน!AE20="ล",ลับ!Z$3,0))</f>
        <v>0</v>
      </c>
      <c r="AA123" s="64">
        <f>IF(ลับ!B$3=0,0,IF(เวลาเรียน!AH20="ล",ลับ!B$3,0))</f>
        <v>0</v>
      </c>
      <c r="AB123" s="64">
        <f>IF(ลับ!C$3=0,0,IF(เวลาเรียน!AI20="ล",ลับ!C$3,0))</f>
        <v>0</v>
      </c>
      <c r="AC123" s="64">
        <f>IF(ลับ!D$3=0,0,IF(เวลาเรียน!AJ20="ล",ลับ!D$3,0))</f>
        <v>0</v>
      </c>
      <c r="AD123" s="64">
        <f>IF(ลับ!E$3=0,0,IF(เวลาเรียน!AK20="ล",ลับ!E$3,0))</f>
        <v>0</v>
      </c>
      <c r="AE123" s="64">
        <f>IF(ลับ!F$3=0,0,IF(เวลาเรียน!AL20="ล",ลับ!F$3,0))</f>
        <v>0</v>
      </c>
      <c r="AF123" s="64">
        <f>IF(ลับ!G$3=0,0,IF(เวลาเรียน!AM20="ล",ลับ!G$3,0))</f>
        <v>0</v>
      </c>
      <c r="AG123" s="64">
        <f>IF(ลับ!H$3=0,0,IF(เวลาเรียน!AN20="ล",ลับ!H$3,0))</f>
        <v>0</v>
      </c>
      <c r="AH123" s="64">
        <f>IF(ลับ!I$3=0,0,IF(เวลาเรียน!AO20="ล",ลับ!I$3,0))</f>
        <v>0</v>
      </c>
      <c r="AI123" s="64">
        <f>IF(ลับ!J$3=0,0,IF(เวลาเรียน!AP20="ล",ลับ!J$3,0))</f>
        <v>0</v>
      </c>
      <c r="AJ123" s="64">
        <f>IF(ลับ!K$3=0,0,IF(เวลาเรียน!AQ20="ล",ลับ!K$3,0))</f>
        <v>0</v>
      </c>
      <c r="AK123" s="64">
        <f>IF(ลับ!L$3=0,0,IF(เวลาเรียน!AR20="ล",ลับ!L$3,0))</f>
        <v>0</v>
      </c>
      <c r="AL123" s="64">
        <f>IF(ลับ!M$3=0,0,IF(เวลาเรียน!AS20="ล",ลับ!M$3,0))</f>
        <v>0</v>
      </c>
      <c r="AM123" s="64">
        <f>IF(ลับ!N$3=0,0,IF(เวลาเรียน!AT20="ล",ลับ!N$3,0))</f>
        <v>0</v>
      </c>
      <c r="AN123" s="64">
        <f>IF(ลับ!O$3=0,0,IF(เวลาเรียน!AU20="ล",ลับ!O$3,0))</f>
        <v>0</v>
      </c>
      <c r="AO123" s="64">
        <f>IF(ลับ!P$3=0,0,IF(เวลาเรียน!AV20="ล",ลับ!P$3,0))</f>
        <v>0</v>
      </c>
      <c r="AP123" s="64">
        <f>IF(ลับ!Q$3=0,0,IF(เวลาเรียน!AW20="ล",ลับ!Q$3,0))</f>
        <v>0</v>
      </c>
      <c r="AQ123" s="64">
        <f>IF(ลับ!R$3=0,0,IF(เวลาเรียน!AX20="ล",ลับ!R$3,0))</f>
        <v>0</v>
      </c>
      <c r="AR123" s="64">
        <f>IF(ลับ!S$3=0,0,IF(เวลาเรียน!AY20="ล",ลับ!S$3,0))</f>
        <v>0</v>
      </c>
      <c r="AS123" s="64">
        <f>IF(ลับ!T$3=0,0,IF(เวลาเรียน!AZ20="ล",ลับ!T$3,0))</f>
        <v>0</v>
      </c>
      <c r="AT123" s="64">
        <f>IF(ลับ!U$3=0,0,IF(เวลาเรียน!BA20="ล",ลับ!U$3,0))</f>
        <v>0</v>
      </c>
      <c r="AU123" s="64">
        <f>IF(ลับ!V$3=0,0,IF(เวลาเรียน!BB20="ล",ลับ!V$3,0))</f>
        <v>0</v>
      </c>
      <c r="AV123" s="64">
        <f>IF(ลับ!W$3=0,0,IF(เวลาเรียน!BC20="ล",ลับ!W$3,0))</f>
        <v>0</v>
      </c>
      <c r="AW123" s="64">
        <f>IF(ลับ!X$3=0,0,IF(เวลาเรียน!BD20="ล",ลับ!X$3,0))</f>
        <v>0</v>
      </c>
      <c r="AX123" s="64">
        <f>IF(ลับ!Y$3=0,0,IF(เวลาเรียน!BE20="ล",ลับ!Y$3,0))</f>
        <v>0</v>
      </c>
      <c r="AY123" s="64">
        <f>IF(ลับ!Z$3=0,0,IF(เวลาเรียน!BF20="ล",ลับ!Z$3,0))</f>
        <v>0</v>
      </c>
      <c r="AZ123" s="64">
        <f>IF(ลับ!AA$3=0,0,IF(เวลาเรียน!BG20="ล",ลับ!AA$3,0))</f>
        <v>0</v>
      </c>
      <c r="BA123" s="64">
        <f>IF(ลับ!AB$3=0,0,IF(เวลาเรียน!BH20="ล",ลับ!AB$3,0))</f>
        <v>0</v>
      </c>
      <c r="BB123" s="64">
        <f>IF(ลับ!AC$3=0,0,IF(เวลาเรียน!BI20="ล",ลับ!AC$3,0))</f>
        <v>0</v>
      </c>
      <c r="BC123" s="64">
        <f>IF(ลับ!AD$3=0,0,IF(เวลาเรียน!BJ20="ล",ลับ!AD$3,0))</f>
        <v>0</v>
      </c>
      <c r="BD123" s="64">
        <f>IF(ลับ!AE$3=0,0,IF(เวลาเรียน!BK20="ล",ลับ!AE$3,0))</f>
        <v>0</v>
      </c>
      <c r="BE123" s="64">
        <f>IF(ลับ!AF$3=0,0,IF(เวลาเรียน!BL20="ล",ลับ!AF$3,0))</f>
        <v>0</v>
      </c>
      <c r="BF123" s="64">
        <f>IF(ลับ!AG$3=0,0,IF(เวลาเรียน!BM20="ล",ลับ!AG$3,0))</f>
        <v>0</v>
      </c>
      <c r="BG123" s="64">
        <f>IF(ลับ!AH$3=0,0,IF(เวลาเรียน!BN20="ล",ลับ!AH$3,0))</f>
        <v>0</v>
      </c>
      <c r="BH123" s="64">
        <f>IF(ลับ!AI$3=0,0,IF(เวลาเรียน!BO20="ล",ลับ!AI$3,0))</f>
        <v>0</v>
      </c>
      <c r="BI123" s="64">
        <f>IF(ลับ!AJ$3=0,0,IF(เวลาเรียน!BP20="ล",ลับ!AJ$3,0))</f>
        <v>0</v>
      </c>
      <c r="BJ123" s="64">
        <f>IF(ลับ!AK$3=0,0,IF(เวลาเรียน!BQ20="ล",ลับ!AK$3,0))</f>
        <v>0</v>
      </c>
      <c r="BK123" s="64">
        <f>IF(ลับ!AL$3=0,0,IF(เวลาเรียน!BR20="ล",ลับ!AL$3,0))</f>
        <v>0</v>
      </c>
      <c r="BL123" s="64">
        <f>IF(ลับ!AM$3=0,0,IF(เวลาเรียน!BS20="ล",ลับ!AM$3,0))</f>
        <v>0</v>
      </c>
      <c r="BM123" s="64">
        <f>IF(ลับ!AN$3=0,0,IF(เวลาเรียน!BT20="ล",ลับ!AN$3,0))</f>
        <v>0</v>
      </c>
      <c r="BN123" s="64">
        <f>IF(ลับ!AO$3=0,0,IF(เวลาเรียน!BU20="ล",ลับ!AO$3,0))</f>
        <v>0</v>
      </c>
      <c r="BO123" s="64">
        <f>IF(ลับ!AP$3=0,0,IF(เวลาเรียน!BV20="ล",ลับ!AP$3,0))</f>
        <v>0</v>
      </c>
      <c r="BP123" s="64">
        <f>IF(ลับ!AQ$3=0,0,IF(เวลาเรียน!BW20="ล",ลับ!AQ$3,0))</f>
        <v>0</v>
      </c>
      <c r="BQ123" s="64">
        <f>IF(ลับ!AR$3=0,0,IF(เวลาเรียน!BX20="ล",ลับ!AR$3,0))</f>
        <v>0</v>
      </c>
      <c r="BR123" s="64">
        <f>IF(ลับ!AS$3=0,0,IF(เวลาเรียน!BY20="ล",ลับ!AS$3,0))</f>
        <v>0</v>
      </c>
      <c r="BS123" s="773">
        <f>IF(ลับ!AT$3=0,0,IF(เวลาเรียน!BZ20="ล",ลับ!AT$3,0))</f>
        <v>0</v>
      </c>
      <c r="BT123" s="64">
        <f>IF(ลับ!BT$3=0,0,IF(เวลาเรียน!CB20="ล",ลับ!BT$3,0))</f>
        <v>0</v>
      </c>
      <c r="BU123" s="64">
        <f>IF(ลับ!BU$3=0,0,IF(เวลาเรียน!CC20="ล",ลับ!BU$3,0))</f>
        <v>0</v>
      </c>
      <c r="BV123" s="64">
        <f>IF(ลับ!BV$3=0,0,IF(เวลาเรียน!CD20="ล",ลับ!BV$3,0))</f>
        <v>0</v>
      </c>
      <c r="BW123" s="64">
        <f>IF(ลับ!BW$3=0,0,IF(เวลาเรียน!CE20="ล",ลับ!BW$3,0))</f>
        <v>0</v>
      </c>
      <c r="BX123" s="64">
        <f>IF(ลับ!BX$3=0,0,IF(เวลาเรียน!CF20="ล",ลับ!BX$3,0))</f>
        <v>0</v>
      </c>
      <c r="BY123" s="64">
        <f>IF(ลับ!BY$3=0,0,IF(เวลาเรียน!CG20="ล",ลับ!BY$3,0))</f>
        <v>0</v>
      </c>
      <c r="BZ123" s="64">
        <f>IF(ลับ!BZ$3=0,0,IF(เวลาเรียน!CH20="ล",ลับ!BZ$3,0))</f>
        <v>0</v>
      </c>
      <c r="CA123" s="64">
        <f>IF(ลับ!CA$3=0,0,IF(เวลาเรียน!CI20="ล",ลับ!CA$3,0))</f>
        <v>0</v>
      </c>
      <c r="CB123" s="64">
        <f>IF(ลับ!CB$3=0,0,IF(เวลาเรียน!CJ20="ล",ลับ!CB$3,0))</f>
        <v>0</v>
      </c>
      <c r="CC123" s="64">
        <f>IF(ลับ!CC$3=0,0,IF(เวลาเรียน!CK20="ล",ลับ!CC$3,0))</f>
        <v>0</v>
      </c>
      <c r="CD123" s="64">
        <f>IF(ลับ!CD$3=0,0,IF(เวลาเรียน!CL20="ล",ลับ!CD$3,0))</f>
        <v>0</v>
      </c>
      <c r="CE123" s="64">
        <f>IF(ลับ!CE$3=0,0,IF(เวลาเรียน!CM20="ล",ลับ!CE$3,0))</f>
        <v>0</v>
      </c>
      <c r="CF123" s="64">
        <f>IF(ลับ!CF$3=0,0,IF(เวลาเรียน!CN20="ล",ลับ!CF$3,0))</f>
        <v>0</v>
      </c>
      <c r="CG123" s="64">
        <f>IF(ลับ!CG$3=0,0,IF(เวลาเรียน!CO20="ล",ลับ!CG$3,0))</f>
        <v>0</v>
      </c>
      <c r="CH123" s="64">
        <f>IF(ลับ!CH$3=0,0,IF(เวลาเรียน!CP20="ล",ลับ!CH$3,0))</f>
        <v>0</v>
      </c>
      <c r="CI123" s="64">
        <f>IF(ลับ!CI$3=0,0,IF(เวลาเรียน!CQ20="ล",ลับ!CI$3,0))</f>
        <v>0</v>
      </c>
      <c r="CJ123" s="64">
        <f>IF(ลับ!CJ$3=0,0,IF(เวลาเรียน!CR20="ล",ลับ!CJ$3,0))</f>
        <v>0</v>
      </c>
      <c r="CK123" s="64">
        <f>IF(ลับ!CK$3=0,0,IF(เวลาเรียน!CS20="ล",ลับ!CK$3,0))</f>
        <v>0</v>
      </c>
      <c r="CL123" s="64">
        <f>IF(ลับ!CL$3=0,0,IF(เวลาเรียน!CT20="ล",ลับ!CL$3,0))</f>
        <v>0</v>
      </c>
      <c r="CM123" s="64">
        <f>IF(ลับ!CM$3=0,0,IF(เวลาเรียน!CU20="ล",ลับ!CM$3,0))</f>
        <v>0</v>
      </c>
      <c r="CN123" s="64">
        <f>IF(ลับ!CN$3=0,0,IF(เวลาเรียน!CV20="ล",ลับ!CN$3,0))</f>
        <v>0</v>
      </c>
      <c r="CO123" s="64">
        <f>IF(ลับ!CO$3=0,0,IF(เวลาเรียน!CW20="ล",ลับ!CO$3,0))</f>
        <v>0</v>
      </c>
      <c r="CP123" s="64">
        <f>IF(ลับ!CP$3=0,0,IF(เวลาเรียน!CX20="ล",ลับ!CP$3,0))</f>
        <v>0</v>
      </c>
      <c r="CQ123" s="64">
        <f>IF(ลับ!CQ$3=0,0,IF(เวลาเรียน!CY20="ล",ลับ!CQ$3,0))</f>
        <v>0</v>
      </c>
      <c r="CR123" s="64">
        <f>IF(ลับ!CR$3=0,0,IF(เวลาเรียน!CZ20="ล",ลับ!CR$3,0))</f>
        <v>0</v>
      </c>
      <c r="CS123" s="64">
        <f>IF(ลับ!CS$3=0,0,IF(เวลาเรียน!DA20="ล",ลับ!CS$3,0))</f>
        <v>0</v>
      </c>
      <c r="CT123" s="64">
        <f>IF(ลับ!CT$3=0,0,IF(เวลาเรียน!DB20="ล",ลับ!CT$3,0))</f>
        <v>0</v>
      </c>
      <c r="CU123" s="64">
        <f>IF(ลับ!CU$3=0,0,IF(เวลาเรียน!DC20="ล",ลับ!CU$3,0))</f>
        <v>0</v>
      </c>
      <c r="CV123" s="64">
        <f>IF(ลับ!CV$3=0,0,IF(เวลาเรียน!DD20="ล",ลับ!CV$3,0))</f>
        <v>0</v>
      </c>
      <c r="CW123" s="64">
        <f>IF(ลับ!CW$3=0,0,IF(เวลาเรียน!DE20="ล",ลับ!CW$3,0))</f>
        <v>0</v>
      </c>
      <c r="CX123" s="85">
        <f t="shared" si="25"/>
        <v>0</v>
      </c>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GI123" s="77"/>
      <c r="GJ123" s="77"/>
      <c r="GK123" s="77"/>
      <c r="GL123" s="77"/>
      <c r="GM123" s="77"/>
      <c r="GN123" s="77"/>
      <c r="GO123" s="77"/>
      <c r="GP123" s="77"/>
      <c r="GQ123" s="77"/>
      <c r="GR123" s="77"/>
      <c r="GS123" s="77"/>
      <c r="GT123" s="77"/>
      <c r="GU123" s="77"/>
      <c r="GV123" s="77"/>
      <c r="GW123" s="77"/>
      <c r="GX123" s="77"/>
      <c r="GY123" s="77"/>
      <c r="GZ123" s="77"/>
      <c r="HA123" s="77"/>
      <c r="HB123" s="77"/>
      <c r="HC123" s="77"/>
      <c r="HD123" s="77"/>
      <c r="HE123" s="77"/>
      <c r="HF123" s="77"/>
    </row>
    <row r="124" spans="1:214" ht="21">
      <c r="A124" s="29">
        <v>16</v>
      </c>
      <c r="B124" s="64">
        <f>IF(ลับ!B$3=0,0,IF(เวลาเรียน!G21="ล",ลับ!B$3,0))</f>
        <v>0</v>
      </c>
      <c r="C124" s="64">
        <f>IF(ลับ!C$3=0,0,IF(เวลาเรียน!H21="ล",ลับ!C$3,0))</f>
        <v>0</v>
      </c>
      <c r="D124" s="64">
        <f>IF(ลับ!D$3=0,0,IF(เวลาเรียน!I21="ล",ลับ!D$3,0))</f>
        <v>0</v>
      </c>
      <c r="E124" s="64">
        <f>IF(ลับ!E$3=0,0,IF(เวลาเรียน!J21="ล",ลับ!E$3,0))</f>
        <v>0</v>
      </c>
      <c r="F124" s="64">
        <f>IF(ลับ!F$3=0,0,IF(เวลาเรียน!K21="ล",ลับ!F$3,0))</f>
        <v>0</v>
      </c>
      <c r="G124" s="64">
        <f>IF(ลับ!G$3=0,0,IF(เวลาเรียน!L21="ล",ลับ!G$3,0))</f>
        <v>0</v>
      </c>
      <c r="H124" s="64">
        <f>IF(ลับ!H$3=0,0,IF(เวลาเรียน!M21="ล",ลับ!H$3,0))</f>
        <v>0</v>
      </c>
      <c r="I124" s="64">
        <f>IF(ลับ!I$3=0,0,IF(เวลาเรียน!N21="ล",ลับ!I$3,0))</f>
        <v>0</v>
      </c>
      <c r="J124" s="64">
        <f>IF(ลับ!J$3=0,0,IF(เวลาเรียน!O21="ล",ลับ!J$3,0))</f>
        <v>0</v>
      </c>
      <c r="K124" s="64">
        <f>IF(ลับ!K$3=0,0,IF(เวลาเรียน!P21="ล",ลับ!K$3,0))</f>
        <v>0</v>
      </c>
      <c r="L124" s="64">
        <f>IF(ลับ!L$3=0,0,IF(เวลาเรียน!Q21="ล",ลับ!L$3,0))</f>
        <v>0</v>
      </c>
      <c r="M124" s="64">
        <f>IF(ลับ!M$3=0,0,IF(เวลาเรียน!R21="ล",ลับ!M$3,0))</f>
        <v>0</v>
      </c>
      <c r="N124" s="64">
        <f>IF(ลับ!N$3=0,0,IF(เวลาเรียน!S21="ล",ลับ!N$3,0))</f>
        <v>0</v>
      </c>
      <c r="O124" s="64">
        <f>IF(ลับ!O$3=0,0,IF(เวลาเรียน!T21="ล",ลับ!O$3,0))</f>
        <v>0</v>
      </c>
      <c r="P124" s="64">
        <f>IF(ลับ!P$3=0,0,IF(เวลาเรียน!U21="ล",ลับ!P$3,0))</f>
        <v>0</v>
      </c>
      <c r="Q124" s="64">
        <f>IF(ลับ!Q$3=0,0,IF(เวลาเรียน!V21="ล",ลับ!Q$3,0))</f>
        <v>0</v>
      </c>
      <c r="R124" s="64">
        <f>IF(ลับ!R$3=0,0,IF(เวลาเรียน!W21="ล",ลับ!R$3,0))</f>
        <v>0</v>
      </c>
      <c r="S124" s="64">
        <f>IF(ลับ!S$3=0,0,IF(เวลาเรียน!X21="ล",ลับ!S$3,0))</f>
        <v>0</v>
      </c>
      <c r="T124" s="64">
        <f>IF(ลับ!T$3=0,0,IF(เวลาเรียน!Y21="ล",ลับ!T$3,0))</f>
        <v>0</v>
      </c>
      <c r="U124" s="64">
        <f>IF(ลับ!U$3=0,0,IF(เวลาเรียน!Z21="ล",ลับ!U$3,0))</f>
        <v>0</v>
      </c>
      <c r="V124" s="64">
        <f>IF(ลับ!V$3=0,0,IF(เวลาเรียน!AA21="ล",ลับ!V$3,0))</f>
        <v>0</v>
      </c>
      <c r="W124" s="64">
        <f>IF(ลับ!W$3=0,0,IF(เวลาเรียน!AB21="ล",ลับ!W$3,0))</f>
        <v>0</v>
      </c>
      <c r="X124" s="64">
        <f>IF(ลับ!X$3=0,0,IF(เวลาเรียน!AC21="ล",ลับ!X$3,0))</f>
        <v>0</v>
      </c>
      <c r="Y124" s="64">
        <f>IF(ลับ!Y$3=0,0,IF(เวลาเรียน!AD21="ล",ลับ!Y$3,0))</f>
        <v>0</v>
      </c>
      <c r="Z124" s="773">
        <f>IF(ลับ!Z$3=0,0,IF(เวลาเรียน!AE21="ล",ลับ!Z$3,0))</f>
        <v>0</v>
      </c>
      <c r="AA124" s="64">
        <f>IF(ลับ!B$3=0,0,IF(เวลาเรียน!AH21="ล",ลับ!B$3,0))</f>
        <v>0</v>
      </c>
      <c r="AB124" s="64">
        <f>IF(ลับ!C$3=0,0,IF(เวลาเรียน!AI21="ล",ลับ!C$3,0))</f>
        <v>0</v>
      </c>
      <c r="AC124" s="64">
        <f>IF(ลับ!D$3=0,0,IF(เวลาเรียน!AJ21="ล",ลับ!D$3,0))</f>
        <v>0</v>
      </c>
      <c r="AD124" s="64">
        <f>IF(ลับ!E$3=0,0,IF(เวลาเรียน!AK21="ล",ลับ!E$3,0))</f>
        <v>0</v>
      </c>
      <c r="AE124" s="64">
        <f>IF(ลับ!F$3=0,0,IF(เวลาเรียน!AL21="ล",ลับ!F$3,0))</f>
        <v>0</v>
      </c>
      <c r="AF124" s="64">
        <f>IF(ลับ!G$3=0,0,IF(เวลาเรียน!AM21="ล",ลับ!G$3,0))</f>
        <v>0</v>
      </c>
      <c r="AG124" s="64">
        <f>IF(ลับ!H$3=0,0,IF(เวลาเรียน!AN21="ล",ลับ!H$3,0))</f>
        <v>0</v>
      </c>
      <c r="AH124" s="64">
        <f>IF(ลับ!I$3=0,0,IF(เวลาเรียน!AO21="ล",ลับ!I$3,0))</f>
        <v>0</v>
      </c>
      <c r="AI124" s="64">
        <f>IF(ลับ!J$3=0,0,IF(เวลาเรียน!AP21="ล",ลับ!J$3,0))</f>
        <v>0</v>
      </c>
      <c r="AJ124" s="64">
        <f>IF(ลับ!K$3=0,0,IF(เวลาเรียน!AQ21="ล",ลับ!K$3,0))</f>
        <v>0</v>
      </c>
      <c r="AK124" s="64">
        <f>IF(ลับ!L$3=0,0,IF(เวลาเรียน!AR21="ล",ลับ!L$3,0))</f>
        <v>0</v>
      </c>
      <c r="AL124" s="64">
        <f>IF(ลับ!M$3=0,0,IF(เวลาเรียน!AS21="ล",ลับ!M$3,0))</f>
        <v>0</v>
      </c>
      <c r="AM124" s="64">
        <f>IF(ลับ!N$3=0,0,IF(เวลาเรียน!AT21="ล",ลับ!N$3,0))</f>
        <v>0</v>
      </c>
      <c r="AN124" s="64">
        <f>IF(ลับ!O$3=0,0,IF(เวลาเรียน!AU21="ล",ลับ!O$3,0))</f>
        <v>0</v>
      </c>
      <c r="AO124" s="64">
        <f>IF(ลับ!P$3=0,0,IF(เวลาเรียน!AV21="ล",ลับ!P$3,0))</f>
        <v>0</v>
      </c>
      <c r="AP124" s="64">
        <f>IF(ลับ!Q$3=0,0,IF(เวลาเรียน!AW21="ล",ลับ!Q$3,0))</f>
        <v>0</v>
      </c>
      <c r="AQ124" s="64">
        <f>IF(ลับ!R$3=0,0,IF(เวลาเรียน!AX21="ล",ลับ!R$3,0))</f>
        <v>0</v>
      </c>
      <c r="AR124" s="64">
        <f>IF(ลับ!S$3=0,0,IF(เวลาเรียน!AY21="ล",ลับ!S$3,0))</f>
        <v>0</v>
      </c>
      <c r="AS124" s="64">
        <f>IF(ลับ!T$3=0,0,IF(เวลาเรียน!AZ21="ล",ลับ!T$3,0))</f>
        <v>0</v>
      </c>
      <c r="AT124" s="64">
        <f>IF(ลับ!U$3=0,0,IF(เวลาเรียน!BA21="ล",ลับ!U$3,0))</f>
        <v>0</v>
      </c>
      <c r="AU124" s="64">
        <f>IF(ลับ!V$3=0,0,IF(เวลาเรียน!BB21="ล",ลับ!V$3,0))</f>
        <v>0</v>
      </c>
      <c r="AV124" s="64">
        <f>IF(ลับ!W$3=0,0,IF(เวลาเรียน!BC21="ล",ลับ!W$3,0))</f>
        <v>0</v>
      </c>
      <c r="AW124" s="64">
        <f>IF(ลับ!X$3=0,0,IF(เวลาเรียน!BD21="ล",ลับ!X$3,0))</f>
        <v>0</v>
      </c>
      <c r="AX124" s="64">
        <f>IF(ลับ!Y$3=0,0,IF(เวลาเรียน!BE21="ล",ลับ!Y$3,0))</f>
        <v>0</v>
      </c>
      <c r="AY124" s="64">
        <f>IF(ลับ!Z$3=0,0,IF(เวลาเรียน!BF21="ล",ลับ!Z$3,0))</f>
        <v>0</v>
      </c>
      <c r="AZ124" s="64">
        <f>IF(ลับ!AA$3=0,0,IF(เวลาเรียน!BG21="ล",ลับ!AA$3,0))</f>
        <v>0</v>
      </c>
      <c r="BA124" s="64">
        <f>IF(ลับ!AB$3=0,0,IF(เวลาเรียน!BH21="ล",ลับ!AB$3,0))</f>
        <v>0</v>
      </c>
      <c r="BB124" s="64">
        <f>IF(ลับ!AC$3=0,0,IF(เวลาเรียน!BI21="ล",ลับ!AC$3,0))</f>
        <v>0</v>
      </c>
      <c r="BC124" s="64">
        <f>IF(ลับ!AD$3=0,0,IF(เวลาเรียน!BJ21="ล",ลับ!AD$3,0))</f>
        <v>0</v>
      </c>
      <c r="BD124" s="64">
        <f>IF(ลับ!AE$3=0,0,IF(เวลาเรียน!BK21="ล",ลับ!AE$3,0))</f>
        <v>0</v>
      </c>
      <c r="BE124" s="64">
        <f>IF(ลับ!AF$3=0,0,IF(เวลาเรียน!BL21="ล",ลับ!AF$3,0))</f>
        <v>0</v>
      </c>
      <c r="BF124" s="64">
        <f>IF(ลับ!AG$3=0,0,IF(เวลาเรียน!BM21="ล",ลับ!AG$3,0))</f>
        <v>0</v>
      </c>
      <c r="BG124" s="64">
        <f>IF(ลับ!AH$3=0,0,IF(เวลาเรียน!BN21="ล",ลับ!AH$3,0))</f>
        <v>0</v>
      </c>
      <c r="BH124" s="64">
        <f>IF(ลับ!AI$3=0,0,IF(เวลาเรียน!BO21="ล",ลับ!AI$3,0))</f>
        <v>0</v>
      </c>
      <c r="BI124" s="64">
        <f>IF(ลับ!AJ$3=0,0,IF(เวลาเรียน!BP21="ล",ลับ!AJ$3,0))</f>
        <v>0</v>
      </c>
      <c r="BJ124" s="64">
        <f>IF(ลับ!AK$3=0,0,IF(เวลาเรียน!BQ21="ล",ลับ!AK$3,0))</f>
        <v>0</v>
      </c>
      <c r="BK124" s="64">
        <f>IF(ลับ!AL$3=0,0,IF(เวลาเรียน!BR21="ล",ลับ!AL$3,0))</f>
        <v>0</v>
      </c>
      <c r="BL124" s="64">
        <f>IF(ลับ!AM$3=0,0,IF(เวลาเรียน!BS21="ล",ลับ!AM$3,0))</f>
        <v>0</v>
      </c>
      <c r="BM124" s="64">
        <f>IF(ลับ!AN$3=0,0,IF(เวลาเรียน!BT21="ล",ลับ!AN$3,0))</f>
        <v>0</v>
      </c>
      <c r="BN124" s="64">
        <f>IF(ลับ!AO$3=0,0,IF(เวลาเรียน!BU21="ล",ลับ!AO$3,0))</f>
        <v>0</v>
      </c>
      <c r="BO124" s="64">
        <f>IF(ลับ!AP$3=0,0,IF(เวลาเรียน!BV21="ล",ลับ!AP$3,0))</f>
        <v>0</v>
      </c>
      <c r="BP124" s="64">
        <f>IF(ลับ!AQ$3=0,0,IF(เวลาเรียน!BW21="ล",ลับ!AQ$3,0))</f>
        <v>0</v>
      </c>
      <c r="BQ124" s="64">
        <f>IF(ลับ!AR$3=0,0,IF(เวลาเรียน!BX21="ล",ลับ!AR$3,0))</f>
        <v>0</v>
      </c>
      <c r="BR124" s="64">
        <f>IF(ลับ!AS$3=0,0,IF(เวลาเรียน!BY21="ล",ลับ!AS$3,0))</f>
        <v>0</v>
      </c>
      <c r="BS124" s="773">
        <f>IF(ลับ!AT$3=0,0,IF(เวลาเรียน!BZ21="ล",ลับ!AT$3,0))</f>
        <v>0</v>
      </c>
      <c r="BT124" s="64">
        <f>IF(ลับ!BT$3=0,0,IF(เวลาเรียน!CB21="ล",ลับ!BT$3,0))</f>
        <v>0</v>
      </c>
      <c r="BU124" s="64">
        <f>IF(ลับ!BU$3=0,0,IF(เวลาเรียน!CC21="ล",ลับ!BU$3,0))</f>
        <v>0</v>
      </c>
      <c r="BV124" s="64">
        <f>IF(ลับ!BV$3=0,0,IF(เวลาเรียน!CD21="ล",ลับ!BV$3,0))</f>
        <v>0</v>
      </c>
      <c r="BW124" s="64">
        <f>IF(ลับ!BW$3=0,0,IF(เวลาเรียน!CE21="ล",ลับ!BW$3,0))</f>
        <v>0</v>
      </c>
      <c r="BX124" s="64">
        <f>IF(ลับ!BX$3=0,0,IF(เวลาเรียน!CF21="ล",ลับ!BX$3,0))</f>
        <v>0</v>
      </c>
      <c r="BY124" s="64">
        <f>IF(ลับ!BY$3=0,0,IF(เวลาเรียน!CG21="ล",ลับ!BY$3,0))</f>
        <v>0</v>
      </c>
      <c r="BZ124" s="64">
        <f>IF(ลับ!BZ$3=0,0,IF(เวลาเรียน!CH21="ล",ลับ!BZ$3,0))</f>
        <v>0</v>
      </c>
      <c r="CA124" s="64">
        <f>IF(ลับ!CA$3=0,0,IF(เวลาเรียน!CI21="ล",ลับ!CA$3,0))</f>
        <v>0</v>
      </c>
      <c r="CB124" s="64">
        <f>IF(ลับ!CB$3=0,0,IF(เวลาเรียน!CJ21="ล",ลับ!CB$3,0))</f>
        <v>0</v>
      </c>
      <c r="CC124" s="64">
        <f>IF(ลับ!CC$3=0,0,IF(เวลาเรียน!CK21="ล",ลับ!CC$3,0))</f>
        <v>0</v>
      </c>
      <c r="CD124" s="64">
        <f>IF(ลับ!CD$3=0,0,IF(เวลาเรียน!CL21="ล",ลับ!CD$3,0))</f>
        <v>0</v>
      </c>
      <c r="CE124" s="64">
        <f>IF(ลับ!CE$3=0,0,IF(เวลาเรียน!CM21="ล",ลับ!CE$3,0))</f>
        <v>0</v>
      </c>
      <c r="CF124" s="64">
        <f>IF(ลับ!CF$3=0,0,IF(เวลาเรียน!CN21="ล",ลับ!CF$3,0))</f>
        <v>0</v>
      </c>
      <c r="CG124" s="64">
        <f>IF(ลับ!CG$3=0,0,IF(เวลาเรียน!CO21="ล",ลับ!CG$3,0))</f>
        <v>0</v>
      </c>
      <c r="CH124" s="64">
        <f>IF(ลับ!CH$3=0,0,IF(เวลาเรียน!CP21="ล",ลับ!CH$3,0))</f>
        <v>0</v>
      </c>
      <c r="CI124" s="64">
        <f>IF(ลับ!CI$3=0,0,IF(เวลาเรียน!CQ21="ล",ลับ!CI$3,0))</f>
        <v>0</v>
      </c>
      <c r="CJ124" s="64">
        <f>IF(ลับ!CJ$3=0,0,IF(เวลาเรียน!CR21="ล",ลับ!CJ$3,0))</f>
        <v>0</v>
      </c>
      <c r="CK124" s="64">
        <f>IF(ลับ!CK$3=0,0,IF(เวลาเรียน!CS21="ล",ลับ!CK$3,0))</f>
        <v>0</v>
      </c>
      <c r="CL124" s="64">
        <f>IF(ลับ!CL$3=0,0,IF(เวลาเรียน!CT21="ล",ลับ!CL$3,0))</f>
        <v>0</v>
      </c>
      <c r="CM124" s="64">
        <f>IF(ลับ!CM$3=0,0,IF(เวลาเรียน!CU21="ล",ลับ!CM$3,0))</f>
        <v>0</v>
      </c>
      <c r="CN124" s="64">
        <f>IF(ลับ!CN$3=0,0,IF(เวลาเรียน!CV21="ล",ลับ!CN$3,0))</f>
        <v>0</v>
      </c>
      <c r="CO124" s="64">
        <f>IF(ลับ!CO$3=0,0,IF(เวลาเรียน!CW21="ล",ลับ!CO$3,0))</f>
        <v>0</v>
      </c>
      <c r="CP124" s="64">
        <f>IF(ลับ!CP$3=0,0,IF(เวลาเรียน!CX21="ล",ลับ!CP$3,0))</f>
        <v>0</v>
      </c>
      <c r="CQ124" s="64">
        <f>IF(ลับ!CQ$3=0,0,IF(เวลาเรียน!CY21="ล",ลับ!CQ$3,0))</f>
        <v>0</v>
      </c>
      <c r="CR124" s="64">
        <f>IF(ลับ!CR$3=0,0,IF(เวลาเรียน!CZ21="ล",ลับ!CR$3,0))</f>
        <v>0</v>
      </c>
      <c r="CS124" s="64">
        <f>IF(ลับ!CS$3=0,0,IF(เวลาเรียน!DA21="ล",ลับ!CS$3,0))</f>
        <v>0</v>
      </c>
      <c r="CT124" s="64">
        <f>IF(ลับ!CT$3=0,0,IF(เวลาเรียน!DB21="ล",ลับ!CT$3,0))</f>
        <v>0</v>
      </c>
      <c r="CU124" s="64">
        <f>IF(ลับ!CU$3=0,0,IF(เวลาเรียน!DC21="ล",ลับ!CU$3,0))</f>
        <v>0</v>
      </c>
      <c r="CV124" s="64">
        <f>IF(ลับ!CV$3=0,0,IF(เวลาเรียน!DD21="ล",ลับ!CV$3,0))</f>
        <v>0</v>
      </c>
      <c r="CW124" s="64">
        <f>IF(ลับ!CW$3=0,0,IF(เวลาเรียน!DE21="ล",ลับ!CW$3,0))</f>
        <v>0</v>
      </c>
      <c r="CX124" s="85">
        <f t="shared" si="25"/>
        <v>0</v>
      </c>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GI124" s="77"/>
      <c r="GJ124" s="77"/>
      <c r="GK124" s="77"/>
      <c r="GL124" s="77"/>
      <c r="GM124" s="77"/>
      <c r="GN124" s="77"/>
      <c r="GO124" s="77"/>
      <c r="GP124" s="77"/>
      <c r="GQ124" s="77"/>
      <c r="GR124" s="77"/>
      <c r="GS124" s="77"/>
      <c r="GT124" s="77"/>
      <c r="GU124" s="77"/>
      <c r="GV124" s="77"/>
      <c r="GW124" s="77"/>
      <c r="GX124" s="77"/>
      <c r="GY124" s="77"/>
      <c r="GZ124" s="77"/>
      <c r="HA124" s="77"/>
      <c r="HB124" s="77"/>
      <c r="HC124" s="77"/>
      <c r="HD124" s="77"/>
      <c r="HE124" s="77"/>
      <c r="HF124" s="77"/>
    </row>
    <row r="125" spans="1:214" ht="21">
      <c r="A125" s="29">
        <v>17</v>
      </c>
      <c r="B125" s="64">
        <f>IF(ลับ!B$3=0,0,IF(เวลาเรียน!G22="ล",ลับ!B$3,0))</f>
        <v>0</v>
      </c>
      <c r="C125" s="64">
        <f>IF(ลับ!C$3=0,0,IF(เวลาเรียน!H22="ล",ลับ!C$3,0))</f>
        <v>0</v>
      </c>
      <c r="D125" s="64">
        <f>IF(ลับ!D$3=0,0,IF(เวลาเรียน!I22="ล",ลับ!D$3,0))</f>
        <v>0</v>
      </c>
      <c r="E125" s="64">
        <f>IF(ลับ!E$3=0,0,IF(เวลาเรียน!J22="ล",ลับ!E$3,0))</f>
        <v>0</v>
      </c>
      <c r="F125" s="64">
        <f>IF(ลับ!F$3=0,0,IF(เวลาเรียน!K22="ล",ลับ!F$3,0))</f>
        <v>0</v>
      </c>
      <c r="G125" s="64">
        <f>IF(ลับ!G$3=0,0,IF(เวลาเรียน!L22="ล",ลับ!G$3,0))</f>
        <v>0</v>
      </c>
      <c r="H125" s="64">
        <f>IF(ลับ!H$3=0,0,IF(เวลาเรียน!M22="ล",ลับ!H$3,0))</f>
        <v>0</v>
      </c>
      <c r="I125" s="64">
        <f>IF(ลับ!I$3=0,0,IF(เวลาเรียน!N22="ล",ลับ!I$3,0))</f>
        <v>0</v>
      </c>
      <c r="J125" s="64">
        <f>IF(ลับ!J$3=0,0,IF(เวลาเรียน!O22="ล",ลับ!J$3,0))</f>
        <v>0</v>
      </c>
      <c r="K125" s="64">
        <f>IF(ลับ!K$3=0,0,IF(เวลาเรียน!P22="ล",ลับ!K$3,0))</f>
        <v>0</v>
      </c>
      <c r="L125" s="64">
        <f>IF(ลับ!L$3=0,0,IF(เวลาเรียน!Q22="ล",ลับ!L$3,0))</f>
        <v>0</v>
      </c>
      <c r="M125" s="64">
        <f>IF(ลับ!M$3=0,0,IF(เวลาเรียน!R22="ล",ลับ!M$3,0))</f>
        <v>0</v>
      </c>
      <c r="N125" s="64">
        <f>IF(ลับ!N$3=0,0,IF(เวลาเรียน!S22="ล",ลับ!N$3,0))</f>
        <v>0</v>
      </c>
      <c r="O125" s="64">
        <f>IF(ลับ!O$3=0,0,IF(เวลาเรียน!T22="ล",ลับ!O$3,0))</f>
        <v>0</v>
      </c>
      <c r="P125" s="64">
        <f>IF(ลับ!P$3=0,0,IF(เวลาเรียน!U22="ล",ลับ!P$3,0))</f>
        <v>0</v>
      </c>
      <c r="Q125" s="64">
        <f>IF(ลับ!Q$3=0,0,IF(เวลาเรียน!V22="ล",ลับ!Q$3,0))</f>
        <v>0</v>
      </c>
      <c r="R125" s="64">
        <f>IF(ลับ!R$3=0,0,IF(เวลาเรียน!W22="ล",ลับ!R$3,0))</f>
        <v>0</v>
      </c>
      <c r="S125" s="64">
        <f>IF(ลับ!S$3=0,0,IF(เวลาเรียน!X22="ล",ลับ!S$3,0))</f>
        <v>0</v>
      </c>
      <c r="T125" s="64">
        <f>IF(ลับ!T$3=0,0,IF(เวลาเรียน!Y22="ล",ลับ!T$3,0))</f>
        <v>0</v>
      </c>
      <c r="U125" s="64">
        <f>IF(ลับ!U$3=0,0,IF(เวลาเรียน!Z22="ล",ลับ!U$3,0))</f>
        <v>0</v>
      </c>
      <c r="V125" s="64">
        <f>IF(ลับ!V$3=0,0,IF(เวลาเรียน!AA22="ล",ลับ!V$3,0))</f>
        <v>0</v>
      </c>
      <c r="W125" s="64">
        <f>IF(ลับ!W$3=0,0,IF(เวลาเรียน!AB22="ล",ลับ!W$3,0))</f>
        <v>0</v>
      </c>
      <c r="X125" s="64">
        <f>IF(ลับ!X$3=0,0,IF(เวลาเรียน!AC22="ล",ลับ!X$3,0))</f>
        <v>0</v>
      </c>
      <c r="Y125" s="64">
        <f>IF(ลับ!Y$3=0,0,IF(เวลาเรียน!AD22="ล",ลับ!Y$3,0))</f>
        <v>0</v>
      </c>
      <c r="Z125" s="773">
        <f>IF(ลับ!Z$3=0,0,IF(เวลาเรียน!AE22="ล",ลับ!Z$3,0))</f>
        <v>0</v>
      </c>
      <c r="AA125" s="64">
        <f>IF(ลับ!B$3=0,0,IF(เวลาเรียน!AH22="ล",ลับ!B$3,0))</f>
        <v>0</v>
      </c>
      <c r="AB125" s="64">
        <f>IF(ลับ!C$3=0,0,IF(เวลาเรียน!AI22="ล",ลับ!C$3,0))</f>
        <v>0</v>
      </c>
      <c r="AC125" s="64">
        <f>IF(ลับ!D$3=0,0,IF(เวลาเรียน!AJ22="ล",ลับ!D$3,0))</f>
        <v>0</v>
      </c>
      <c r="AD125" s="64">
        <f>IF(ลับ!E$3=0,0,IF(เวลาเรียน!AK22="ล",ลับ!E$3,0))</f>
        <v>0</v>
      </c>
      <c r="AE125" s="64">
        <f>IF(ลับ!F$3=0,0,IF(เวลาเรียน!AL22="ล",ลับ!F$3,0))</f>
        <v>0</v>
      </c>
      <c r="AF125" s="64">
        <f>IF(ลับ!G$3=0,0,IF(เวลาเรียน!AM22="ล",ลับ!G$3,0))</f>
        <v>0</v>
      </c>
      <c r="AG125" s="64">
        <f>IF(ลับ!H$3=0,0,IF(เวลาเรียน!AN22="ล",ลับ!H$3,0))</f>
        <v>0</v>
      </c>
      <c r="AH125" s="64">
        <f>IF(ลับ!I$3=0,0,IF(เวลาเรียน!AO22="ล",ลับ!I$3,0))</f>
        <v>0</v>
      </c>
      <c r="AI125" s="64">
        <f>IF(ลับ!J$3=0,0,IF(เวลาเรียน!AP22="ล",ลับ!J$3,0))</f>
        <v>0</v>
      </c>
      <c r="AJ125" s="64">
        <f>IF(ลับ!K$3=0,0,IF(เวลาเรียน!AQ22="ล",ลับ!K$3,0))</f>
        <v>0</v>
      </c>
      <c r="AK125" s="64">
        <f>IF(ลับ!L$3=0,0,IF(เวลาเรียน!AR22="ล",ลับ!L$3,0))</f>
        <v>0</v>
      </c>
      <c r="AL125" s="64">
        <f>IF(ลับ!M$3=0,0,IF(เวลาเรียน!AS22="ล",ลับ!M$3,0))</f>
        <v>0</v>
      </c>
      <c r="AM125" s="64">
        <f>IF(ลับ!N$3=0,0,IF(เวลาเรียน!AT22="ล",ลับ!N$3,0))</f>
        <v>0</v>
      </c>
      <c r="AN125" s="64">
        <f>IF(ลับ!O$3=0,0,IF(เวลาเรียน!AU22="ล",ลับ!O$3,0))</f>
        <v>0</v>
      </c>
      <c r="AO125" s="64">
        <f>IF(ลับ!P$3=0,0,IF(เวลาเรียน!AV22="ล",ลับ!P$3,0))</f>
        <v>0</v>
      </c>
      <c r="AP125" s="64">
        <f>IF(ลับ!Q$3=0,0,IF(เวลาเรียน!AW22="ล",ลับ!Q$3,0))</f>
        <v>0</v>
      </c>
      <c r="AQ125" s="64">
        <f>IF(ลับ!R$3=0,0,IF(เวลาเรียน!AX22="ล",ลับ!R$3,0))</f>
        <v>0</v>
      </c>
      <c r="AR125" s="64">
        <f>IF(ลับ!S$3=0,0,IF(เวลาเรียน!AY22="ล",ลับ!S$3,0))</f>
        <v>0</v>
      </c>
      <c r="AS125" s="64">
        <f>IF(ลับ!T$3=0,0,IF(เวลาเรียน!AZ22="ล",ลับ!T$3,0))</f>
        <v>0</v>
      </c>
      <c r="AT125" s="64">
        <f>IF(ลับ!U$3=0,0,IF(เวลาเรียน!BA22="ล",ลับ!U$3,0))</f>
        <v>0</v>
      </c>
      <c r="AU125" s="64">
        <f>IF(ลับ!V$3=0,0,IF(เวลาเรียน!BB22="ล",ลับ!V$3,0))</f>
        <v>0</v>
      </c>
      <c r="AV125" s="64">
        <f>IF(ลับ!W$3=0,0,IF(เวลาเรียน!BC22="ล",ลับ!W$3,0))</f>
        <v>0</v>
      </c>
      <c r="AW125" s="64">
        <f>IF(ลับ!X$3=0,0,IF(เวลาเรียน!BD22="ล",ลับ!X$3,0))</f>
        <v>0</v>
      </c>
      <c r="AX125" s="64">
        <f>IF(ลับ!Y$3=0,0,IF(เวลาเรียน!BE22="ล",ลับ!Y$3,0))</f>
        <v>0</v>
      </c>
      <c r="AY125" s="64">
        <f>IF(ลับ!Z$3=0,0,IF(เวลาเรียน!BF22="ล",ลับ!Z$3,0))</f>
        <v>0</v>
      </c>
      <c r="AZ125" s="64">
        <f>IF(ลับ!AA$3=0,0,IF(เวลาเรียน!BG22="ล",ลับ!AA$3,0))</f>
        <v>0</v>
      </c>
      <c r="BA125" s="64">
        <f>IF(ลับ!AB$3=0,0,IF(เวลาเรียน!BH22="ล",ลับ!AB$3,0))</f>
        <v>0</v>
      </c>
      <c r="BB125" s="64">
        <f>IF(ลับ!AC$3=0,0,IF(เวลาเรียน!BI22="ล",ลับ!AC$3,0))</f>
        <v>0</v>
      </c>
      <c r="BC125" s="64">
        <f>IF(ลับ!AD$3=0,0,IF(เวลาเรียน!BJ22="ล",ลับ!AD$3,0))</f>
        <v>0</v>
      </c>
      <c r="BD125" s="64">
        <f>IF(ลับ!AE$3=0,0,IF(เวลาเรียน!BK22="ล",ลับ!AE$3,0))</f>
        <v>0</v>
      </c>
      <c r="BE125" s="64">
        <f>IF(ลับ!AF$3=0,0,IF(เวลาเรียน!BL22="ล",ลับ!AF$3,0))</f>
        <v>0</v>
      </c>
      <c r="BF125" s="64">
        <f>IF(ลับ!AG$3=0,0,IF(เวลาเรียน!BM22="ล",ลับ!AG$3,0))</f>
        <v>0</v>
      </c>
      <c r="BG125" s="64">
        <f>IF(ลับ!AH$3=0,0,IF(เวลาเรียน!BN22="ล",ลับ!AH$3,0))</f>
        <v>0</v>
      </c>
      <c r="BH125" s="64">
        <f>IF(ลับ!AI$3=0,0,IF(เวลาเรียน!BO22="ล",ลับ!AI$3,0))</f>
        <v>0</v>
      </c>
      <c r="BI125" s="64">
        <f>IF(ลับ!AJ$3=0,0,IF(เวลาเรียน!BP22="ล",ลับ!AJ$3,0))</f>
        <v>0</v>
      </c>
      <c r="BJ125" s="64">
        <f>IF(ลับ!AK$3=0,0,IF(เวลาเรียน!BQ22="ล",ลับ!AK$3,0))</f>
        <v>0</v>
      </c>
      <c r="BK125" s="64">
        <f>IF(ลับ!AL$3=0,0,IF(เวลาเรียน!BR22="ล",ลับ!AL$3,0))</f>
        <v>0</v>
      </c>
      <c r="BL125" s="64">
        <f>IF(ลับ!AM$3=0,0,IF(เวลาเรียน!BS22="ล",ลับ!AM$3,0))</f>
        <v>0</v>
      </c>
      <c r="BM125" s="64">
        <f>IF(ลับ!AN$3=0,0,IF(เวลาเรียน!BT22="ล",ลับ!AN$3,0))</f>
        <v>0</v>
      </c>
      <c r="BN125" s="64">
        <f>IF(ลับ!AO$3=0,0,IF(เวลาเรียน!BU22="ล",ลับ!AO$3,0))</f>
        <v>0</v>
      </c>
      <c r="BO125" s="64">
        <f>IF(ลับ!AP$3=0,0,IF(เวลาเรียน!BV22="ล",ลับ!AP$3,0))</f>
        <v>0</v>
      </c>
      <c r="BP125" s="64">
        <f>IF(ลับ!AQ$3=0,0,IF(เวลาเรียน!BW22="ล",ลับ!AQ$3,0))</f>
        <v>0</v>
      </c>
      <c r="BQ125" s="64">
        <f>IF(ลับ!AR$3=0,0,IF(เวลาเรียน!BX22="ล",ลับ!AR$3,0))</f>
        <v>0</v>
      </c>
      <c r="BR125" s="64">
        <f>IF(ลับ!AS$3=0,0,IF(เวลาเรียน!BY22="ล",ลับ!AS$3,0))</f>
        <v>0</v>
      </c>
      <c r="BS125" s="773">
        <f>IF(ลับ!AT$3=0,0,IF(เวลาเรียน!BZ22="ล",ลับ!AT$3,0))</f>
        <v>0</v>
      </c>
      <c r="BT125" s="64">
        <f>IF(ลับ!BT$3=0,0,IF(เวลาเรียน!CB22="ล",ลับ!BT$3,0))</f>
        <v>0</v>
      </c>
      <c r="BU125" s="64">
        <f>IF(ลับ!BU$3=0,0,IF(เวลาเรียน!CC22="ล",ลับ!BU$3,0))</f>
        <v>0</v>
      </c>
      <c r="BV125" s="64">
        <f>IF(ลับ!BV$3=0,0,IF(เวลาเรียน!CD22="ล",ลับ!BV$3,0))</f>
        <v>0</v>
      </c>
      <c r="BW125" s="64">
        <f>IF(ลับ!BW$3=0,0,IF(เวลาเรียน!CE22="ล",ลับ!BW$3,0))</f>
        <v>0</v>
      </c>
      <c r="BX125" s="64">
        <f>IF(ลับ!BX$3=0,0,IF(เวลาเรียน!CF22="ล",ลับ!BX$3,0))</f>
        <v>0</v>
      </c>
      <c r="BY125" s="64">
        <f>IF(ลับ!BY$3=0,0,IF(เวลาเรียน!CG22="ล",ลับ!BY$3,0))</f>
        <v>0</v>
      </c>
      <c r="BZ125" s="64">
        <f>IF(ลับ!BZ$3=0,0,IF(เวลาเรียน!CH22="ล",ลับ!BZ$3,0))</f>
        <v>0</v>
      </c>
      <c r="CA125" s="64">
        <f>IF(ลับ!CA$3=0,0,IF(เวลาเรียน!CI22="ล",ลับ!CA$3,0))</f>
        <v>0</v>
      </c>
      <c r="CB125" s="64">
        <f>IF(ลับ!CB$3=0,0,IF(เวลาเรียน!CJ22="ล",ลับ!CB$3,0))</f>
        <v>0</v>
      </c>
      <c r="CC125" s="64">
        <f>IF(ลับ!CC$3=0,0,IF(เวลาเรียน!CK22="ล",ลับ!CC$3,0))</f>
        <v>0</v>
      </c>
      <c r="CD125" s="64">
        <f>IF(ลับ!CD$3=0,0,IF(เวลาเรียน!CL22="ล",ลับ!CD$3,0))</f>
        <v>0</v>
      </c>
      <c r="CE125" s="64">
        <f>IF(ลับ!CE$3=0,0,IF(เวลาเรียน!CM22="ล",ลับ!CE$3,0))</f>
        <v>0</v>
      </c>
      <c r="CF125" s="64">
        <f>IF(ลับ!CF$3=0,0,IF(เวลาเรียน!CN22="ล",ลับ!CF$3,0))</f>
        <v>0</v>
      </c>
      <c r="CG125" s="64">
        <f>IF(ลับ!CG$3=0,0,IF(เวลาเรียน!CO22="ล",ลับ!CG$3,0))</f>
        <v>0</v>
      </c>
      <c r="CH125" s="64">
        <f>IF(ลับ!CH$3=0,0,IF(เวลาเรียน!CP22="ล",ลับ!CH$3,0))</f>
        <v>0</v>
      </c>
      <c r="CI125" s="64">
        <f>IF(ลับ!CI$3=0,0,IF(เวลาเรียน!CQ22="ล",ลับ!CI$3,0))</f>
        <v>0</v>
      </c>
      <c r="CJ125" s="64">
        <f>IF(ลับ!CJ$3=0,0,IF(เวลาเรียน!CR22="ล",ลับ!CJ$3,0))</f>
        <v>0</v>
      </c>
      <c r="CK125" s="64">
        <f>IF(ลับ!CK$3=0,0,IF(เวลาเรียน!CS22="ล",ลับ!CK$3,0))</f>
        <v>0</v>
      </c>
      <c r="CL125" s="64">
        <f>IF(ลับ!CL$3=0,0,IF(เวลาเรียน!CT22="ล",ลับ!CL$3,0))</f>
        <v>0</v>
      </c>
      <c r="CM125" s="64">
        <f>IF(ลับ!CM$3=0,0,IF(เวลาเรียน!CU22="ล",ลับ!CM$3,0))</f>
        <v>0</v>
      </c>
      <c r="CN125" s="64">
        <f>IF(ลับ!CN$3=0,0,IF(เวลาเรียน!CV22="ล",ลับ!CN$3,0))</f>
        <v>0</v>
      </c>
      <c r="CO125" s="64">
        <f>IF(ลับ!CO$3=0,0,IF(เวลาเรียน!CW22="ล",ลับ!CO$3,0))</f>
        <v>0</v>
      </c>
      <c r="CP125" s="64">
        <f>IF(ลับ!CP$3=0,0,IF(เวลาเรียน!CX22="ล",ลับ!CP$3,0))</f>
        <v>0</v>
      </c>
      <c r="CQ125" s="64">
        <f>IF(ลับ!CQ$3=0,0,IF(เวลาเรียน!CY22="ล",ลับ!CQ$3,0))</f>
        <v>0</v>
      </c>
      <c r="CR125" s="64">
        <f>IF(ลับ!CR$3=0,0,IF(เวลาเรียน!CZ22="ล",ลับ!CR$3,0))</f>
        <v>0</v>
      </c>
      <c r="CS125" s="64">
        <f>IF(ลับ!CS$3=0,0,IF(เวลาเรียน!DA22="ล",ลับ!CS$3,0))</f>
        <v>0</v>
      </c>
      <c r="CT125" s="64">
        <f>IF(ลับ!CT$3=0,0,IF(เวลาเรียน!DB22="ล",ลับ!CT$3,0))</f>
        <v>0</v>
      </c>
      <c r="CU125" s="64">
        <f>IF(ลับ!CU$3=0,0,IF(เวลาเรียน!DC22="ล",ลับ!CU$3,0))</f>
        <v>0</v>
      </c>
      <c r="CV125" s="64">
        <f>IF(ลับ!CV$3=0,0,IF(เวลาเรียน!DD22="ล",ลับ!CV$3,0))</f>
        <v>0</v>
      </c>
      <c r="CW125" s="64">
        <f>IF(ลับ!CW$3=0,0,IF(เวลาเรียน!DE22="ล",ลับ!CW$3,0))</f>
        <v>0</v>
      </c>
      <c r="CX125" s="85">
        <f t="shared" si="25"/>
        <v>0</v>
      </c>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GI125" s="77"/>
      <c r="GJ125" s="77"/>
      <c r="GK125" s="77"/>
      <c r="GL125" s="77"/>
      <c r="GM125" s="77"/>
      <c r="GN125" s="77"/>
      <c r="GO125" s="77"/>
      <c r="GP125" s="77"/>
      <c r="GQ125" s="77"/>
      <c r="GR125" s="77"/>
      <c r="GS125" s="77"/>
      <c r="GT125" s="77"/>
      <c r="GU125" s="77"/>
      <c r="GV125" s="77"/>
      <c r="GW125" s="77"/>
      <c r="GX125" s="77"/>
      <c r="GY125" s="77"/>
      <c r="GZ125" s="77"/>
      <c r="HA125" s="77"/>
      <c r="HB125" s="77"/>
      <c r="HC125" s="77"/>
      <c r="HD125" s="77"/>
      <c r="HE125" s="77"/>
      <c r="HF125" s="77"/>
    </row>
    <row r="126" spans="1:214" ht="21">
      <c r="A126" s="29">
        <v>18</v>
      </c>
      <c r="B126" s="64">
        <f>IF(ลับ!B$3=0,0,IF(เวลาเรียน!G23="ล",ลับ!B$3,0))</f>
        <v>0</v>
      </c>
      <c r="C126" s="64">
        <f>IF(ลับ!C$3=0,0,IF(เวลาเรียน!H23="ล",ลับ!C$3,0))</f>
        <v>0</v>
      </c>
      <c r="D126" s="64">
        <f>IF(ลับ!D$3=0,0,IF(เวลาเรียน!I23="ล",ลับ!D$3,0))</f>
        <v>0</v>
      </c>
      <c r="E126" s="64">
        <f>IF(ลับ!E$3=0,0,IF(เวลาเรียน!J23="ล",ลับ!E$3,0))</f>
        <v>0</v>
      </c>
      <c r="F126" s="64">
        <f>IF(ลับ!F$3=0,0,IF(เวลาเรียน!K23="ล",ลับ!F$3,0))</f>
        <v>0</v>
      </c>
      <c r="G126" s="64">
        <f>IF(ลับ!G$3=0,0,IF(เวลาเรียน!L23="ล",ลับ!G$3,0))</f>
        <v>0</v>
      </c>
      <c r="H126" s="64">
        <f>IF(ลับ!H$3=0,0,IF(เวลาเรียน!M23="ล",ลับ!H$3,0))</f>
        <v>0</v>
      </c>
      <c r="I126" s="64">
        <f>IF(ลับ!I$3=0,0,IF(เวลาเรียน!N23="ล",ลับ!I$3,0))</f>
        <v>0</v>
      </c>
      <c r="J126" s="64">
        <f>IF(ลับ!J$3=0,0,IF(เวลาเรียน!O23="ล",ลับ!J$3,0))</f>
        <v>0</v>
      </c>
      <c r="K126" s="64">
        <f>IF(ลับ!K$3=0,0,IF(เวลาเรียน!P23="ล",ลับ!K$3,0))</f>
        <v>0</v>
      </c>
      <c r="L126" s="64">
        <f>IF(ลับ!L$3=0,0,IF(เวลาเรียน!Q23="ล",ลับ!L$3,0))</f>
        <v>0</v>
      </c>
      <c r="M126" s="64">
        <f>IF(ลับ!M$3=0,0,IF(เวลาเรียน!R23="ล",ลับ!M$3,0))</f>
        <v>0</v>
      </c>
      <c r="N126" s="64">
        <f>IF(ลับ!N$3=0,0,IF(เวลาเรียน!S23="ล",ลับ!N$3,0))</f>
        <v>0</v>
      </c>
      <c r="O126" s="64">
        <f>IF(ลับ!O$3=0,0,IF(เวลาเรียน!T23="ล",ลับ!O$3,0))</f>
        <v>0</v>
      </c>
      <c r="P126" s="64">
        <f>IF(ลับ!P$3=0,0,IF(เวลาเรียน!U23="ล",ลับ!P$3,0))</f>
        <v>0</v>
      </c>
      <c r="Q126" s="64">
        <f>IF(ลับ!Q$3=0,0,IF(เวลาเรียน!V23="ล",ลับ!Q$3,0))</f>
        <v>0</v>
      </c>
      <c r="R126" s="64">
        <f>IF(ลับ!R$3=0,0,IF(เวลาเรียน!W23="ล",ลับ!R$3,0))</f>
        <v>0</v>
      </c>
      <c r="S126" s="64">
        <f>IF(ลับ!S$3=0,0,IF(เวลาเรียน!X23="ล",ลับ!S$3,0))</f>
        <v>0</v>
      </c>
      <c r="T126" s="64">
        <f>IF(ลับ!T$3=0,0,IF(เวลาเรียน!Y23="ล",ลับ!T$3,0))</f>
        <v>0</v>
      </c>
      <c r="U126" s="64">
        <f>IF(ลับ!U$3=0,0,IF(เวลาเรียน!Z23="ล",ลับ!U$3,0))</f>
        <v>0</v>
      </c>
      <c r="V126" s="64">
        <f>IF(ลับ!V$3=0,0,IF(เวลาเรียน!AA23="ล",ลับ!V$3,0))</f>
        <v>0</v>
      </c>
      <c r="W126" s="64">
        <f>IF(ลับ!W$3=0,0,IF(เวลาเรียน!AB23="ล",ลับ!W$3,0))</f>
        <v>0</v>
      </c>
      <c r="X126" s="64">
        <f>IF(ลับ!X$3=0,0,IF(เวลาเรียน!AC23="ล",ลับ!X$3,0))</f>
        <v>0</v>
      </c>
      <c r="Y126" s="64">
        <f>IF(ลับ!Y$3=0,0,IF(เวลาเรียน!AD23="ล",ลับ!Y$3,0))</f>
        <v>0</v>
      </c>
      <c r="Z126" s="773">
        <f>IF(ลับ!Z$3=0,0,IF(เวลาเรียน!AE23="ล",ลับ!Z$3,0))</f>
        <v>0</v>
      </c>
      <c r="AA126" s="64">
        <f>IF(ลับ!B$3=0,0,IF(เวลาเรียน!AH23="ล",ลับ!B$3,0))</f>
        <v>0</v>
      </c>
      <c r="AB126" s="64">
        <f>IF(ลับ!C$3=0,0,IF(เวลาเรียน!AI23="ล",ลับ!C$3,0))</f>
        <v>0</v>
      </c>
      <c r="AC126" s="64">
        <f>IF(ลับ!D$3=0,0,IF(เวลาเรียน!AJ23="ล",ลับ!D$3,0))</f>
        <v>0</v>
      </c>
      <c r="AD126" s="64">
        <f>IF(ลับ!E$3=0,0,IF(เวลาเรียน!AK23="ล",ลับ!E$3,0))</f>
        <v>0</v>
      </c>
      <c r="AE126" s="64">
        <f>IF(ลับ!F$3=0,0,IF(เวลาเรียน!AL23="ล",ลับ!F$3,0))</f>
        <v>0</v>
      </c>
      <c r="AF126" s="64">
        <f>IF(ลับ!G$3=0,0,IF(เวลาเรียน!AM23="ล",ลับ!G$3,0))</f>
        <v>0</v>
      </c>
      <c r="AG126" s="64">
        <f>IF(ลับ!H$3=0,0,IF(เวลาเรียน!AN23="ล",ลับ!H$3,0))</f>
        <v>0</v>
      </c>
      <c r="AH126" s="64">
        <f>IF(ลับ!I$3=0,0,IF(เวลาเรียน!AO23="ล",ลับ!I$3,0))</f>
        <v>0</v>
      </c>
      <c r="AI126" s="64">
        <f>IF(ลับ!J$3=0,0,IF(เวลาเรียน!AP23="ล",ลับ!J$3,0))</f>
        <v>0</v>
      </c>
      <c r="AJ126" s="64">
        <f>IF(ลับ!K$3=0,0,IF(เวลาเรียน!AQ23="ล",ลับ!K$3,0))</f>
        <v>0</v>
      </c>
      <c r="AK126" s="64">
        <f>IF(ลับ!L$3=0,0,IF(เวลาเรียน!AR23="ล",ลับ!L$3,0))</f>
        <v>0</v>
      </c>
      <c r="AL126" s="64">
        <f>IF(ลับ!M$3=0,0,IF(เวลาเรียน!AS23="ล",ลับ!M$3,0))</f>
        <v>0</v>
      </c>
      <c r="AM126" s="64">
        <f>IF(ลับ!N$3=0,0,IF(เวลาเรียน!AT23="ล",ลับ!N$3,0))</f>
        <v>0</v>
      </c>
      <c r="AN126" s="64">
        <f>IF(ลับ!O$3=0,0,IF(เวลาเรียน!AU23="ล",ลับ!O$3,0))</f>
        <v>0</v>
      </c>
      <c r="AO126" s="64">
        <f>IF(ลับ!P$3=0,0,IF(เวลาเรียน!AV23="ล",ลับ!P$3,0))</f>
        <v>0</v>
      </c>
      <c r="AP126" s="64">
        <f>IF(ลับ!Q$3=0,0,IF(เวลาเรียน!AW23="ล",ลับ!Q$3,0))</f>
        <v>0</v>
      </c>
      <c r="AQ126" s="64">
        <f>IF(ลับ!R$3=0,0,IF(เวลาเรียน!AX23="ล",ลับ!R$3,0))</f>
        <v>0</v>
      </c>
      <c r="AR126" s="64">
        <f>IF(ลับ!S$3=0,0,IF(เวลาเรียน!AY23="ล",ลับ!S$3,0))</f>
        <v>0</v>
      </c>
      <c r="AS126" s="64">
        <f>IF(ลับ!T$3=0,0,IF(เวลาเรียน!AZ23="ล",ลับ!T$3,0))</f>
        <v>0</v>
      </c>
      <c r="AT126" s="64">
        <f>IF(ลับ!U$3=0,0,IF(เวลาเรียน!BA23="ล",ลับ!U$3,0))</f>
        <v>0</v>
      </c>
      <c r="AU126" s="64">
        <f>IF(ลับ!V$3=0,0,IF(เวลาเรียน!BB23="ล",ลับ!V$3,0))</f>
        <v>0</v>
      </c>
      <c r="AV126" s="64">
        <f>IF(ลับ!W$3=0,0,IF(เวลาเรียน!BC23="ล",ลับ!W$3,0))</f>
        <v>0</v>
      </c>
      <c r="AW126" s="64">
        <f>IF(ลับ!X$3=0,0,IF(เวลาเรียน!BD23="ล",ลับ!X$3,0))</f>
        <v>0</v>
      </c>
      <c r="AX126" s="64">
        <f>IF(ลับ!Y$3=0,0,IF(เวลาเรียน!BE23="ล",ลับ!Y$3,0))</f>
        <v>0</v>
      </c>
      <c r="AY126" s="64">
        <f>IF(ลับ!Z$3=0,0,IF(เวลาเรียน!BF23="ล",ลับ!Z$3,0))</f>
        <v>0</v>
      </c>
      <c r="AZ126" s="64">
        <f>IF(ลับ!AA$3=0,0,IF(เวลาเรียน!BG23="ล",ลับ!AA$3,0))</f>
        <v>0</v>
      </c>
      <c r="BA126" s="64">
        <f>IF(ลับ!AB$3=0,0,IF(เวลาเรียน!BH23="ล",ลับ!AB$3,0))</f>
        <v>0</v>
      </c>
      <c r="BB126" s="64">
        <f>IF(ลับ!AC$3=0,0,IF(เวลาเรียน!BI23="ล",ลับ!AC$3,0))</f>
        <v>0</v>
      </c>
      <c r="BC126" s="64">
        <f>IF(ลับ!AD$3=0,0,IF(เวลาเรียน!BJ23="ล",ลับ!AD$3,0))</f>
        <v>0</v>
      </c>
      <c r="BD126" s="64">
        <f>IF(ลับ!AE$3=0,0,IF(เวลาเรียน!BK23="ล",ลับ!AE$3,0))</f>
        <v>0</v>
      </c>
      <c r="BE126" s="64">
        <f>IF(ลับ!AF$3=0,0,IF(เวลาเรียน!BL23="ล",ลับ!AF$3,0))</f>
        <v>0</v>
      </c>
      <c r="BF126" s="64">
        <f>IF(ลับ!AG$3=0,0,IF(เวลาเรียน!BM23="ล",ลับ!AG$3,0))</f>
        <v>0</v>
      </c>
      <c r="BG126" s="64">
        <f>IF(ลับ!AH$3=0,0,IF(เวลาเรียน!BN23="ล",ลับ!AH$3,0))</f>
        <v>0</v>
      </c>
      <c r="BH126" s="64">
        <f>IF(ลับ!AI$3=0,0,IF(เวลาเรียน!BO23="ล",ลับ!AI$3,0))</f>
        <v>0</v>
      </c>
      <c r="BI126" s="64">
        <f>IF(ลับ!AJ$3=0,0,IF(เวลาเรียน!BP23="ล",ลับ!AJ$3,0))</f>
        <v>0</v>
      </c>
      <c r="BJ126" s="64">
        <f>IF(ลับ!AK$3=0,0,IF(เวลาเรียน!BQ23="ล",ลับ!AK$3,0))</f>
        <v>0</v>
      </c>
      <c r="BK126" s="64">
        <f>IF(ลับ!AL$3=0,0,IF(เวลาเรียน!BR23="ล",ลับ!AL$3,0))</f>
        <v>0</v>
      </c>
      <c r="BL126" s="64">
        <f>IF(ลับ!AM$3=0,0,IF(เวลาเรียน!BS23="ล",ลับ!AM$3,0))</f>
        <v>0</v>
      </c>
      <c r="BM126" s="64">
        <f>IF(ลับ!AN$3=0,0,IF(เวลาเรียน!BT23="ล",ลับ!AN$3,0))</f>
        <v>0</v>
      </c>
      <c r="BN126" s="64">
        <f>IF(ลับ!AO$3=0,0,IF(เวลาเรียน!BU23="ล",ลับ!AO$3,0))</f>
        <v>0</v>
      </c>
      <c r="BO126" s="64">
        <f>IF(ลับ!AP$3=0,0,IF(เวลาเรียน!BV23="ล",ลับ!AP$3,0))</f>
        <v>0</v>
      </c>
      <c r="BP126" s="64">
        <f>IF(ลับ!AQ$3=0,0,IF(เวลาเรียน!BW23="ล",ลับ!AQ$3,0))</f>
        <v>0</v>
      </c>
      <c r="BQ126" s="64">
        <f>IF(ลับ!AR$3=0,0,IF(เวลาเรียน!BX23="ล",ลับ!AR$3,0))</f>
        <v>0</v>
      </c>
      <c r="BR126" s="64">
        <f>IF(ลับ!AS$3=0,0,IF(เวลาเรียน!BY23="ล",ลับ!AS$3,0))</f>
        <v>0</v>
      </c>
      <c r="BS126" s="773">
        <f>IF(ลับ!AT$3=0,0,IF(เวลาเรียน!BZ23="ล",ลับ!AT$3,0))</f>
        <v>0</v>
      </c>
      <c r="BT126" s="64">
        <f>IF(ลับ!BT$3=0,0,IF(เวลาเรียน!CB23="ล",ลับ!BT$3,0))</f>
        <v>0</v>
      </c>
      <c r="BU126" s="64">
        <f>IF(ลับ!BU$3=0,0,IF(เวลาเรียน!CC23="ล",ลับ!BU$3,0))</f>
        <v>0</v>
      </c>
      <c r="BV126" s="64">
        <f>IF(ลับ!BV$3=0,0,IF(เวลาเรียน!CD23="ล",ลับ!BV$3,0))</f>
        <v>0</v>
      </c>
      <c r="BW126" s="64">
        <f>IF(ลับ!BW$3=0,0,IF(เวลาเรียน!CE23="ล",ลับ!BW$3,0))</f>
        <v>0</v>
      </c>
      <c r="BX126" s="64">
        <f>IF(ลับ!BX$3=0,0,IF(เวลาเรียน!CF23="ล",ลับ!BX$3,0))</f>
        <v>0</v>
      </c>
      <c r="BY126" s="64">
        <f>IF(ลับ!BY$3=0,0,IF(เวลาเรียน!CG23="ล",ลับ!BY$3,0))</f>
        <v>0</v>
      </c>
      <c r="BZ126" s="64">
        <f>IF(ลับ!BZ$3=0,0,IF(เวลาเรียน!CH23="ล",ลับ!BZ$3,0))</f>
        <v>0</v>
      </c>
      <c r="CA126" s="64">
        <f>IF(ลับ!CA$3=0,0,IF(เวลาเรียน!CI23="ล",ลับ!CA$3,0))</f>
        <v>0</v>
      </c>
      <c r="CB126" s="64">
        <f>IF(ลับ!CB$3=0,0,IF(เวลาเรียน!CJ23="ล",ลับ!CB$3,0))</f>
        <v>0</v>
      </c>
      <c r="CC126" s="64">
        <f>IF(ลับ!CC$3=0,0,IF(เวลาเรียน!CK23="ล",ลับ!CC$3,0))</f>
        <v>0</v>
      </c>
      <c r="CD126" s="64">
        <f>IF(ลับ!CD$3=0,0,IF(เวลาเรียน!CL23="ล",ลับ!CD$3,0))</f>
        <v>0</v>
      </c>
      <c r="CE126" s="64">
        <f>IF(ลับ!CE$3=0,0,IF(เวลาเรียน!CM23="ล",ลับ!CE$3,0))</f>
        <v>0</v>
      </c>
      <c r="CF126" s="64">
        <f>IF(ลับ!CF$3=0,0,IF(เวลาเรียน!CN23="ล",ลับ!CF$3,0))</f>
        <v>0</v>
      </c>
      <c r="CG126" s="64">
        <f>IF(ลับ!CG$3=0,0,IF(เวลาเรียน!CO23="ล",ลับ!CG$3,0))</f>
        <v>0</v>
      </c>
      <c r="CH126" s="64">
        <f>IF(ลับ!CH$3=0,0,IF(เวลาเรียน!CP23="ล",ลับ!CH$3,0))</f>
        <v>0</v>
      </c>
      <c r="CI126" s="64">
        <f>IF(ลับ!CI$3=0,0,IF(เวลาเรียน!CQ23="ล",ลับ!CI$3,0))</f>
        <v>0</v>
      </c>
      <c r="CJ126" s="64">
        <f>IF(ลับ!CJ$3=0,0,IF(เวลาเรียน!CR23="ล",ลับ!CJ$3,0))</f>
        <v>0</v>
      </c>
      <c r="CK126" s="64">
        <f>IF(ลับ!CK$3=0,0,IF(เวลาเรียน!CS23="ล",ลับ!CK$3,0))</f>
        <v>0</v>
      </c>
      <c r="CL126" s="64">
        <f>IF(ลับ!CL$3=0,0,IF(เวลาเรียน!CT23="ล",ลับ!CL$3,0))</f>
        <v>0</v>
      </c>
      <c r="CM126" s="64">
        <f>IF(ลับ!CM$3=0,0,IF(เวลาเรียน!CU23="ล",ลับ!CM$3,0))</f>
        <v>0</v>
      </c>
      <c r="CN126" s="64">
        <f>IF(ลับ!CN$3=0,0,IF(เวลาเรียน!CV23="ล",ลับ!CN$3,0))</f>
        <v>0</v>
      </c>
      <c r="CO126" s="64">
        <f>IF(ลับ!CO$3=0,0,IF(เวลาเรียน!CW23="ล",ลับ!CO$3,0))</f>
        <v>0</v>
      </c>
      <c r="CP126" s="64">
        <f>IF(ลับ!CP$3=0,0,IF(เวลาเรียน!CX23="ล",ลับ!CP$3,0))</f>
        <v>0</v>
      </c>
      <c r="CQ126" s="64">
        <f>IF(ลับ!CQ$3=0,0,IF(เวลาเรียน!CY23="ล",ลับ!CQ$3,0))</f>
        <v>0</v>
      </c>
      <c r="CR126" s="64">
        <f>IF(ลับ!CR$3=0,0,IF(เวลาเรียน!CZ23="ล",ลับ!CR$3,0))</f>
        <v>0</v>
      </c>
      <c r="CS126" s="64">
        <f>IF(ลับ!CS$3=0,0,IF(เวลาเรียน!DA23="ล",ลับ!CS$3,0))</f>
        <v>0</v>
      </c>
      <c r="CT126" s="64">
        <f>IF(ลับ!CT$3=0,0,IF(เวลาเรียน!DB23="ล",ลับ!CT$3,0))</f>
        <v>0</v>
      </c>
      <c r="CU126" s="64">
        <f>IF(ลับ!CU$3=0,0,IF(เวลาเรียน!DC23="ล",ลับ!CU$3,0))</f>
        <v>0</v>
      </c>
      <c r="CV126" s="64">
        <f>IF(ลับ!CV$3=0,0,IF(เวลาเรียน!DD23="ล",ลับ!CV$3,0))</f>
        <v>0</v>
      </c>
      <c r="CW126" s="64">
        <f>IF(ลับ!CW$3=0,0,IF(เวลาเรียน!DE23="ล",ลับ!CW$3,0))</f>
        <v>0</v>
      </c>
      <c r="CX126" s="85">
        <f t="shared" si="25"/>
        <v>0</v>
      </c>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GI126" s="77"/>
      <c r="GJ126" s="77"/>
      <c r="GK126" s="77"/>
      <c r="GL126" s="77"/>
      <c r="GM126" s="77"/>
      <c r="GN126" s="77"/>
      <c r="GO126" s="77"/>
      <c r="GP126" s="77"/>
      <c r="GQ126" s="77"/>
      <c r="GR126" s="77"/>
      <c r="GS126" s="77"/>
      <c r="GT126" s="77"/>
      <c r="GU126" s="77"/>
      <c r="GV126" s="77"/>
      <c r="GW126" s="77"/>
      <c r="GX126" s="77"/>
      <c r="GY126" s="77"/>
      <c r="GZ126" s="77"/>
      <c r="HA126" s="77"/>
      <c r="HB126" s="77"/>
      <c r="HC126" s="77"/>
      <c r="HD126" s="77"/>
      <c r="HE126" s="77"/>
      <c r="HF126" s="77"/>
    </row>
    <row r="127" spans="1:214" ht="21">
      <c r="A127" s="29">
        <v>19</v>
      </c>
      <c r="B127" s="64">
        <f>IF(ลับ!B$3=0,0,IF(เวลาเรียน!G24="ล",ลับ!B$3,0))</f>
        <v>0</v>
      </c>
      <c r="C127" s="64">
        <f>IF(ลับ!C$3=0,0,IF(เวลาเรียน!H24="ล",ลับ!C$3,0))</f>
        <v>0</v>
      </c>
      <c r="D127" s="64">
        <f>IF(ลับ!D$3=0,0,IF(เวลาเรียน!I24="ล",ลับ!D$3,0))</f>
        <v>0</v>
      </c>
      <c r="E127" s="64">
        <f>IF(ลับ!E$3=0,0,IF(เวลาเรียน!J24="ล",ลับ!E$3,0))</f>
        <v>0</v>
      </c>
      <c r="F127" s="64">
        <f>IF(ลับ!F$3=0,0,IF(เวลาเรียน!K24="ล",ลับ!F$3,0))</f>
        <v>0</v>
      </c>
      <c r="G127" s="64">
        <f>IF(ลับ!G$3=0,0,IF(เวลาเรียน!L24="ล",ลับ!G$3,0))</f>
        <v>0</v>
      </c>
      <c r="H127" s="64">
        <f>IF(ลับ!H$3=0,0,IF(เวลาเรียน!M24="ล",ลับ!H$3,0))</f>
        <v>0</v>
      </c>
      <c r="I127" s="64">
        <f>IF(ลับ!I$3=0,0,IF(เวลาเรียน!N24="ล",ลับ!I$3,0))</f>
        <v>0</v>
      </c>
      <c r="J127" s="64">
        <f>IF(ลับ!J$3=0,0,IF(เวลาเรียน!O24="ล",ลับ!J$3,0))</f>
        <v>0</v>
      </c>
      <c r="K127" s="64">
        <f>IF(ลับ!K$3=0,0,IF(เวลาเรียน!P24="ล",ลับ!K$3,0))</f>
        <v>0</v>
      </c>
      <c r="L127" s="64">
        <f>IF(ลับ!L$3=0,0,IF(เวลาเรียน!Q24="ล",ลับ!L$3,0))</f>
        <v>0</v>
      </c>
      <c r="M127" s="64">
        <f>IF(ลับ!M$3=0,0,IF(เวลาเรียน!R24="ล",ลับ!M$3,0))</f>
        <v>0</v>
      </c>
      <c r="N127" s="64">
        <f>IF(ลับ!N$3=0,0,IF(เวลาเรียน!S24="ล",ลับ!N$3,0))</f>
        <v>0</v>
      </c>
      <c r="O127" s="64">
        <f>IF(ลับ!O$3=0,0,IF(เวลาเรียน!T24="ล",ลับ!O$3,0))</f>
        <v>0</v>
      </c>
      <c r="P127" s="64">
        <f>IF(ลับ!P$3=0,0,IF(เวลาเรียน!U24="ล",ลับ!P$3,0))</f>
        <v>0</v>
      </c>
      <c r="Q127" s="64">
        <f>IF(ลับ!Q$3=0,0,IF(เวลาเรียน!V24="ล",ลับ!Q$3,0))</f>
        <v>0</v>
      </c>
      <c r="R127" s="64">
        <f>IF(ลับ!R$3=0,0,IF(เวลาเรียน!W24="ล",ลับ!R$3,0))</f>
        <v>0</v>
      </c>
      <c r="S127" s="64">
        <f>IF(ลับ!S$3=0,0,IF(เวลาเรียน!X24="ล",ลับ!S$3,0))</f>
        <v>0</v>
      </c>
      <c r="T127" s="64">
        <f>IF(ลับ!T$3=0,0,IF(เวลาเรียน!Y24="ล",ลับ!T$3,0))</f>
        <v>0</v>
      </c>
      <c r="U127" s="64">
        <f>IF(ลับ!U$3=0,0,IF(เวลาเรียน!Z24="ล",ลับ!U$3,0))</f>
        <v>0</v>
      </c>
      <c r="V127" s="64">
        <f>IF(ลับ!V$3=0,0,IF(เวลาเรียน!AA24="ล",ลับ!V$3,0))</f>
        <v>0</v>
      </c>
      <c r="W127" s="64">
        <f>IF(ลับ!W$3=0,0,IF(เวลาเรียน!AB24="ล",ลับ!W$3,0))</f>
        <v>0</v>
      </c>
      <c r="X127" s="64">
        <f>IF(ลับ!X$3=0,0,IF(เวลาเรียน!AC24="ล",ลับ!X$3,0))</f>
        <v>0</v>
      </c>
      <c r="Y127" s="64">
        <f>IF(ลับ!Y$3=0,0,IF(เวลาเรียน!AD24="ล",ลับ!Y$3,0))</f>
        <v>0</v>
      </c>
      <c r="Z127" s="773">
        <f>IF(ลับ!Z$3=0,0,IF(เวลาเรียน!AE24="ล",ลับ!Z$3,0))</f>
        <v>0</v>
      </c>
      <c r="AA127" s="64">
        <f>IF(ลับ!B$3=0,0,IF(เวลาเรียน!AH24="ล",ลับ!B$3,0))</f>
        <v>0</v>
      </c>
      <c r="AB127" s="64">
        <f>IF(ลับ!C$3=0,0,IF(เวลาเรียน!AI24="ล",ลับ!C$3,0))</f>
        <v>0</v>
      </c>
      <c r="AC127" s="64">
        <f>IF(ลับ!D$3=0,0,IF(เวลาเรียน!AJ24="ล",ลับ!D$3,0))</f>
        <v>0</v>
      </c>
      <c r="AD127" s="64">
        <f>IF(ลับ!E$3=0,0,IF(เวลาเรียน!AK24="ล",ลับ!E$3,0))</f>
        <v>0</v>
      </c>
      <c r="AE127" s="64">
        <f>IF(ลับ!F$3=0,0,IF(เวลาเรียน!AL24="ล",ลับ!F$3,0))</f>
        <v>0</v>
      </c>
      <c r="AF127" s="64">
        <f>IF(ลับ!G$3=0,0,IF(เวลาเรียน!AM24="ล",ลับ!G$3,0))</f>
        <v>0</v>
      </c>
      <c r="AG127" s="64">
        <f>IF(ลับ!H$3=0,0,IF(เวลาเรียน!AN24="ล",ลับ!H$3,0))</f>
        <v>0</v>
      </c>
      <c r="AH127" s="64">
        <f>IF(ลับ!I$3=0,0,IF(เวลาเรียน!AO24="ล",ลับ!I$3,0))</f>
        <v>0</v>
      </c>
      <c r="AI127" s="64">
        <f>IF(ลับ!J$3=0,0,IF(เวลาเรียน!AP24="ล",ลับ!J$3,0))</f>
        <v>0</v>
      </c>
      <c r="AJ127" s="64">
        <f>IF(ลับ!K$3=0,0,IF(เวลาเรียน!AQ24="ล",ลับ!K$3,0))</f>
        <v>0</v>
      </c>
      <c r="AK127" s="64">
        <f>IF(ลับ!L$3=0,0,IF(เวลาเรียน!AR24="ล",ลับ!L$3,0))</f>
        <v>0</v>
      </c>
      <c r="AL127" s="64">
        <f>IF(ลับ!M$3=0,0,IF(เวลาเรียน!AS24="ล",ลับ!M$3,0))</f>
        <v>0</v>
      </c>
      <c r="AM127" s="64">
        <f>IF(ลับ!N$3=0,0,IF(เวลาเรียน!AT24="ล",ลับ!N$3,0))</f>
        <v>0</v>
      </c>
      <c r="AN127" s="64">
        <f>IF(ลับ!O$3=0,0,IF(เวลาเรียน!AU24="ล",ลับ!O$3,0))</f>
        <v>0</v>
      </c>
      <c r="AO127" s="64">
        <f>IF(ลับ!P$3=0,0,IF(เวลาเรียน!AV24="ล",ลับ!P$3,0))</f>
        <v>0</v>
      </c>
      <c r="AP127" s="64">
        <f>IF(ลับ!Q$3=0,0,IF(เวลาเรียน!AW24="ล",ลับ!Q$3,0))</f>
        <v>0</v>
      </c>
      <c r="AQ127" s="64">
        <f>IF(ลับ!R$3=0,0,IF(เวลาเรียน!AX24="ล",ลับ!R$3,0))</f>
        <v>0</v>
      </c>
      <c r="AR127" s="64">
        <f>IF(ลับ!S$3=0,0,IF(เวลาเรียน!AY24="ล",ลับ!S$3,0))</f>
        <v>0</v>
      </c>
      <c r="AS127" s="64">
        <f>IF(ลับ!T$3=0,0,IF(เวลาเรียน!AZ24="ล",ลับ!T$3,0))</f>
        <v>0</v>
      </c>
      <c r="AT127" s="64">
        <f>IF(ลับ!U$3=0,0,IF(เวลาเรียน!BA24="ล",ลับ!U$3,0))</f>
        <v>0</v>
      </c>
      <c r="AU127" s="64">
        <f>IF(ลับ!V$3=0,0,IF(เวลาเรียน!BB24="ล",ลับ!V$3,0))</f>
        <v>0</v>
      </c>
      <c r="AV127" s="64">
        <f>IF(ลับ!W$3=0,0,IF(เวลาเรียน!BC24="ล",ลับ!W$3,0))</f>
        <v>0</v>
      </c>
      <c r="AW127" s="64">
        <f>IF(ลับ!X$3=0,0,IF(เวลาเรียน!BD24="ล",ลับ!X$3,0))</f>
        <v>0</v>
      </c>
      <c r="AX127" s="64">
        <f>IF(ลับ!Y$3=0,0,IF(เวลาเรียน!BE24="ล",ลับ!Y$3,0))</f>
        <v>0</v>
      </c>
      <c r="AY127" s="64">
        <f>IF(ลับ!Z$3=0,0,IF(เวลาเรียน!BF24="ล",ลับ!Z$3,0))</f>
        <v>0</v>
      </c>
      <c r="AZ127" s="64">
        <f>IF(ลับ!AA$3=0,0,IF(เวลาเรียน!BG24="ล",ลับ!AA$3,0))</f>
        <v>0</v>
      </c>
      <c r="BA127" s="64">
        <f>IF(ลับ!AB$3=0,0,IF(เวลาเรียน!BH24="ล",ลับ!AB$3,0))</f>
        <v>0</v>
      </c>
      <c r="BB127" s="64">
        <f>IF(ลับ!AC$3=0,0,IF(เวลาเรียน!BI24="ล",ลับ!AC$3,0))</f>
        <v>0</v>
      </c>
      <c r="BC127" s="64">
        <f>IF(ลับ!AD$3=0,0,IF(เวลาเรียน!BJ24="ล",ลับ!AD$3,0))</f>
        <v>0</v>
      </c>
      <c r="BD127" s="64">
        <f>IF(ลับ!AE$3=0,0,IF(เวลาเรียน!BK24="ล",ลับ!AE$3,0))</f>
        <v>0</v>
      </c>
      <c r="BE127" s="64">
        <f>IF(ลับ!AF$3=0,0,IF(เวลาเรียน!BL24="ล",ลับ!AF$3,0))</f>
        <v>0</v>
      </c>
      <c r="BF127" s="64">
        <f>IF(ลับ!AG$3=0,0,IF(เวลาเรียน!BM24="ล",ลับ!AG$3,0))</f>
        <v>0</v>
      </c>
      <c r="BG127" s="64">
        <f>IF(ลับ!AH$3=0,0,IF(เวลาเรียน!BN24="ล",ลับ!AH$3,0))</f>
        <v>0</v>
      </c>
      <c r="BH127" s="64">
        <f>IF(ลับ!AI$3=0,0,IF(เวลาเรียน!BO24="ล",ลับ!AI$3,0))</f>
        <v>0</v>
      </c>
      <c r="BI127" s="64">
        <f>IF(ลับ!AJ$3=0,0,IF(เวลาเรียน!BP24="ล",ลับ!AJ$3,0))</f>
        <v>0</v>
      </c>
      <c r="BJ127" s="64">
        <f>IF(ลับ!AK$3=0,0,IF(เวลาเรียน!BQ24="ล",ลับ!AK$3,0))</f>
        <v>0</v>
      </c>
      <c r="BK127" s="64">
        <f>IF(ลับ!AL$3=0,0,IF(เวลาเรียน!BR24="ล",ลับ!AL$3,0))</f>
        <v>0</v>
      </c>
      <c r="BL127" s="64">
        <f>IF(ลับ!AM$3=0,0,IF(เวลาเรียน!BS24="ล",ลับ!AM$3,0))</f>
        <v>0</v>
      </c>
      <c r="BM127" s="64">
        <f>IF(ลับ!AN$3=0,0,IF(เวลาเรียน!BT24="ล",ลับ!AN$3,0))</f>
        <v>0</v>
      </c>
      <c r="BN127" s="64">
        <f>IF(ลับ!AO$3=0,0,IF(เวลาเรียน!BU24="ล",ลับ!AO$3,0))</f>
        <v>0</v>
      </c>
      <c r="BO127" s="64">
        <f>IF(ลับ!AP$3=0,0,IF(เวลาเรียน!BV24="ล",ลับ!AP$3,0))</f>
        <v>0</v>
      </c>
      <c r="BP127" s="64">
        <f>IF(ลับ!AQ$3=0,0,IF(เวลาเรียน!BW24="ล",ลับ!AQ$3,0))</f>
        <v>0</v>
      </c>
      <c r="BQ127" s="64">
        <f>IF(ลับ!AR$3=0,0,IF(เวลาเรียน!BX24="ล",ลับ!AR$3,0))</f>
        <v>0</v>
      </c>
      <c r="BR127" s="64">
        <f>IF(ลับ!AS$3=0,0,IF(เวลาเรียน!BY24="ล",ลับ!AS$3,0))</f>
        <v>0</v>
      </c>
      <c r="BS127" s="773">
        <f>IF(ลับ!AT$3=0,0,IF(เวลาเรียน!BZ24="ล",ลับ!AT$3,0))</f>
        <v>0</v>
      </c>
      <c r="BT127" s="64">
        <f>IF(ลับ!BT$3=0,0,IF(เวลาเรียน!CB24="ล",ลับ!BT$3,0))</f>
        <v>0</v>
      </c>
      <c r="BU127" s="64">
        <f>IF(ลับ!BU$3=0,0,IF(เวลาเรียน!CC24="ล",ลับ!BU$3,0))</f>
        <v>0</v>
      </c>
      <c r="BV127" s="64">
        <f>IF(ลับ!BV$3=0,0,IF(เวลาเรียน!CD24="ล",ลับ!BV$3,0))</f>
        <v>0</v>
      </c>
      <c r="BW127" s="64">
        <f>IF(ลับ!BW$3=0,0,IF(เวลาเรียน!CE24="ล",ลับ!BW$3,0))</f>
        <v>0</v>
      </c>
      <c r="BX127" s="64">
        <f>IF(ลับ!BX$3=0,0,IF(เวลาเรียน!CF24="ล",ลับ!BX$3,0))</f>
        <v>0</v>
      </c>
      <c r="BY127" s="64">
        <f>IF(ลับ!BY$3=0,0,IF(เวลาเรียน!CG24="ล",ลับ!BY$3,0))</f>
        <v>0</v>
      </c>
      <c r="BZ127" s="64">
        <f>IF(ลับ!BZ$3=0,0,IF(เวลาเรียน!CH24="ล",ลับ!BZ$3,0))</f>
        <v>0</v>
      </c>
      <c r="CA127" s="64">
        <f>IF(ลับ!CA$3=0,0,IF(เวลาเรียน!CI24="ล",ลับ!CA$3,0))</f>
        <v>0</v>
      </c>
      <c r="CB127" s="64">
        <f>IF(ลับ!CB$3=0,0,IF(เวลาเรียน!CJ24="ล",ลับ!CB$3,0))</f>
        <v>0</v>
      </c>
      <c r="CC127" s="64">
        <f>IF(ลับ!CC$3=0,0,IF(เวลาเรียน!CK24="ล",ลับ!CC$3,0))</f>
        <v>0</v>
      </c>
      <c r="CD127" s="64">
        <f>IF(ลับ!CD$3=0,0,IF(เวลาเรียน!CL24="ล",ลับ!CD$3,0))</f>
        <v>0</v>
      </c>
      <c r="CE127" s="64">
        <f>IF(ลับ!CE$3=0,0,IF(เวลาเรียน!CM24="ล",ลับ!CE$3,0))</f>
        <v>0</v>
      </c>
      <c r="CF127" s="64">
        <f>IF(ลับ!CF$3=0,0,IF(เวลาเรียน!CN24="ล",ลับ!CF$3,0))</f>
        <v>0</v>
      </c>
      <c r="CG127" s="64">
        <f>IF(ลับ!CG$3=0,0,IF(เวลาเรียน!CO24="ล",ลับ!CG$3,0))</f>
        <v>0</v>
      </c>
      <c r="CH127" s="64">
        <f>IF(ลับ!CH$3=0,0,IF(เวลาเรียน!CP24="ล",ลับ!CH$3,0))</f>
        <v>0</v>
      </c>
      <c r="CI127" s="64">
        <f>IF(ลับ!CI$3=0,0,IF(เวลาเรียน!CQ24="ล",ลับ!CI$3,0))</f>
        <v>0</v>
      </c>
      <c r="CJ127" s="64">
        <f>IF(ลับ!CJ$3=0,0,IF(เวลาเรียน!CR24="ล",ลับ!CJ$3,0))</f>
        <v>0</v>
      </c>
      <c r="CK127" s="64">
        <f>IF(ลับ!CK$3=0,0,IF(เวลาเรียน!CS24="ล",ลับ!CK$3,0))</f>
        <v>0</v>
      </c>
      <c r="CL127" s="64">
        <f>IF(ลับ!CL$3=0,0,IF(เวลาเรียน!CT24="ล",ลับ!CL$3,0))</f>
        <v>0</v>
      </c>
      <c r="CM127" s="64">
        <f>IF(ลับ!CM$3=0,0,IF(เวลาเรียน!CU24="ล",ลับ!CM$3,0))</f>
        <v>0</v>
      </c>
      <c r="CN127" s="64">
        <f>IF(ลับ!CN$3=0,0,IF(เวลาเรียน!CV24="ล",ลับ!CN$3,0))</f>
        <v>0</v>
      </c>
      <c r="CO127" s="64">
        <f>IF(ลับ!CO$3=0,0,IF(เวลาเรียน!CW24="ล",ลับ!CO$3,0))</f>
        <v>0</v>
      </c>
      <c r="CP127" s="64">
        <f>IF(ลับ!CP$3=0,0,IF(เวลาเรียน!CX24="ล",ลับ!CP$3,0))</f>
        <v>0</v>
      </c>
      <c r="CQ127" s="64">
        <f>IF(ลับ!CQ$3=0,0,IF(เวลาเรียน!CY24="ล",ลับ!CQ$3,0))</f>
        <v>0</v>
      </c>
      <c r="CR127" s="64">
        <f>IF(ลับ!CR$3=0,0,IF(เวลาเรียน!CZ24="ล",ลับ!CR$3,0))</f>
        <v>0</v>
      </c>
      <c r="CS127" s="64">
        <f>IF(ลับ!CS$3=0,0,IF(เวลาเรียน!DA24="ล",ลับ!CS$3,0))</f>
        <v>0</v>
      </c>
      <c r="CT127" s="64">
        <f>IF(ลับ!CT$3=0,0,IF(เวลาเรียน!DB24="ล",ลับ!CT$3,0))</f>
        <v>0</v>
      </c>
      <c r="CU127" s="64">
        <f>IF(ลับ!CU$3=0,0,IF(เวลาเรียน!DC24="ล",ลับ!CU$3,0))</f>
        <v>0</v>
      </c>
      <c r="CV127" s="64">
        <f>IF(ลับ!CV$3=0,0,IF(เวลาเรียน!DD24="ล",ลับ!CV$3,0))</f>
        <v>0</v>
      </c>
      <c r="CW127" s="64">
        <f>IF(ลับ!CW$3=0,0,IF(เวลาเรียน!DE24="ล",ลับ!CW$3,0))</f>
        <v>0</v>
      </c>
      <c r="CX127" s="85">
        <f t="shared" si="25"/>
        <v>0</v>
      </c>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GI127" s="77"/>
      <c r="GJ127" s="77"/>
      <c r="GK127" s="77"/>
      <c r="GL127" s="77"/>
      <c r="GM127" s="77"/>
      <c r="GN127" s="77"/>
      <c r="GO127" s="77"/>
      <c r="GP127" s="77"/>
      <c r="GQ127" s="77"/>
      <c r="GR127" s="77"/>
      <c r="GS127" s="77"/>
      <c r="GT127" s="77"/>
      <c r="GU127" s="77"/>
      <c r="GV127" s="77"/>
      <c r="GW127" s="77"/>
      <c r="GX127" s="77"/>
      <c r="GY127" s="77"/>
      <c r="GZ127" s="77"/>
      <c r="HA127" s="77"/>
      <c r="HB127" s="77"/>
      <c r="HC127" s="77"/>
      <c r="HD127" s="77"/>
      <c r="HE127" s="77"/>
      <c r="HF127" s="77"/>
    </row>
    <row r="128" spans="1:214" ht="21">
      <c r="A128" s="29">
        <v>20</v>
      </c>
      <c r="B128" s="64">
        <f>IF(ลับ!B$3=0,0,IF(เวลาเรียน!G25="ล",ลับ!B$3,0))</f>
        <v>0</v>
      </c>
      <c r="C128" s="64">
        <f>IF(ลับ!C$3=0,0,IF(เวลาเรียน!H25="ล",ลับ!C$3,0))</f>
        <v>0</v>
      </c>
      <c r="D128" s="64">
        <f>IF(ลับ!D$3=0,0,IF(เวลาเรียน!I25="ล",ลับ!D$3,0))</f>
        <v>0</v>
      </c>
      <c r="E128" s="64">
        <f>IF(ลับ!E$3=0,0,IF(เวลาเรียน!J25="ล",ลับ!E$3,0))</f>
        <v>0</v>
      </c>
      <c r="F128" s="64">
        <f>IF(ลับ!F$3=0,0,IF(เวลาเรียน!K25="ล",ลับ!F$3,0))</f>
        <v>0</v>
      </c>
      <c r="G128" s="64">
        <f>IF(ลับ!G$3=0,0,IF(เวลาเรียน!L25="ล",ลับ!G$3,0))</f>
        <v>0</v>
      </c>
      <c r="H128" s="64">
        <f>IF(ลับ!H$3=0,0,IF(เวลาเรียน!M25="ล",ลับ!H$3,0))</f>
        <v>0</v>
      </c>
      <c r="I128" s="64">
        <f>IF(ลับ!I$3=0,0,IF(เวลาเรียน!N25="ล",ลับ!I$3,0))</f>
        <v>0</v>
      </c>
      <c r="J128" s="64">
        <f>IF(ลับ!J$3=0,0,IF(เวลาเรียน!O25="ล",ลับ!J$3,0))</f>
        <v>0</v>
      </c>
      <c r="K128" s="64">
        <f>IF(ลับ!K$3=0,0,IF(เวลาเรียน!P25="ล",ลับ!K$3,0))</f>
        <v>0</v>
      </c>
      <c r="L128" s="64">
        <f>IF(ลับ!L$3=0,0,IF(เวลาเรียน!Q25="ล",ลับ!L$3,0))</f>
        <v>0</v>
      </c>
      <c r="M128" s="64">
        <f>IF(ลับ!M$3=0,0,IF(เวลาเรียน!R25="ล",ลับ!M$3,0))</f>
        <v>0</v>
      </c>
      <c r="N128" s="64">
        <f>IF(ลับ!N$3=0,0,IF(เวลาเรียน!S25="ล",ลับ!N$3,0))</f>
        <v>0</v>
      </c>
      <c r="O128" s="64">
        <f>IF(ลับ!O$3=0,0,IF(เวลาเรียน!T25="ล",ลับ!O$3,0))</f>
        <v>0</v>
      </c>
      <c r="P128" s="64">
        <f>IF(ลับ!P$3=0,0,IF(เวลาเรียน!U25="ล",ลับ!P$3,0))</f>
        <v>0</v>
      </c>
      <c r="Q128" s="64">
        <f>IF(ลับ!Q$3=0,0,IF(เวลาเรียน!V25="ล",ลับ!Q$3,0))</f>
        <v>0</v>
      </c>
      <c r="R128" s="64">
        <f>IF(ลับ!R$3=0,0,IF(เวลาเรียน!W25="ล",ลับ!R$3,0))</f>
        <v>0</v>
      </c>
      <c r="S128" s="64">
        <f>IF(ลับ!S$3=0,0,IF(เวลาเรียน!X25="ล",ลับ!S$3,0))</f>
        <v>0</v>
      </c>
      <c r="T128" s="64">
        <f>IF(ลับ!T$3=0,0,IF(เวลาเรียน!Y25="ล",ลับ!T$3,0))</f>
        <v>0</v>
      </c>
      <c r="U128" s="64">
        <f>IF(ลับ!U$3=0,0,IF(เวลาเรียน!Z25="ล",ลับ!U$3,0))</f>
        <v>0</v>
      </c>
      <c r="V128" s="64">
        <f>IF(ลับ!V$3=0,0,IF(เวลาเรียน!AA25="ล",ลับ!V$3,0))</f>
        <v>0</v>
      </c>
      <c r="W128" s="64">
        <f>IF(ลับ!W$3=0,0,IF(เวลาเรียน!AB25="ล",ลับ!W$3,0))</f>
        <v>0</v>
      </c>
      <c r="X128" s="64">
        <f>IF(ลับ!X$3=0,0,IF(เวลาเรียน!AC25="ล",ลับ!X$3,0))</f>
        <v>0</v>
      </c>
      <c r="Y128" s="64">
        <f>IF(ลับ!Y$3=0,0,IF(เวลาเรียน!AD25="ล",ลับ!Y$3,0))</f>
        <v>0</v>
      </c>
      <c r="Z128" s="773">
        <f>IF(ลับ!Z$3=0,0,IF(เวลาเรียน!AE25="ล",ลับ!Z$3,0))</f>
        <v>0</v>
      </c>
      <c r="AA128" s="64">
        <f>IF(ลับ!B$3=0,0,IF(เวลาเรียน!AH25="ล",ลับ!B$3,0))</f>
        <v>0</v>
      </c>
      <c r="AB128" s="64">
        <f>IF(ลับ!C$3=0,0,IF(เวลาเรียน!AI25="ล",ลับ!C$3,0))</f>
        <v>0</v>
      </c>
      <c r="AC128" s="64">
        <f>IF(ลับ!D$3=0,0,IF(เวลาเรียน!AJ25="ล",ลับ!D$3,0))</f>
        <v>0</v>
      </c>
      <c r="AD128" s="64">
        <f>IF(ลับ!E$3=0,0,IF(เวลาเรียน!AK25="ล",ลับ!E$3,0))</f>
        <v>0</v>
      </c>
      <c r="AE128" s="64">
        <f>IF(ลับ!F$3=0,0,IF(เวลาเรียน!AL25="ล",ลับ!F$3,0))</f>
        <v>0</v>
      </c>
      <c r="AF128" s="64">
        <f>IF(ลับ!G$3=0,0,IF(เวลาเรียน!AM25="ล",ลับ!G$3,0))</f>
        <v>0</v>
      </c>
      <c r="AG128" s="64">
        <f>IF(ลับ!H$3=0,0,IF(เวลาเรียน!AN25="ล",ลับ!H$3,0))</f>
        <v>0</v>
      </c>
      <c r="AH128" s="64">
        <f>IF(ลับ!I$3=0,0,IF(เวลาเรียน!AO25="ล",ลับ!I$3,0))</f>
        <v>0</v>
      </c>
      <c r="AI128" s="64">
        <f>IF(ลับ!J$3=0,0,IF(เวลาเรียน!AP25="ล",ลับ!J$3,0))</f>
        <v>0</v>
      </c>
      <c r="AJ128" s="64">
        <f>IF(ลับ!K$3=0,0,IF(เวลาเรียน!AQ25="ล",ลับ!K$3,0))</f>
        <v>0</v>
      </c>
      <c r="AK128" s="64">
        <f>IF(ลับ!L$3=0,0,IF(เวลาเรียน!AR25="ล",ลับ!L$3,0))</f>
        <v>0</v>
      </c>
      <c r="AL128" s="64">
        <f>IF(ลับ!M$3=0,0,IF(เวลาเรียน!AS25="ล",ลับ!M$3,0))</f>
        <v>0</v>
      </c>
      <c r="AM128" s="64">
        <f>IF(ลับ!N$3=0,0,IF(เวลาเรียน!AT25="ล",ลับ!N$3,0))</f>
        <v>0</v>
      </c>
      <c r="AN128" s="64">
        <f>IF(ลับ!O$3=0,0,IF(เวลาเรียน!AU25="ล",ลับ!O$3,0))</f>
        <v>0</v>
      </c>
      <c r="AO128" s="64">
        <f>IF(ลับ!P$3=0,0,IF(เวลาเรียน!AV25="ล",ลับ!P$3,0))</f>
        <v>0</v>
      </c>
      <c r="AP128" s="64">
        <f>IF(ลับ!Q$3=0,0,IF(เวลาเรียน!AW25="ล",ลับ!Q$3,0))</f>
        <v>0</v>
      </c>
      <c r="AQ128" s="64">
        <f>IF(ลับ!R$3=0,0,IF(เวลาเรียน!AX25="ล",ลับ!R$3,0))</f>
        <v>0</v>
      </c>
      <c r="AR128" s="64">
        <f>IF(ลับ!S$3=0,0,IF(เวลาเรียน!AY25="ล",ลับ!S$3,0))</f>
        <v>0</v>
      </c>
      <c r="AS128" s="64">
        <f>IF(ลับ!T$3=0,0,IF(เวลาเรียน!AZ25="ล",ลับ!T$3,0))</f>
        <v>0</v>
      </c>
      <c r="AT128" s="64">
        <f>IF(ลับ!U$3=0,0,IF(เวลาเรียน!BA25="ล",ลับ!U$3,0))</f>
        <v>0</v>
      </c>
      <c r="AU128" s="64">
        <f>IF(ลับ!V$3=0,0,IF(เวลาเรียน!BB25="ล",ลับ!V$3,0))</f>
        <v>0</v>
      </c>
      <c r="AV128" s="64">
        <f>IF(ลับ!W$3=0,0,IF(เวลาเรียน!BC25="ล",ลับ!W$3,0))</f>
        <v>0</v>
      </c>
      <c r="AW128" s="64">
        <f>IF(ลับ!X$3=0,0,IF(เวลาเรียน!BD25="ล",ลับ!X$3,0))</f>
        <v>0</v>
      </c>
      <c r="AX128" s="64">
        <f>IF(ลับ!Y$3=0,0,IF(เวลาเรียน!BE25="ล",ลับ!Y$3,0))</f>
        <v>0</v>
      </c>
      <c r="AY128" s="64">
        <f>IF(ลับ!Z$3=0,0,IF(เวลาเรียน!BF25="ล",ลับ!Z$3,0))</f>
        <v>0</v>
      </c>
      <c r="AZ128" s="64">
        <f>IF(ลับ!AA$3=0,0,IF(เวลาเรียน!BG25="ล",ลับ!AA$3,0))</f>
        <v>0</v>
      </c>
      <c r="BA128" s="64">
        <f>IF(ลับ!AB$3=0,0,IF(เวลาเรียน!BH25="ล",ลับ!AB$3,0))</f>
        <v>0</v>
      </c>
      <c r="BB128" s="64">
        <f>IF(ลับ!AC$3=0,0,IF(เวลาเรียน!BI25="ล",ลับ!AC$3,0))</f>
        <v>0</v>
      </c>
      <c r="BC128" s="64">
        <f>IF(ลับ!AD$3=0,0,IF(เวลาเรียน!BJ25="ล",ลับ!AD$3,0))</f>
        <v>0</v>
      </c>
      <c r="BD128" s="64">
        <f>IF(ลับ!AE$3=0,0,IF(เวลาเรียน!BK25="ล",ลับ!AE$3,0))</f>
        <v>0</v>
      </c>
      <c r="BE128" s="64">
        <f>IF(ลับ!AF$3=0,0,IF(เวลาเรียน!BL25="ล",ลับ!AF$3,0))</f>
        <v>0</v>
      </c>
      <c r="BF128" s="64">
        <f>IF(ลับ!AG$3=0,0,IF(เวลาเรียน!BM25="ล",ลับ!AG$3,0))</f>
        <v>0</v>
      </c>
      <c r="BG128" s="64">
        <f>IF(ลับ!AH$3=0,0,IF(เวลาเรียน!BN25="ล",ลับ!AH$3,0))</f>
        <v>0</v>
      </c>
      <c r="BH128" s="64">
        <f>IF(ลับ!AI$3=0,0,IF(เวลาเรียน!BO25="ล",ลับ!AI$3,0))</f>
        <v>0</v>
      </c>
      <c r="BI128" s="64">
        <f>IF(ลับ!AJ$3=0,0,IF(เวลาเรียน!BP25="ล",ลับ!AJ$3,0))</f>
        <v>0</v>
      </c>
      <c r="BJ128" s="64">
        <f>IF(ลับ!AK$3=0,0,IF(เวลาเรียน!BQ25="ล",ลับ!AK$3,0))</f>
        <v>0</v>
      </c>
      <c r="BK128" s="64">
        <f>IF(ลับ!AL$3=0,0,IF(เวลาเรียน!BR25="ล",ลับ!AL$3,0))</f>
        <v>0</v>
      </c>
      <c r="BL128" s="64">
        <f>IF(ลับ!AM$3=0,0,IF(เวลาเรียน!BS25="ล",ลับ!AM$3,0))</f>
        <v>0</v>
      </c>
      <c r="BM128" s="64">
        <f>IF(ลับ!AN$3=0,0,IF(เวลาเรียน!BT25="ล",ลับ!AN$3,0))</f>
        <v>0</v>
      </c>
      <c r="BN128" s="64">
        <f>IF(ลับ!AO$3=0,0,IF(เวลาเรียน!BU25="ล",ลับ!AO$3,0))</f>
        <v>0</v>
      </c>
      <c r="BO128" s="64">
        <f>IF(ลับ!AP$3=0,0,IF(เวลาเรียน!BV25="ล",ลับ!AP$3,0))</f>
        <v>0</v>
      </c>
      <c r="BP128" s="64">
        <f>IF(ลับ!AQ$3=0,0,IF(เวลาเรียน!BW25="ล",ลับ!AQ$3,0))</f>
        <v>0</v>
      </c>
      <c r="BQ128" s="64">
        <f>IF(ลับ!AR$3=0,0,IF(เวลาเรียน!BX25="ล",ลับ!AR$3,0))</f>
        <v>0</v>
      </c>
      <c r="BR128" s="64">
        <f>IF(ลับ!AS$3=0,0,IF(เวลาเรียน!BY25="ล",ลับ!AS$3,0))</f>
        <v>0</v>
      </c>
      <c r="BS128" s="773">
        <f>IF(ลับ!AT$3=0,0,IF(เวลาเรียน!BZ25="ล",ลับ!AT$3,0))</f>
        <v>0</v>
      </c>
      <c r="BT128" s="64">
        <f>IF(ลับ!BT$3=0,0,IF(เวลาเรียน!CB25="ล",ลับ!BT$3,0))</f>
        <v>0</v>
      </c>
      <c r="BU128" s="64">
        <f>IF(ลับ!BU$3=0,0,IF(เวลาเรียน!CC25="ล",ลับ!BU$3,0))</f>
        <v>0</v>
      </c>
      <c r="BV128" s="64">
        <f>IF(ลับ!BV$3=0,0,IF(เวลาเรียน!CD25="ล",ลับ!BV$3,0))</f>
        <v>0</v>
      </c>
      <c r="BW128" s="64">
        <f>IF(ลับ!BW$3=0,0,IF(เวลาเรียน!CE25="ล",ลับ!BW$3,0))</f>
        <v>0</v>
      </c>
      <c r="BX128" s="64">
        <f>IF(ลับ!BX$3=0,0,IF(เวลาเรียน!CF25="ล",ลับ!BX$3,0))</f>
        <v>0</v>
      </c>
      <c r="BY128" s="64">
        <f>IF(ลับ!BY$3=0,0,IF(เวลาเรียน!CG25="ล",ลับ!BY$3,0))</f>
        <v>0</v>
      </c>
      <c r="BZ128" s="64">
        <f>IF(ลับ!BZ$3=0,0,IF(เวลาเรียน!CH25="ล",ลับ!BZ$3,0))</f>
        <v>0</v>
      </c>
      <c r="CA128" s="64">
        <f>IF(ลับ!CA$3=0,0,IF(เวลาเรียน!CI25="ล",ลับ!CA$3,0))</f>
        <v>0</v>
      </c>
      <c r="CB128" s="64">
        <f>IF(ลับ!CB$3=0,0,IF(เวลาเรียน!CJ25="ล",ลับ!CB$3,0))</f>
        <v>0</v>
      </c>
      <c r="CC128" s="64">
        <f>IF(ลับ!CC$3=0,0,IF(เวลาเรียน!CK25="ล",ลับ!CC$3,0))</f>
        <v>0</v>
      </c>
      <c r="CD128" s="64">
        <f>IF(ลับ!CD$3=0,0,IF(เวลาเรียน!CL25="ล",ลับ!CD$3,0))</f>
        <v>0</v>
      </c>
      <c r="CE128" s="64">
        <f>IF(ลับ!CE$3=0,0,IF(เวลาเรียน!CM25="ล",ลับ!CE$3,0))</f>
        <v>0</v>
      </c>
      <c r="CF128" s="64">
        <f>IF(ลับ!CF$3=0,0,IF(เวลาเรียน!CN25="ล",ลับ!CF$3,0))</f>
        <v>0</v>
      </c>
      <c r="CG128" s="64">
        <f>IF(ลับ!CG$3=0,0,IF(เวลาเรียน!CO25="ล",ลับ!CG$3,0))</f>
        <v>0</v>
      </c>
      <c r="CH128" s="64">
        <f>IF(ลับ!CH$3=0,0,IF(เวลาเรียน!CP25="ล",ลับ!CH$3,0))</f>
        <v>0</v>
      </c>
      <c r="CI128" s="64">
        <f>IF(ลับ!CI$3=0,0,IF(เวลาเรียน!CQ25="ล",ลับ!CI$3,0))</f>
        <v>0</v>
      </c>
      <c r="CJ128" s="64">
        <f>IF(ลับ!CJ$3=0,0,IF(เวลาเรียน!CR25="ล",ลับ!CJ$3,0))</f>
        <v>0</v>
      </c>
      <c r="CK128" s="64">
        <f>IF(ลับ!CK$3=0,0,IF(เวลาเรียน!CS25="ล",ลับ!CK$3,0))</f>
        <v>0</v>
      </c>
      <c r="CL128" s="64">
        <f>IF(ลับ!CL$3=0,0,IF(เวลาเรียน!CT25="ล",ลับ!CL$3,0))</f>
        <v>0</v>
      </c>
      <c r="CM128" s="64">
        <f>IF(ลับ!CM$3=0,0,IF(เวลาเรียน!CU25="ล",ลับ!CM$3,0))</f>
        <v>0</v>
      </c>
      <c r="CN128" s="64">
        <f>IF(ลับ!CN$3=0,0,IF(เวลาเรียน!CV25="ล",ลับ!CN$3,0))</f>
        <v>0</v>
      </c>
      <c r="CO128" s="64">
        <f>IF(ลับ!CO$3=0,0,IF(เวลาเรียน!CW25="ล",ลับ!CO$3,0))</f>
        <v>0</v>
      </c>
      <c r="CP128" s="64">
        <f>IF(ลับ!CP$3=0,0,IF(เวลาเรียน!CX25="ล",ลับ!CP$3,0))</f>
        <v>0</v>
      </c>
      <c r="CQ128" s="64">
        <f>IF(ลับ!CQ$3=0,0,IF(เวลาเรียน!CY25="ล",ลับ!CQ$3,0))</f>
        <v>0</v>
      </c>
      <c r="CR128" s="64">
        <f>IF(ลับ!CR$3=0,0,IF(เวลาเรียน!CZ25="ล",ลับ!CR$3,0))</f>
        <v>0</v>
      </c>
      <c r="CS128" s="64">
        <f>IF(ลับ!CS$3=0,0,IF(เวลาเรียน!DA25="ล",ลับ!CS$3,0))</f>
        <v>0</v>
      </c>
      <c r="CT128" s="64">
        <f>IF(ลับ!CT$3=0,0,IF(เวลาเรียน!DB25="ล",ลับ!CT$3,0))</f>
        <v>0</v>
      </c>
      <c r="CU128" s="64">
        <f>IF(ลับ!CU$3=0,0,IF(เวลาเรียน!DC25="ล",ลับ!CU$3,0))</f>
        <v>0</v>
      </c>
      <c r="CV128" s="64">
        <f>IF(ลับ!CV$3=0,0,IF(เวลาเรียน!DD25="ล",ลับ!CV$3,0))</f>
        <v>0</v>
      </c>
      <c r="CW128" s="64">
        <f>IF(ลับ!CW$3=0,0,IF(เวลาเรียน!DE25="ล",ลับ!CW$3,0))</f>
        <v>0</v>
      </c>
      <c r="CX128" s="85">
        <f t="shared" si="25"/>
        <v>0</v>
      </c>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GI128" s="77"/>
      <c r="GJ128" s="77"/>
      <c r="GK128" s="77"/>
      <c r="GL128" s="77"/>
      <c r="GM128" s="77"/>
      <c r="GN128" s="77"/>
      <c r="GO128" s="77"/>
      <c r="GP128" s="77"/>
      <c r="GQ128" s="77"/>
      <c r="GR128" s="77"/>
      <c r="GS128" s="77"/>
      <c r="GT128" s="77"/>
      <c r="GU128" s="77"/>
      <c r="GV128" s="77"/>
      <c r="GW128" s="77"/>
      <c r="GX128" s="77"/>
      <c r="GY128" s="77"/>
      <c r="GZ128" s="77"/>
      <c r="HA128" s="77"/>
      <c r="HB128" s="77"/>
      <c r="HC128" s="77"/>
      <c r="HD128" s="77"/>
      <c r="HE128" s="77"/>
      <c r="HF128" s="77"/>
    </row>
    <row r="129" spans="1:214" ht="21">
      <c r="A129" s="29">
        <v>21</v>
      </c>
      <c r="B129" s="64">
        <f>IF(ลับ!B$3=0,0,IF(เวลาเรียน!G26="ล",ลับ!B$3,0))</f>
        <v>0</v>
      </c>
      <c r="C129" s="64">
        <f>IF(ลับ!C$3=0,0,IF(เวลาเรียน!H26="ล",ลับ!C$3,0))</f>
        <v>0</v>
      </c>
      <c r="D129" s="64">
        <f>IF(ลับ!D$3=0,0,IF(เวลาเรียน!I26="ล",ลับ!D$3,0))</f>
        <v>0</v>
      </c>
      <c r="E129" s="64">
        <f>IF(ลับ!E$3=0,0,IF(เวลาเรียน!J26="ล",ลับ!E$3,0))</f>
        <v>0</v>
      </c>
      <c r="F129" s="64">
        <f>IF(ลับ!F$3=0,0,IF(เวลาเรียน!K26="ล",ลับ!F$3,0))</f>
        <v>0</v>
      </c>
      <c r="G129" s="64">
        <f>IF(ลับ!G$3=0,0,IF(เวลาเรียน!L26="ล",ลับ!G$3,0))</f>
        <v>0</v>
      </c>
      <c r="H129" s="64">
        <f>IF(ลับ!H$3=0,0,IF(เวลาเรียน!M26="ล",ลับ!H$3,0))</f>
        <v>0</v>
      </c>
      <c r="I129" s="64">
        <f>IF(ลับ!I$3=0,0,IF(เวลาเรียน!N26="ล",ลับ!I$3,0))</f>
        <v>0</v>
      </c>
      <c r="J129" s="64">
        <f>IF(ลับ!J$3=0,0,IF(เวลาเรียน!O26="ล",ลับ!J$3,0))</f>
        <v>0</v>
      </c>
      <c r="K129" s="64">
        <f>IF(ลับ!K$3=0,0,IF(เวลาเรียน!P26="ล",ลับ!K$3,0))</f>
        <v>0</v>
      </c>
      <c r="L129" s="64">
        <f>IF(ลับ!L$3=0,0,IF(เวลาเรียน!Q26="ล",ลับ!L$3,0))</f>
        <v>0</v>
      </c>
      <c r="M129" s="64">
        <f>IF(ลับ!M$3=0,0,IF(เวลาเรียน!R26="ล",ลับ!M$3,0))</f>
        <v>0</v>
      </c>
      <c r="N129" s="64">
        <f>IF(ลับ!N$3=0,0,IF(เวลาเรียน!S26="ล",ลับ!N$3,0))</f>
        <v>0</v>
      </c>
      <c r="O129" s="64">
        <f>IF(ลับ!O$3=0,0,IF(เวลาเรียน!T26="ล",ลับ!O$3,0))</f>
        <v>0</v>
      </c>
      <c r="P129" s="64">
        <f>IF(ลับ!P$3=0,0,IF(เวลาเรียน!U26="ล",ลับ!P$3,0))</f>
        <v>0</v>
      </c>
      <c r="Q129" s="64">
        <f>IF(ลับ!Q$3=0,0,IF(เวลาเรียน!V26="ล",ลับ!Q$3,0))</f>
        <v>0</v>
      </c>
      <c r="R129" s="64">
        <f>IF(ลับ!R$3=0,0,IF(เวลาเรียน!W26="ล",ลับ!R$3,0))</f>
        <v>0</v>
      </c>
      <c r="S129" s="64">
        <f>IF(ลับ!S$3=0,0,IF(เวลาเรียน!X26="ล",ลับ!S$3,0))</f>
        <v>0</v>
      </c>
      <c r="T129" s="64">
        <f>IF(ลับ!T$3=0,0,IF(เวลาเรียน!Y26="ล",ลับ!T$3,0))</f>
        <v>0</v>
      </c>
      <c r="U129" s="64">
        <f>IF(ลับ!U$3=0,0,IF(เวลาเรียน!Z26="ล",ลับ!U$3,0))</f>
        <v>0</v>
      </c>
      <c r="V129" s="64">
        <f>IF(ลับ!V$3=0,0,IF(เวลาเรียน!AA26="ล",ลับ!V$3,0))</f>
        <v>0</v>
      </c>
      <c r="W129" s="64">
        <f>IF(ลับ!W$3=0,0,IF(เวลาเรียน!AB26="ล",ลับ!W$3,0))</f>
        <v>0</v>
      </c>
      <c r="X129" s="64">
        <f>IF(ลับ!X$3=0,0,IF(เวลาเรียน!AC26="ล",ลับ!X$3,0))</f>
        <v>0</v>
      </c>
      <c r="Y129" s="64">
        <f>IF(ลับ!Y$3=0,0,IF(เวลาเรียน!AD26="ล",ลับ!Y$3,0))</f>
        <v>0</v>
      </c>
      <c r="Z129" s="773">
        <f>IF(ลับ!Z$3=0,0,IF(เวลาเรียน!AE26="ล",ลับ!Z$3,0))</f>
        <v>0</v>
      </c>
      <c r="AA129" s="64">
        <f>IF(ลับ!B$3=0,0,IF(เวลาเรียน!AH26="ล",ลับ!B$3,0))</f>
        <v>0</v>
      </c>
      <c r="AB129" s="64">
        <f>IF(ลับ!C$3=0,0,IF(เวลาเรียน!AI26="ล",ลับ!C$3,0))</f>
        <v>0</v>
      </c>
      <c r="AC129" s="64">
        <f>IF(ลับ!D$3=0,0,IF(เวลาเรียน!AJ26="ล",ลับ!D$3,0))</f>
        <v>0</v>
      </c>
      <c r="AD129" s="64">
        <f>IF(ลับ!E$3=0,0,IF(เวลาเรียน!AK26="ล",ลับ!E$3,0))</f>
        <v>0</v>
      </c>
      <c r="AE129" s="64">
        <f>IF(ลับ!F$3=0,0,IF(เวลาเรียน!AL26="ล",ลับ!F$3,0))</f>
        <v>0</v>
      </c>
      <c r="AF129" s="64">
        <f>IF(ลับ!G$3=0,0,IF(เวลาเรียน!AM26="ล",ลับ!G$3,0))</f>
        <v>0</v>
      </c>
      <c r="AG129" s="64">
        <f>IF(ลับ!H$3=0,0,IF(เวลาเรียน!AN26="ล",ลับ!H$3,0))</f>
        <v>0</v>
      </c>
      <c r="AH129" s="64">
        <f>IF(ลับ!I$3=0,0,IF(เวลาเรียน!AO26="ล",ลับ!I$3,0))</f>
        <v>0</v>
      </c>
      <c r="AI129" s="64">
        <f>IF(ลับ!J$3=0,0,IF(เวลาเรียน!AP26="ล",ลับ!J$3,0))</f>
        <v>0</v>
      </c>
      <c r="AJ129" s="64">
        <f>IF(ลับ!K$3=0,0,IF(เวลาเรียน!AQ26="ล",ลับ!K$3,0))</f>
        <v>0</v>
      </c>
      <c r="AK129" s="64">
        <f>IF(ลับ!L$3=0,0,IF(เวลาเรียน!AR26="ล",ลับ!L$3,0))</f>
        <v>0</v>
      </c>
      <c r="AL129" s="64">
        <f>IF(ลับ!M$3=0,0,IF(เวลาเรียน!AS26="ล",ลับ!M$3,0))</f>
        <v>0</v>
      </c>
      <c r="AM129" s="64">
        <f>IF(ลับ!N$3=0,0,IF(เวลาเรียน!AT26="ล",ลับ!N$3,0))</f>
        <v>0</v>
      </c>
      <c r="AN129" s="64">
        <f>IF(ลับ!O$3=0,0,IF(เวลาเรียน!AU26="ล",ลับ!O$3,0))</f>
        <v>0</v>
      </c>
      <c r="AO129" s="64">
        <f>IF(ลับ!P$3=0,0,IF(เวลาเรียน!AV26="ล",ลับ!P$3,0))</f>
        <v>0</v>
      </c>
      <c r="AP129" s="64">
        <f>IF(ลับ!Q$3=0,0,IF(เวลาเรียน!AW26="ล",ลับ!Q$3,0))</f>
        <v>0</v>
      </c>
      <c r="AQ129" s="64">
        <f>IF(ลับ!R$3=0,0,IF(เวลาเรียน!AX26="ล",ลับ!R$3,0))</f>
        <v>0</v>
      </c>
      <c r="AR129" s="64">
        <f>IF(ลับ!S$3=0,0,IF(เวลาเรียน!AY26="ล",ลับ!S$3,0))</f>
        <v>0</v>
      </c>
      <c r="AS129" s="64">
        <f>IF(ลับ!T$3=0,0,IF(เวลาเรียน!AZ26="ล",ลับ!T$3,0))</f>
        <v>0</v>
      </c>
      <c r="AT129" s="64">
        <f>IF(ลับ!U$3=0,0,IF(เวลาเรียน!BA26="ล",ลับ!U$3,0))</f>
        <v>0</v>
      </c>
      <c r="AU129" s="64">
        <f>IF(ลับ!V$3=0,0,IF(เวลาเรียน!BB26="ล",ลับ!V$3,0))</f>
        <v>0</v>
      </c>
      <c r="AV129" s="64">
        <f>IF(ลับ!W$3=0,0,IF(เวลาเรียน!BC26="ล",ลับ!W$3,0))</f>
        <v>0</v>
      </c>
      <c r="AW129" s="64">
        <f>IF(ลับ!X$3=0,0,IF(เวลาเรียน!BD26="ล",ลับ!X$3,0))</f>
        <v>0</v>
      </c>
      <c r="AX129" s="64">
        <f>IF(ลับ!Y$3=0,0,IF(เวลาเรียน!BE26="ล",ลับ!Y$3,0))</f>
        <v>0</v>
      </c>
      <c r="AY129" s="64">
        <f>IF(ลับ!Z$3=0,0,IF(เวลาเรียน!BF26="ล",ลับ!Z$3,0))</f>
        <v>0</v>
      </c>
      <c r="AZ129" s="64">
        <f>IF(ลับ!AA$3=0,0,IF(เวลาเรียน!BG26="ล",ลับ!AA$3,0))</f>
        <v>0</v>
      </c>
      <c r="BA129" s="64">
        <f>IF(ลับ!AB$3=0,0,IF(เวลาเรียน!BH26="ล",ลับ!AB$3,0))</f>
        <v>0</v>
      </c>
      <c r="BB129" s="64">
        <f>IF(ลับ!AC$3=0,0,IF(เวลาเรียน!BI26="ล",ลับ!AC$3,0))</f>
        <v>0</v>
      </c>
      <c r="BC129" s="64">
        <f>IF(ลับ!AD$3=0,0,IF(เวลาเรียน!BJ26="ล",ลับ!AD$3,0))</f>
        <v>0</v>
      </c>
      <c r="BD129" s="64">
        <f>IF(ลับ!AE$3=0,0,IF(เวลาเรียน!BK26="ล",ลับ!AE$3,0))</f>
        <v>0</v>
      </c>
      <c r="BE129" s="64">
        <f>IF(ลับ!AF$3=0,0,IF(เวลาเรียน!BL26="ล",ลับ!AF$3,0))</f>
        <v>0</v>
      </c>
      <c r="BF129" s="64">
        <f>IF(ลับ!AG$3=0,0,IF(เวลาเรียน!BM26="ล",ลับ!AG$3,0))</f>
        <v>0</v>
      </c>
      <c r="BG129" s="64">
        <f>IF(ลับ!AH$3=0,0,IF(เวลาเรียน!BN26="ล",ลับ!AH$3,0))</f>
        <v>0</v>
      </c>
      <c r="BH129" s="64">
        <f>IF(ลับ!AI$3=0,0,IF(เวลาเรียน!BO26="ล",ลับ!AI$3,0))</f>
        <v>0</v>
      </c>
      <c r="BI129" s="64">
        <f>IF(ลับ!AJ$3=0,0,IF(เวลาเรียน!BP26="ล",ลับ!AJ$3,0))</f>
        <v>0</v>
      </c>
      <c r="BJ129" s="64">
        <f>IF(ลับ!AK$3=0,0,IF(เวลาเรียน!BQ26="ล",ลับ!AK$3,0))</f>
        <v>0</v>
      </c>
      <c r="BK129" s="64">
        <f>IF(ลับ!AL$3=0,0,IF(เวลาเรียน!BR26="ล",ลับ!AL$3,0))</f>
        <v>0</v>
      </c>
      <c r="BL129" s="64">
        <f>IF(ลับ!AM$3=0,0,IF(เวลาเรียน!BS26="ล",ลับ!AM$3,0))</f>
        <v>0</v>
      </c>
      <c r="BM129" s="64">
        <f>IF(ลับ!AN$3=0,0,IF(เวลาเรียน!BT26="ล",ลับ!AN$3,0))</f>
        <v>0</v>
      </c>
      <c r="BN129" s="64">
        <f>IF(ลับ!AO$3=0,0,IF(เวลาเรียน!BU26="ล",ลับ!AO$3,0))</f>
        <v>0</v>
      </c>
      <c r="BO129" s="64">
        <f>IF(ลับ!AP$3=0,0,IF(เวลาเรียน!BV26="ล",ลับ!AP$3,0))</f>
        <v>0</v>
      </c>
      <c r="BP129" s="64">
        <f>IF(ลับ!AQ$3=0,0,IF(เวลาเรียน!BW26="ล",ลับ!AQ$3,0))</f>
        <v>0</v>
      </c>
      <c r="BQ129" s="64">
        <f>IF(ลับ!AR$3=0,0,IF(เวลาเรียน!BX26="ล",ลับ!AR$3,0))</f>
        <v>0</v>
      </c>
      <c r="BR129" s="64">
        <f>IF(ลับ!AS$3=0,0,IF(เวลาเรียน!BY26="ล",ลับ!AS$3,0))</f>
        <v>0</v>
      </c>
      <c r="BS129" s="773">
        <f>IF(ลับ!AT$3=0,0,IF(เวลาเรียน!BZ26="ล",ลับ!AT$3,0))</f>
        <v>0</v>
      </c>
      <c r="BT129" s="64">
        <f>IF(ลับ!BT$3=0,0,IF(เวลาเรียน!CB26="ล",ลับ!BT$3,0))</f>
        <v>0</v>
      </c>
      <c r="BU129" s="64">
        <f>IF(ลับ!BU$3=0,0,IF(เวลาเรียน!CC26="ล",ลับ!BU$3,0))</f>
        <v>0</v>
      </c>
      <c r="BV129" s="64">
        <f>IF(ลับ!BV$3=0,0,IF(เวลาเรียน!CD26="ล",ลับ!BV$3,0))</f>
        <v>0</v>
      </c>
      <c r="BW129" s="64">
        <f>IF(ลับ!BW$3=0,0,IF(เวลาเรียน!CE26="ล",ลับ!BW$3,0))</f>
        <v>0</v>
      </c>
      <c r="BX129" s="64">
        <f>IF(ลับ!BX$3=0,0,IF(เวลาเรียน!CF26="ล",ลับ!BX$3,0))</f>
        <v>0</v>
      </c>
      <c r="BY129" s="64">
        <f>IF(ลับ!BY$3=0,0,IF(เวลาเรียน!CG26="ล",ลับ!BY$3,0))</f>
        <v>0</v>
      </c>
      <c r="BZ129" s="64">
        <f>IF(ลับ!BZ$3=0,0,IF(เวลาเรียน!CH26="ล",ลับ!BZ$3,0))</f>
        <v>0</v>
      </c>
      <c r="CA129" s="64">
        <f>IF(ลับ!CA$3=0,0,IF(เวลาเรียน!CI26="ล",ลับ!CA$3,0))</f>
        <v>0</v>
      </c>
      <c r="CB129" s="64">
        <f>IF(ลับ!CB$3=0,0,IF(เวลาเรียน!CJ26="ล",ลับ!CB$3,0))</f>
        <v>0</v>
      </c>
      <c r="CC129" s="64">
        <f>IF(ลับ!CC$3=0,0,IF(เวลาเรียน!CK26="ล",ลับ!CC$3,0))</f>
        <v>0</v>
      </c>
      <c r="CD129" s="64">
        <f>IF(ลับ!CD$3=0,0,IF(เวลาเรียน!CL26="ล",ลับ!CD$3,0))</f>
        <v>0</v>
      </c>
      <c r="CE129" s="64">
        <f>IF(ลับ!CE$3=0,0,IF(เวลาเรียน!CM26="ล",ลับ!CE$3,0))</f>
        <v>0</v>
      </c>
      <c r="CF129" s="64">
        <f>IF(ลับ!CF$3=0,0,IF(เวลาเรียน!CN26="ล",ลับ!CF$3,0))</f>
        <v>0</v>
      </c>
      <c r="CG129" s="64">
        <f>IF(ลับ!CG$3=0,0,IF(เวลาเรียน!CO26="ล",ลับ!CG$3,0))</f>
        <v>0</v>
      </c>
      <c r="CH129" s="64">
        <f>IF(ลับ!CH$3=0,0,IF(เวลาเรียน!CP26="ล",ลับ!CH$3,0))</f>
        <v>0</v>
      </c>
      <c r="CI129" s="64">
        <f>IF(ลับ!CI$3=0,0,IF(เวลาเรียน!CQ26="ล",ลับ!CI$3,0))</f>
        <v>0</v>
      </c>
      <c r="CJ129" s="64">
        <f>IF(ลับ!CJ$3=0,0,IF(เวลาเรียน!CR26="ล",ลับ!CJ$3,0))</f>
        <v>0</v>
      </c>
      <c r="CK129" s="64">
        <f>IF(ลับ!CK$3=0,0,IF(เวลาเรียน!CS26="ล",ลับ!CK$3,0))</f>
        <v>0</v>
      </c>
      <c r="CL129" s="64">
        <f>IF(ลับ!CL$3=0,0,IF(เวลาเรียน!CT26="ล",ลับ!CL$3,0))</f>
        <v>0</v>
      </c>
      <c r="CM129" s="64">
        <f>IF(ลับ!CM$3=0,0,IF(เวลาเรียน!CU26="ล",ลับ!CM$3,0))</f>
        <v>0</v>
      </c>
      <c r="CN129" s="64">
        <f>IF(ลับ!CN$3=0,0,IF(เวลาเรียน!CV26="ล",ลับ!CN$3,0))</f>
        <v>0</v>
      </c>
      <c r="CO129" s="64">
        <f>IF(ลับ!CO$3=0,0,IF(เวลาเรียน!CW26="ล",ลับ!CO$3,0))</f>
        <v>0</v>
      </c>
      <c r="CP129" s="64">
        <f>IF(ลับ!CP$3=0,0,IF(เวลาเรียน!CX26="ล",ลับ!CP$3,0))</f>
        <v>0</v>
      </c>
      <c r="CQ129" s="64">
        <f>IF(ลับ!CQ$3=0,0,IF(เวลาเรียน!CY26="ล",ลับ!CQ$3,0))</f>
        <v>0</v>
      </c>
      <c r="CR129" s="64">
        <f>IF(ลับ!CR$3=0,0,IF(เวลาเรียน!CZ26="ล",ลับ!CR$3,0))</f>
        <v>0</v>
      </c>
      <c r="CS129" s="64">
        <f>IF(ลับ!CS$3=0,0,IF(เวลาเรียน!DA26="ล",ลับ!CS$3,0))</f>
        <v>0</v>
      </c>
      <c r="CT129" s="64">
        <f>IF(ลับ!CT$3=0,0,IF(เวลาเรียน!DB26="ล",ลับ!CT$3,0))</f>
        <v>0</v>
      </c>
      <c r="CU129" s="64">
        <f>IF(ลับ!CU$3=0,0,IF(เวลาเรียน!DC26="ล",ลับ!CU$3,0))</f>
        <v>0</v>
      </c>
      <c r="CV129" s="64">
        <f>IF(ลับ!CV$3=0,0,IF(เวลาเรียน!DD26="ล",ลับ!CV$3,0))</f>
        <v>0</v>
      </c>
      <c r="CW129" s="64">
        <f>IF(ลับ!CW$3=0,0,IF(เวลาเรียน!DE26="ล",ลับ!CW$3,0))</f>
        <v>0</v>
      </c>
      <c r="CX129" s="85">
        <f t="shared" si="25"/>
        <v>0</v>
      </c>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GI129" s="77"/>
      <c r="GJ129" s="77"/>
      <c r="GK129" s="77"/>
      <c r="GL129" s="77"/>
      <c r="GM129" s="77"/>
      <c r="GN129" s="77"/>
      <c r="GO129" s="77"/>
      <c r="GP129" s="77"/>
      <c r="GQ129" s="77"/>
      <c r="GR129" s="77"/>
      <c r="GS129" s="77"/>
      <c r="GT129" s="77"/>
      <c r="GU129" s="77"/>
      <c r="GV129" s="77"/>
      <c r="GW129" s="77"/>
      <c r="GX129" s="77"/>
      <c r="GY129" s="77"/>
      <c r="GZ129" s="77"/>
      <c r="HA129" s="77"/>
      <c r="HB129" s="77"/>
      <c r="HC129" s="77"/>
      <c r="HD129" s="77"/>
      <c r="HE129" s="77"/>
      <c r="HF129" s="77"/>
    </row>
    <row r="130" spans="1:214" ht="21">
      <c r="A130" s="29">
        <v>22</v>
      </c>
      <c r="B130" s="64">
        <f>IF(ลับ!B$3=0,0,IF(เวลาเรียน!G27="ล",ลับ!B$3,0))</f>
        <v>0</v>
      </c>
      <c r="C130" s="64">
        <f>IF(ลับ!C$3=0,0,IF(เวลาเรียน!H27="ล",ลับ!C$3,0))</f>
        <v>0</v>
      </c>
      <c r="D130" s="64">
        <f>IF(ลับ!D$3=0,0,IF(เวลาเรียน!I27="ล",ลับ!D$3,0))</f>
        <v>0</v>
      </c>
      <c r="E130" s="64">
        <f>IF(ลับ!E$3=0,0,IF(เวลาเรียน!J27="ล",ลับ!E$3,0))</f>
        <v>0</v>
      </c>
      <c r="F130" s="64">
        <f>IF(ลับ!F$3=0,0,IF(เวลาเรียน!K27="ล",ลับ!F$3,0))</f>
        <v>0</v>
      </c>
      <c r="G130" s="64">
        <f>IF(ลับ!G$3=0,0,IF(เวลาเรียน!L27="ล",ลับ!G$3,0))</f>
        <v>0</v>
      </c>
      <c r="H130" s="64">
        <f>IF(ลับ!H$3=0,0,IF(เวลาเรียน!M27="ล",ลับ!H$3,0))</f>
        <v>0</v>
      </c>
      <c r="I130" s="64">
        <f>IF(ลับ!I$3=0,0,IF(เวลาเรียน!N27="ล",ลับ!I$3,0))</f>
        <v>0</v>
      </c>
      <c r="J130" s="64">
        <f>IF(ลับ!J$3=0,0,IF(เวลาเรียน!O27="ล",ลับ!J$3,0))</f>
        <v>0</v>
      </c>
      <c r="K130" s="64">
        <f>IF(ลับ!K$3=0,0,IF(เวลาเรียน!P27="ล",ลับ!K$3,0))</f>
        <v>0</v>
      </c>
      <c r="L130" s="64">
        <f>IF(ลับ!L$3=0,0,IF(เวลาเรียน!Q27="ล",ลับ!L$3,0))</f>
        <v>0</v>
      </c>
      <c r="M130" s="64">
        <f>IF(ลับ!M$3=0,0,IF(เวลาเรียน!R27="ล",ลับ!M$3,0))</f>
        <v>0</v>
      </c>
      <c r="N130" s="64">
        <f>IF(ลับ!N$3=0,0,IF(เวลาเรียน!S27="ล",ลับ!N$3,0))</f>
        <v>0</v>
      </c>
      <c r="O130" s="64">
        <f>IF(ลับ!O$3=0,0,IF(เวลาเรียน!T27="ล",ลับ!O$3,0))</f>
        <v>0</v>
      </c>
      <c r="P130" s="64">
        <f>IF(ลับ!P$3=0,0,IF(เวลาเรียน!U27="ล",ลับ!P$3,0))</f>
        <v>0</v>
      </c>
      <c r="Q130" s="64">
        <f>IF(ลับ!Q$3=0,0,IF(เวลาเรียน!V27="ล",ลับ!Q$3,0))</f>
        <v>0</v>
      </c>
      <c r="R130" s="64">
        <f>IF(ลับ!R$3=0,0,IF(เวลาเรียน!W27="ล",ลับ!R$3,0))</f>
        <v>0</v>
      </c>
      <c r="S130" s="64">
        <f>IF(ลับ!S$3=0,0,IF(เวลาเรียน!X27="ล",ลับ!S$3,0))</f>
        <v>0</v>
      </c>
      <c r="T130" s="64">
        <f>IF(ลับ!T$3=0,0,IF(เวลาเรียน!Y27="ล",ลับ!T$3,0))</f>
        <v>0</v>
      </c>
      <c r="U130" s="64">
        <f>IF(ลับ!U$3=0,0,IF(เวลาเรียน!Z27="ล",ลับ!U$3,0))</f>
        <v>0</v>
      </c>
      <c r="V130" s="64">
        <f>IF(ลับ!V$3=0,0,IF(เวลาเรียน!AA27="ล",ลับ!V$3,0))</f>
        <v>0</v>
      </c>
      <c r="W130" s="64">
        <f>IF(ลับ!W$3=0,0,IF(เวลาเรียน!AB27="ล",ลับ!W$3,0))</f>
        <v>0</v>
      </c>
      <c r="X130" s="64">
        <f>IF(ลับ!X$3=0,0,IF(เวลาเรียน!AC27="ล",ลับ!X$3,0))</f>
        <v>0</v>
      </c>
      <c r="Y130" s="64">
        <f>IF(ลับ!Y$3=0,0,IF(เวลาเรียน!AD27="ล",ลับ!Y$3,0))</f>
        <v>0</v>
      </c>
      <c r="Z130" s="773">
        <f>IF(ลับ!Z$3=0,0,IF(เวลาเรียน!AE27="ล",ลับ!Z$3,0))</f>
        <v>0</v>
      </c>
      <c r="AA130" s="64">
        <f>IF(ลับ!B$3=0,0,IF(เวลาเรียน!AH27="ล",ลับ!B$3,0))</f>
        <v>0</v>
      </c>
      <c r="AB130" s="64">
        <f>IF(ลับ!C$3=0,0,IF(เวลาเรียน!AI27="ล",ลับ!C$3,0))</f>
        <v>0</v>
      </c>
      <c r="AC130" s="64">
        <f>IF(ลับ!D$3=0,0,IF(เวลาเรียน!AJ27="ล",ลับ!D$3,0))</f>
        <v>0</v>
      </c>
      <c r="AD130" s="64">
        <f>IF(ลับ!E$3=0,0,IF(เวลาเรียน!AK27="ล",ลับ!E$3,0))</f>
        <v>0</v>
      </c>
      <c r="AE130" s="64">
        <f>IF(ลับ!F$3=0,0,IF(เวลาเรียน!AL27="ล",ลับ!F$3,0))</f>
        <v>0</v>
      </c>
      <c r="AF130" s="64">
        <f>IF(ลับ!G$3=0,0,IF(เวลาเรียน!AM27="ล",ลับ!G$3,0))</f>
        <v>0</v>
      </c>
      <c r="AG130" s="64">
        <f>IF(ลับ!H$3=0,0,IF(เวลาเรียน!AN27="ล",ลับ!H$3,0))</f>
        <v>0</v>
      </c>
      <c r="AH130" s="64">
        <f>IF(ลับ!I$3=0,0,IF(เวลาเรียน!AO27="ล",ลับ!I$3,0))</f>
        <v>0</v>
      </c>
      <c r="AI130" s="64">
        <f>IF(ลับ!J$3=0,0,IF(เวลาเรียน!AP27="ล",ลับ!J$3,0))</f>
        <v>0</v>
      </c>
      <c r="AJ130" s="64">
        <f>IF(ลับ!K$3=0,0,IF(เวลาเรียน!AQ27="ล",ลับ!K$3,0))</f>
        <v>0</v>
      </c>
      <c r="AK130" s="64">
        <f>IF(ลับ!L$3=0,0,IF(เวลาเรียน!AR27="ล",ลับ!L$3,0))</f>
        <v>0</v>
      </c>
      <c r="AL130" s="64">
        <f>IF(ลับ!M$3=0,0,IF(เวลาเรียน!AS27="ล",ลับ!M$3,0))</f>
        <v>0</v>
      </c>
      <c r="AM130" s="64">
        <f>IF(ลับ!N$3=0,0,IF(เวลาเรียน!AT27="ล",ลับ!N$3,0))</f>
        <v>0</v>
      </c>
      <c r="AN130" s="64">
        <f>IF(ลับ!O$3=0,0,IF(เวลาเรียน!AU27="ล",ลับ!O$3,0))</f>
        <v>0</v>
      </c>
      <c r="AO130" s="64">
        <f>IF(ลับ!P$3=0,0,IF(เวลาเรียน!AV27="ล",ลับ!P$3,0))</f>
        <v>0</v>
      </c>
      <c r="AP130" s="64">
        <f>IF(ลับ!Q$3=0,0,IF(เวลาเรียน!AW27="ล",ลับ!Q$3,0))</f>
        <v>0</v>
      </c>
      <c r="AQ130" s="64">
        <f>IF(ลับ!R$3=0,0,IF(เวลาเรียน!AX27="ล",ลับ!R$3,0))</f>
        <v>0</v>
      </c>
      <c r="AR130" s="64">
        <f>IF(ลับ!S$3=0,0,IF(เวลาเรียน!AY27="ล",ลับ!S$3,0))</f>
        <v>0</v>
      </c>
      <c r="AS130" s="64">
        <f>IF(ลับ!T$3=0,0,IF(เวลาเรียน!AZ27="ล",ลับ!T$3,0))</f>
        <v>0</v>
      </c>
      <c r="AT130" s="64">
        <f>IF(ลับ!U$3=0,0,IF(เวลาเรียน!BA27="ล",ลับ!U$3,0))</f>
        <v>0</v>
      </c>
      <c r="AU130" s="64">
        <f>IF(ลับ!V$3=0,0,IF(เวลาเรียน!BB27="ล",ลับ!V$3,0))</f>
        <v>0</v>
      </c>
      <c r="AV130" s="64">
        <f>IF(ลับ!W$3=0,0,IF(เวลาเรียน!BC27="ล",ลับ!W$3,0))</f>
        <v>0</v>
      </c>
      <c r="AW130" s="64">
        <f>IF(ลับ!X$3=0,0,IF(เวลาเรียน!BD27="ล",ลับ!X$3,0))</f>
        <v>0</v>
      </c>
      <c r="AX130" s="64">
        <f>IF(ลับ!Y$3=0,0,IF(เวลาเรียน!BE27="ล",ลับ!Y$3,0))</f>
        <v>0</v>
      </c>
      <c r="AY130" s="64">
        <f>IF(ลับ!Z$3=0,0,IF(เวลาเรียน!BF27="ล",ลับ!Z$3,0))</f>
        <v>0</v>
      </c>
      <c r="AZ130" s="64">
        <f>IF(ลับ!AA$3=0,0,IF(เวลาเรียน!BG27="ล",ลับ!AA$3,0))</f>
        <v>0</v>
      </c>
      <c r="BA130" s="64">
        <f>IF(ลับ!AB$3=0,0,IF(เวลาเรียน!BH27="ล",ลับ!AB$3,0))</f>
        <v>0</v>
      </c>
      <c r="BB130" s="64">
        <f>IF(ลับ!AC$3=0,0,IF(เวลาเรียน!BI27="ล",ลับ!AC$3,0))</f>
        <v>0</v>
      </c>
      <c r="BC130" s="64">
        <f>IF(ลับ!AD$3=0,0,IF(เวลาเรียน!BJ27="ล",ลับ!AD$3,0))</f>
        <v>0</v>
      </c>
      <c r="BD130" s="64">
        <f>IF(ลับ!AE$3=0,0,IF(เวลาเรียน!BK27="ล",ลับ!AE$3,0))</f>
        <v>0</v>
      </c>
      <c r="BE130" s="64">
        <f>IF(ลับ!AF$3=0,0,IF(เวลาเรียน!BL27="ล",ลับ!AF$3,0))</f>
        <v>0</v>
      </c>
      <c r="BF130" s="64">
        <f>IF(ลับ!AG$3=0,0,IF(เวลาเรียน!BM27="ล",ลับ!AG$3,0))</f>
        <v>0</v>
      </c>
      <c r="BG130" s="64">
        <f>IF(ลับ!AH$3=0,0,IF(เวลาเรียน!BN27="ล",ลับ!AH$3,0))</f>
        <v>0</v>
      </c>
      <c r="BH130" s="64">
        <f>IF(ลับ!AI$3=0,0,IF(เวลาเรียน!BO27="ล",ลับ!AI$3,0))</f>
        <v>0</v>
      </c>
      <c r="BI130" s="64">
        <f>IF(ลับ!AJ$3=0,0,IF(เวลาเรียน!BP27="ล",ลับ!AJ$3,0))</f>
        <v>0</v>
      </c>
      <c r="BJ130" s="64">
        <f>IF(ลับ!AK$3=0,0,IF(เวลาเรียน!BQ27="ล",ลับ!AK$3,0))</f>
        <v>0</v>
      </c>
      <c r="BK130" s="64">
        <f>IF(ลับ!AL$3=0,0,IF(เวลาเรียน!BR27="ล",ลับ!AL$3,0))</f>
        <v>0</v>
      </c>
      <c r="BL130" s="64">
        <f>IF(ลับ!AM$3=0,0,IF(เวลาเรียน!BS27="ล",ลับ!AM$3,0))</f>
        <v>0</v>
      </c>
      <c r="BM130" s="64">
        <f>IF(ลับ!AN$3=0,0,IF(เวลาเรียน!BT27="ล",ลับ!AN$3,0))</f>
        <v>0</v>
      </c>
      <c r="BN130" s="64">
        <f>IF(ลับ!AO$3=0,0,IF(เวลาเรียน!BU27="ล",ลับ!AO$3,0))</f>
        <v>0</v>
      </c>
      <c r="BO130" s="64">
        <f>IF(ลับ!AP$3=0,0,IF(เวลาเรียน!BV27="ล",ลับ!AP$3,0))</f>
        <v>0</v>
      </c>
      <c r="BP130" s="64">
        <f>IF(ลับ!AQ$3=0,0,IF(เวลาเรียน!BW27="ล",ลับ!AQ$3,0))</f>
        <v>0</v>
      </c>
      <c r="BQ130" s="64">
        <f>IF(ลับ!AR$3=0,0,IF(เวลาเรียน!BX27="ล",ลับ!AR$3,0))</f>
        <v>0</v>
      </c>
      <c r="BR130" s="64">
        <f>IF(ลับ!AS$3=0,0,IF(เวลาเรียน!BY27="ล",ลับ!AS$3,0))</f>
        <v>0</v>
      </c>
      <c r="BS130" s="773">
        <f>IF(ลับ!AT$3=0,0,IF(เวลาเรียน!BZ27="ล",ลับ!AT$3,0))</f>
        <v>0</v>
      </c>
      <c r="BT130" s="64">
        <f>IF(ลับ!BT$3=0,0,IF(เวลาเรียน!CB27="ล",ลับ!BT$3,0))</f>
        <v>0</v>
      </c>
      <c r="BU130" s="64">
        <f>IF(ลับ!BU$3=0,0,IF(เวลาเรียน!CC27="ล",ลับ!BU$3,0))</f>
        <v>0</v>
      </c>
      <c r="BV130" s="64">
        <f>IF(ลับ!BV$3=0,0,IF(เวลาเรียน!CD27="ล",ลับ!BV$3,0))</f>
        <v>0</v>
      </c>
      <c r="BW130" s="64">
        <f>IF(ลับ!BW$3=0,0,IF(เวลาเรียน!CE27="ล",ลับ!BW$3,0))</f>
        <v>0</v>
      </c>
      <c r="BX130" s="64">
        <f>IF(ลับ!BX$3=0,0,IF(เวลาเรียน!CF27="ล",ลับ!BX$3,0))</f>
        <v>0</v>
      </c>
      <c r="BY130" s="64">
        <f>IF(ลับ!BY$3=0,0,IF(เวลาเรียน!CG27="ล",ลับ!BY$3,0))</f>
        <v>0</v>
      </c>
      <c r="BZ130" s="64">
        <f>IF(ลับ!BZ$3=0,0,IF(เวลาเรียน!CH27="ล",ลับ!BZ$3,0))</f>
        <v>0</v>
      </c>
      <c r="CA130" s="64">
        <f>IF(ลับ!CA$3=0,0,IF(เวลาเรียน!CI27="ล",ลับ!CA$3,0))</f>
        <v>0</v>
      </c>
      <c r="CB130" s="64">
        <f>IF(ลับ!CB$3=0,0,IF(เวลาเรียน!CJ27="ล",ลับ!CB$3,0))</f>
        <v>0</v>
      </c>
      <c r="CC130" s="64">
        <f>IF(ลับ!CC$3=0,0,IF(เวลาเรียน!CK27="ล",ลับ!CC$3,0))</f>
        <v>0</v>
      </c>
      <c r="CD130" s="64">
        <f>IF(ลับ!CD$3=0,0,IF(เวลาเรียน!CL27="ล",ลับ!CD$3,0))</f>
        <v>0</v>
      </c>
      <c r="CE130" s="64">
        <f>IF(ลับ!CE$3=0,0,IF(เวลาเรียน!CM27="ล",ลับ!CE$3,0))</f>
        <v>0</v>
      </c>
      <c r="CF130" s="64">
        <f>IF(ลับ!CF$3=0,0,IF(เวลาเรียน!CN27="ล",ลับ!CF$3,0))</f>
        <v>0</v>
      </c>
      <c r="CG130" s="64">
        <f>IF(ลับ!CG$3=0,0,IF(เวลาเรียน!CO27="ล",ลับ!CG$3,0))</f>
        <v>0</v>
      </c>
      <c r="CH130" s="64">
        <f>IF(ลับ!CH$3=0,0,IF(เวลาเรียน!CP27="ล",ลับ!CH$3,0))</f>
        <v>0</v>
      </c>
      <c r="CI130" s="64">
        <f>IF(ลับ!CI$3=0,0,IF(เวลาเรียน!CQ27="ล",ลับ!CI$3,0))</f>
        <v>0</v>
      </c>
      <c r="CJ130" s="64">
        <f>IF(ลับ!CJ$3=0,0,IF(เวลาเรียน!CR27="ล",ลับ!CJ$3,0))</f>
        <v>0</v>
      </c>
      <c r="CK130" s="64">
        <f>IF(ลับ!CK$3=0,0,IF(เวลาเรียน!CS27="ล",ลับ!CK$3,0))</f>
        <v>0</v>
      </c>
      <c r="CL130" s="64">
        <f>IF(ลับ!CL$3=0,0,IF(เวลาเรียน!CT27="ล",ลับ!CL$3,0))</f>
        <v>0</v>
      </c>
      <c r="CM130" s="64">
        <f>IF(ลับ!CM$3=0,0,IF(เวลาเรียน!CU27="ล",ลับ!CM$3,0))</f>
        <v>0</v>
      </c>
      <c r="CN130" s="64">
        <f>IF(ลับ!CN$3=0,0,IF(เวลาเรียน!CV27="ล",ลับ!CN$3,0))</f>
        <v>0</v>
      </c>
      <c r="CO130" s="64">
        <f>IF(ลับ!CO$3=0,0,IF(เวลาเรียน!CW27="ล",ลับ!CO$3,0))</f>
        <v>0</v>
      </c>
      <c r="CP130" s="64">
        <f>IF(ลับ!CP$3=0,0,IF(เวลาเรียน!CX27="ล",ลับ!CP$3,0))</f>
        <v>0</v>
      </c>
      <c r="CQ130" s="64">
        <f>IF(ลับ!CQ$3=0,0,IF(เวลาเรียน!CY27="ล",ลับ!CQ$3,0))</f>
        <v>0</v>
      </c>
      <c r="CR130" s="64">
        <f>IF(ลับ!CR$3=0,0,IF(เวลาเรียน!CZ27="ล",ลับ!CR$3,0))</f>
        <v>0</v>
      </c>
      <c r="CS130" s="64">
        <f>IF(ลับ!CS$3=0,0,IF(เวลาเรียน!DA27="ล",ลับ!CS$3,0))</f>
        <v>0</v>
      </c>
      <c r="CT130" s="64">
        <f>IF(ลับ!CT$3=0,0,IF(เวลาเรียน!DB27="ล",ลับ!CT$3,0))</f>
        <v>0</v>
      </c>
      <c r="CU130" s="64">
        <f>IF(ลับ!CU$3=0,0,IF(เวลาเรียน!DC27="ล",ลับ!CU$3,0))</f>
        <v>0</v>
      </c>
      <c r="CV130" s="64">
        <f>IF(ลับ!CV$3=0,0,IF(เวลาเรียน!DD27="ล",ลับ!CV$3,0))</f>
        <v>0</v>
      </c>
      <c r="CW130" s="64">
        <f>IF(ลับ!CW$3=0,0,IF(เวลาเรียน!DE27="ล",ลับ!CW$3,0))</f>
        <v>0</v>
      </c>
      <c r="CX130" s="85">
        <f t="shared" si="25"/>
        <v>0</v>
      </c>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GI130" s="77"/>
      <c r="GJ130" s="77"/>
      <c r="GK130" s="77"/>
      <c r="GL130" s="77"/>
      <c r="GM130" s="77"/>
      <c r="GN130" s="77"/>
      <c r="GO130" s="77"/>
      <c r="GP130" s="77"/>
      <c r="GQ130" s="77"/>
      <c r="GR130" s="77"/>
      <c r="GS130" s="77"/>
      <c r="GT130" s="77"/>
      <c r="GU130" s="77"/>
      <c r="GV130" s="77"/>
      <c r="GW130" s="77"/>
      <c r="GX130" s="77"/>
      <c r="GY130" s="77"/>
      <c r="GZ130" s="77"/>
      <c r="HA130" s="77"/>
      <c r="HB130" s="77"/>
      <c r="HC130" s="77"/>
      <c r="HD130" s="77"/>
      <c r="HE130" s="77"/>
      <c r="HF130" s="77"/>
    </row>
    <row r="131" spans="1:214" ht="21">
      <c r="A131" s="29">
        <v>23</v>
      </c>
      <c r="B131" s="64">
        <f>IF(ลับ!B$3=0,0,IF(เวลาเรียน!G28="ล",ลับ!B$3,0))</f>
        <v>0</v>
      </c>
      <c r="C131" s="64">
        <f>IF(ลับ!C$3=0,0,IF(เวลาเรียน!H28="ล",ลับ!C$3,0))</f>
        <v>0</v>
      </c>
      <c r="D131" s="64">
        <f>IF(ลับ!D$3=0,0,IF(เวลาเรียน!I28="ล",ลับ!D$3,0))</f>
        <v>0</v>
      </c>
      <c r="E131" s="64">
        <f>IF(ลับ!E$3=0,0,IF(เวลาเรียน!J28="ล",ลับ!E$3,0))</f>
        <v>0</v>
      </c>
      <c r="F131" s="64">
        <f>IF(ลับ!F$3=0,0,IF(เวลาเรียน!K28="ล",ลับ!F$3,0))</f>
        <v>0</v>
      </c>
      <c r="G131" s="64">
        <f>IF(ลับ!G$3=0,0,IF(เวลาเรียน!L28="ล",ลับ!G$3,0))</f>
        <v>0</v>
      </c>
      <c r="H131" s="64">
        <f>IF(ลับ!H$3=0,0,IF(เวลาเรียน!M28="ล",ลับ!H$3,0))</f>
        <v>0</v>
      </c>
      <c r="I131" s="64">
        <f>IF(ลับ!I$3=0,0,IF(เวลาเรียน!N28="ล",ลับ!I$3,0))</f>
        <v>0</v>
      </c>
      <c r="J131" s="64">
        <f>IF(ลับ!J$3=0,0,IF(เวลาเรียน!O28="ล",ลับ!J$3,0))</f>
        <v>0</v>
      </c>
      <c r="K131" s="64">
        <f>IF(ลับ!K$3=0,0,IF(เวลาเรียน!P28="ล",ลับ!K$3,0))</f>
        <v>0</v>
      </c>
      <c r="L131" s="64">
        <f>IF(ลับ!L$3=0,0,IF(เวลาเรียน!Q28="ล",ลับ!L$3,0))</f>
        <v>0</v>
      </c>
      <c r="M131" s="64">
        <f>IF(ลับ!M$3=0,0,IF(เวลาเรียน!R28="ล",ลับ!M$3,0))</f>
        <v>0</v>
      </c>
      <c r="N131" s="64">
        <f>IF(ลับ!N$3=0,0,IF(เวลาเรียน!S28="ล",ลับ!N$3,0))</f>
        <v>0</v>
      </c>
      <c r="O131" s="64">
        <f>IF(ลับ!O$3=0,0,IF(เวลาเรียน!T28="ล",ลับ!O$3,0))</f>
        <v>0</v>
      </c>
      <c r="P131" s="64">
        <f>IF(ลับ!P$3=0,0,IF(เวลาเรียน!U28="ล",ลับ!P$3,0))</f>
        <v>0</v>
      </c>
      <c r="Q131" s="64">
        <f>IF(ลับ!Q$3=0,0,IF(เวลาเรียน!V28="ล",ลับ!Q$3,0))</f>
        <v>0</v>
      </c>
      <c r="R131" s="64">
        <f>IF(ลับ!R$3=0,0,IF(เวลาเรียน!W28="ล",ลับ!R$3,0))</f>
        <v>0</v>
      </c>
      <c r="S131" s="64">
        <f>IF(ลับ!S$3=0,0,IF(เวลาเรียน!X28="ล",ลับ!S$3,0))</f>
        <v>0</v>
      </c>
      <c r="T131" s="64">
        <f>IF(ลับ!T$3=0,0,IF(เวลาเรียน!Y28="ล",ลับ!T$3,0))</f>
        <v>0</v>
      </c>
      <c r="U131" s="64">
        <f>IF(ลับ!U$3=0,0,IF(เวลาเรียน!Z28="ล",ลับ!U$3,0))</f>
        <v>0</v>
      </c>
      <c r="V131" s="64">
        <f>IF(ลับ!V$3=0,0,IF(เวลาเรียน!AA28="ล",ลับ!V$3,0))</f>
        <v>0</v>
      </c>
      <c r="W131" s="64">
        <f>IF(ลับ!W$3=0,0,IF(เวลาเรียน!AB28="ล",ลับ!W$3,0))</f>
        <v>0</v>
      </c>
      <c r="X131" s="64">
        <f>IF(ลับ!X$3=0,0,IF(เวลาเรียน!AC28="ล",ลับ!X$3,0))</f>
        <v>0</v>
      </c>
      <c r="Y131" s="64">
        <f>IF(ลับ!Y$3=0,0,IF(เวลาเรียน!AD28="ล",ลับ!Y$3,0))</f>
        <v>0</v>
      </c>
      <c r="Z131" s="773">
        <f>IF(ลับ!Z$3=0,0,IF(เวลาเรียน!AE28="ล",ลับ!Z$3,0))</f>
        <v>0</v>
      </c>
      <c r="AA131" s="64">
        <f>IF(ลับ!B$3=0,0,IF(เวลาเรียน!AH28="ล",ลับ!B$3,0))</f>
        <v>0</v>
      </c>
      <c r="AB131" s="64">
        <f>IF(ลับ!C$3=0,0,IF(เวลาเรียน!AI28="ล",ลับ!C$3,0))</f>
        <v>0</v>
      </c>
      <c r="AC131" s="64">
        <f>IF(ลับ!D$3=0,0,IF(เวลาเรียน!AJ28="ล",ลับ!D$3,0))</f>
        <v>0</v>
      </c>
      <c r="AD131" s="64">
        <f>IF(ลับ!E$3=0,0,IF(เวลาเรียน!AK28="ล",ลับ!E$3,0))</f>
        <v>0</v>
      </c>
      <c r="AE131" s="64">
        <f>IF(ลับ!F$3=0,0,IF(เวลาเรียน!AL28="ล",ลับ!F$3,0))</f>
        <v>0</v>
      </c>
      <c r="AF131" s="64">
        <f>IF(ลับ!G$3=0,0,IF(เวลาเรียน!AM28="ล",ลับ!G$3,0))</f>
        <v>0</v>
      </c>
      <c r="AG131" s="64">
        <f>IF(ลับ!H$3=0,0,IF(เวลาเรียน!AN28="ล",ลับ!H$3,0))</f>
        <v>0</v>
      </c>
      <c r="AH131" s="64">
        <f>IF(ลับ!I$3=0,0,IF(เวลาเรียน!AO28="ล",ลับ!I$3,0))</f>
        <v>0</v>
      </c>
      <c r="AI131" s="64">
        <f>IF(ลับ!J$3=0,0,IF(เวลาเรียน!AP28="ล",ลับ!J$3,0))</f>
        <v>0</v>
      </c>
      <c r="AJ131" s="64">
        <f>IF(ลับ!K$3=0,0,IF(เวลาเรียน!AQ28="ล",ลับ!K$3,0))</f>
        <v>0</v>
      </c>
      <c r="AK131" s="64">
        <f>IF(ลับ!L$3=0,0,IF(เวลาเรียน!AR28="ล",ลับ!L$3,0))</f>
        <v>0</v>
      </c>
      <c r="AL131" s="64">
        <f>IF(ลับ!M$3=0,0,IF(เวลาเรียน!AS28="ล",ลับ!M$3,0))</f>
        <v>0</v>
      </c>
      <c r="AM131" s="64">
        <f>IF(ลับ!N$3=0,0,IF(เวลาเรียน!AT28="ล",ลับ!N$3,0))</f>
        <v>0</v>
      </c>
      <c r="AN131" s="64">
        <f>IF(ลับ!O$3=0,0,IF(เวลาเรียน!AU28="ล",ลับ!O$3,0))</f>
        <v>0</v>
      </c>
      <c r="AO131" s="64">
        <f>IF(ลับ!P$3=0,0,IF(เวลาเรียน!AV28="ล",ลับ!P$3,0))</f>
        <v>0</v>
      </c>
      <c r="AP131" s="64">
        <f>IF(ลับ!Q$3=0,0,IF(เวลาเรียน!AW28="ล",ลับ!Q$3,0))</f>
        <v>0</v>
      </c>
      <c r="AQ131" s="64">
        <f>IF(ลับ!R$3=0,0,IF(เวลาเรียน!AX28="ล",ลับ!R$3,0))</f>
        <v>0</v>
      </c>
      <c r="AR131" s="64">
        <f>IF(ลับ!S$3=0,0,IF(เวลาเรียน!AY28="ล",ลับ!S$3,0))</f>
        <v>0</v>
      </c>
      <c r="AS131" s="64">
        <f>IF(ลับ!T$3=0,0,IF(เวลาเรียน!AZ28="ล",ลับ!T$3,0))</f>
        <v>0</v>
      </c>
      <c r="AT131" s="64">
        <f>IF(ลับ!U$3=0,0,IF(เวลาเรียน!BA28="ล",ลับ!U$3,0))</f>
        <v>0</v>
      </c>
      <c r="AU131" s="64">
        <f>IF(ลับ!V$3=0,0,IF(เวลาเรียน!BB28="ล",ลับ!V$3,0))</f>
        <v>0</v>
      </c>
      <c r="AV131" s="64">
        <f>IF(ลับ!W$3=0,0,IF(เวลาเรียน!BC28="ล",ลับ!W$3,0))</f>
        <v>0</v>
      </c>
      <c r="AW131" s="64">
        <f>IF(ลับ!X$3=0,0,IF(เวลาเรียน!BD28="ล",ลับ!X$3,0))</f>
        <v>0</v>
      </c>
      <c r="AX131" s="64">
        <f>IF(ลับ!Y$3=0,0,IF(เวลาเรียน!BE28="ล",ลับ!Y$3,0))</f>
        <v>0</v>
      </c>
      <c r="AY131" s="64">
        <f>IF(ลับ!Z$3=0,0,IF(เวลาเรียน!BF28="ล",ลับ!Z$3,0))</f>
        <v>0</v>
      </c>
      <c r="AZ131" s="64">
        <f>IF(ลับ!AA$3=0,0,IF(เวลาเรียน!BG28="ล",ลับ!AA$3,0))</f>
        <v>0</v>
      </c>
      <c r="BA131" s="64">
        <f>IF(ลับ!AB$3=0,0,IF(เวลาเรียน!BH28="ล",ลับ!AB$3,0))</f>
        <v>0</v>
      </c>
      <c r="BB131" s="64">
        <f>IF(ลับ!AC$3=0,0,IF(เวลาเรียน!BI28="ล",ลับ!AC$3,0))</f>
        <v>0</v>
      </c>
      <c r="BC131" s="64">
        <f>IF(ลับ!AD$3=0,0,IF(เวลาเรียน!BJ28="ล",ลับ!AD$3,0))</f>
        <v>0</v>
      </c>
      <c r="BD131" s="64">
        <f>IF(ลับ!AE$3=0,0,IF(เวลาเรียน!BK28="ล",ลับ!AE$3,0))</f>
        <v>0</v>
      </c>
      <c r="BE131" s="64">
        <f>IF(ลับ!AF$3=0,0,IF(เวลาเรียน!BL28="ล",ลับ!AF$3,0))</f>
        <v>0</v>
      </c>
      <c r="BF131" s="64">
        <f>IF(ลับ!AG$3=0,0,IF(เวลาเรียน!BM28="ล",ลับ!AG$3,0))</f>
        <v>0</v>
      </c>
      <c r="BG131" s="64">
        <f>IF(ลับ!AH$3=0,0,IF(เวลาเรียน!BN28="ล",ลับ!AH$3,0))</f>
        <v>0</v>
      </c>
      <c r="BH131" s="64">
        <f>IF(ลับ!AI$3=0,0,IF(เวลาเรียน!BO28="ล",ลับ!AI$3,0))</f>
        <v>0</v>
      </c>
      <c r="BI131" s="64">
        <f>IF(ลับ!AJ$3=0,0,IF(เวลาเรียน!BP28="ล",ลับ!AJ$3,0))</f>
        <v>0</v>
      </c>
      <c r="BJ131" s="64">
        <f>IF(ลับ!AK$3=0,0,IF(เวลาเรียน!BQ28="ล",ลับ!AK$3,0))</f>
        <v>0</v>
      </c>
      <c r="BK131" s="64">
        <f>IF(ลับ!AL$3=0,0,IF(เวลาเรียน!BR28="ล",ลับ!AL$3,0))</f>
        <v>0</v>
      </c>
      <c r="BL131" s="64">
        <f>IF(ลับ!AM$3=0,0,IF(เวลาเรียน!BS28="ล",ลับ!AM$3,0))</f>
        <v>0</v>
      </c>
      <c r="BM131" s="64">
        <f>IF(ลับ!AN$3=0,0,IF(เวลาเรียน!BT28="ล",ลับ!AN$3,0))</f>
        <v>0</v>
      </c>
      <c r="BN131" s="64">
        <f>IF(ลับ!AO$3=0,0,IF(เวลาเรียน!BU28="ล",ลับ!AO$3,0))</f>
        <v>0</v>
      </c>
      <c r="BO131" s="64">
        <f>IF(ลับ!AP$3=0,0,IF(เวลาเรียน!BV28="ล",ลับ!AP$3,0))</f>
        <v>0</v>
      </c>
      <c r="BP131" s="64">
        <f>IF(ลับ!AQ$3=0,0,IF(เวลาเรียน!BW28="ล",ลับ!AQ$3,0))</f>
        <v>0</v>
      </c>
      <c r="BQ131" s="64">
        <f>IF(ลับ!AR$3=0,0,IF(เวลาเรียน!BX28="ล",ลับ!AR$3,0))</f>
        <v>0</v>
      </c>
      <c r="BR131" s="64">
        <f>IF(ลับ!AS$3=0,0,IF(เวลาเรียน!BY28="ล",ลับ!AS$3,0))</f>
        <v>0</v>
      </c>
      <c r="BS131" s="773">
        <f>IF(ลับ!AT$3=0,0,IF(เวลาเรียน!BZ28="ล",ลับ!AT$3,0))</f>
        <v>0</v>
      </c>
      <c r="BT131" s="64">
        <f>IF(ลับ!BT$3=0,0,IF(เวลาเรียน!CB28="ล",ลับ!BT$3,0))</f>
        <v>0</v>
      </c>
      <c r="BU131" s="64">
        <f>IF(ลับ!BU$3=0,0,IF(เวลาเรียน!CC28="ล",ลับ!BU$3,0))</f>
        <v>0</v>
      </c>
      <c r="BV131" s="64">
        <f>IF(ลับ!BV$3=0,0,IF(เวลาเรียน!CD28="ล",ลับ!BV$3,0))</f>
        <v>0</v>
      </c>
      <c r="BW131" s="64">
        <f>IF(ลับ!BW$3=0,0,IF(เวลาเรียน!CE28="ล",ลับ!BW$3,0))</f>
        <v>0</v>
      </c>
      <c r="BX131" s="64">
        <f>IF(ลับ!BX$3=0,0,IF(เวลาเรียน!CF28="ล",ลับ!BX$3,0))</f>
        <v>0</v>
      </c>
      <c r="BY131" s="64">
        <f>IF(ลับ!BY$3=0,0,IF(เวลาเรียน!CG28="ล",ลับ!BY$3,0))</f>
        <v>0</v>
      </c>
      <c r="BZ131" s="64">
        <f>IF(ลับ!BZ$3=0,0,IF(เวลาเรียน!CH28="ล",ลับ!BZ$3,0))</f>
        <v>0</v>
      </c>
      <c r="CA131" s="64">
        <f>IF(ลับ!CA$3=0,0,IF(เวลาเรียน!CI28="ล",ลับ!CA$3,0))</f>
        <v>0</v>
      </c>
      <c r="CB131" s="64">
        <f>IF(ลับ!CB$3=0,0,IF(เวลาเรียน!CJ28="ล",ลับ!CB$3,0))</f>
        <v>0</v>
      </c>
      <c r="CC131" s="64">
        <f>IF(ลับ!CC$3=0,0,IF(เวลาเรียน!CK28="ล",ลับ!CC$3,0))</f>
        <v>0</v>
      </c>
      <c r="CD131" s="64">
        <f>IF(ลับ!CD$3=0,0,IF(เวลาเรียน!CL28="ล",ลับ!CD$3,0))</f>
        <v>0</v>
      </c>
      <c r="CE131" s="64">
        <f>IF(ลับ!CE$3=0,0,IF(เวลาเรียน!CM28="ล",ลับ!CE$3,0))</f>
        <v>0</v>
      </c>
      <c r="CF131" s="64">
        <f>IF(ลับ!CF$3=0,0,IF(เวลาเรียน!CN28="ล",ลับ!CF$3,0))</f>
        <v>0</v>
      </c>
      <c r="CG131" s="64">
        <f>IF(ลับ!CG$3=0,0,IF(เวลาเรียน!CO28="ล",ลับ!CG$3,0))</f>
        <v>0</v>
      </c>
      <c r="CH131" s="64">
        <f>IF(ลับ!CH$3=0,0,IF(เวลาเรียน!CP28="ล",ลับ!CH$3,0))</f>
        <v>0</v>
      </c>
      <c r="CI131" s="64">
        <f>IF(ลับ!CI$3=0,0,IF(เวลาเรียน!CQ28="ล",ลับ!CI$3,0))</f>
        <v>0</v>
      </c>
      <c r="CJ131" s="64">
        <f>IF(ลับ!CJ$3=0,0,IF(เวลาเรียน!CR28="ล",ลับ!CJ$3,0))</f>
        <v>0</v>
      </c>
      <c r="CK131" s="64">
        <f>IF(ลับ!CK$3=0,0,IF(เวลาเรียน!CS28="ล",ลับ!CK$3,0))</f>
        <v>0</v>
      </c>
      <c r="CL131" s="64">
        <f>IF(ลับ!CL$3=0,0,IF(เวลาเรียน!CT28="ล",ลับ!CL$3,0))</f>
        <v>0</v>
      </c>
      <c r="CM131" s="64">
        <f>IF(ลับ!CM$3=0,0,IF(เวลาเรียน!CU28="ล",ลับ!CM$3,0))</f>
        <v>0</v>
      </c>
      <c r="CN131" s="64">
        <f>IF(ลับ!CN$3=0,0,IF(เวลาเรียน!CV28="ล",ลับ!CN$3,0))</f>
        <v>0</v>
      </c>
      <c r="CO131" s="64">
        <f>IF(ลับ!CO$3=0,0,IF(เวลาเรียน!CW28="ล",ลับ!CO$3,0))</f>
        <v>0</v>
      </c>
      <c r="CP131" s="64">
        <f>IF(ลับ!CP$3=0,0,IF(เวลาเรียน!CX28="ล",ลับ!CP$3,0))</f>
        <v>0</v>
      </c>
      <c r="CQ131" s="64">
        <f>IF(ลับ!CQ$3=0,0,IF(เวลาเรียน!CY28="ล",ลับ!CQ$3,0))</f>
        <v>0</v>
      </c>
      <c r="CR131" s="64">
        <f>IF(ลับ!CR$3=0,0,IF(เวลาเรียน!CZ28="ล",ลับ!CR$3,0))</f>
        <v>0</v>
      </c>
      <c r="CS131" s="64">
        <f>IF(ลับ!CS$3=0,0,IF(เวลาเรียน!DA28="ล",ลับ!CS$3,0))</f>
        <v>0</v>
      </c>
      <c r="CT131" s="64">
        <f>IF(ลับ!CT$3=0,0,IF(เวลาเรียน!DB28="ล",ลับ!CT$3,0))</f>
        <v>0</v>
      </c>
      <c r="CU131" s="64">
        <f>IF(ลับ!CU$3=0,0,IF(เวลาเรียน!DC28="ล",ลับ!CU$3,0))</f>
        <v>0</v>
      </c>
      <c r="CV131" s="64">
        <f>IF(ลับ!CV$3=0,0,IF(เวลาเรียน!DD28="ล",ลับ!CV$3,0))</f>
        <v>0</v>
      </c>
      <c r="CW131" s="64">
        <f>IF(ลับ!CW$3=0,0,IF(เวลาเรียน!DE28="ล",ลับ!CW$3,0))</f>
        <v>0</v>
      </c>
      <c r="CX131" s="85">
        <f t="shared" si="25"/>
        <v>0</v>
      </c>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GI131" s="77"/>
      <c r="GJ131" s="77"/>
      <c r="GK131" s="77"/>
      <c r="GL131" s="77"/>
      <c r="GM131" s="77"/>
      <c r="GN131" s="77"/>
      <c r="GO131" s="77"/>
      <c r="GP131" s="77"/>
      <c r="GQ131" s="77"/>
      <c r="GR131" s="77"/>
      <c r="GS131" s="77"/>
      <c r="GT131" s="77"/>
      <c r="GU131" s="77"/>
      <c r="GV131" s="77"/>
      <c r="GW131" s="77"/>
      <c r="GX131" s="77"/>
      <c r="GY131" s="77"/>
      <c r="GZ131" s="77"/>
      <c r="HA131" s="77"/>
      <c r="HB131" s="77"/>
      <c r="HC131" s="77"/>
      <c r="HD131" s="77"/>
      <c r="HE131" s="77"/>
      <c r="HF131" s="77"/>
    </row>
    <row r="132" spans="1:214" ht="21">
      <c r="A132" s="29">
        <v>24</v>
      </c>
      <c r="B132" s="64">
        <f>IF(ลับ!B$3=0,0,IF(เวลาเรียน!G29="ล",ลับ!B$3,0))</f>
        <v>0</v>
      </c>
      <c r="C132" s="64">
        <f>IF(ลับ!C$3=0,0,IF(เวลาเรียน!H29="ล",ลับ!C$3,0))</f>
        <v>0</v>
      </c>
      <c r="D132" s="64">
        <f>IF(ลับ!D$3=0,0,IF(เวลาเรียน!I29="ล",ลับ!D$3,0))</f>
        <v>0</v>
      </c>
      <c r="E132" s="64">
        <f>IF(ลับ!E$3=0,0,IF(เวลาเรียน!J29="ล",ลับ!E$3,0))</f>
        <v>0</v>
      </c>
      <c r="F132" s="64">
        <f>IF(ลับ!F$3=0,0,IF(เวลาเรียน!K29="ล",ลับ!F$3,0))</f>
        <v>0</v>
      </c>
      <c r="G132" s="64">
        <f>IF(ลับ!G$3=0,0,IF(เวลาเรียน!L29="ล",ลับ!G$3,0))</f>
        <v>0</v>
      </c>
      <c r="H132" s="64">
        <f>IF(ลับ!H$3=0,0,IF(เวลาเรียน!M29="ล",ลับ!H$3,0))</f>
        <v>0</v>
      </c>
      <c r="I132" s="64">
        <f>IF(ลับ!I$3=0,0,IF(เวลาเรียน!N29="ล",ลับ!I$3,0))</f>
        <v>0</v>
      </c>
      <c r="J132" s="64">
        <f>IF(ลับ!J$3=0,0,IF(เวลาเรียน!O29="ล",ลับ!J$3,0))</f>
        <v>0</v>
      </c>
      <c r="K132" s="64">
        <f>IF(ลับ!K$3=0,0,IF(เวลาเรียน!P29="ล",ลับ!K$3,0))</f>
        <v>0</v>
      </c>
      <c r="L132" s="64">
        <f>IF(ลับ!L$3=0,0,IF(เวลาเรียน!Q29="ล",ลับ!L$3,0))</f>
        <v>0</v>
      </c>
      <c r="M132" s="64">
        <f>IF(ลับ!M$3=0,0,IF(เวลาเรียน!R29="ล",ลับ!M$3,0))</f>
        <v>0</v>
      </c>
      <c r="N132" s="64">
        <f>IF(ลับ!N$3=0,0,IF(เวลาเรียน!S29="ล",ลับ!N$3,0))</f>
        <v>0</v>
      </c>
      <c r="O132" s="64">
        <f>IF(ลับ!O$3=0,0,IF(เวลาเรียน!T29="ล",ลับ!O$3,0))</f>
        <v>0</v>
      </c>
      <c r="P132" s="64">
        <f>IF(ลับ!P$3=0,0,IF(เวลาเรียน!U29="ล",ลับ!P$3,0))</f>
        <v>0</v>
      </c>
      <c r="Q132" s="64">
        <f>IF(ลับ!Q$3=0,0,IF(เวลาเรียน!V29="ล",ลับ!Q$3,0))</f>
        <v>0</v>
      </c>
      <c r="R132" s="64">
        <f>IF(ลับ!R$3=0,0,IF(เวลาเรียน!W29="ล",ลับ!R$3,0))</f>
        <v>0</v>
      </c>
      <c r="S132" s="64">
        <f>IF(ลับ!S$3=0,0,IF(เวลาเรียน!X29="ล",ลับ!S$3,0))</f>
        <v>0</v>
      </c>
      <c r="T132" s="64">
        <f>IF(ลับ!T$3=0,0,IF(เวลาเรียน!Y29="ล",ลับ!T$3,0))</f>
        <v>0</v>
      </c>
      <c r="U132" s="64">
        <f>IF(ลับ!U$3=0,0,IF(เวลาเรียน!Z29="ล",ลับ!U$3,0))</f>
        <v>0</v>
      </c>
      <c r="V132" s="64">
        <f>IF(ลับ!V$3=0,0,IF(เวลาเรียน!AA29="ล",ลับ!V$3,0))</f>
        <v>0</v>
      </c>
      <c r="W132" s="64">
        <f>IF(ลับ!W$3=0,0,IF(เวลาเรียน!AB29="ล",ลับ!W$3,0))</f>
        <v>0</v>
      </c>
      <c r="X132" s="64">
        <f>IF(ลับ!X$3=0,0,IF(เวลาเรียน!AC29="ล",ลับ!X$3,0))</f>
        <v>0</v>
      </c>
      <c r="Y132" s="64">
        <f>IF(ลับ!Y$3=0,0,IF(เวลาเรียน!AD29="ล",ลับ!Y$3,0))</f>
        <v>0</v>
      </c>
      <c r="Z132" s="773">
        <f>IF(ลับ!Z$3=0,0,IF(เวลาเรียน!AE29="ล",ลับ!Z$3,0))</f>
        <v>0</v>
      </c>
      <c r="AA132" s="64">
        <f>IF(ลับ!B$3=0,0,IF(เวลาเรียน!AH29="ล",ลับ!B$3,0))</f>
        <v>0</v>
      </c>
      <c r="AB132" s="64">
        <f>IF(ลับ!C$3=0,0,IF(เวลาเรียน!AI29="ล",ลับ!C$3,0))</f>
        <v>0</v>
      </c>
      <c r="AC132" s="64">
        <f>IF(ลับ!D$3=0,0,IF(เวลาเรียน!AJ29="ล",ลับ!D$3,0))</f>
        <v>0</v>
      </c>
      <c r="AD132" s="64">
        <f>IF(ลับ!E$3=0,0,IF(เวลาเรียน!AK29="ล",ลับ!E$3,0))</f>
        <v>0</v>
      </c>
      <c r="AE132" s="64">
        <f>IF(ลับ!F$3=0,0,IF(เวลาเรียน!AL29="ล",ลับ!F$3,0))</f>
        <v>0</v>
      </c>
      <c r="AF132" s="64">
        <f>IF(ลับ!G$3=0,0,IF(เวลาเรียน!AM29="ล",ลับ!G$3,0))</f>
        <v>0</v>
      </c>
      <c r="AG132" s="64">
        <f>IF(ลับ!H$3=0,0,IF(เวลาเรียน!AN29="ล",ลับ!H$3,0))</f>
        <v>0</v>
      </c>
      <c r="AH132" s="64">
        <f>IF(ลับ!I$3=0,0,IF(เวลาเรียน!AO29="ล",ลับ!I$3,0))</f>
        <v>0</v>
      </c>
      <c r="AI132" s="64">
        <f>IF(ลับ!J$3=0,0,IF(เวลาเรียน!AP29="ล",ลับ!J$3,0))</f>
        <v>0</v>
      </c>
      <c r="AJ132" s="64">
        <f>IF(ลับ!K$3=0,0,IF(เวลาเรียน!AQ29="ล",ลับ!K$3,0))</f>
        <v>0</v>
      </c>
      <c r="AK132" s="64">
        <f>IF(ลับ!L$3=0,0,IF(เวลาเรียน!AR29="ล",ลับ!L$3,0))</f>
        <v>0</v>
      </c>
      <c r="AL132" s="64">
        <f>IF(ลับ!M$3=0,0,IF(เวลาเรียน!AS29="ล",ลับ!M$3,0))</f>
        <v>0</v>
      </c>
      <c r="AM132" s="64">
        <f>IF(ลับ!N$3=0,0,IF(เวลาเรียน!AT29="ล",ลับ!N$3,0))</f>
        <v>0</v>
      </c>
      <c r="AN132" s="64">
        <f>IF(ลับ!O$3=0,0,IF(เวลาเรียน!AU29="ล",ลับ!O$3,0))</f>
        <v>0</v>
      </c>
      <c r="AO132" s="64">
        <f>IF(ลับ!P$3=0,0,IF(เวลาเรียน!AV29="ล",ลับ!P$3,0))</f>
        <v>0</v>
      </c>
      <c r="AP132" s="64">
        <f>IF(ลับ!Q$3=0,0,IF(เวลาเรียน!AW29="ล",ลับ!Q$3,0))</f>
        <v>0</v>
      </c>
      <c r="AQ132" s="64">
        <f>IF(ลับ!R$3=0,0,IF(เวลาเรียน!AX29="ล",ลับ!R$3,0))</f>
        <v>0</v>
      </c>
      <c r="AR132" s="64">
        <f>IF(ลับ!S$3=0,0,IF(เวลาเรียน!AY29="ล",ลับ!S$3,0))</f>
        <v>0</v>
      </c>
      <c r="AS132" s="64">
        <f>IF(ลับ!T$3=0,0,IF(เวลาเรียน!AZ29="ล",ลับ!T$3,0))</f>
        <v>0</v>
      </c>
      <c r="AT132" s="64">
        <f>IF(ลับ!U$3=0,0,IF(เวลาเรียน!BA29="ล",ลับ!U$3,0))</f>
        <v>0</v>
      </c>
      <c r="AU132" s="64">
        <f>IF(ลับ!V$3=0,0,IF(เวลาเรียน!BB29="ล",ลับ!V$3,0))</f>
        <v>0</v>
      </c>
      <c r="AV132" s="64">
        <f>IF(ลับ!W$3=0,0,IF(เวลาเรียน!BC29="ล",ลับ!W$3,0))</f>
        <v>0</v>
      </c>
      <c r="AW132" s="64">
        <f>IF(ลับ!X$3=0,0,IF(เวลาเรียน!BD29="ล",ลับ!X$3,0))</f>
        <v>0</v>
      </c>
      <c r="AX132" s="64">
        <f>IF(ลับ!Y$3=0,0,IF(เวลาเรียน!BE29="ล",ลับ!Y$3,0))</f>
        <v>0</v>
      </c>
      <c r="AY132" s="64">
        <f>IF(ลับ!Z$3=0,0,IF(เวลาเรียน!BF29="ล",ลับ!Z$3,0))</f>
        <v>0</v>
      </c>
      <c r="AZ132" s="64">
        <f>IF(ลับ!AA$3=0,0,IF(เวลาเรียน!BG29="ล",ลับ!AA$3,0))</f>
        <v>0</v>
      </c>
      <c r="BA132" s="64">
        <f>IF(ลับ!AB$3=0,0,IF(เวลาเรียน!BH29="ล",ลับ!AB$3,0))</f>
        <v>0</v>
      </c>
      <c r="BB132" s="64">
        <f>IF(ลับ!AC$3=0,0,IF(เวลาเรียน!BI29="ล",ลับ!AC$3,0))</f>
        <v>0</v>
      </c>
      <c r="BC132" s="64">
        <f>IF(ลับ!AD$3=0,0,IF(เวลาเรียน!BJ29="ล",ลับ!AD$3,0))</f>
        <v>0</v>
      </c>
      <c r="BD132" s="64">
        <f>IF(ลับ!AE$3=0,0,IF(เวลาเรียน!BK29="ล",ลับ!AE$3,0))</f>
        <v>0</v>
      </c>
      <c r="BE132" s="64">
        <f>IF(ลับ!AF$3=0,0,IF(เวลาเรียน!BL29="ล",ลับ!AF$3,0))</f>
        <v>0</v>
      </c>
      <c r="BF132" s="64">
        <f>IF(ลับ!AG$3=0,0,IF(เวลาเรียน!BM29="ล",ลับ!AG$3,0))</f>
        <v>0</v>
      </c>
      <c r="BG132" s="64">
        <f>IF(ลับ!AH$3=0,0,IF(เวลาเรียน!BN29="ล",ลับ!AH$3,0))</f>
        <v>0</v>
      </c>
      <c r="BH132" s="64">
        <f>IF(ลับ!AI$3=0,0,IF(เวลาเรียน!BO29="ล",ลับ!AI$3,0))</f>
        <v>0</v>
      </c>
      <c r="BI132" s="64">
        <f>IF(ลับ!AJ$3=0,0,IF(เวลาเรียน!BP29="ล",ลับ!AJ$3,0))</f>
        <v>0</v>
      </c>
      <c r="BJ132" s="64">
        <f>IF(ลับ!AK$3=0,0,IF(เวลาเรียน!BQ29="ล",ลับ!AK$3,0))</f>
        <v>0</v>
      </c>
      <c r="BK132" s="64">
        <f>IF(ลับ!AL$3=0,0,IF(เวลาเรียน!BR29="ล",ลับ!AL$3,0))</f>
        <v>0</v>
      </c>
      <c r="BL132" s="64">
        <f>IF(ลับ!AM$3=0,0,IF(เวลาเรียน!BS29="ล",ลับ!AM$3,0))</f>
        <v>0</v>
      </c>
      <c r="BM132" s="64">
        <f>IF(ลับ!AN$3=0,0,IF(เวลาเรียน!BT29="ล",ลับ!AN$3,0))</f>
        <v>0</v>
      </c>
      <c r="BN132" s="64">
        <f>IF(ลับ!AO$3=0,0,IF(เวลาเรียน!BU29="ล",ลับ!AO$3,0))</f>
        <v>0</v>
      </c>
      <c r="BO132" s="64">
        <f>IF(ลับ!AP$3=0,0,IF(เวลาเรียน!BV29="ล",ลับ!AP$3,0))</f>
        <v>0</v>
      </c>
      <c r="BP132" s="64">
        <f>IF(ลับ!AQ$3=0,0,IF(เวลาเรียน!BW29="ล",ลับ!AQ$3,0))</f>
        <v>0</v>
      </c>
      <c r="BQ132" s="64">
        <f>IF(ลับ!AR$3=0,0,IF(เวลาเรียน!BX29="ล",ลับ!AR$3,0))</f>
        <v>0</v>
      </c>
      <c r="BR132" s="64">
        <f>IF(ลับ!AS$3=0,0,IF(เวลาเรียน!BY29="ล",ลับ!AS$3,0))</f>
        <v>0</v>
      </c>
      <c r="BS132" s="773">
        <f>IF(ลับ!AT$3=0,0,IF(เวลาเรียน!BZ29="ล",ลับ!AT$3,0))</f>
        <v>0</v>
      </c>
      <c r="BT132" s="64">
        <f>IF(ลับ!BT$3=0,0,IF(เวลาเรียน!CB29="ล",ลับ!BT$3,0))</f>
        <v>0</v>
      </c>
      <c r="BU132" s="64">
        <f>IF(ลับ!BU$3=0,0,IF(เวลาเรียน!CC29="ล",ลับ!BU$3,0))</f>
        <v>0</v>
      </c>
      <c r="BV132" s="64">
        <f>IF(ลับ!BV$3=0,0,IF(เวลาเรียน!CD29="ล",ลับ!BV$3,0))</f>
        <v>0</v>
      </c>
      <c r="BW132" s="64">
        <f>IF(ลับ!BW$3=0,0,IF(เวลาเรียน!CE29="ล",ลับ!BW$3,0))</f>
        <v>0</v>
      </c>
      <c r="BX132" s="64">
        <f>IF(ลับ!BX$3=0,0,IF(เวลาเรียน!CF29="ล",ลับ!BX$3,0))</f>
        <v>0</v>
      </c>
      <c r="BY132" s="64">
        <f>IF(ลับ!BY$3=0,0,IF(เวลาเรียน!CG29="ล",ลับ!BY$3,0))</f>
        <v>0</v>
      </c>
      <c r="BZ132" s="64">
        <f>IF(ลับ!BZ$3=0,0,IF(เวลาเรียน!CH29="ล",ลับ!BZ$3,0))</f>
        <v>0</v>
      </c>
      <c r="CA132" s="64">
        <f>IF(ลับ!CA$3=0,0,IF(เวลาเรียน!CI29="ล",ลับ!CA$3,0))</f>
        <v>0</v>
      </c>
      <c r="CB132" s="64">
        <f>IF(ลับ!CB$3=0,0,IF(เวลาเรียน!CJ29="ล",ลับ!CB$3,0))</f>
        <v>0</v>
      </c>
      <c r="CC132" s="64">
        <f>IF(ลับ!CC$3=0,0,IF(เวลาเรียน!CK29="ล",ลับ!CC$3,0))</f>
        <v>0</v>
      </c>
      <c r="CD132" s="64">
        <f>IF(ลับ!CD$3=0,0,IF(เวลาเรียน!CL29="ล",ลับ!CD$3,0))</f>
        <v>0</v>
      </c>
      <c r="CE132" s="64">
        <f>IF(ลับ!CE$3=0,0,IF(เวลาเรียน!CM29="ล",ลับ!CE$3,0))</f>
        <v>0</v>
      </c>
      <c r="CF132" s="64">
        <f>IF(ลับ!CF$3=0,0,IF(เวลาเรียน!CN29="ล",ลับ!CF$3,0))</f>
        <v>0</v>
      </c>
      <c r="CG132" s="64">
        <f>IF(ลับ!CG$3=0,0,IF(เวลาเรียน!CO29="ล",ลับ!CG$3,0))</f>
        <v>0</v>
      </c>
      <c r="CH132" s="64">
        <f>IF(ลับ!CH$3=0,0,IF(เวลาเรียน!CP29="ล",ลับ!CH$3,0))</f>
        <v>0</v>
      </c>
      <c r="CI132" s="64">
        <f>IF(ลับ!CI$3=0,0,IF(เวลาเรียน!CQ29="ล",ลับ!CI$3,0))</f>
        <v>0</v>
      </c>
      <c r="CJ132" s="64">
        <f>IF(ลับ!CJ$3=0,0,IF(เวลาเรียน!CR29="ล",ลับ!CJ$3,0))</f>
        <v>0</v>
      </c>
      <c r="CK132" s="64">
        <f>IF(ลับ!CK$3=0,0,IF(เวลาเรียน!CS29="ล",ลับ!CK$3,0))</f>
        <v>0</v>
      </c>
      <c r="CL132" s="64">
        <f>IF(ลับ!CL$3=0,0,IF(เวลาเรียน!CT29="ล",ลับ!CL$3,0))</f>
        <v>0</v>
      </c>
      <c r="CM132" s="64">
        <f>IF(ลับ!CM$3=0,0,IF(เวลาเรียน!CU29="ล",ลับ!CM$3,0))</f>
        <v>0</v>
      </c>
      <c r="CN132" s="64">
        <f>IF(ลับ!CN$3=0,0,IF(เวลาเรียน!CV29="ล",ลับ!CN$3,0))</f>
        <v>0</v>
      </c>
      <c r="CO132" s="64">
        <f>IF(ลับ!CO$3=0,0,IF(เวลาเรียน!CW29="ล",ลับ!CO$3,0))</f>
        <v>0</v>
      </c>
      <c r="CP132" s="64">
        <f>IF(ลับ!CP$3=0,0,IF(เวลาเรียน!CX29="ล",ลับ!CP$3,0))</f>
        <v>0</v>
      </c>
      <c r="CQ132" s="64">
        <f>IF(ลับ!CQ$3=0,0,IF(เวลาเรียน!CY29="ล",ลับ!CQ$3,0))</f>
        <v>0</v>
      </c>
      <c r="CR132" s="64">
        <f>IF(ลับ!CR$3=0,0,IF(เวลาเรียน!CZ29="ล",ลับ!CR$3,0))</f>
        <v>0</v>
      </c>
      <c r="CS132" s="64">
        <f>IF(ลับ!CS$3=0,0,IF(เวลาเรียน!DA29="ล",ลับ!CS$3,0))</f>
        <v>0</v>
      </c>
      <c r="CT132" s="64">
        <f>IF(ลับ!CT$3=0,0,IF(เวลาเรียน!DB29="ล",ลับ!CT$3,0))</f>
        <v>0</v>
      </c>
      <c r="CU132" s="64">
        <f>IF(ลับ!CU$3=0,0,IF(เวลาเรียน!DC29="ล",ลับ!CU$3,0))</f>
        <v>0</v>
      </c>
      <c r="CV132" s="64">
        <f>IF(ลับ!CV$3=0,0,IF(เวลาเรียน!DD29="ล",ลับ!CV$3,0))</f>
        <v>0</v>
      </c>
      <c r="CW132" s="64">
        <f>IF(ลับ!CW$3=0,0,IF(เวลาเรียน!DE29="ล",ลับ!CW$3,0))</f>
        <v>0</v>
      </c>
      <c r="CX132" s="85">
        <f t="shared" si="25"/>
        <v>0</v>
      </c>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GI132" s="77"/>
      <c r="GJ132" s="77"/>
      <c r="GK132" s="77"/>
      <c r="GL132" s="77"/>
      <c r="GM132" s="77"/>
      <c r="GN132" s="77"/>
      <c r="GO132" s="77"/>
      <c r="GP132" s="77"/>
      <c r="GQ132" s="77"/>
      <c r="GR132" s="77"/>
      <c r="GS132" s="77"/>
      <c r="GT132" s="77"/>
      <c r="GU132" s="77"/>
      <c r="GV132" s="77"/>
      <c r="GW132" s="77"/>
      <c r="GX132" s="77"/>
      <c r="GY132" s="77"/>
      <c r="GZ132" s="77"/>
      <c r="HA132" s="77"/>
      <c r="HB132" s="77"/>
      <c r="HC132" s="77"/>
      <c r="HD132" s="77"/>
      <c r="HE132" s="77"/>
      <c r="HF132" s="77"/>
    </row>
    <row r="133" spans="1:214" ht="21">
      <c r="A133" s="29">
        <v>25</v>
      </c>
      <c r="B133" s="64">
        <f>IF(ลับ!B$3=0,0,IF(เวลาเรียน!G30="ล",ลับ!B$3,0))</f>
        <v>0</v>
      </c>
      <c r="C133" s="64">
        <f>IF(ลับ!C$3=0,0,IF(เวลาเรียน!H30="ล",ลับ!C$3,0))</f>
        <v>0</v>
      </c>
      <c r="D133" s="64">
        <f>IF(ลับ!D$3=0,0,IF(เวลาเรียน!I30="ล",ลับ!D$3,0))</f>
        <v>0</v>
      </c>
      <c r="E133" s="64">
        <f>IF(ลับ!E$3=0,0,IF(เวลาเรียน!J30="ล",ลับ!E$3,0))</f>
        <v>0</v>
      </c>
      <c r="F133" s="64">
        <f>IF(ลับ!F$3=0,0,IF(เวลาเรียน!K30="ล",ลับ!F$3,0))</f>
        <v>0</v>
      </c>
      <c r="G133" s="64">
        <f>IF(ลับ!G$3=0,0,IF(เวลาเรียน!L30="ล",ลับ!G$3,0))</f>
        <v>0</v>
      </c>
      <c r="H133" s="64">
        <f>IF(ลับ!H$3=0,0,IF(เวลาเรียน!M30="ล",ลับ!H$3,0))</f>
        <v>0</v>
      </c>
      <c r="I133" s="64">
        <f>IF(ลับ!I$3=0,0,IF(เวลาเรียน!N30="ล",ลับ!I$3,0))</f>
        <v>0</v>
      </c>
      <c r="J133" s="64">
        <f>IF(ลับ!J$3=0,0,IF(เวลาเรียน!O30="ล",ลับ!J$3,0))</f>
        <v>0</v>
      </c>
      <c r="K133" s="64">
        <f>IF(ลับ!K$3=0,0,IF(เวลาเรียน!P30="ล",ลับ!K$3,0))</f>
        <v>0</v>
      </c>
      <c r="L133" s="64">
        <f>IF(ลับ!L$3=0,0,IF(เวลาเรียน!Q30="ล",ลับ!L$3,0))</f>
        <v>0</v>
      </c>
      <c r="M133" s="64">
        <f>IF(ลับ!M$3=0,0,IF(เวลาเรียน!R30="ล",ลับ!M$3,0))</f>
        <v>0</v>
      </c>
      <c r="N133" s="64">
        <f>IF(ลับ!N$3=0,0,IF(เวลาเรียน!S30="ล",ลับ!N$3,0))</f>
        <v>0</v>
      </c>
      <c r="O133" s="64">
        <f>IF(ลับ!O$3=0,0,IF(เวลาเรียน!T30="ล",ลับ!O$3,0))</f>
        <v>0</v>
      </c>
      <c r="P133" s="64">
        <f>IF(ลับ!P$3=0,0,IF(เวลาเรียน!U30="ล",ลับ!P$3,0))</f>
        <v>0</v>
      </c>
      <c r="Q133" s="64">
        <f>IF(ลับ!Q$3=0,0,IF(เวลาเรียน!V30="ล",ลับ!Q$3,0))</f>
        <v>0</v>
      </c>
      <c r="R133" s="64">
        <f>IF(ลับ!R$3=0,0,IF(เวลาเรียน!W30="ล",ลับ!R$3,0))</f>
        <v>0</v>
      </c>
      <c r="S133" s="64">
        <f>IF(ลับ!S$3=0,0,IF(เวลาเรียน!X30="ล",ลับ!S$3,0))</f>
        <v>0</v>
      </c>
      <c r="T133" s="64">
        <f>IF(ลับ!T$3=0,0,IF(เวลาเรียน!Y30="ล",ลับ!T$3,0))</f>
        <v>0</v>
      </c>
      <c r="U133" s="64">
        <f>IF(ลับ!U$3=0,0,IF(เวลาเรียน!Z30="ล",ลับ!U$3,0))</f>
        <v>0</v>
      </c>
      <c r="V133" s="64">
        <f>IF(ลับ!V$3=0,0,IF(เวลาเรียน!AA30="ล",ลับ!V$3,0))</f>
        <v>0</v>
      </c>
      <c r="W133" s="64">
        <f>IF(ลับ!W$3=0,0,IF(เวลาเรียน!AB30="ล",ลับ!W$3,0))</f>
        <v>0</v>
      </c>
      <c r="X133" s="64">
        <f>IF(ลับ!X$3=0,0,IF(เวลาเรียน!AC30="ล",ลับ!X$3,0))</f>
        <v>0</v>
      </c>
      <c r="Y133" s="64">
        <f>IF(ลับ!Y$3=0,0,IF(เวลาเรียน!AD30="ล",ลับ!Y$3,0))</f>
        <v>0</v>
      </c>
      <c r="Z133" s="773">
        <f>IF(ลับ!Z$3=0,0,IF(เวลาเรียน!AE30="ล",ลับ!Z$3,0))</f>
        <v>0</v>
      </c>
      <c r="AA133" s="64">
        <f>IF(ลับ!B$3=0,0,IF(เวลาเรียน!AH30="ล",ลับ!B$3,0))</f>
        <v>0</v>
      </c>
      <c r="AB133" s="64">
        <f>IF(ลับ!C$3=0,0,IF(เวลาเรียน!AI30="ล",ลับ!C$3,0))</f>
        <v>0</v>
      </c>
      <c r="AC133" s="64">
        <f>IF(ลับ!D$3=0,0,IF(เวลาเรียน!AJ30="ล",ลับ!D$3,0))</f>
        <v>0</v>
      </c>
      <c r="AD133" s="64">
        <f>IF(ลับ!E$3=0,0,IF(เวลาเรียน!AK30="ล",ลับ!E$3,0))</f>
        <v>0</v>
      </c>
      <c r="AE133" s="64">
        <f>IF(ลับ!F$3=0,0,IF(เวลาเรียน!AL30="ล",ลับ!F$3,0))</f>
        <v>0</v>
      </c>
      <c r="AF133" s="64">
        <f>IF(ลับ!G$3=0,0,IF(เวลาเรียน!AM30="ล",ลับ!G$3,0))</f>
        <v>0</v>
      </c>
      <c r="AG133" s="64">
        <f>IF(ลับ!H$3=0,0,IF(เวลาเรียน!AN30="ล",ลับ!H$3,0))</f>
        <v>0</v>
      </c>
      <c r="AH133" s="64">
        <f>IF(ลับ!I$3=0,0,IF(เวลาเรียน!AO30="ล",ลับ!I$3,0))</f>
        <v>0</v>
      </c>
      <c r="AI133" s="64">
        <f>IF(ลับ!J$3=0,0,IF(เวลาเรียน!AP30="ล",ลับ!J$3,0))</f>
        <v>0</v>
      </c>
      <c r="AJ133" s="64">
        <f>IF(ลับ!K$3=0,0,IF(เวลาเรียน!AQ30="ล",ลับ!K$3,0))</f>
        <v>0</v>
      </c>
      <c r="AK133" s="64">
        <f>IF(ลับ!L$3=0,0,IF(เวลาเรียน!AR30="ล",ลับ!L$3,0))</f>
        <v>0</v>
      </c>
      <c r="AL133" s="64">
        <f>IF(ลับ!M$3=0,0,IF(เวลาเรียน!AS30="ล",ลับ!M$3,0))</f>
        <v>0</v>
      </c>
      <c r="AM133" s="64">
        <f>IF(ลับ!N$3=0,0,IF(เวลาเรียน!AT30="ล",ลับ!N$3,0))</f>
        <v>0</v>
      </c>
      <c r="AN133" s="64">
        <f>IF(ลับ!O$3=0,0,IF(เวลาเรียน!AU30="ล",ลับ!O$3,0))</f>
        <v>0</v>
      </c>
      <c r="AO133" s="64">
        <f>IF(ลับ!P$3=0,0,IF(เวลาเรียน!AV30="ล",ลับ!P$3,0))</f>
        <v>0</v>
      </c>
      <c r="AP133" s="64">
        <f>IF(ลับ!Q$3=0,0,IF(เวลาเรียน!AW30="ล",ลับ!Q$3,0))</f>
        <v>0</v>
      </c>
      <c r="AQ133" s="64">
        <f>IF(ลับ!R$3=0,0,IF(เวลาเรียน!AX30="ล",ลับ!R$3,0))</f>
        <v>0</v>
      </c>
      <c r="AR133" s="64">
        <f>IF(ลับ!S$3=0,0,IF(เวลาเรียน!AY30="ล",ลับ!S$3,0))</f>
        <v>0</v>
      </c>
      <c r="AS133" s="64">
        <f>IF(ลับ!T$3=0,0,IF(เวลาเรียน!AZ30="ล",ลับ!T$3,0))</f>
        <v>0</v>
      </c>
      <c r="AT133" s="64">
        <f>IF(ลับ!U$3=0,0,IF(เวลาเรียน!BA30="ล",ลับ!U$3,0))</f>
        <v>0</v>
      </c>
      <c r="AU133" s="64">
        <f>IF(ลับ!V$3=0,0,IF(เวลาเรียน!BB30="ล",ลับ!V$3,0))</f>
        <v>0</v>
      </c>
      <c r="AV133" s="64">
        <f>IF(ลับ!W$3=0,0,IF(เวลาเรียน!BC30="ล",ลับ!W$3,0))</f>
        <v>0</v>
      </c>
      <c r="AW133" s="64">
        <f>IF(ลับ!X$3=0,0,IF(เวลาเรียน!BD30="ล",ลับ!X$3,0))</f>
        <v>0</v>
      </c>
      <c r="AX133" s="64">
        <f>IF(ลับ!Y$3=0,0,IF(เวลาเรียน!BE30="ล",ลับ!Y$3,0))</f>
        <v>0</v>
      </c>
      <c r="AY133" s="64">
        <f>IF(ลับ!Z$3=0,0,IF(เวลาเรียน!BF30="ล",ลับ!Z$3,0))</f>
        <v>0</v>
      </c>
      <c r="AZ133" s="64">
        <f>IF(ลับ!AA$3=0,0,IF(เวลาเรียน!BG30="ล",ลับ!AA$3,0))</f>
        <v>0</v>
      </c>
      <c r="BA133" s="64">
        <f>IF(ลับ!AB$3=0,0,IF(เวลาเรียน!BH30="ล",ลับ!AB$3,0))</f>
        <v>0</v>
      </c>
      <c r="BB133" s="64">
        <f>IF(ลับ!AC$3=0,0,IF(เวลาเรียน!BI30="ล",ลับ!AC$3,0))</f>
        <v>0</v>
      </c>
      <c r="BC133" s="64">
        <f>IF(ลับ!AD$3=0,0,IF(เวลาเรียน!BJ30="ล",ลับ!AD$3,0))</f>
        <v>0</v>
      </c>
      <c r="BD133" s="64">
        <f>IF(ลับ!AE$3=0,0,IF(เวลาเรียน!BK30="ล",ลับ!AE$3,0))</f>
        <v>0</v>
      </c>
      <c r="BE133" s="64">
        <f>IF(ลับ!AF$3=0,0,IF(เวลาเรียน!BL30="ล",ลับ!AF$3,0))</f>
        <v>0</v>
      </c>
      <c r="BF133" s="64">
        <f>IF(ลับ!AG$3=0,0,IF(เวลาเรียน!BM30="ล",ลับ!AG$3,0))</f>
        <v>0</v>
      </c>
      <c r="BG133" s="64">
        <f>IF(ลับ!AH$3=0,0,IF(เวลาเรียน!BN30="ล",ลับ!AH$3,0))</f>
        <v>0</v>
      </c>
      <c r="BH133" s="64">
        <f>IF(ลับ!AI$3=0,0,IF(เวลาเรียน!BO30="ล",ลับ!AI$3,0))</f>
        <v>0</v>
      </c>
      <c r="BI133" s="64">
        <f>IF(ลับ!AJ$3=0,0,IF(เวลาเรียน!BP30="ล",ลับ!AJ$3,0))</f>
        <v>0</v>
      </c>
      <c r="BJ133" s="64">
        <f>IF(ลับ!AK$3=0,0,IF(เวลาเรียน!BQ30="ล",ลับ!AK$3,0))</f>
        <v>0</v>
      </c>
      <c r="BK133" s="64">
        <f>IF(ลับ!AL$3=0,0,IF(เวลาเรียน!BR30="ล",ลับ!AL$3,0))</f>
        <v>0</v>
      </c>
      <c r="BL133" s="64">
        <f>IF(ลับ!AM$3=0,0,IF(เวลาเรียน!BS30="ล",ลับ!AM$3,0))</f>
        <v>0</v>
      </c>
      <c r="BM133" s="64">
        <f>IF(ลับ!AN$3=0,0,IF(เวลาเรียน!BT30="ล",ลับ!AN$3,0))</f>
        <v>0</v>
      </c>
      <c r="BN133" s="64">
        <f>IF(ลับ!AO$3=0,0,IF(เวลาเรียน!BU30="ล",ลับ!AO$3,0))</f>
        <v>0</v>
      </c>
      <c r="BO133" s="64">
        <f>IF(ลับ!AP$3=0,0,IF(เวลาเรียน!BV30="ล",ลับ!AP$3,0))</f>
        <v>0</v>
      </c>
      <c r="BP133" s="64">
        <f>IF(ลับ!AQ$3=0,0,IF(เวลาเรียน!BW30="ล",ลับ!AQ$3,0))</f>
        <v>0</v>
      </c>
      <c r="BQ133" s="64">
        <f>IF(ลับ!AR$3=0,0,IF(เวลาเรียน!BX30="ล",ลับ!AR$3,0))</f>
        <v>0</v>
      </c>
      <c r="BR133" s="64">
        <f>IF(ลับ!AS$3=0,0,IF(เวลาเรียน!BY30="ล",ลับ!AS$3,0))</f>
        <v>0</v>
      </c>
      <c r="BS133" s="773">
        <f>IF(ลับ!AT$3=0,0,IF(เวลาเรียน!BZ30="ล",ลับ!AT$3,0))</f>
        <v>0</v>
      </c>
      <c r="BT133" s="64">
        <f>IF(ลับ!BT$3=0,0,IF(เวลาเรียน!CB30="ล",ลับ!BT$3,0))</f>
        <v>0</v>
      </c>
      <c r="BU133" s="64">
        <f>IF(ลับ!BU$3=0,0,IF(เวลาเรียน!CC30="ล",ลับ!BU$3,0))</f>
        <v>0</v>
      </c>
      <c r="BV133" s="64">
        <f>IF(ลับ!BV$3=0,0,IF(เวลาเรียน!CD30="ล",ลับ!BV$3,0))</f>
        <v>0</v>
      </c>
      <c r="BW133" s="64">
        <f>IF(ลับ!BW$3=0,0,IF(เวลาเรียน!CE30="ล",ลับ!BW$3,0))</f>
        <v>0</v>
      </c>
      <c r="BX133" s="64">
        <f>IF(ลับ!BX$3=0,0,IF(เวลาเรียน!CF30="ล",ลับ!BX$3,0))</f>
        <v>0</v>
      </c>
      <c r="BY133" s="64">
        <f>IF(ลับ!BY$3=0,0,IF(เวลาเรียน!CG30="ล",ลับ!BY$3,0))</f>
        <v>0</v>
      </c>
      <c r="BZ133" s="64">
        <f>IF(ลับ!BZ$3=0,0,IF(เวลาเรียน!CH30="ล",ลับ!BZ$3,0))</f>
        <v>0</v>
      </c>
      <c r="CA133" s="64">
        <f>IF(ลับ!CA$3=0,0,IF(เวลาเรียน!CI30="ล",ลับ!CA$3,0))</f>
        <v>0</v>
      </c>
      <c r="CB133" s="64">
        <f>IF(ลับ!CB$3=0,0,IF(เวลาเรียน!CJ30="ล",ลับ!CB$3,0))</f>
        <v>0</v>
      </c>
      <c r="CC133" s="64">
        <f>IF(ลับ!CC$3=0,0,IF(เวลาเรียน!CK30="ล",ลับ!CC$3,0))</f>
        <v>0</v>
      </c>
      <c r="CD133" s="64">
        <f>IF(ลับ!CD$3=0,0,IF(เวลาเรียน!CL30="ล",ลับ!CD$3,0))</f>
        <v>0</v>
      </c>
      <c r="CE133" s="64">
        <f>IF(ลับ!CE$3=0,0,IF(เวลาเรียน!CM30="ล",ลับ!CE$3,0))</f>
        <v>0</v>
      </c>
      <c r="CF133" s="64">
        <f>IF(ลับ!CF$3=0,0,IF(เวลาเรียน!CN30="ล",ลับ!CF$3,0))</f>
        <v>0</v>
      </c>
      <c r="CG133" s="64">
        <f>IF(ลับ!CG$3=0,0,IF(เวลาเรียน!CO30="ล",ลับ!CG$3,0))</f>
        <v>0</v>
      </c>
      <c r="CH133" s="64">
        <f>IF(ลับ!CH$3=0,0,IF(เวลาเรียน!CP30="ล",ลับ!CH$3,0))</f>
        <v>0</v>
      </c>
      <c r="CI133" s="64">
        <f>IF(ลับ!CI$3=0,0,IF(เวลาเรียน!CQ30="ล",ลับ!CI$3,0))</f>
        <v>0</v>
      </c>
      <c r="CJ133" s="64">
        <f>IF(ลับ!CJ$3=0,0,IF(เวลาเรียน!CR30="ล",ลับ!CJ$3,0))</f>
        <v>0</v>
      </c>
      <c r="CK133" s="64">
        <f>IF(ลับ!CK$3=0,0,IF(เวลาเรียน!CS30="ล",ลับ!CK$3,0))</f>
        <v>0</v>
      </c>
      <c r="CL133" s="64">
        <f>IF(ลับ!CL$3=0,0,IF(เวลาเรียน!CT30="ล",ลับ!CL$3,0))</f>
        <v>0</v>
      </c>
      <c r="CM133" s="64">
        <f>IF(ลับ!CM$3=0,0,IF(เวลาเรียน!CU30="ล",ลับ!CM$3,0))</f>
        <v>0</v>
      </c>
      <c r="CN133" s="64">
        <f>IF(ลับ!CN$3=0,0,IF(เวลาเรียน!CV30="ล",ลับ!CN$3,0))</f>
        <v>0</v>
      </c>
      <c r="CO133" s="64">
        <f>IF(ลับ!CO$3=0,0,IF(เวลาเรียน!CW30="ล",ลับ!CO$3,0))</f>
        <v>0</v>
      </c>
      <c r="CP133" s="64">
        <f>IF(ลับ!CP$3=0,0,IF(เวลาเรียน!CX30="ล",ลับ!CP$3,0))</f>
        <v>0</v>
      </c>
      <c r="CQ133" s="64">
        <f>IF(ลับ!CQ$3=0,0,IF(เวลาเรียน!CY30="ล",ลับ!CQ$3,0))</f>
        <v>0</v>
      </c>
      <c r="CR133" s="64">
        <f>IF(ลับ!CR$3=0,0,IF(เวลาเรียน!CZ30="ล",ลับ!CR$3,0))</f>
        <v>0</v>
      </c>
      <c r="CS133" s="64">
        <f>IF(ลับ!CS$3=0,0,IF(เวลาเรียน!DA30="ล",ลับ!CS$3,0))</f>
        <v>0</v>
      </c>
      <c r="CT133" s="64">
        <f>IF(ลับ!CT$3=0,0,IF(เวลาเรียน!DB30="ล",ลับ!CT$3,0))</f>
        <v>0</v>
      </c>
      <c r="CU133" s="64">
        <f>IF(ลับ!CU$3=0,0,IF(เวลาเรียน!DC30="ล",ลับ!CU$3,0))</f>
        <v>0</v>
      </c>
      <c r="CV133" s="64">
        <f>IF(ลับ!CV$3=0,0,IF(เวลาเรียน!DD30="ล",ลับ!CV$3,0))</f>
        <v>0</v>
      </c>
      <c r="CW133" s="64">
        <f>IF(ลับ!CW$3=0,0,IF(เวลาเรียน!DE30="ล",ลับ!CW$3,0))</f>
        <v>0</v>
      </c>
      <c r="CX133" s="85">
        <f t="shared" si="25"/>
        <v>0</v>
      </c>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GI133" s="77"/>
      <c r="GJ133" s="77"/>
      <c r="GK133" s="77"/>
      <c r="GL133" s="77"/>
      <c r="GM133" s="77"/>
      <c r="GN133" s="77"/>
      <c r="GO133" s="77"/>
      <c r="GP133" s="77"/>
      <c r="GQ133" s="77"/>
      <c r="GR133" s="77"/>
      <c r="GS133" s="77"/>
      <c r="GT133" s="77"/>
      <c r="GU133" s="77"/>
      <c r="GV133" s="77"/>
      <c r="GW133" s="77"/>
      <c r="GX133" s="77"/>
      <c r="GY133" s="77"/>
      <c r="GZ133" s="77"/>
      <c r="HA133" s="77"/>
      <c r="HB133" s="77"/>
      <c r="HC133" s="77"/>
      <c r="HD133" s="77"/>
      <c r="HE133" s="77"/>
      <c r="HF133" s="77"/>
    </row>
    <row r="134" spans="1:214" ht="21">
      <c r="A134" s="29">
        <v>26</v>
      </c>
      <c r="B134" s="64">
        <f>IF(ลับ!B$3=0,0,IF(เวลาเรียน!G31="ล",ลับ!B$3,0))</f>
        <v>0</v>
      </c>
      <c r="C134" s="64">
        <f>IF(ลับ!C$3=0,0,IF(เวลาเรียน!H31="ล",ลับ!C$3,0))</f>
        <v>0</v>
      </c>
      <c r="D134" s="64">
        <f>IF(ลับ!D$3=0,0,IF(เวลาเรียน!I31="ล",ลับ!D$3,0))</f>
        <v>0</v>
      </c>
      <c r="E134" s="64">
        <f>IF(ลับ!E$3=0,0,IF(เวลาเรียน!J31="ล",ลับ!E$3,0))</f>
        <v>0</v>
      </c>
      <c r="F134" s="64">
        <f>IF(ลับ!F$3=0,0,IF(เวลาเรียน!K31="ล",ลับ!F$3,0))</f>
        <v>0</v>
      </c>
      <c r="G134" s="64">
        <f>IF(ลับ!G$3=0,0,IF(เวลาเรียน!L31="ล",ลับ!G$3,0))</f>
        <v>0</v>
      </c>
      <c r="H134" s="64">
        <f>IF(ลับ!H$3=0,0,IF(เวลาเรียน!M31="ล",ลับ!H$3,0))</f>
        <v>0</v>
      </c>
      <c r="I134" s="64">
        <f>IF(ลับ!I$3=0,0,IF(เวลาเรียน!N31="ล",ลับ!I$3,0))</f>
        <v>0</v>
      </c>
      <c r="J134" s="64">
        <f>IF(ลับ!J$3=0,0,IF(เวลาเรียน!O31="ล",ลับ!J$3,0))</f>
        <v>0</v>
      </c>
      <c r="K134" s="64">
        <f>IF(ลับ!K$3=0,0,IF(เวลาเรียน!P31="ล",ลับ!K$3,0))</f>
        <v>0</v>
      </c>
      <c r="L134" s="64">
        <f>IF(ลับ!L$3=0,0,IF(เวลาเรียน!Q31="ล",ลับ!L$3,0))</f>
        <v>0</v>
      </c>
      <c r="M134" s="64">
        <f>IF(ลับ!M$3=0,0,IF(เวลาเรียน!R31="ล",ลับ!M$3,0))</f>
        <v>0</v>
      </c>
      <c r="N134" s="64">
        <f>IF(ลับ!N$3=0,0,IF(เวลาเรียน!S31="ล",ลับ!N$3,0))</f>
        <v>0</v>
      </c>
      <c r="O134" s="64">
        <f>IF(ลับ!O$3=0,0,IF(เวลาเรียน!T31="ล",ลับ!O$3,0))</f>
        <v>0</v>
      </c>
      <c r="P134" s="64">
        <f>IF(ลับ!P$3=0,0,IF(เวลาเรียน!U31="ล",ลับ!P$3,0))</f>
        <v>0</v>
      </c>
      <c r="Q134" s="64">
        <f>IF(ลับ!Q$3=0,0,IF(เวลาเรียน!V31="ล",ลับ!Q$3,0))</f>
        <v>0</v>
      </c>
      <c r="R134" s="64">
        <f>IF(ลับ!R$3=0,0,IF(เวลาเรียน!W31="ล",ลับ!R$3,0))</f>
        <v>0</v>
      </c>
      <c r="S134" s="64">
        <f>IF(ลับ!S$3=0,0,IF(เวลาเรียน!X31="ล",ลับ!S$3,0))</f>
        <v>0</v>
      </c>
      <c r="T134" s="64">
        <f>IF(ลับ!T$3=0,0,IF(เวลาเรียน!Y31="ล",ลับ!T$3,0))</f>
        <v>0</v>
      </c>
      <c r="U134" s="64">
        <f>IF(ลับ!U$3=0,0,IF(เวลาเรียน!Z31="ล",ลับ!U$3,0))</f>
        <v>0</v>
      </c>
      <c r="V134" s="64">
        <f>IF(ลับ!V$3=0,0,IF(เวลาเรียน!AA31="ล",ลับ!V$3,0))</f>
        <v>0</v>
      </c>
      <c r="W134" s="64">
        <f>IF(ลับ!W$3=0,0,IF(เวลาเรียน!AB31="ล",ลับ!W$3,0))</f>
        <v>0</v>
      </c>
      <c r="X134" s="64">
        <f>IF(ลับ!X$3=0,0,IF(เวลาเรียน!AC31="ล",ลับ!X$3,0))</f>
        <v>0</v>
      </c>
      <c r="Y134" s="64">
        <f>IF(ลับ!Y$3=0,0,IF(เวลาเรียน!AD31="ล",ลับ!Y$3,0))</f>
        <v>0</v>
      </c>
      <c r="Z134" s="773">
        <f>IF(ลับ!Z$3=0,0,IF(เวลาเรียน!AE31="ล",ลับ!Z$3,0))</f>
        <v>0</v>
      </c>
      <c r="AA134" s="64">
        <f>IF(ลับ!B$3=0,0,IF(เวลาเรียน!AH31="ล",ลับ!B$3,0))</f>
        <v>0</v>
      </c>
      <c r="AB134" s="64">
        <f>IF(ลับ!C$3=0,0,IF(เวลาเรียน!AI31="ล",ลับ!C$3,0))</f>
        <v>0</v>
      </c>
      <c r="AC134" s="64">
        <f>IF(ลับ!D$3=0,0,IF(เวลาเรียน!AJ31="ล",ลับ!D$3,0))</f>
        <v>0</v>
      </c>
      <c r="AD134" s="64">
        <f>IF(ลับ!E$3=0,0,IF(เวลาเรียน!AK31="ล",ลับ!E$3,0))</f>
        <v>0</v>
      </c>
      <c r="AE134" s="64">
        <f>IF(ลับ!F$3=0,0,IF(เวลาเรียน!AL31="ล",ลับ!F$3,0))</f>
        <v>0</v>
      </c>
      <c r="AF134" s="64">
        <f>IF(ลับ!G$3=0,0,IF(เวลาเรียน!AM31="ล",ลับ!G$3,0))</f>
        <v>0</v>
      </c>
      <c r="AG134" s="64">
        <f>IF(ลับ!H$3=0,0,IF(เวลาเรียน!AN31="ล",ลับ!H$3,0))</f>
        <v>0</v>
      </c>
      <c r="AH134" s="64">
        <f>IF(ลับ!I$3=0,0,IF(เวลาเรียน!AO31="ล",ลับ!I$3,0))</f>
        <v>0</v>
      </c>
      <c r="AI134" s="64">
        <f>IF(ลับ!J$3=0,0,IF(เวลาเรียน!AP31="ล",ลับ!J$3,0))</f>
        <v>0</v>
      </c>
      <c r="AJ134" s="64">
        <f>IF(ลับ!K$3=0,0,IF(เวลาเรียน!AQ31="ล",ลับ!K$3,0))</f>
        <v>0</v>
      </c>
      <c r="AK134" s="64">
        <f>IF(ลับ!L$3=0,0,IF(เวลาเรียน!AR31="ล",ลับ!L$3,0))</f>
        <v>0</v>
      </c>
      <c r="AL134" s="64">
        <f>IF(ลับ!M$3=0,0,IF(เวลาเรียน!AS31="ล",ลับ!M$3,0))</f>
        <v>0</v>
      </c>
      <c r="AM134" s="64">
        <f>IF(ลับ!N$3=0,0,IF(เวลาเรียน!AT31="ล",ลับ!N$3,0))</f>
        <v>0</v>
      </c>
      <c r="AN134" s="64">
        <f>IF(ลับ!O$3=0,0,IF(เวลาเรียน!AU31="ล",ลับ!O$3,0))</f>
        <v>0</v>
      </c>
      <c r="AO134" s="64">
        <f>IF(ลับ!P$3=0,0,IF(เวลาเรียน!AV31="ล",ลับ!P$3,0))</f>
        <v>0</v>
      </c>
      <c r="AP134" s="64">
        <f>IF(ลับ!Q$3=0,0,IF(เวลาเรียน!AW31="ล",ลับ!Q$3,0))</f>
        <v>0</v>
      </c>
      <c r="AQ134" s="64">
        <f>IF(ลับ!R$3=0,0,IF(เวลาเรียน!AX31="ล",ลับ!R$3,0))</f>
        <v>0</v>
      </c>
      <c r="AR134" s="64">
        <f>IF(ลับ!S$3=0,0,IF(เวลาเรียน!AY31="ล",ลับ!S$3,0))</f>
        <v>0</v>
      </c>
      <c r="AS134" s="64">
        <f>IF(ลับ!T$3=0,0,IF(เวลาเรียน!AZ31="ล",ลับ!T$3,0))</f>
        <v>0</v>
      </c>
      <c r="AT134" s="64">
        <f>IF(ลับ!U$3=0,0,IF(เวลาเรียน!BA31="ล",ลับ!U$3,0))</f>
        <v>0</v>
      </c>
      <c r="AU134" s="64">
        <f>IF(ลับ!V$3=0,0,IF(เวลาเรียน!BB31="ล",ลับ!V$3,0))</f>
        <v>0</v>
      </c>
      <c r="AV134" s="64">
        <f>IF(ลับ!W$3=0,0,IF(เวลาเรียน!BC31="ล",ลับ!W$3,0))</f>
        <v>0</v>
      </c>
      <c r="AW134" s="64">
        <f>IF(ลับ!X$3=0,0,IF(เวลาเรียน!BD31="ล",ลับ!X$3,0))</f>
        <v>0</v>
      </c>
      <c r="AX134" s="64">
        <f>IF(ลับ!Y$3=0,0,IF(เวลาเรียน!BE31="ล",ลับ!Y$3,0))</f>
        <v>0</v>
      </c>
      <c r="AY134" s="64">
        <f>IF(ลับ!Z$3=0,0,IF(เวลาเรียน!BF31="ล",ลับ!Z$3,0))</f>
        <v>0</v>
      </c>
      <c r="AZ134" s="64">
        <f>IF(ลับ!AA$3=0,0,IF(เวลาเรียน!BG31="ล",ลับ!AA$3,0))</f>
        <v>0</v>
      </c>
      <c r="BA134" s="64">
        <f>IF(ลับ!AB$3=0,0,IF(เวลาเรียน!BH31="ล",ลับ!AB$3,0))</f>
        <v>0</v>
      </c>
      <c r="BB134" s="64">
        <f>IF(ลับ!AC$3=0,0,IF(เวลาเรียน!BI31="ล",ลับ!AC$3,0))</f>
        <v>0</v>
      </c>
      <c r="BC134" s="64">
        <f>IF(ลับ!AD$3=0,0,IF(เวลาเรียน!BJ31="ล",ลับ!AD$3,0))</f>
        <v>0</v>
      </c>
      <c r="BD134" s="64">
        <f>IF(ลับ!AE$3=0,0,IF(เวลาเรียน!BK31="ล",ลับ!AE$3,0))</f>
        <v>0</v>
      </c>
      <c r="BE134" s="64">
        <f>IF(ลับ!AF$3=0,0,IF(เวลาเรียน!BL31="ล",ลับ!AF$3,0))</f>
        <v>0</v>
      </c>
      <c r="BF134" s="64">
        <f>IF(ลับ!AG$3=0,0,IF(เวลาเรียน!BM31="ล",ลับ!AG$3,0))</f>
        <v>0</v>
      </c>
      <c r="BG134" s="64">
        <f>IF(ลับ!AH$3=0,0,IF(เวลาเรียน!BN31="ล",ลับ!AH$3,0))</f>
        <v>0</v>
      </c>
      <c r="BH134" s="64">
        <f>IF(ลับ!AI$3=0,0,IF(เวลาเรียน!BO31="ล",ลับ!AI$3,0))</f>
        <v>0</v>
      </c>
      <c r="BI134" s="64">
        <f>IF(ลับ!AJ$3=0,0,IF(เวลาเรียน!BP31="ล",ลับ!AJ$3,0))</f>
        <v>0</v>
      </c>
      <c r="BJ134" s="64">
        <f>IF(ลับ!AK$3=0,0,IF(เวลาเรียน!BQ31="ล",ลับ!AK$3,0))</f>
        <v>0</v>
      </c>
      <c r="BK134" s="64">
        <f>IF(ลับ!AL$3=0,0,IF(เวลาเรียน!BR31="ล",ลับ!AL$3,0))</f>
        <v>0</v>
      </c>
      <c r="BL134" s="64">
        <f>IF(ลับ!AM$3=0,0,IF(เวลาเรียน!BS31="ล",ลับ!AM$3,0))</f>
        <v>0</v>
      </c>
      <c r="BM134" s="64">
        <f>IF(ลับ!AN$3=0,0,IF(เวลาเรียน!BT31="ล",ลับ!AN$3,0))</f>
        <v>0</v>
      </c>
      <c r="BN134" s="64">
        <f>IF(ลับ!AO$3=0,0,IF(เวลาเรียน!BU31="ล",ลับ!AO$3,0))</f>
        <v>0</v>
      </c>
      <c r="BO134" s="64">
        <f>IF(ลับ!AP$3=0,0,IF(เวลาเรียน!BV31="ล",ลับ!AP$3,0))</f>
        <v>0</v>
      </c>
      <c r="BP134" s="64">
        <f>IF(ลับ!AQ$3=0,0,IF(เวลาเรียน!BW31="ล",ลับ!AQ$3,0))</f>
        <v>0</v>
      </c>
      <c r="BQ134" s="64">
        <f>IF(ลับ!AR$3=0,0,IF(เวลาเรียน!BX31="ล",ลับ!AR$3,0))</f>
        <v>0</v>
      </c>
      <c r="BR134" s="64">
        <f>IF(ลับ!AS$3=0,0,IF(เวลาเรียน!BY31="ล",ลับ!AS$3,0))</f>
        <v>0</v>
      </c>
      <c r="BS134" s="773">
        <f>IF(ลับ!AT$3=0,0,IF(เวลาเรียน!BZ31="ล",ลับ!AT$3,0))</f>
        <v>0</v>
      </c>
      <c r="BT134" s="64">
        <f>IF(ลับ!BT$3=0,0,IF(เวลาเรียน!CB31="ล",ลับ!BT$3,0))</f>
        <v>0</v>
      </c>
      <c r="BU134" s="64">
        <f>IF(ลับ!BU$3=0,0,IF(เวลาเรียน!CC31="ล",ลับ!BU$3,0))</f>
        <v>0</v>
      </c>
      <c r="BV134" s="64">
        <f>IF(ลับ!BV$3=0,0,IF(เวลาเรียน!CD31="ล",ลับ!BV$3,0))</f>
        <v>0</v>
      </c>
      <c r="BW134" s="64">
        <f>IF(ลับ!BW$3=0,0,IF(เวลาเรียน!CE31="ล",ลับ!BW$3,0))</f>
        <v>0</v>
      </c>
      <c r="BX134" s="64">
        <f>IF(ลับ!BX$3=0,0,IF(เวลาเรียน!CF31="ล",ลับ!BX$3,0))</f>
        <v>0</v>
      </c>
      <c r="BY134" s="64">
        <f>IF(ลับ!BY$3=0,0,IF(เวลาเรียน!CG31="ล",ลับ!BY$3,0))</f>
        <v>0</v>
      </c>
      <c r="BZ134" s="64">
        <f>IF(ลับ!BZ$3=0,0,IF(เวลาเรียน!CH31="ล",ลับ!BZ$3,0))</f>
        <v>0</v>
      </c>
      <c r="CA134" s="64">
        <f>IF(ลับ!CA$3=0,0,IF(เวลาเรียน!CI31="ล",ลับ!CA$3,0))</f>
        <v>0</v>
      </c>
      <c r="CB134" s="64">
        <f>IF(ลับ!CB$3=0,0,IF(เวลาเรียน!CJ31="ล",ลับ!CB$3,0))</f>
        <v>0</v>
      </c>
      <c r="CC134" s="64">
        <f>IF(ลับ!CC$3=0,0,IF(เวลาเรียน!CK31="ล",ลับ!CC$3,0))</f>
        <v>0</v>
      </c>
      <c r="CD134" s="64">
        <f>IF(ลับ!CD$3=0,0,IF(เวลาเรียน!CL31="ล",ลับ!CD$3,0))</f>
        <v>0</v>
      </c>
      <c r="CE134" s="64">
        <f>IF(ลับ!CE$3=0,0,IF(เวลาเรียน!CM31="ล",ลับ!CE$3,0))</f>
        <v>0</v>
      </c>
      <c r="CF134" s="64">
        <f>IF(ลับ!CF$3=0,0,IF(เวลาเรียน!CN31="ล",ลับ!CF$3,0))</f>
        <v>0</v>
      </c>
      <c r="CG134" s="64">
        <f>IF(ลับ!CG$3=0,0,IF(เวลาเรียน!CO31="ล",ลับ!CG$3,0))</f>
        <v>0</v>
      </c>
      <c r="CH134" s="64">
        <f>IF(ลับ!CH$3=0,0,IF(เวลาเรียน!CP31="ล",ลับ!CH$3,0))</f>
        <v>0</v>
      </c>
      <c r="CI134" s="64">
        <f>IF(ลับ!CI$3=0,0,IF(เวลาเรียน!CQ31="ล",ลับ!CI$3,0))</f>
        <v>0</v>
      </c>
      <c r="CJ134" s="64">
        <f>IF(ลับ!CJ$3=0,0,IF(เวลาเรียน!CR31="ล",ลับ!CJ$3,0))</f>
        <v>0</v>
      </c>
      <c r="CK134" s="64">
        <f>IF(ลับ!CK$3=0,0,IF(เวลาเรียน!CS31="ล",ลับ!CK$3,0))</f>
        <v>0</v>
      </c>
      <c r="CL134" s="64">
        <f>IF(ลับ!CL$3=0,0,IF(เวลาเรียน!CT31="ล",ลับ!CL$3,0))</f>
        <v>0</v>
      </c>
      <c r="CM134" s="64">
        <f>IF(ลับ!CM$3=0,0,IF(เวลาเรียน!CU31="ล",ลับ!CM$3,0))</f>
        <v>0</v>
      </c>
      <c r="CN134" s="64">
        <f>IF(ลับ!CN$3=0,0,IF(เวลาเรียน!CV31="ล",ลับ!CN$3,0))</f>
        <v>0</v>
      </c>
      <c r="CO134" s="64">
        <f>IF(ลับ!CO$3=0,0,IF(เวลาเรียน!CW31="ล",ลับ!CO$3,0))</f>
        <v>0</v>
      </c>
      <c r="CP134" s="64">
        <f>IF(ลับ!CP$3=0,0,IF(เวลาเรียน!CX31="ล",ลับ!CP$3,0))</f>
        <v>0</v>
      </c>
      <c r="CQ134" s="64">
        <f>IF(ลับ!CQ$3=0,0,IF(เวลาเรียน!CY31="ล",ลับ!CQ$3,0))</f>
        <v>0</v>
      </c>
      <c r="CR134" s="64">
        <f>IF(ลับ!CR$3=0,0,IF(เวลาเรียน!CZ31="ล",ลับ!CR$3,0))</f>
        <v>0</v>
      </c>
      <c r="CS134" s="64">
        <f>IF(ลับ!CS$3=0,0,IF(เวลาเรียน!DA31="ล",ลับ!CS$3,0))</f>
        <v>0</v>
      </c>
      <c r="CT134" s="64">
        <f>IF(ลับ!CT$3=0,0,IF(เวลาเรียน!DB31="ล",ลับ!CT$3,0))</f>
        <v>0</v>
      </c>
      <c r="CU134" s="64">
        <f>IF(ลับ!CU$3=0,0,IF(เวลาเรียน!DC31="ล",ลับ!CU$3,0))</f>
        <v>0</v>
      </c>
      <c r="CV134" s="64">
        <f>IF(ลับ!CV$3=0,0,IF(เวลาเรียน!DD31="ล",ลับ!CV$3,0))</f>
        <v>0</v>
      </c>
      <c r="CW134" s="64">
        <f>IF(ลับ!CW$3=0,0,IF(เวลาเรียน!DE31="ล",ลับ!CW$3,0))</f>
        <v>0</v>
      </c>
      <c r="CX134" s="85">
        <f t="shared" si="25"/>
        <v>0</v>
      </c>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row>
    <row r="135" spans="1:214" ht="21">
      <c r="A135" s="29">
        <v>27</v>
      </c>
      <c r="B135" s="64">
        <f>IF(ลับ!B$3=0,0,IF(เวลาเรียน!G32="ล",ลับ!B$3,0))</f>
        <v>0</v>
      </c>
      <c r="C135" s="64">
        <f>IF(ลับ!C$3=0,0,IF(เวลาเรียน!H32="ล",ลับ!C$3,0))</f>
        <v>0</v>
      </c>
      <c r="D135" s="64">
        <f>IF(ลับ!D$3=0,0,IF(เวลาเรียน!I32="ล",ลับ!D$3,0))</f>
        <v>0</v>
      </c>
      <c r="E135" s="64">
        <f>IF(ลับ!E$3=0,0,IF(เวลาเรียน!J32="ล",ลับ!E$3,0))</f>
        <v>0</v>
      </c>
      <c r="F135" s="64">
        <f>IF(ลับ!F$3=0,0,IF(เวลาเรียน!K32="ล",ลับ!F$3,0))</f>
        <v>0</v>
      </c>
      <c r="G135" s="64">
        <f>IF(ลับ!G$3=0,0,IF(เวลาเรียน!L32="ล",ลับ!G$3,0))</f>
        <v>0</v>
      </c>
      <c r="H135" s="64">
        <f>IF(ลับ!H$3=0,0,IF(เวลาเรียน!M32="ล",ลับ!H$3,0))</f>
        <v>0</v>
      </c>
      <c r="I135" s="64">
        <f>IF(ลับ!I$3=0,0,IF(เวลาเรียน!N32="ล",ลับ!I$3,0))</f>
        <v>0</v>
      </c>
      <c r="J135" s="64">
        <f>IF(ลับ!J$3=0,0,IF(เวลาเรียน!O32="ล",ลับ!J$3,0))</f>
        <v>0</v>
      </c>
      <c r="K135" s="64">
        <f>IF(ลับ!K$3=0,0,IF(เวลาเรียน!P32="ล",ลับ!K$3,0))</f>
        <v>0</v>
      </c>
      <c r="L135" s="64">
        <f>IF(ลับ!L$3=0,0,IF(เวลาเรียน!Q32="ล",ลับ!L$3,0))</f>
        <v>0</v>
      </c>
      <c r="M135" s="64">
        <f>IF(ลับ!M$3=0,0,IF(เวลาเรียน!R32="ล",ลับ!M$3,0))</f>
        <v>0</v>
      </c>
      <c r="N135" s="64">
        <f>IF(ลับ!N$3=0,0,IF(เวลาเรียน!S32="ล",ลับ!N$3,0))</f>
        <v>0</v>
      </c>
      <c r="O135" s="64">
        <f>IF(ลับ!O$3=0,0,IF(เวลาเรียน!T32="ล",ลับ!O$3,0))</f>
        <v>0</v>
      </c>
      <c r="P135" s="64">
        <f>IF(ลับ!P$3=0,0,IF(เวลาเรียน!U32="ล",ลับ!P$3,0))</f>
        <v>0</v>
      </c>
      <c r="Q135" s="64">
        <f>IF(ลับ!Q$3=0,0,IF(เวลาเรียน!V32="ล",ลับ!Q$3,0))</f>
        <v>0</v>
      </c>
      <c r="R135" s="64">
        <f>IF(ลับ!R$3=0,0,IF(เวลาเรียน!W32="ล",ลับ!R$3,0))</f>
        <v>0</v>
      </c>
      <c r="S135" s="64">
        <f>IF(ลับ!S$3=0,0,IF(เวลาเรียน!X32="ล",ลับ!S$3,0))</f>
        <v>0</v>
      </c>
      <c r="T135" s="64">
        <f>IF(ลับ!T$3=0,0,IF(เวลาเรียน!Y32="ล",ลับ!T$3,0))</f>
        <v>0</v>
      </c>
      <c r="U135" s="64">
        <f>IF(ลับ!U$3=0,0,IF(เวลาเรียน!Z32="ล",ลับ!U$3,0))</f>
        <v>0</v>
      </c>
      <c r="V135" s="64">
        <f>IF(ลับ!V$3=0,0,IF(เวลาเรียน!AA32="ล",ลับ!V$3,0))</f>
        <v>0</v>
      </c>
      <c r="W135" s="64">
        <f>IF(ลับ!W$3=0,0,IF(เวลาเรียน!AB32="ล",ลับ!W$3,0))</f>
        <v>0</v>
      </c>
      <c r="X135" s="64">
        <f>IF(ลับ!X$3=0,0,IF(เวลาเรียน!AC32="ล",ลับ!X$3,0))</f>
        <v>0</v>
      </c>
      <c r="Y135" s="64">
        <f>IF(ลับ!Y$3=0,0,IF(เวลาเรียน!AD32="ล",ลับ!Y$3,0))</f>
        <v>0</v>
      </c>
      <c r="Z135" s="773">
        <f>IF(ลับ!Z$3=0,0,IF(เวลาเรียน!AE32="ล",ลับ!Z$3,0))</f>
        <v>0</v>
      </c>
      <c r="AA135" s="64">
        <f>IF(ลับ!B$3=0,0,IF(เวลาเรียน!AH32="ล",ลับ!B$3,0))</f>
        <v>0</v>
      </c>
      <c r="AB135" s="64">
        <f>IF(ลับ!C$3=0,0,IF(เวลาเรียน!AI32="ล",ลับ!C$3,0))</f>
        <v>0</v>
      </c>
      <c r="AC135" s="64">
        <f>IF(ลับ!D$3=0,0,IF(เวลาเรียน!AJ32="ล",ลับ!D$3,0))</f>
        <v>0</v>
      </c>
      <c r="AD135" s="64">
        <f>IF(ลับ!E$3=0,0,IF(เวลาเรียน!AK32="ล",ลับ!E$3,0))</f>
        <v>0</v>
      </c>
      <c r="AE135" s="64">
        <f>IF(ลับ!F$3=0,0,IF(เวลาเรียน!AL32="ล",ลับ!F$3,0))</f>
        <v>0</v>
      </c>
      <c r="AF135" s="64">
        <f>IF(ลับ!G$3=0,0,IF(เวลาเรียน!AM32="ล",ลับ!G$3,0))</f>
        <v>0</v>
      </c>
      <c r="AG135" s="64">
        <f>IF(ลับ!H$3=0,0,IF(เวลาเรียน!AN32="ล",ลับ!H$3,0))</f>
        <v>0</v>
      </c>
      <c r="AH135" s="64">
        <f>IF(ลับ!I$3=0,0,IF(เวลาเรียน!AO32="ล",ลับ!I$3,0))</f>
        <v>0</v>
      </c>
      <c r="AI135" s="64">
        <f>IF(ลับ!J$3=0,0,IF(เวลาเรียน!AP32="ล",ลับ!J$3,0))</f>
        <v>0</v>
      </c>
      <c r="AJ135" s="64">
        <f>IF(ลับ!K$3=0,0,IF(เวลาเรียน!AQ32="ล",ลับ!K$3,0))</f>
        <v>0</v>
      </c>
      <c r="AK135" s="64">
        <f>IF(ลับ!L$3=0,0,IF(เวลาเรียน!AR32="ล",ลับ!L$3,0))</f>
        <v>0</v>
      </c>
      <c r="AL135" s="64">
        <f>IF(ลับ!M$3=0,0,IF(เวลาเรียน!AS32="ล",ลับ!M$3,0))</f>
        <v>0</v>
      </c>
      <c r="AM135" s="64">
        <f>IF(ลับ!N$3=0,0,IF(เวลาเรียน!AT32="ล",ลับ!N$3,0))</f>
        <v>0</v>
      </c>
      <c r="AN135" s="64">
        <f>IF(ลับ!O$3=0,0,IF(เวลาเรียน!AU32="ล",ลับ!O$3,0))</f>
        <v>0</v>
      </c>
      <c r="AO135" s="64">
        <f>IF(ลับ!P$3=0,0,IF(เวลาเรียน!AV32="ล",ลับ!P$3,0))</f>
        <v>0</v>
      </c>
      <c r="AP135" s="64">
        <f>IF(ลับ!Q$3=0,0,IF(เวลาเรียน!AW32="ล",ลับ!Q$3,0))</f>
        <v>0</v>
      </c>
      <c r="AQ135" s="64">
        <f>IF(ลับ!R$3=0,0,IF(เวลาเรียน!AX32="ล",ลับ!R$3,0))</f>
        <v>0</v>
      </c>
      <c r="AR135" s="64">
        <f>IF(ลับ!S$3=0,0,IF(เวลาเรียน!AY32="ล",ลับ!S$3,0))</f>
        <v>0</v>
      </c>
      <c r="AS135" s="64">
        <f>IF(ลับ!T$3=0,0,IF(เวลาเรียน!AZ32="ล",ลับ!T$3,0))</f>
        <v>0</v>
      </c>
      <c r="AT135" s="64">
        <f>IF(ลับ!U$3=0,0,IF(เวลาเรียน!BA32="ล",ลับ!U$3,0))</f>
        <v>0</v>
      </c>
      <c r="AU135" s="64">
        <f>IF(ลับ!V$3=0,0,IF(เวลาเรียน!BB32="ล",ลับ!V$3,0))</f>
        <v>0</v>
      </c>
      <c r="AV135" s="64">
        <f>IF(ลับ!W$3=0,0,IF(เวลาเรียน!BC32="ล",ลับ!W$3,0))</f>
        <v>0</v>
      </c>
      <c r="AW135" s="64">
        <f>IF(ลับ!X$3=0,0,IF(เวลาเรียน!BD32="ล",ลับ!X$3,0))</f>
        <v>0</v>
      </c>
      <c r="AX135" s="64">
        <f>IF(ลับ!Y$3=0,0,IF(เวลาเรียน!BE32="ล",ลับ!Y$3,0))</f>
        <v>0</v>
      </c>
      <c r="AY135" s="64">
        <f>IF(ลับ!Z$3=0,0,IF(เวลาเรียน!BF32="ล",ลับ!Z$3,0))</f>
        <v>0</v>
      </c>
      <c r="AZ135" s="64">
        <f>IF(ลับ!AA$3=0,0,IF(เวลาเรียน!BG32="ล",ลับ!AA$3,0))</f>
        <v>0</v>
      </c>
      <c r="BA135" s="64">
        <f>IF(ลับ!AB$3=0,0,IF(เวลาเรียน!BH32="ล",ลับ!AB$3,0))</f>
        <v>0</v>
      </c>
      <c r="BB135" s="64">
        <f>IF(ลับ!AC$3=0,0,IF(เวลาเรียน!BI32="ล",ลับ!AC$3,0))</f>
        <v>0</v>
      </c>
      <c r="BC135" s="64">
        <f>IF(ลับ!AD$3=0,0,IF(เวลาเรียน!BJ32="ล",ลับ!AD$3,0))</f>
        <v>0</v>
      </c>
      <c r="BD135" s="64">
        <f>IF(ลับ!AE$3=0,0,IF(เวลาเรียน!BK32="ล",ลับ!AE$3,0))</f>
        <v>0</v>
      </c>
      <c r="BE135" s="64">
        <f>IF(ลับ!AF$3=0,0,IF(เวลาเรียน!BL32="ล",ลับ!AF$3,0))</f>
        <v>0</v>
      </c>
      <c r="BF135" s="64">
        <f>IF(ลับ!AG$3=0,0,IF(เวลาเรียน!BM32="ล",ลับ!AG$3,0))</f>
        <v>0</v>
      </c>
      <c r="BG135" s="64">
        <f>IF(ลับ!AH$3=0,0,IF(เวลาเรียน!BN32="ล",ลับ!AH$3,0))</f>
        <v>0</v>
      </c>
      <c r="BH135" s="64">
        <f>IF(ลับ!AI$3=0,0,IF(เวลาเรียน!BO32="ล",ลับ!AI$3,0))</f>
        <v>0</v>
      </c>
      <c r="BI135" s="64">
        <f>IF(ลับ!AJ$3=0,0,IF(เวลาเรียน!BP32="ล",ลับ!AJ$3,0))</f>
        <v>0</v>
      </c>
      <c r="BJ135" s="64">
        <f>IF(ลับ!AK$3=0,0,IF(เวลาเรียน!BQ32="ล",ลับ!AK$3,0))</f>
        <v>0</v>
      </c>
      <c r="BK135" s="64">
        <f>IF(ลับ!AL$3=0,0,IF(เวลาเรียน!BR32="ล",ลับ!AL$3,0))</f>
        <v>0</v>
      </c>
      <c r="BL135" s="64">
        <f>IF(ลับ!AM$3=0,0,IF(เวลาเรียน!BS32="ล",ลับ!AM$3,0))</f>
        <v>0</v>
      </c>
      <c r="BM135" s="64">
        <f>IF(ลับ!AN$3=0,0,IF(เวลาเรียน!BT32="ล",ลับ!AN$3,0))</f>
        <v>0</v>
      </c>
      <c r="BN135" s="64">
        <f>IF(ลับ!AO$3=0,0,IF(เวลาเรียน!BU32="ล",ลับ!AO$3,0))</f>
        <v>0</v>
      </c>
      <c r="BO135" s="64">
        <f>IF(ลับ!AP$3=0,0,IF(เวลาเรียน!BV32="ล",ลับ!AP$3,0))</f>
        <v>0</v>
      </c>
      <c r="BP135" s="64">
        <f>IF(ลับ!AQ$3=0,0,IF(เวลาเรียน!BW32="ล",ลับ!AQ$3,0))</f>
        <v>0</v>
      </c>
      <c r="BQ135" s="64">
        <f>IF(ลับ!AR$3=0,0,IF(เวลาเรียน!BX32="ล",ลับ!AR$3,0))</f>
        <v>0</v>
      </c>
      <c r="BR135" s="64">
        <f>IF(ลับ!AS$3=0,0,IF(เวลาเรียน!BY32="ล",ลับ!AS$3,0))</f>
        <v>0</v>
      </c>
      <c r="BS135" s="773">
        <f>IF(ลับ!AT$3=0,0,IF(เวลาเรียน!BZ32="ล",ลับ!AT$3,0))</f>
        <v>0</v>
      </c>
      <c r="BT135" s="64">
        <f>IF(ลับ!BT$3=0,0,IF(เวลาเรียน!CB32="ล",ลับ!BT$3,0))</f>
        <v>0</v>
      </c>
      <c r="BU135" s="64">
        <f>IF(ลับ!BU$3=0,0,IF(เวลาเรียน!CC32="ล",ลับ!BU$3,0))</f>
        <v>0</v>
      </c>
      <c r="BV135" s="64">
        <f>IF(ลับ!BV$3=0,0,IF(เวลาเรียน!CD32="ล",ลับ!BV$3,0))</f>
        <v>0</v>
      </c>
      <c r="BW135" s="64">
        <f>IF(ลับ!BW$3=0,0,IF(เวลาเรียน!CE32="ล",ลับ!BW$3,0))</f>
        <v>0</v>
      </c>
      <c r="BX135" s="64">
        <f>IF(ลับ!BX$3=0,0,IF(เวลาเรียน!CF32="ล",ลับ!BX$3,0))</f>
        <v>0</v>
      </c>
      <c r="BY135" s="64">
        <f>IF(ลับ!BY$3=0,0,IF(เวลาเรียน!CG32="ล",ลับ!BY$3,0))</f>
        <v>0</v>
      </c>
      <c r="BZ135" s="64">
        <f>IF(ลับ!BZ$3=0,0,IF(เวลาเรียน!CH32="ล",ลับ!BZ$3,0))</f>
        <v>0</v>
      </c>
      <c r="CA135" s="64">
        <f>IF(ลับ!CA$3=0,0,IF(เวลาเรียน!CI32="ล",ลับ!CA$3,0))</f>
        <v>0</v>
      </c>
      <c r="CB135" s="64">
        <f>IF(ลับ!CB$3=0,0,IF(เวลาเรียน!CJ32="ล",ลับ!CB$3,0))</f>
        <v>0</v>
      </c>
      <c r="CC135" s="64">
        <f>IF(ลับ!CC$3=0,0,IF(เวลาเรียน!CK32="ล",ลับ!CC$3,0))</f>
        <v>0</v>
      </c>
      <c r="CD135" s="64">
        <f>IF(ลับ!CD$3=0,0,IF(เวลาเรียน!CL32="ล",ลับ!CD$3,0))</f>
        <v>0</v>
      </c>
      <c r="CE135" s="64">
        <f>IF(ลับ!CE$3=0,0,IF(เวลาเรียน!CM32="ล",ลับ!CE$3,0))</f>
        <v>0</v>
      </c>
      <c r="CF135" s="64">
        <f>IF(ลับ!CF$3=0,0,IF(เวลาเรียน!CN32="ล",ลับ!CF$3,0))</f>
        <v>0</v>
      </c>
      <c r="CG135" s="64">
        <f>IF(ลับ!CG$3=0,0,IF(เวลาเรียน!CO32="ล",ลับ!CG$3,0))</f>
        <v>0</v>
      </c>
      <c r="CH135" s="64">
        <f>IF(ลับ!CH$3=0,0,IF(เวลาเรียน!CP32="ล",ลับ!CH$3,0))</f>
        <v>0</v>
      </c>
      <c r="CI135" s="64">
        <f>IF(ลับ!CI$3=0,0,IF(เวลาเรียน!CQ32="ล",ลับ!CI$3,0))</f>
        <v>0</v>
      </c>
      <c r="CJ135" s="64">
        <f>IF(ลับ!CJ$3=0,0,IF(เวลาเรียน!CR32="ล",ลับ!CJ$3,0))</f>
        <v>0</v>
      </c>
      <c r="CK135" s="64">
        <f>IF(ลับ!CK$3=0,0,IF(เวลาเรียน!CS32="ล",ลับ!CK$3,0))</f>
        <v>0</v>
      </c>
      <c r="CL135" s="64">
        <f>IF(ลับ!CL$3=0,0,IF(เวลาเรียน!CT32="ล",ลับ!CL$3,0))</f>
        <v>0</v>
      </c>
      <c r="CM135" s="64">
        <f>IF(ลับ!CM$3=0,0,IF(เวลาเรียน!CU32="ล",ลับ!CM$3,0))</f>
        <v>0</v>
      </c>
      <c r="CN135" s="64">
        <f>IF(ลับ!CN$3=0,0,IF(เวลาเรียน!CV32="ล",ลับ!CN$3,0))</f>
        <v>0</v>
      </c>
      <c r="CO135" s="64">
        <f>IF(ลับ!CO$3=0,0,IF(เวลาเรียน!CW32="ล",ลับ!CO$3,0))</f>
        <v>0</v>
      </c>
      <c r="CP135" s="64">
        <f>IF(ลับ!CP$3=0,0,IF(เวลาเรียน!CX32="ล",ลับ!CP$3,0))</f>
        <v>0</v>
      </c>
      <c r="CQ135" s="64">
        <f>IF(ลับ!CQ$3=0,0,IF(เวลาเรียน!CY32="ล",ลับ!CQ$3,0))</f>
        <v>0</v>
      </c>
      <c r="CR135" s="64">
        <f>IF(ลับ!CR$3=0,0,IF(เวลาเรียน!CZ32="ล",ลับ!CR$3,0))</f>
        <v>0</v>
      </c>
      <c r="CS135" s="64">
        <f>IF(ลับ!CS$3=0,0,IF(เวลาเรียน!DA32="ล",ลับ!CS$3,0))</f>
        <v>0</v>
      </c>
      <c r="CT135" s="64">
        <f>IF(ลับ!CT$3=0,0,IF(เวลาเรียน!DB32="ล",ลับ!CT$3,0))</f>
        <v>0</v>
      </c>
      <c r="CU135" s="64">
        <f>IF(ลับ!CU$3=0,0,IF(เวลาเรียน!DC32="ล",ลับ!CU$3,0))</f>
        <v>0</v>
      </c>
      <c r="CV135" s="64">
        <f>IF(ลับ!CV$3=0,0,IF(เวลาเรียน!DD32="ล",ลับ!CV$3,0))</f>
        <v>0</v>
      </c>
      <c r="CW135" s="64">
        <f>IF(ลับ!CW$3=0,0,IF(เวลาเรียน!DE32="ล",ลับ!CW$3,0))</f>
        <v>0</v>
      </c>
      <c r="CX135" s="85">
        <f t="shared" si="25"/>
        <v>0</v>
      </c>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row>
    <row r="136" spans="1:214" ht="21">
      <c r="A136" s="29">
        <v>28</v>
      </c>
      <c r="B136" s="64">
        <f>IF(ลับ!B$3=0,0,IF(เวลาเรียน!G33="ล",ลับ!B$3,0))</f>
        <v>0</v>
      </c>
      <c r="C136" s="64">
        <f>IF(ลับ!C$3=0,0,IF(เวลาเรียน!H33="ล",ลับ!C$3,0))</f>
        <v>0</v>
      </c>
      <c r="D136" s="64">
        <f>IF(ลับ!D$3=0,0,IF(เวลาเรียน!I33="ล",ลับ!D$3,0))</f>
        <v>0</v>
      </c>
      <c r="E136" s="64">
        <f>IF(ลับ!E$3=0,0,IF(เวลาเรียน!J33="ล",ลับ!E$3,0))</f>
        <v>0</v>
      </c>
      <c r="F136" s="64">
        <f>IF(ลับ!F$3=0,0,IF(เวลาเรียน!K33="ล",ลับ!F$3,0))</f>
        <v>0</v>
      </c>
      <c r="G136" s="64">
        <f>IF(ลับ!G$3=0,0,IF(เวลาเรียน!L33="ล",ลับ!G$3,0))</f>
        <v>0</v>
      </c>
      <c r="H136" s="64">
        <f>IF(ลับ!H$3=0,0,IF(เวลาเรียน!M33="ล",ลับ!H$3,0))</f>
        <v>0</v>
      </c>
      <c r="I136" s="64">
        <f>IF(ลับ!I$3=0,0,IF(เวลาเรียน!N33="ล",ลับ!I$3,0))</f>
        <v>0</v>
      </c>
      <c r="J136" s="64">
        <f>IF(ลับ!J$3=0,0,IF(เวลาเรียน!O33="ล",ลับ!J$3,0))</f>
        <v>0</v>
      </c>
      <c r="K136" s="64">
        <f>IF(ลับ!K$3=0,0,IF(เวลาเรียน!P33="ล",ลับ!K$3,0))</f>
        <v>0</v>
      </c>
      <c r="L136" s="64">
        <f>IF(ลับ!L$3=0,0,IF(เวลาเรียน!Q33="ล",ลับ!L$3,0))</f>
        <v>0</v>
      </c>
      <c r="M136" s="64">
        <f>IF(ลับ!M$3=0,0,IF(เวลาเรียน!R33="ล",ลับ!M$3,0))</f>
        <v>0</v>
      </c>
      <c r="N136" s="64">
        <f>IF(ลับ!N$3=0,0,IF(เวลาเรียน!S33="ล",ลับ!N$3,0))</f>
        <v>0</v>
      </c>
      <c r="O136" s="64">
        <f>IF(ลับ!O$3=0,0,IF(เวลาเรียน!T33="ล",ลับ!O$3,0))</f>
        <v>0</v>
      </c>
      <c r="P136" s="64">
        <f>IF(ลับ!P$3=0,0,IF(เวลาเรียน!U33="ล",ลับ!P$3,0))</f>
        <v>0</v>
      </c>
      <c r="Q136" s="64">
        <f>IF(ลับ!Q$3=0,0,IF(เวลาเรียน!V33="ล",ลับ!Q$3,0))</f>
        <v>0</v>
      </c>
      <c r="R136" s="64">
        <f>IF(ลับ!R$3=0,0,IF(เวลาเรียน!W33="ล",ลับ!R$3,0))</f>
        <v>0</v>
      </c>
      <c r="S136" s="64">
        <f>IF(ลับ!S$3=0,0,IF(เวลาเรียน!X33="ล",ลับ!S$3,0))</f>
        <v>0</v>
      </c>
      <c r="T136" s="64">
        <f>IF(ลับ!T$3=0,0,IF(เวลาเรียน!Y33="ล",ลับ!T$3,0))</f>
        <v>0</v>
      </c>
      <c r="U136" s="64">
        <f>IF(ลับ!U$3=0,0,IF(เวลาเรียน!Z33="ล",ลับ!U$3,0))</f>
        <v>0</v>
      </c>
      <c r="V136" s="64">
        <f>IF(ลับ!V$3=0,0,IF(เวลาเรียน!AA33="ล",ลับ!V$3,0))</f>
        <v>0</v>
      </c>
      <c r="W136" s="64">
        <f>IF(ลับ!W$3=0,0,IF(เวลาเรียน!AB33="ล",ลับ!W$3,0))</f>
        <v>0</v>
      </c>
      <c r="X136" s="64">
        <f>IF(ลับ!X$3=0,0,IF(เวลาเรียน!AC33="ล",ลับ!X$3,0))</f>
        <v>0</v>
      </c>
      <c r="Y136" s="64">
        <f>IF(ลับ!Y$3=0,0,IF(เวลาเรียน!AD33="ล",ลับ!Y$3,0))</f>
        <v>0</v>
      </c>
      <c r="Z136" s="773">
        <f>IF(ลับ!Z$3=0,0,IF(เวลาเรียน!AE33="ล",ลับ!Z$3,0))</f>
        <v>0</v>
      </c>
      <c r="AA136" s="64">
        <f>IF(ลับ!B$3=0,0,IF(เวลาเรียน!AH33="ล",ลับ!B$3,0))</f>
        <v>0</v>
      </c>
      <c r="AB136" s="64">
        <f>IF(ลับ!C$3=0,0,IF(เวลาเรียน!AI33="ล",ลับ!C$3,0))</f>
        <v>0</v>
      </c>
      <c r="AC136" s="64">
        <f>IF(ลับ!D$3=0,0,IF(เวลาเรียน!AJ33="ล",ลับ!D$3,0))</f>
        <v>0</v>
      </c>
      <c r="AD136" s="64">
        <f>IF(ลับ!E$3=0,0,IF(เวลาเรียน!AK33="ล",ลับ!E$3,0))</f>
        <v>0</v>
      </c>
      <c r="AE136" s="64">
        <f>IF(ลับ!F$3=0,0,IF(เวลาเรียน!AL33="ล",ลับ!F$3,0))</f>
        <v>0</v>
      </c>
      <c r="AF136" s="64">
        <f>IF(ลับ!G$3=0,0,IF(เวลาเรียน!AM33="ล",ลับ!G$3,0))</f>
        <v>0</v>
      </c>
      <c r="AG136" s="64">
        <f>IF(ลับ!H$3=0,0,IF(เวลาเรียน!AN33="ล",ลับ!H$3,0))</f>
        <v>0</v>
      </c>
      <c r="AH136" s="64">
        <f>IF(ลับ!I$3=0,0,IF(เวลาเรียน!AO33="ล",ลับ!I$3,0))</f>
        <v>0</v>
      </c>
      <c r="AI136" s="64">
        <f>IF(ลับ!J$3=0,0,IF(เวลาเรียน!AP33="ล",ลับ!J$3,0))</f>
        <v>0</v>
      </c>
      <c r="AJ136" s="64">
        <f>IF(ลับ!K$3=0,0,IF(เวลาเรียน!AQ33="ล",ลับ!K$3,0))</f>
        <v>0</v>
      </c>
      <c r="AK136" s="64">
        <f>IF(ลับ!L$3=0,0,IF(เวลาเรียน!AR33="ล",ลับ!L$3,0))</f>
        <v>0</v>
      </c>
      <c r="AL136" s="64">
        <f>IF(ลับ!M$3=0,0,IF(เวลาเรียน!AS33="ล",ลับ!M$3,0))</f>
        <v>0</v>
      </c>
      <c r="AM136" s="64">
        <f>IF(ลับ!N$3=0,0,IF(เวลาเรียน!AT33="ล",ลับ!N$3,0))</f>
        <v>0</v>
      </c>
      <c r="AN136" s="64">
        <f>IF(ลับ!O$3=0,0,IF(เวลาเรียน!AU33="ล",ลับ!O$3,0))</f>
        <v>0</v>
      </c>
      <c r="AO136" s="64">
        <f>IF(ลับ!P$3=0,0,IF(เวลาเรียน!AV33="ล",ลับ!P$3,0))</f>
        <v>0</v>
      </c>
      <c r="AP136" s="64">
        <f>IF(ลับ!Q$3=0,0,IF(เวลาเรียน!AW33="ล",ลับ!Q$3,0))</f>
        <v>0</v>
      </c>
      <c r="AQ136" s="64">
        <f>IF(ลับ!R$3=0,0,IF(เวลาเรียน!AX33="ล",ลับ!R$3,0))</f>
        <v>0</v>
      </c>
      <c r="AR136" s="64">
        <f>IF(ลับ!S$3=0,0,IF(เวลาเรียน!AY33="ล",ลับ!S$3,0))</f>
        <v>0</v>
      </c>
      <c r="AS136" s="64">
        <f>IF(ลับ!T$3=0,0,IF(เวลาเรียน!AZ33="ล",ลับ!T$3,0))</f>
        <v>0</v>
      </c>
      <c r="AT136" s="64">
        <f>IF(ลับ!U$3=0,0,IF(เวลาเรียน!BA33="ล",ลับ!U$3,0))</f>
        <v>0</v>
      </c>
      <c r="AU136" s="64">
        <f>IF(ลับ!V$3=0,0,IF(เวลาเรียน!BB33="ล",ลับ!V$3,0))</f>
        <v>0</v>
      </c>
      <c r="AV136" s="64">
        <f>IF(ลับ!W$3=0,0,IF(เวลาเรียน!BC33="ล",ลับ!W$3,0))</f>
        <v>0</v>
      </c>
      <c r="AW136" s="64">
        <f>IF(ลับ!X$3=0,0,IF(เวลาเรียน!BD33="ล",ลับ!X$3,0))</f>
        <v>0</v>
      </c>
      <c r="AX136" s="64">
        <f>IF(ลับ!Y$3=0,0,IF(เวลาเรียน!BE33="ล",ลับ!Y$3,0))</f>
        <v>0</v>
      </c>
      <c r="AY136" s="64">
        <f>IF(ลับ!Z$3=0,0,IF(เวลาเรียน!BF33="ล",ลับ!Z$3,0))</f>
        <v>0</v>
      </c>
      <c r="AZ136" s="64">
        <f>IF(ลับ!AA$3=0,0,IF(เวลาเรียน!BG33="ล",ลับ!AA$3,0))</f>
        <v>0</v>
      </c>
      <c r="BA136" s="64">
        <f>IF(ลับ!AB$3=0,0,IF(เวลาเรียน!BH33="ล",ลับ!AB$3,0))</f>
        <v>0</v>
      </c>
      <c r="BB136" s="64">
        <f>IF(ลับ!AC$3=0,0,IF(เวลาเรียน!BI33="ล",ลับ!AC$3,0))</f>
        <v>0</v>
      </c>
      <c r="BC136" s="64">
        <f>IF(ลับ!AD$3=0,0,IF(เวลาเรียน!BJ33="ล",ลับ!AD$3,0))</f>
        <v>0</v>
      </c>
      <c r="BD136" s="64">
        <f>IF(ลับ!AE$3=0,0,IF(เวลาเรียน!BK33="ล",ลับ!AE$3,0))</f>
        <v>0</v>
      </c>
      <c r="BE136" s="64">
        <f>IF(ลับ!AF$3=0,0,IF(เวลาเรียน!BL33="ล",ลับ!AF$3,0))</f>
        <v>0</v>
      </c>
      <c r="BF136" s="64">
        <f>IF(ลับ!AG$3=0,0,IF(เวลาเรียน!BM33="ล",ลับ!AG$3,0))</f>
        <v>0</v>
      </c>
      <c r="BG136" s="64">
        <f>IF(ลับ!AH$3=0,0,IF(เวลาเรียน!BN33="ล",ลับ!AH$3,0))</f>
        <v>0</v>
      </c>
      <c r="BH136" s="64">
        <f>IF(ลับ!AI$3=0,0,IF(เวลาเรียน!BO33="ล",ลับ!AI$3,0))</f>
        <v>0</v>
      </c>
      <c r="BI136" s="64">
        <f>IF(ลับ!AJ$3=0,0,IF(เวลาเรียน!BP33="ล",ลับ!AJ$3,0))</f>
        <v>0</v>
      </c>
      <c r="BJ136" s="64">
        <f>IF(ลับ!AK$3=0,0,IF(เวลาเรียน!BQ33="ล",ลับ!AK$3,0))</f>
        <v>0</v>
      </c>
      <c r="BK136" s="64">
        <f>IF(ลับ!AL$3=0,0,IF(เวลาเรียน!BR33="ล",ลับ!AL$3,0))</f>
        <v>0</v>
      </c>
      <c r="BL136" s="64">
        <f>IF(ลับ!AM$3=0,0,IF(เวลาเรียน!BS33="ล",ลับ!AM$3,0))</f>
        <v>0</v>
      </c>
      <c r="BM136" s="64">
        <f>IF(ลับ!AN$3=0,0,IF(เวลาเรียน!BT33="ล",ลับ!AN$3,0))</f>
        <v>0</v>
      </c>
      <c r="BN136" s="64">
        <f>IF(ลับ!AO$3=0,0,IF(เวลาเรียน!BU33="ล",ลับ!AO$3,0))</f>
        <v>0</v>
      </c>
      <c r="BO136" s="64">
        <f>IF(ลับ!AP$3=0,0,IF(เวลาเรียน!BV33="ล",ลับ!AP$3,0))</f>
        <v>0</v>
      </c>
      <c r="BP136" s="64">
        <f>IF(ลับ!AQ$3=0,0,IF(เวลาเรียน!BW33="ล",ลับ!AQ$3,0))</f>
        <v>0</v>
      </c>
      <c r="BQ136" s="64">
        <f>IF(ลับ!AR$3=0,0,IF(เวลาเรียน!BX33="ล",ลับ!AR$3,0))</f>
        <v>0</v>
      </c>
      <c r="BR136" s="64">
        <f>IF(ลับ!AS$3=0,0,IF(เวลาเรียน!BY33="ล",ลับ!AS$3,0))</f>
        <v>0</v>
      </c>
      <c r="BS136" s="773">
        <f>IF(ลับ!AT$3=0,0,IF(เวลาเรียน!BZ33="ล",ลับ!AT$3,0))</f>
        <v>0</v>
      </c>
      <c r="BT136" s="64">
        <f>IF(ลับ!BT$3=0,0,IF(เวลาเรียน!CB33="ล",ลับ!BT$3,0))</f>
        <v>0</v>
      </c>
      <c r="BU136" s="64">
        <f>IF(ลับ!BU$3=0,0,IF(เวลาเรียน!CC33="ล",ลับ!BU$3,0))</f>
        <v>0</v>
      </c>
      <c r="BV136" s="64">
        <f>IF(ลับ!BV$3=0,0,IF(เวลาเรียน!CD33="ล",ลับ!BV$3,0))</f>
        <v>0</v>
      </c>
      <c r="BW136" s="64">
        <f>IF(ลับ!BW$3=0,0,IF(เวลาเรียน!CE33="ล",ลับ!BW$3,0))</f>
        <v>0</v>
      </c>
      <c r="BX136" s="64">
        <f>IF(ลับ!BX$3=0,0,IF(เวลาเรียน!CF33="ล",ลับ!BX$3,0))</f>
        <v>0</v>
      </c>
      <c r="BY136" s="64">
        <f>IF(ลับ!BY$3=0,0,IF(เวลาเรียน!CG33="ล",ลับ!BY$3,0))</f>
        <v>0</v>
      </c>
      <c r="BZ136" s="64">
        <f>IF(ลับ!BZ$3=0,0,IF(เวลาเรียน!CH33="ล",ลับ!BZ$3,0))</f>
        <v>0</v>
      </c>
      <c r="CA136" s="64">
        <f>IF(ลับ!CA$3=0,0,IF(เวลาเรียน!CI33="ล",ลับ!CA$3,0))</f>
        <v>0</v>
      </c>
      <c r="CB136" s="64">
        <f>IF(ลับ!CB$3=0,0,IF(เวลาเรียน!CJ33="ล",ลับ!CB$3,0))</f>
        <v>0</v>
      </c>
      <c r="CC136" s="64">
        <f>IF(ลับ!CC$3=0,0,IF(เวลาเรียน!CK33="ล",ลับ!CC$3,0))</f>
        <v>0</v>
      </c>
      <c r="CD136" s="64">
        <f>IF(ลับ!CD$3=0,0,IF(เวลาเรียน!CL33="ล",ลับ!CD$3,0))</f>
        <v>0</v>
      </c>
      <c r="CE136" s="64">
        <f>IF(ลับ!CE$3=0,0,IF(เวลาเรียน!CM33="ล",ลับ!CE$3,0))</f>
        <v>0</v>
      </c>
      <c r="CF136" s="64">
        <f>IF(ลับ!CF$3=0,0,IF(เวลาเรียน!CN33="ล",ลับ!CF$3,0))</f>
        <v>0</v>
      </c>
      <c r="CG136" s="64">
        <f>IF(ลับ!CG$3=0,0,IF(เวลาเรียน!CO33="ล",ลับ!CG$3,0))</f>
        <v>0</v>
      </c>
      <c r="CH136" s="64">
        <f>IF(ลับ!CH$3=0,0,IF(เวลาเรียน!CP33="ล",ลับ!CH$3,0))</f>
        <v>0</v>
      </c>
      <c r="CI136" s="64">
        <f>IF(ลับ!CI$3=0,0,IF(เวลาเรียน!CQ33="ล",ลับ!CI$3,0))</f>
        <v>0</v>
      </c>
      <c r="CJ136" s="64">
        <f>IF(ลับ!CJ$3=0,0,IF(เวลาเรียน!CR33="ล",ลับ!CJ$3,0))</f>
        <v>0</v>
      </c>
      <c r="CK136" s="64">
        <f>IF(ลับ!CK$3=0,0,IF(เวลาเรียน!CS33="ล",ลับ!CK$3,0))</f>
        <v>0</v>
      </c>
      <c r="CL136" s="64">
        <f>IF(ลับ!CL$3=0,0,IF(เวลาเรียน!CT33="ล",ลับ!CL$3,0))</f>
        <v>0</v>
      </c>
      <c r="CM136" s="64">
        <f>IF(ลับ!CM$3=0,0,IF(เวลาเรียน!CU33="ล",ลับ!CM$3,0))</f>
        <v>0</v>
      </c>
      <c r="CN136" s="64">
        <f>IF(ลับ!CN$3=0,0,IF(เวลาเรียน!CV33="ล",ลับ!CN$3,0))</f>
        <v>0</v>
      </c>
      <c r="CO136" s="64">
        <f>IF(ลับ!CO$3=0,0,IF(เวลาเรียน!CW33="ล",ลับ!CO$3,0))</f>
        <v>0</v>
      </c>
      <c r="CP136" s="64">
        <f>IF(ลับ!CP$3=0,0,IF(เวลาเรียน!CX33="ล",ลับ!CP$3,0))</f>
        <v>0</v>
      </c>
      <c r="CQ136" s="64">
        <f>IF(ลับ!CQ$3=0,0,IF(เวลาเรียน!CY33="ล",ลับ!CQ$3,0))</f>
        <v>0</v>
      </c>
      <c r="CR136" s="64">
        <f>IF(ลับ!CR$3=0,0,IF(เวลาเรียน!CZ33="ล",ลับ!CR$3,0))</f>
        <v>0</v>
      </c>
      <c r="CS136" s="64">
        <f>IF(ลับ!CS$3=0,0,IF(เวลาเรียน!DA33="ล",ลับ!CS$3,0))</f>
        <v>0</v>
      </c>
      <c r="CT136" s="64">
        <f>IF(ลับ!CT$3=0,0,IF(เวลาเรียน!DB33="ล",ลับ!CT$3,0))</f>
        <v>0</v>
      </c>
      <c r="CU136" s="64">
        <f>IF(ลับ!CU$3=0,0,IF(เวลาเรียน!DC33="ล",ลับ!CU$3,0))</f>
        <v>0</v>
      </c>
      <c r="CV136" s="64">
        <f>IF(ลับ!CV$3=0,0,IF(เวลาเรียน!DD33="ล",ลับ!CV$3,0))</f>
        <v>0</v>
      </c>
      <c r="CW136" s="64">
        <f>IF(ลับ!CW$3=0,0,IF(เวลาเรียน!DE33="ล",ลับ!CW$3,0))</f>
        <v>0</v>
      </c>
      <c r="CX136" s="85">
        <f t="shared" si="25"/>
        <v>0</v>
      </c>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row>
    <row r="137" spans="1:214" ht="21">
      <c r="A137" s="29">
        <v>29</v>
      </c>
      <c r="B137" s="64">
        <f>IF(ลับ!B$3=0,0,IF(เวลาเรียน!G34="ล",ลับ!B$3,0))</f>
        <v>0</v>
      </c>
      <c r="C137" s="64">
        <f>IF(ลับ!C$3=0,0,IF(เวลาเรียน!H34="ล",ลับ!C$3,0))</f>
        <v>0</v>
      </c>
      <c r="D137" s="64">
        <f>IF(ลับ!D$3=0,0,IF(เวลาเรียน!I34="ล",ลับ!D$3,0))</f>
        <v>0</v>
      </c>
      <c r="E137" s="64">
        <f>IF(ลับ!E$3=0,0,IF(เวลาเรียน!J34="ล",ลับ!E$3,0))</f>
        <v>0</v>
      </c>
      <c r="F137" s="64">
        <f>IF(ลับ!F$3=0,0,IF(เวลาเรียน!K34="ล",ลับ!F$3,0))</f>
        <v>0</v>
      </c>
      <c r="G137" s="64">
        <f>IF(ลับ!G$3=0,0,IF(เวลาเรียน!L34="ล",ลับ!G$3,0))</f>
        <v>0</v>
      </c>
      <c r="H137" s="64">
        <f>IF(ลับ!H$3=0,0,IF(เวลาเรียน!M34="ล",ลับ!H$3,0))</f>
        <v>0</v>
      </c>
      <c r="I137" s="64">
        <f>IF(ลับ!I$3=0,0,IF(เวลาเรียน!N34="ล",ลับ!I$3,0))</f>
        <v>0</v>
      </c>
      <c r="J137" s="64">
        <f>IF(ลับ!J$3=0,0,IF(เวลาเรียน!O34="ล",ลับ!J$3,0))</f>
        <v>0</v>
      </c>
      <c r="K137" s="64">
        <f>IF(ลับ!K$3=0,0,IF(เวลาเรียน!P34="ล",ลับ!K$3,0))</f>
        <v>0</v>
      </c>
      <c r="L137" s="64">
        <f>IF(ลับ!L$3=0,0,IF(เวลาเรียน!Q34="ล",ลับ!L$3,0))</f>
        <v>0</v>
      </c>
      <c r="M137" s="64">
        <f>IF(ลับ!M$3=0,0,IF(เวลาเรียน!R34="ล",ลับ!M$3,0))</f>
        <v>0</v>
      </c>
      <c r="N137" s="64">
        <f>IF(ลับ!N$3=0,0,IF(เวลาเรียน!S34="ล",ลับ!N$3,0))</f>
        <v>0</v>
      </c>
      <c r="O137" s="64">
        <f>IF(ลับ!O$3=0,0,IF(เวลาเรียน!T34="ล",ลับ!O$3,0))</f>
        <v>0</v>
      </c>
      <c r="P137" s="64">
        <f>IF(ลับ!P$3=0,0,IF(เวลาเรียน!U34="ล",ลับ!P$3,0))</f>
        <v>0</v>
      </c>
      <c r="Q137" s="64">
        <f>IF(ลับ!Q$3=0,0,IF(เวลาเรียน!V34="ล",ลับ!Q$3,0))</f>
        <v>0</v>
      </c>
      <c r="R137" s="64">
        <f>IF(ลับ!R$3=0,0,IF(เวลาเรียน!W34="ล",ลับ!R$3,0))</f>
        <v>0</v>
      </c>
      <c r="S137" s="64">
        <f>IF(ลับ!S$3=0,0,IF(เวลาเรียน!X34="ล",ลับ!S$3,0))</f>
        <v>0</v>
      </c>
      <c r="T137" s="64">
        <f>IF(ลับ!T$3=0,0,IF(เวลาเรียน!Y34="ล",ลับ!T$3,0))</f>
        <v>0</v>
      </c>
      <c r="U137" s="64">
        <f>IF(ลับ!U$3=0,0,IF(เวลาเรียน!Z34="ล",ลับ!U$3,0))</f>
        <v>0</v>
      </c>
      <c r="V137" s="64">
        <f>IF(ลับ!V$3=0,0,IF(เวลาเรียน!AA34="ล",ลับ!V$3,0))</f>
        <v>0</v>
      </c>
      <c r="W137" s="64">
        <f>IF(ลับ!W$3=0,0,IF(เวลาเรียน!AB34="ล",ลับ!W$3,0))</f>
        <v>0</v>
      </c>
      <c r="X137" s="64">
        <f>IF(ลับ!X$3=0,0,IF(เวลาเรียน!AC34="ล",ลับ!X$3,0))</f>
        <v>0</v>
      </c>
      <c r="Y137" s="64">
        <f>IF(ลับ!Y$3=0,0,IF(เวลาเรียน!AD34="ล",ลับ!Y$3,0))</f>
        <v>0</v>
      </c>
      <c r="Z137" s="773">
        <f>IF(ลับ!Z$3=0,0,IF(เวลาเรียน!AE34="ล",ลับ!Z$3,0))</f>
        <v>0</v>
      </c>
      <c r="AA137" s="64">
        <f>IF(ลับ!B$3=0,0,IF(เวลาเรียน!AH34="ล",ลับ!B$3,0))</f>
        <v>0</v>
      </c>
      <c r="AB137" s="64">
        <f>IF(ลับ!C$3=0,0,IF(เวลาเรียน!AI34="ล",ลับ!C$3,0))</f>
        <v>0</v>
      </c>
      <c r="AC137" s="64">
        <f>IF(ลับ!D$3=0,0,IF(เวลาเรียน!AJ34="ล",ลับ!D$3,0))</f>
        <v>0</v>
      </c>
      <c r="AD137" s="64">
        <f>IF(ลับ!E$3=0,0,IF(เวลาเรียน!AK34="ล",ลับ!E$3,0))</f>
        <v>0</v>
      </c>
      <c r="AE137" s="64">
        <f>IF(ลับ!F$3=0,0,IF(เวลาเรียน!AL34="ล",ลับ!F$3,0))</f>
        <v>0</v>
      </c>
      <c r="AF137" s="64">
        <f>IF(ลับ!G$3=0,0,IF(เวลาเรียน!AM34="ล",ลับ!G$3,0))</f>
        <v>0</v>
      </c>
      <c r="AG137" s="64">
        <f>IF(ลับ!H$3=0,0,IF(เวลาเรียน!AN34="ล",ลับ!H$3,0))</f>
        <v>0</v>
      </c>
      <c r="AH137" s="64">
        <f>IF(ลับ!I$3=0,0,IF(เวลาเรียน!AO34="ล",ลับ!I$3,0))</f>
        <v>0</v>
      </c>
      <c r="AI137" s="64">
        <f>IF(ลับ!J$3=0,0,IF(เวลาเรียน!AP34="ล",ลับ!J$3,0))</f>
        <v>0</v>
      </c>
      <c r="AJ137" s="64">
        <f>IF(ลับ!K$3=0,0,IF(เวลาเรียน!AQ34="ล",ลับ!K$3,0))</f>
        <v>0</v>
      </c>
      <c r="AK137" s="64">
        <f>IF(ลับ!L$3=0,0,IF(เวลาเรียน!AR34="ล",ลับ!L$3,0))</f>
        <v>0</v>
      </c>
      <c r="AL137" s="64">
        <f>IF(ลับ!M$3=0,0,IF(เวลาเรียน!AS34="ล",ลับ!M$3,0))</f>
        <v>0</v>
      </c>
      <c r="AM137" s="64">
        <f>IF(ลับ!N$3=0,0,IF(เวลาเรียน!AT34="ล",ลับ!N$3,0))</f>
        <v>0</v>
      </c>
      <c r="AN137" s="64">
        <f>IF(ลับ!O$3=0,0,IF(เวลาเรียน!AU34="ล",ลับ!O$3,0))</f>
        <v>0</v>
      </c>
      <c r="AO137" s="64">
        <f>IF(ลับ!P$3=0,0,IF(เวลาเรียน!AV34="ล",ลับ!P$3,0))</f>
        <v>0</v>
      </c>
      <c r="AP137" s="64">
        <f>IF(ลับ!Q$3=0,0,IF(เวลาเรียน!AW34="ล",ลับ!Q$3,0))</f>
        <v>0</v>
      </c>
      <c r="AQ137" s="64">
        <f>IF(ลับ!R$3=0,0,IF(เวลาเรียน!AX34="ล",ลับ!R$3,0))</f>
        <v>0</v>
      </c>
      <c r="AR137" s="64">
        <f>IF(ลับ!S$3=0,0,IF(เวลาเรียน!AY34="ล",ลับ!S$3,0))</f>
        <v>0</v>
      </c>
      <c r="AS137" s="64">
        <f>IF(ลับ!T$3=0,0,IF(เวลาเรียน!AZ34="ล",ลับ!T$3,0))</f>
        <v>0</v>
      </c>
      <c r="AT137" s="64">
        <f>IF(ลับ!U$3=0,0,IF(เวลาเรียน!BA34="ล",ลับ!U$3,0))</f>
        <v>0</v>
      </c>
      <c r="AU137" s="64">
        <f>IF(ลับ!V$3=0,0,IF(เวลาเรียน!BB34="ล",ลับ!V$3,0))</f>
        <v>0</v>
      </c>
      <c r="AV137" s="64">
        <f>IF(ลับ!W$3=0,0,IF(เวลาเรียน!BC34="ล",ลับ!W$3,0))</f>
        <v>0</v>
      </c>
      <c r="AW137" s="64">
        <f>IF(ลับ!X$3=0,0,IF(เวลาเรียน!BD34="ล",ลับ!X$3,0))</f>
        <v>0</v>
      </c>
      <c r="AX137" s="64">
        <f>IF(ลับ!Y$3=0,0,IF(เวลาเรียน!BE34="ล",ลับ!Y$3,0))</f>
        <v>0</v>
      </c>
      <c r="AY137" s="64">
        <f>IF(ลับ!Z$3=0,0,IF(เวลาเรียน!BF34="ล",ลับ!Z$3,0))</f>
        <v>0</v>
      </c>
      <c r="AZ137" s="64">
        <f>IF(ลับ!AA$3=0,0,IF(เวลาเรียน!BG34="ล",ลับ!AA$3,0))</f>
        <v>0</v>
      </c>
      <c r="BA137" s="64">
        <f>IF(ลับ!AB$3=0,0,IF(เวลาเรียน!BH34="ล",ลับ!AB$3,0))</f>
        <v>0</v>
      </c>
      <c r="BB137" s="64">
        <f>IF(ลับ!AC$3=0,0,IF(เวลาเรียน!BI34="ล",ลับ!AC$3,0))</f>
        <v>0</v>
      </c>
      <c r="BC137" s="64">
        <f>IF(ลับ!AD$3=0,0,IF(เวลาเรียน!BJ34="ล",ลับ!AD$3,0))</f>
        <v>0</v>
      </c>
      <c r="BD137" s="64">
        <f>IF(ลับ!AE$3=0,0,IF(เวลาเรียน!BK34="ล",ลับ!AE$3,0))</f>
        <v>0</v>
      </c>
      <c r="BE137" s="64">
        <f>IF(ลับ!AF$3=0,0,IF(เวลาเรียน!BL34="ล",ลับ!AF$3,0))</f>
        <v>0</v>
      </c>
      <c r="BF137" s="64">
        <f>IF(ลับ!AG$3=0,0,IF(เวลาเรียน!BM34="ล",ลับ!AG$3,0))</f>
        <v>0</v>
      </c>
      <c r="BG137" s="64">
        <f>IF(ลับ!AH$3=0,0,IF(เวลาเรียน!BN34="ล",ลับ!AH$3,0))</f>
        <v>0</v>
      </c>
      <c r="BH137" s="64">
        <f>IF(ลับ!AI$3=0,0,IF(เวลาเรียน!BO34="ล",ลับ!AI$3,0))</f>
        <v>0</v>
      </c>
      <c r="BI137" s="64">
        <f>IF(ลับ!AJ$3=0,0,IF(เวลาเรียน!BP34="ล",ลับ!AJ$3,0))</f>
        <v>0</v>
      </c>
      <c r="BJ137" s="64">
        <f>IF(ลับ!AK$3=0,0,IF(เวลาเรียน!BQ34="ล",ลับ!AK$3,0))</f>
        <v>0</v>
      </c>
      <c r="BK137" s="64">
        <f>IF(ลับ!AL$3=0,0,IF(เวลาเรียน!BR34="ล",ลับ!AL$3,0))</f>
        <v>0</v>
      </c>
      <c r="BL137" s="64">
        <f>IF(ลับ!AM$3=0,0,IF(เวลาเรียน!BS34="ล",ลับ!AM$3,0))</f>
        <v>0</v>
      </c>
      <c r="BM137" s="64">
        <f>IF(ลับ!AN$3=0,0,IF(เวลาเรียน!BT34="ล",ลับ!AN$3,0))</f>
        <v>0</v>
      </c>
      <c r="BN137" s="64">
        <f>IF(ลับ!AO$3=0,0,IF(เวลาเรียน!BU34="ล",ลับ!AO$3,0))</f>
        <v>0</v>
      </c>
      <c r="BO137" s="64">
        <f>IF(ลับ!AP$3=0,0,IF(เวลาเรียน!BV34="ล",ลับ!AP$3,0))</f>
        <v>0</v>
      </c>
      <c r="BP137" s="64">
        <f>IF(ลับ!AQ$3=0,0,IF(เวลาเรียน!BW34="ล",ลับ!AQ$3,0))</f>
        <v>0</v>
      </c>
      <c r="BQ137" s="64">
        <f>IF(ลับ!AR$3=0,0,IF(เวลาเรียน!BX34="ล",ลับ!AR$3,0))</f>
        <v>0</v>
      </c>
      <c r="BR137" s="64">
        <f>IF(ลับ!AS$3=0,0,IF(เวลาเรียน!BY34="ล",ลับ!AS$3,0))</f>
        <v>0</v>
      </c>
      <c r="BS137" s="773">
        <f>IF(ลับ!AT$3=0,0,IF(เวลาเรียน!BZ34="ล",ลับ!AT$3,0))</f>
        <v>0</v>
      </c>
      <c r="BT137" s="64">
        <f>IF(ลับ!BT$3=0,0,IF(เวลาเรียน!CB34="ล",ลับ!BT$3,0))</f>
        <v>0</v>
      </c>
      <c r="BU137" s="64">
        <f>IF(ลับ!BU$3=0,0,IF(เวลาเรียน!CC34="ล",ลับ!BU$3,0))</f>
        <v>0</v>
      </c>
      <c r="BV137" s="64">
        <f>IF(ลับ!BV$3=0,0,IF(เวลาเรียน!CD34="ล",ลับ!BV$3,0))</f>
        <v>0</v>
      </c>
      <c r="BW137" s="64">
        <f>IF(ลับ!BW$3=0,0,IF(เวลาเรียน!CE34="ล",ลับ!BW$3,0))</f>
        <v>0</v>
      </c>
      <c r="BX137" s="64">
        <f>IF(ลับ!BX$3=0,0,IF(เวลาเรียน!CF34="ล",ลับ!BX$3,0))</f>
        <v>0</v>
      </c>
      <c r="BY137" s="64">
        <f>IF(ลับ!BY$3=0,0,IF(เวลาเรียน!CG34="ล",ลับ!BY$3,0))</f>
        <v>0</v>
      </c>
      <c r="BZ137" s="64">
        <f>IF(ลับ!BZ$3=0,0,IF(เวลาเรียน!CH34="ล",ลับ!BZ$3,0))</f>
        <v>0</v>
      </c>
      <c r="CA137" s="64">
        <f>IF(ลับ!CA$3=0,0,IF(เวลาเรียน!CI34="ล",ลับ!CA$3,0))</f>
        <v>0</v>
      </c>
      <c r="CB137" s="64">
        <f>IF(ลับ!CB$3=0,0,IF(เวลาเรียน!CJ34="ล",ลับ!CB$3,0))</f>
        <v>0</v>
      </c>
      <c r="CC137" s="64">
        <f>IF(ลับ!CC$3=0,0,IF(เวลาเรียน!CK34="ล",ลับ!CC$3,0))</f>
        <v>0</v>
      </c>
      <c r="CD137" s="64">
        <f>IF(ลับ!CD$3=0,0,IF(เวลาเรียน!CL34="ล",ลับ!CD$3,0))</f>
        <v>0</v>
      </c>
      <c r="CE137" s="64">
        <f>IF(ลับ!CE$3=0,0,IF(เวลาเรียน!CM34="ล",ลับ!CE$3,0))</f>
        <v>0</v>
      </c>
      <c r="CF137" s="64">
        <f>IF(ลับ!CF$3=0,0,IF(เวลาเรียน!CN34="ล",ลับ!CF$3,0))</f>
        <v>0</v>
      </c>
      <c r="CG137" s="64">
        <f>IF(ลับ!CG$3=0,0,IF(เวลาเรียน!CO34="ล",ลับ!CG$3,0))</f>
        <v>0</v>
      </c>
      <c r="CH137" s="64">
        <f>IF(ลับ!CH$3=0,0,IF(เวลาเรียน!CP34="ล",ลับ!CH$3,0))</f>
        <v>0</v>
      </c>
      <c r="CI137" s="64">
        <f>IF(ลับ!CI$3=0,0,IF(เวลาเรียน!CQ34="ล",ลับ!CI$3,0))</f>
        <v>0</v>
      </c>
      <c r="CJ137" s="64">
        <f>IF(ลับ!CJ$3=0,0,IF(เวลาเรียน!CR34="ล",ลับ!CJ$3,0))</f>
        <v>0</v>
      </c>
      <c r="CK137" s="64">
        <f>IF(ลับ!CK$3=0,0,IF(เวลาเรียน!CS34="ล",ลับ!CK$3,0))</f>
        <v>0</v>
      </c>
      <c r="CL137" s="64">
        <f>IF(ลับ!CL$3=0,0,IF(เวลาเรียน!CT34="ล",ลับ!CL$3,0))</f>
        <v>0</v>
      </c>
      <c r="CM137" s="64">
        <f>IF(ลับ!CM$3=0,0,IF(เวลาเรียน!CU34="ล",ลับ!CM$3,0))</f>
        <v>0</v>
      </c>
      <c r="CN137" s="64">
        <f>IF(ลับ!CN$3=0,0,IF(เวลาเรียน!CV34="ล",ลับ!CN$3,0))</f>
        <v>0</v>
      </c>
      <c r="CO137" s="64">
        <f>IF(ลับ!CO$3=0,0,IF(เวลาเรียน!CW34="ล",ลับ!CO$3,0))</f>
        <v>0</v>
      </c>
      <c r="CP137" s="64">
        <f>IF(ลับ!CP$3=0,0,IF(เวลาเรียน!CX34="ล",ลับ!CP$3,0))</f>
        <v>0</v>
      </c>
      <c r="CQ137" s="64">
        <f>IF(ลับ!CQ$3=0,0,IF(เวลาเรียน!CY34="ล",ลับ!CQ$3,0))</f>
        <v>0</v>
      </c>
      <c r="CR137" s="64">
        <f>IF(ลับ!CR$3=0,0,IF(เวลาเรียน!CZ34="ล",ลับ!CR$3,0))</f>
        <v>0</v>
      </c>
      <c r="CS137" s="64">
        <f>IF(ลับ!CS$3=0,0,IF(เวลาเรียน!DA34="ล",ลับ!CS$3,0))</f>
        <v>0</v>
      </c>
      <c r="CT137" s="64">
        <f>IF(ลับ!CT$3=0,0,IF(เวลาเรียน!DB34="ล",ลับ!CT$3,0))</f>
        <v>0</v>
      </c>
      <c r="CU137" s="64">
        <f>IF(ลับ!CU$3=0,0,IF(เวลาเรียน!DC34="ล",ลับ!CU$3,0))</f>
        <v>0</v>
      </c>
      <c r="CV137" s="64">
        <f>IF(ลับ!CV$3=0,0,IF(เวลาเรียน!DD34="ล",ลับ!CV$3,0))</f>
        <v>0</v>
      </c>
      <c r="CW137" s="64">
        <f>IF(ลับ!CW$3=0,0,IF(เวลาเรียน!DE34="ล",ลับ!CW$3,0))</f>
        <v>0</v>
      </c>
      <c r="CX137" s="85">
        <f t="shared" si="25"/>
        <v>0</v>
      </c>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row>
    <row r="138" spans="1:214" ht="21">
      <c r="A138" s="29">
        <v>30</v>
      </c>
      <c r="B138" s="64">
        <f>IF(ลับ!B$3=0,0,IF(เวลาเรียน!G35="ล",ลับ!B$3,0))</f>
        <v>0</v>
      </c>
      <c r="C138" s="64">
        <f>IF(ลับ!C$3=0,0,IF(เวลาเรียน!H35="ล",ลับ!C$3,0))</f>
        <v>0</v>
      </c>
      <c r="D138" s="64">
        <f>IF(ลับ!D$3=0,0,IF(เวลาเรียน!I35="ล",ลับ!D$3,0))</f>
        <v>0</v>
      </c>
      <c r="E138" s="64">
        <f>IF(ลับ!E$3=0,0,IF(เวลาเรียน!J35="ล",ลับ!E$3,0))</f>
        <v>0</v>
      </c>
      <c r="F138" s="64">
        <f>IF(ลับ!F$3=0,0,IF(เวลาเรียน!K35="ล",ลับ!F$3,0))</f>
        <v>0</v>
      </c>
      <c r="G138" s="64">
        <f>IF(ลับ!G$3=0,0,IF(เวลาเรียน!L35="ล",ลับ!G$3,0))</f>
        <v>0</v>
      </c>
      <c r="H138" s="64">
        <f>IF(ลับ!H$3=0,0,IF(เวลาเรียน!M35="ล",ลับ!H$3,0))</f>
        <v>0</v>
      </c>
      <c r="I138" s="64">
        <f>IF(ลับ!I$3=0,0,IF(เวลาเรียน!N35="ล",ลับ!I$3,0))</f>
        <v>0</v>
      </c>
      <c r="J138" s="64">
        <f>IF(ลับ!J$3=0,0,IF(เวลาเรียน!O35="ล",ลับ!J$3,0))</f>
        <v>0</v>
      </c>
      <c r="K138" s="64">
        <f>IF(ลับ!K$3=0,0,IF(เวลาเรียน!P35="ล",ลับ!K$3,0))</f>
        <v>0</v>
      </c>
      <c r="L138" s="64">
        <f>IF(ลับ!L$3=0,0,IF(เวลาเรียน!Q35="ล",ลับ!L$3,0))</f>
        <v>0</v>
      </c>
      <c r="M138" s="64">
        <f>IF(ลับ!M$3=0,0,IF(เวลาเรียน!R35="ล",ลับ!M$3,0))</f>
        <v>0</v>
      </c>
      <c r="N138" s="64">
        <f>IF(ลับ!N$3=0,0,IF(เวลาเรียน!S35="ล",ลับ!N$3,0))</f>
        <v>0</v>
      </c>
      <c r="O138" s="64">
        <f>IF(ลับ!O$3=0,0,IF(เวลาเรียน!T35="ล",ลับ!O$3,0))</f>
        <v>0</v>
      </c>
      <c r="P138" s="64">
        <f>IF(ลับ!P$3=0,0,IF(เวลาเรียน!U35="ล",ลับ!P$3,0))</f>
        <v>0</v>
      </c>
      <c r="Q138" s="64">
        <f>IF(ลับ!Q$3=0,0,IF(เวลาเรียน!V35="ล",ลับ!Q$3,0))</f>
        <v>0</v>
      </c>
      <c r="R138" s="64">
        <f>IF(ลับ!R$3=0,0,IF(เวลาเรียน!W35="ล",ลับ!R$3,0))</f>
        <v>0</v>
      </c>
      <c r="S138" s="64">
        <f>IF(ลับ!S$3=0,0,IF(เวลาเรียน!X35="ล",ลับ!S$3,0))</f>
        <v>0</v>
      </c>
      <c r="T138" s="64">
        <f>IF(ลับ!T$3=0,0,IF(เวลาเรียน!Y35="ล",ลับ!T$3,0))</f>
        <v>0</v>
      </c>
      <c r="U138" s="64">
        <f>IF(ลับ!U$3=0,0,IF(เวลาเรียน!Z35="ล",ลับ!U$3,0))</f>
        <v>0</v>
      </c>
      <c r="V138" s="64">
        <f>IF(ลับ!V$3=0,0,IF(เวลาเรียน!AA35="ล",ลับ!V$3,0))</f>
        <v>0</v>
      </c>
      <c r="W138" s="64">
        <f>IF(ลับ!W$3=0,0,IF(เวลาเรียน!AB35="ล",ลับ!W$3,0))</f>
        <v>0</v>
      </c>
      <c r="X138" s="64">
        <f>IF(ลับ!X$3=0,0,IF(เวลาเรียน!AC35="ล",ลับ!X$3,0))</f>
        <v>0</v>
      </c>
      <c r="Y138" s="64">
        <f>IF(ลับ!Y$3=0,0,IF(เวลาเรียน!AD35="ล",ลับ!Y$3,0))</f>
        <v>0</v>
      </c>
      <c r="Z138" s="773">
        <f>IF(ลับ!Z$3=0,0,IF(เวลาเรียน!AE35="ล",ลับ!Z$3,0))</f>
        <v>0</v>
      </c>
      <c r="AA138" s="64">
        <f>IF(ลับ!B$3=0,0,IF(เวลาเรียน!AH35="ล",ลับ!B$3,0))</f>
        <v>0</v>
      </c>
      <c r="AB138" s="64">
        <f>IF(ลับ!C$3=0,0,IF(เวลาเรียน!AI35="ล",ลับ!C$3,0))</f>
        <v>0</v>
      </c>
      <c r="AC138" s="64">
        <f>IF(ลับ!D$3=0,0,IF(เวลาเรียน!AJ35="ล",ลับ!D$3,0))</f>
        <v>0</v>
      </c>
      <c r="AD138" s="64">
        <f>IF(ลับ!E$3=0,0,IF(เวลาเรียน!AK35="ล",ลับ!E$3,0))</f>
        <v>0</v>
      </c>
      <c r="AE138" s="64">
        <f>IF(ลับ!F$3=0,0,IF(เวลาเรียน!AL35="ล",ลับ!F$3,0))</f>
        <v>0</v>
      </c>
      <c r="AF138" s="64">
        <f>IF(ลับ!G$3=0,0,IF(เวลาเรียน!AM35="ล",ลับ!G$3,0))</f>
        <v>0</v>
      </c>
      <c r="AG138" s="64">
        <f>IF(ลับ!H$3=0,0,IF(เวลาเรียน!AN35="ล",ลับ!H$3,0))</f>
        <v>0</v>
      </c>
      <c r="AH138" s="64">
        <f>IF(ลับ!I$3=0,0,IF(เวลาเรียน!AO35="ล",ลับ!I$3,0))</f>
        <v>0</v>
      </c>
      <c r="AI138" s="64">
        <f>IF(ลับ!J$3=0,0,IF(เวลาเรียน!AP35="ล",ลับ!J$3,0))</f>
        <v>0</v>
      </c>
      <c r="AJ138" s="64">
        <f>IF(ลับ!K$3=0,0,IF(เวลาเรียน!AQ35="ล",ลับ!K$3,0))</f>
        <v>0</v>
      </c>
      <c r="AK138" s="64">
        <f>IF(ลับ!L$3=0,0,IF(เวลาเรียน!AR35="ล",ลับ!L$3,0))</f>
        <v>0</v>
      </c>
      <c r="AL138" s="64">
        <f>IF(ลับ!M$3=0,0,IF(เวลาเรียน!AS35="ล",ลับ!M$3,0))</f>
        <v>0</v>
      </c>
      <c r="AM138" s="64">
        <f>IF(ลับ!N$3=0,0,IF(เวลาเรียน!AT35="ล",ลับ!N$3,0))</f>
        <v>0</v>
      </c>
      <c r="AN138" s="64">
        <f>IF(ลับ!O$3=0,0,IF(เวลาเรียน!AU35="ล",ลับ!O$3,0))</f>
        <v>0</v>
      </c>
      <c r="AO138" s="64">
        <f>IF(ลับ!P$3=0,0,IF(เวลาเรียน!AV35="ล",ลับ!P$3,0))</f>
        <v>0</v>
      </c>
      <c r="AP138" s="64">
        <f>IF(ลับ!Q$3=0,0,IF(เวลาเรียน!AW35="ล",ลับ!Q$3,0))</f>
        <v>0</v>
      </c>
      <c r="AQ138" s="64">
        <f>IF(ลับ!R$3=0,0,IF(เวลาเรียน!AX35="ล",ลับ!R$3,0))</f>
        <v>0</v>
      </c>
      <c r="AR138" s="64">
        <f>IF(ลับ!S$3=0,0,IF(เวลาเรียน!AY35="ล",ลับ!S$3,0))</f>
        <v>0</v>
      </c>
      <c r="AS138" s="64">
        <f>IF(ลับ!T$3=0,0,IF(เวลาเรียน!AZ35="ล",ลับ!T$3,0))</f>
        <v>0</v>
      </c>
      <c r="AT138" s="64">
        <f>IF(ลับ!U$3=0,0,IF(เวลาเรียน!BA35="ล",ลับ!U$3,0))</f>
        <v>0</v>
      </c>
      <c r="AU138" s="64">
        <f>IF(ลับ!V$3=0,0,IF(เวลาเรียน!BB35="ล",ลับ!V$3,0))</f>
        <v>0</v>
      </c>
      <c r="AV138" s="64">
        <f>IF(ลับ!W$3=0,0,IF(เวลาเรียน!BC35="ล",ลับ!W$3,0))</f>
        <v>0</v>
      </c>
      <c r="AW138" s="64">
        <f>IF(ลับ!X$3=0,0,IF(เวลาเรียน!BD35="ล",ลับ!X$3,0))</f>
        <v>0</v>
      </c>
      <c r="AX138" s="64">
        <f>IF(ลับ!Y$3=0,0,IF(เวลาเรียน!BE35="ล",ลับ!Y$3,0))</f>
        <v>0</v>
      </c>
      <c r="AY138" s="64">
        <f>IF(ลับ!Z$3=0,0,IF(เวลาเรียน!BF35="ล",ลับ!Z$3,0))</f>
        <v>0</v>
      </c>
      <c r="AZ138" s="64">
        <f>IF(ลับ!AA$3=0,0,IF(เวลาเรียน!BG35="ล",ลับ!AA$3,0))</f>
        <v>0</v>
      </c>
      <c r="BA138" s="64">
        <f>IF(ลับ!AB$3=0,0,IF(เวลาเรียน!BH35="ล",ลับ!AB$3,0))</f>
        <v>0</v>
      </c>
      <c r="BB138" s="64">
        <f>IF(ลับ!AC$3=0,0,IF(เวลาเรียน!BI35="ล",ลับ!AC$3,0))</f>
        <v>0</v>
      </c>
      <c r="BC138" s="64">
        <f>IF(ลับ!AD$3=0,0,IF(เวลาเรียน!BJ35="ล",ลับ!AD$3,0))</f>
        <v>0</v>
      </c>
      <c r="BD138" s="64">
        <f>IF(ลับ!AE$3=0,0,IF(เวลาเรียน!BK35="ล",ลับ!AE$3,0))</f>
        <v>0</v>
      </c>
      <c r="BE138" s="64">
        <f>IF(ลับ!AF$3=0,0,IF(เวลาเรียน!BL35="ล",ลับ!AF$3,0))</f>
        <v>0</v>
      </c>
      <c r="BF138" s="64">
        <f>IF(ลับ!AG$3=0,0,IF(เวลาเรียน!BM35="ล",ลับ!AG$3,0))</f>
        <v>0</v>
      </c>
      <c r="BG138" s="64">
        <f>IF(ลับ!AH$3=0,0,IF(เวลาเรียน!BN35="ล",ลับ!AH$3,0))</f>
        <v>0</v>
      </c>
      <c r="BH138" s="64">
        <f>IF(ลับ!AI$3=0,0,IF(เวลาเรียน!BO35="ล",ลับ!AI$3,0))</f>
        <v>0</v>
      </c>
      <c r="BI138" s="64">
        <f>IF(ลับ!AJ$3=0,0,IF(เวลาเรียน!BP35="ล",ลับ!AJ$3,0))</f>
        <v>0</v>
      </c>
      <c r="BJ138" s="64">
        <f>IF(ลับ!AK$3=0,0,IF(เวลาเรียน!BQ35="ล",ลับ!AK$3,0))</f>
        <v>0</v>
      </c>
      <c r="BK138" s="64">
        <f>IF(ลับ!AL$3=0,0,IF(เวลาเรียน!BR35="ล",ลับ!AL$3,0))</f>
        <v>0</v>
      </c>
      <c r="BL138" s="64">
        <f>IF(ลับ!AM$3=0,0,IF(เวลาเรียน!BS35="ล",ลับ!AM$3,0))</f>
        <v>0</v>
      </c>
      <c r="BM138" s="64">
        <f>IF(ลับ!AN$3=0,0,IF(เวลาเรียน!BT35="ล",ลับ!AN$3,0))</f>
        <v>0</v>
      </c>
      <c r="BN138" s="64">
        <f>IF(ลับ!AO$3=0,0,IF(เวลาเรียน!BU35="ล",ลับ!AO$3,0))</f>
        <v>0</v>
      </c>
      <c r="BO138" s="64">
        <f>IF(ลับ!AP$3=0,0,IF(เวลาเรียน!BV35="ล",ลับ!AP$3,0))</f>
        <v>0</v>
      </c>
      <c r="BP138" s="64">
        <f>IF(ลับ!AQ$3=0,0,IF(เวลาเรียน!BW35="ล",ลับ!AQ$3,0))</f>
        <v>0</v>
      </c>
      <c r="BQ138" s="64">
        <f>IF(ลับ!AR$3=0,0,IF(เวลาเรียน!BX35="ล",ลับ!AR$3,0))</f>
        <v>0</v>
      </c>
      <c r="BR138" s="64">
        <f>IF(ลับ!AS$3=0,0,IF(เวลาเรียน!BY35="ล",ลับ!AS$3,0))</f>
        <v>0</v>
      </c>
      <c r="BS138" s="773">
        <f>IF(ลับ!AT$3=0,0,IF(เวลาเรียน!BZ35="ล",ลับ!AT$3,0))</f>
        <v>0</v>
      </c>
      <c r="BT138" s="64">
        <f>IF(ลับ!BT$3=0,0,IF(เวลาเรียน!CB35="ล",ลับ!BT$3,0))</f>
        <v>0</v>
      </c>
      <c r="BU138" s="64">
        <f>IF(ลับ!BU$3=0,0,IF(เวลาเรียน!CC35="ล",ลับ!BU$3,0))</f>
        <v>0</v>
      </c>
      <c r="BV138" s="64">
        <f>IF(ลับ!BV$3=0,0,IF(เวลาเรียน!CD35="ล",ลับ!BV$3,0))</f>
        <v>0</v>
      </c>
      <c r="BW138" s="64">
        <f>IF(ลับ!BW$3=0,0,IF(เวลาเรียน!CE35="ล",ลับ!BW$3,0))</f>
        <v>0</v>
      </c>
      <c r="BX138" s="64">
        <f>IF(ลับ!BX$3=0,0,IF(เวลาเรียน!CF35="ล",ลับ!BX$3,0))</f>
        <v>0</v>
      </c>
      <c r="BY138" s="64">
        <f>IF(ลับ!BY$3=0,0,IF(เวลาเรียน!CG35="ล",ลับ!BY$3,0))</f>
        <v>0</v>
      </c>
      <c r="BZ138" s="64">
        <f>IF(ลับ!BZ$3=0,0,IF(เวลาเรียน!CH35="ล",ลับ!BZ$3,0))</f>
        <v>0</v>
      </c>
      <c r="CA138" s="64">
        <f>IF(ลับ!CA$3=0,0,IF(เวลาเรียน!CI35="ล",ลับ!CA$3,0))</f>
        <v>0</v>
      </c>
      <c r="CB138" s="64">
        <f>IF(ลับ!CB$3=0,0,IF(เวลาเรียน!CJ35="ล",ลับ!CB$3,0))</f>
        <v>0</v>
      </c>
      <c r="CC138" s="64">
        <f>IF(ลับ!CC$3=0,0,IF(เวลาเรียน!CK35="ล",ลับ!CC$3,0))</f>
        <v>0</v>
      </c>
      <c r="CD138" s="64">
        <f>IF(ลับ!CD$3=0,0,IF(เวลาเรียน!CL35="ล",ลับ!CD$3,0))</f>
        <v>0</v>
      </c>
      <c r="CE138" s="64">
        <f>IF(ลับ!CE$3=0,0,IF(เวลาเรียน!CM35="ล",ลับ!CE$3,0))</f>
        <v>0</v>
      </c>
      <c r="CF138" s="64">
        <f>IF(ลับ!CF$3=0,0,IF(เวลาเรียน!CN35="ล",ลับ!CF$3,0))</f>
        <v>0</v>
      </c>
      <c r="CG138" s="64">
        <f>IF(ลับ!CG$3=0,0,IF(เวลาเรียน!CO35="ล",ลับ!CG$3,0))</f>
        <v>0</v>
      </c>
      <c r="CH138" s="64">
        <f>IF(ลับ!CH$3=0,0,IF(เวลาเรียน!CP35="ล",ลับ!CH$3,0))</f>
        <v>0</v>
      </c>
      <c r="CI138" s="64">
        <f>IF(ลับ!CI$3=0,0,IF(เวลาเรียน!CQ35="ล",ลับ!CI$3,0))</f>
        <v>0</v>
      </c>
      <c r="CJ138" s="64">
        <f>IF(ลับ!CJ$3=0,0,IF(เวลาเรียน!CR35="ล",ลับ!CJ$3,0))</f>
        <v>0</v>
      </c>
      <c r="CK138" s="64">
        <f>IF(ลับ!CK$3=0,0,IF(เวลาเรียน!CS35="ล",ลับ!CK$3,0))</f>
        <v>0</v>
      </c>
      <c r="CL138" s="64">
        <f>IF(ลับ!CL$3=0,0,IF(เวลาเรียน!CT35="ล",ลับ!CL$3,0))</f>
        <v>0</v>
      </c>
      <c r="CM138" s="64">
        <f>IF(ลับ!CM$3=0,0,IF(เวลาเรียน!CU35="ล",ลับ!CM$3,0))</f>
        <v>0</v>
      </c>
      <c r="CN138" s="64">
        <f>IF(ลับ!CN$3=0,0,IF(เวลาเรียน!CV35="ล",ลับ!CN$3,0))</f>
        <v>0</v>
      </c>
      <c r="CO138" s="64">
        <f>IF(ลับ!CO$3=0,0,IF(เวลาเรียน!CW35="ล",ลับ!CO$3,0))</f>
        <v>0</v>
      </c>
      <c r="CP138" s="64">
        <f>IF(ลับ!CP$3=0,0,IF(เวลาเรียน!CX35="ล",ลับ!CP$3,0))</f>
        <v>0</v>
      </c>
      <c r="CQ138" s="64">
        <f>IF(ลับ!CQ$3=0,0,IF(เวลาเรียน!CY35="ล",ลับ!CQ$3,0))</f>
        <v>0</v>
      </c>
      <c r="CR138" s="64">
        <f>IF(ลับ!CR$3=0,0,IF(เวลาเรียน!CZ35="ล",ลับ!CR$3,0))</f>
        <v>0</v>
      </c>
      <c r="CS138" s="64">
        <f>IF(ลับ!CS$3=0,0,IF(เวลาเรียน!DA35="ล",ลับ!CS$3,0))</f>
        <v>0</v>
      </c>
      <c r="CT138" s="64">
        <f>IF(ลับ!CT$3=0,0,IF(เวลาเรียน!DB35="ล",ลับ!CT$3,0))</f>
        <v>0</v>
      </c>
      <c r="CU138" s="64">
        <f>IF(ลับ!CU$3=0,0,IF(เวลาเรียน!DC35="ล",ลับ!CU$3,0))</f>
        <v>0</v>
      </c>
      <c r="CV138" s="64">
        <f>IF(ลับ!CV$3=0,0,IF(เวลาเรียน!DD35="ล",ลับ!CV$3,0))</f>
        <v>0</v>
      </c>
      <c r="CW138" s="64">
        <f>IF(ลับ!CW$3=0,0,IF(เวลาเรียน!DE35="ล",ลับ!CW$3,0))</f>
        <v>0</v>
      </c>
      <c r="CX138" s="85">
        <f t="shared" si="25"/>
        <v>0</v>
      </c>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row>
    <row r="139" spans="1:214" ht="21">
      <c r="A139" s="29">
        <v>31</v>
      </c>
      <c r="B139" s="64">
        <f>IF(ลับ!B$3=0,0,IF(เวลาเรียน!G36="ล",ลับ!B$3,0))</f>
        <v>0</v>
      </c>
      <c r="C139" s="64">
        <f>IF(ลับ!C$3=0,0,IF(เวลาเรียน!H36="ล",ลับ!C$3,0))</f>
        <v>0</v>
      </c>
      <c r="D139" s="64">
        <f>IF(ลับ!D$3=0,0,IF(เวลาเรียน!I36="ล",ลับ!D$3,0))</f>
        <v>0</v>
      </c>
      <c r="E139" s="64">
        <f>IF(ลับ!E$3=0,0,IF(เวลาเรียน!J36="ล",ลับ!E$3,0))</f>
        <v>0</v>
      </c>
      <c r="F139" s="64">
        <f>IF(ลับ!F$3=0,0,IF(เวลาเรียน!K36="ล",ลับ!F$3,0))</f>
        <v>0</v>
      </c>
      <c r="G139" s="64">
        <f>IF(ลับ!G$3=0,0,IF(เวลาเรียน!L36="ล",ลับ!G$3,0))</f>
        <v>0</v>
      </c>
      <c r="H139" s="64">
        <f>IF(ลับ!H$3=0,0,IF(เวลาเรียน!M36="ล",ลับ!H$3,0))</f>
        <v>0</v>
      </c>
      <c r="I139" s="64">
        <f>IF(ลับ!I$3=0,0,IF(เวลาเรียน!N36="ล",ลับ!I$3,0))</f>
        <v>0</v>
      </c>
      <c r="J139" s="64">
        <f>IF(ลับ!J$3=0,0,IF(เวลาเรียน!O36="ล",ลับ!J$3,0))</f>
        <v>0</v>
      </c>
      <c r="K139" s="64">
        <f>IF(ลับ!K$3=0,0,IF(เวลาเรียน!P36="ล",ลับ!K$3,0))</f>
        <v>0</v>
      </c>
      <c r="L139" s="64">
        <f>IF(ลับ!L$3=0,0,IF(เวลาเรียน!Q36="ล",ลับ!L$3,0))</f>
        <v>0</v>
      </c>
      <c r="M139" s="64">
        <f>IF(ลับ!M$3=0,0,IF(เวลาเรียน!R36="ล",ลับ!M$3,0))</f>
        <v>0</v>
      </c>
      <c r="N139" s="64">
        <f>IF(ลับ!N$3=0,0,IF(เวลาเรียน!S36="ล",ลับ!N$3,0))</f>
        <v>0</v>
      </c>
      <c r="O139" s="64">
        <f>IF(ลับ!O$3=0,0,IF(เวลาเรียน!T36="ล",ลับ!O$3,0))</f>
        <v>0</v>
      </c>
      <c r="P139" s="64">
        <f>IF(ลับ!P$3=0,0,IF(เวลาเรียน!U36="ล",ลับ!P$3,0))</f>
        <v>0</v>
      </c>
      <c r="Q139" s="64">
        <f>IF(ลับ!Q$3=0,0,IF(เวลาเรียน!V36="ล",ลับ!Q$3,0))</f>
        <v>0</v>
      </c>
      <c r="R139" s="64">
        <f>IF(ลับ!R$3=0,0,IF(เวลาเรียน!W36="ล",ลับ!R$3,0))</f>
        <v>0</v>
      </c>
      <c r="S139" s="64">
        <f>IF(ลับ!S$3=0,0,IF(เวลาเรียน!X36="ล",ลับ!S$3,0))</f>
        <v>0</v>
      </c>
      <c r="T139" s="64">
        <f>IF(ลับ!T$3=0,0,IF(เวลาเรียน!Y36="ล",ลับ!T$3,0))</f>
        <v>0</v>
      </c>
      <c r="U139" s="64">
        <f>IF(ลับ!U$3=0,0,IF(เวลาเรียน!Z36="ล",ลับ!U$3,0))</f>
        <v>0</v>
      </c>
      <c r="V139" s="64">
        <f>IF(ลับ!V$3=0,0,IF(เวลาเรียน!AA36="ล",ลับ!V$3,0))</f>
        <v>0</v>
      </c>
      <c r="W139" s="64">
        <f>IF(ลับ!W$3=0,0,IF(เวลาเรียน!AB36="ล",ลับ!W$3,0))</f>
        <v>0</v>
      </c>
      <c r="X139" s="64">
        <f>IF(ลับ!X$3=0,0,IF(เวลาเรียน!AC36="ล",ลับ!X$3,0))</f>
        <v>0</v>
      </c>
      <c r="Y139" s="64">
        <f>IF(ลับ!Y$3=0,0,IF(เวลาเรียน!AD36="ล",ลับ!Y$3,0))</f>
        <v>0</v>
      </c>
      <c r="Z139" s="773">
        <f>IF(ลับ!Z$3=0,0,IF(เวลาเรียน!AE36="ล",ลับ!Z$3,0))</f>
        <v>0</v>
      </c>
      <c r="AA139" s="64">
        <f>IF(ลับ!B$3=0,0,IF(เวลาเรียน!AH36="ล",ลับ!B$3,0))</f>
        <v>0</v>
      </c>
      <c r="AB139" s="64">
        <f>IF(ลับ!C$3=0,0,IF(เวลาเรียน!AI36="ล",ลับ!C$3,0))</f>
        <v>0</v>
      </c>
      <c r="AC139" s="64">
        <f>IF(ลับ!D$3=0,0,IF(เวลาเรียน!AJ36="ล",ลับ!D$3,0))</f>
        <v>0</v>
      </c>
      <c r="AD139" s="64">
        <f>IF(ลับ!E$3=0,0,IF(เวลาเรียน!AK36="ล",ลับ!E$3,0))</f>
        <v>0</v>
      </c>
      <c r="AE139" s="64">
        <f>IF(ลับ!F$3=0,0,IF(เวลาเรียน!AL36="ล",ลับ!F$3,0))</f>
        <v>0</v>
      </c>
      <c r="AF139" s="64">
        <f>IF(ลับ!G$3=0,0,IF(เวลาเรียน!AM36="ล",ลับ!G$3,0))</f>
        <v>0</v>
      </c>
      <c r="AG139" s="64">
        <f>IF(ลับ!H$3=0,0,IF(เวลาเรียน!AN36="ล",ลับ!H$3,0))</f>
        <v>0</v>
      </c>
      <c r="AH139" s="64">
        <f>IF(ลับ!I$3=0,0,IF(เวลาเรียน!AO36="ล",ลับ!I$3,0))</f>
        <v>0</v>
      </c>
      <c r="AI139" s="64">
        <f>IF(ลับ!J$3=0,0,IF(เวลาเรียน!AP36="ล",ลับ!J$3,0))</f>
        <v>0</v>
      </c>
      <c r="AJ139" s="64">
        <f>IF(ลับ!K$3=0,0,IF(เวลาเรียน!AQ36="ล",ลับ!K$3,0))</f>
        <v>0</v>
      </c>
      <c r="AK139" s="64">
        <f>IF(ลับ!L$3=0,0,IF(เวลาเรียน!AR36="ล",ลับ!L$3,0))</f>
        <v>0</v>
      </c>
      <c r="AL139" s="64">
        <f>IF(ลับ!M$3=0,0,IF(เวลาเรียน!AS36="ล",ลับ!M$3,0))</f>
        <v>0</v>
      </c>
      <c r="AM139" s="64">
        <f>IF(ลับ!N$3=0,0,IF(เวลาเรียน!AT36="ล",ลับ!N$3,0))</f>
        <v>0</v>
      </c>
      <c r="AN139" s="64">
        <f>IF(ลับ!O$3=0,0,IF(เวลาเรียน!AU36="ล",ลับ!O$3,0))</f>
        <v>0</v>
      </c>
      <c r="AO139" s="64">
        <f>IF(ลับ!P$3=0,0,IF(เวลาเรียน!AV36="ล",ลับ!P$3,0))</f>
        <v>0</v>
      </c>
      <c r="AP139" s="64">
        <f>IF(ลับ!Q$3=0,0,IF(เวลาเรียน!AW36="ล",ลับ!Q$3,0))</f>
        <v>0</v>
      </c>
      <c r="AQ139" s="64">
        <f>IF(ลับ!R$3=0,0,IF(เวลาเรียน!AX36="ล",ลับ!R$3,0))</f>
        <v>0</v>
      </c>
      <c r="AR139" s="64">
        <f>IF(ลับ!S$3=0,0,IF(เวลาเรียน!AY36="ล",ลับ!S$3,0))</f>
        <v>0</v>
      </c>
      <c r="AS139" s="64">
        <f>IF(ลับ!T$3=0,0,IF(เวลาเรียน!AZ36="ล",ลับ!T$3,0))</f>
        <v>0</v>
      </c>
      <c r="AT139" s="64">
        <f>IF(ลับ!U$3=0,0,IF(เวลาเรียน!BA36="ล",ลับ!U$3,0))</f>
        <v>0</v>
      </c>
      <c r="AU139" s="64">
        <f>IF(ลับ!V$3=0,0,IF(เวลาเรียน!BB36="ล",ลับ!V$3,0))</f>
        <v>0</v>
      </c>
      <c r="AV139" s="64">
        <f>IF(ลับ!W$3=0,0,IF(เวลาเรียน!BC36="ล",ลับ!W$3,0))</f>
        <v>0</v>
      </c>
      <c r="AW139" s="64">
        <f>IF(ลับ!X$3=0,0,IF(เวลาเรียน!BD36="ล",ลับ!X$3,0))</f>
        <v>0</v>
      </c>
      <c r="AX139" s="64">
        <f>IF(ลับ!Y$3=0,0,IF(เวลาเรียน!BE36="ล",ลับ!Y$3,0))</f>
        <v>0</v>
      </c>
      <c r="AY139" s="64">
        <f>IF(ลับ!Z$3=0,0,IF(เวลาเรียน!BF36="ล",ลับ!Z$3,0))</f>
        <v>0</v>
      </c>
      <c r="AZ139" s="64">
        <f>IF(ลับ!AA$3=0,0,IF(เวลาเรียน!BG36="ล",ลับ!AA$3,0))</f>
        <v>0</v>
      </c>
      <c r="BA139" s="64">
        <f>IF(ลับ!AB$3=0,0,IF(เวลาเรียน!BH36="ล",ลับ!AB$3,0))</f>
        <v>0</v>
      </c>
      <c r="BB139" s="64">
        <f>IF(ลับ!AC$3=0,0,IF(เวลาเรียน!BI36="ล",ลับ!AC$3,0))</f>
        <v>0</v>
      </c>
      <c r="BC139" s="64">
        <f>IF(ลับ!AD$3=0,0,IF(เวลาเรียน!BJ36="ล",ลับ!AD$3,0))</f>
        <v>0</v>
      </c>
      <c r="BD139" s="64">
        <f>IF(ลับ!AE$3=0,0,IF(เวลาเรียน!BK36="ล",ลับ!AE$3,0))</f>
        <v>0</v>
      </c>
      <c r="BE139" s="64">
        <f>IF(ลับ!AF$3=0,0,IF(เวลาเรียน!BL36="ล",ลับ!AF$3,0))</f>
        <v>0</v>
      </c>
      <c r="BF139" s="64">
        <f>IF(ลับ!AG$3=0,0,IF(เวลาเรียน!BM36="ล",ลับ!AG$3,0))</f>
        <v>0</v>
      </c>
      <c r="BG139" s="64">
        <f>IF(ลับ!AH$3=0,0,IF(เวลาเรียน!BN36="ล",ลับ!AH$3,0))</f>
        <v>0</v>
      </c>
      <c r="BH139" s="64">
        <f>IF(ลับ!AI$3=0,0,IF(เวลาเรียน!BO36="ล",ลับ!AI$3,0))</f>
        <v>0</v>
      </c>
      <c r="BI139" s="64">
        <f>IF(ลับ!AJ$3=0,0,IF(เวลาเรียน!BP36="ล",ลับ!AJ$3,0))</f>
        <v>0</v>
      </c>
      <c r="BJ139" s="64">
        <f>IF(ลับ!AK$3=0,0,IF(เวลาเรียน!BQ36="ล",ลับ!AK$3,0))</f>
        <v>0</v>
      </c>
      <c r="BK139" s="64">
        <f>IF(ลับ!AL$3=0,0,IF(เวลาเรียน!BR36="ล",ลับ!AL$3,0))</f>
        <v>0</v>
      </c>
      <c r="BL139" s="64">
        <f>IF(ลับ!AM$3=0,0,IF(เวลาเรียน!BS36="ล",ลับ!AM$3,0))</f>
        <v>0</v>
      </c>
      <c r="BM139" s="64">
        <f>IF(ลับ!AN$3=0,0,IF(เวลาเรียน!BT36="ล",ลับ!AN$3,0))</f>
        <v>0</v>
      </c>
      <c r="BN139" s="64">
        <f>IF(ลับ!AO$3=0,0,IF(เวลาเรียน!BU36="ล",ลับ!AO$3,0))</f>
        <v>0</v>
      </c>
      <c r="BO139" s="64">
        <f>IF(ลับ!AP$3=0,0,IF(เวลาเรียน!BV36="ล",ลับ!AP$3,0))</f>
        <v>0</v>
      </c>
      <c r="BP139" s="64">
        <f>IF(ลับ!AQ$3=0,0,IF(เวลาเรียน!BW36="ล",ลับ!AQ$3,0))</f>
        <v>0</v>
      </c>
      <c r="BQ139" s="64">
        <f>IF(ลับ!AR$3=0,0,IF(เวลาเรียน!BX36="ล",ลับ!AR$3,0))</f>
        <v>0</v>
      </c>
      <c r="BR139" s="64">
        <f>IF(ลับ!AS$3=0,0,IF(เวลาเรียน!BY36="ล",ลับ!AS$3,0))</f>
        <v>0</v>
      </c>
      <c r="BS139" s="773">
        <f>IF(ลับ!AT$3=0,0,IF(เวลาเรียน!BZ36="ล",ลับ!AT$3,0))</f>
        <v>0</v>
      </c>
      <c r="BT139" s="64">
        <f>IF(ลับ!BT$3=0,0,IF(เวลาเรียน!CB36="ล",ลับ!BT$3,0))</f>
        <v>0</v>
      </c>
      <c r="BU139" s="64">
        <f>IF(ลับ!BU$3=0,0,IF(เวลาเรียน!CC36="ล",ลับ!BU$3,0))</f>
        <v>0</v>
      </c>
      <c r="BV139" s="64">
        <f>IF(ลับ!BV$3=0,0,IF(เวลาเรียน!CD36="ล",ลับ!BV$3,0))</f>
        <v>0</v>
      </c>
      <c r="BW139" s="64">
        <f>IF(ลับ!BW$3=0,0,IF(เวลาเรียน!CE36="ล",ลับ!BW$3,0))</f>
        <v>0</v>
      </c>
      <c r="BX139" s="64">
        <f>IF(ลับ!BX$3=0,0,IF(เวลาเรียน!CF36="ล",ลับ!BX$3,0))</f>
        <v>0</v>
      </c>
      <c r="BY139" s="64">
        <f>IF(ลับ!BY$3=0,0,IF(เวลาเรียน!CG36="ล",ลับ!BY$3,0))</f>
        <v>0</v>
      </c>
      <c r="BZ139" s="64">
        <f>IF(ลับ!BZ$3=0,0,IF(เวลาเรียน!CH36="ล",ลับ!BZ$3,0))</f>
        <v>0</v>
      </c>
      <c r="CA139" s="64">
        <f>IF(ลับ!CA$3=0,0,IF(เวลาเรียน!CI36="ล",ลับ!CA$3,0))</f>
        <v>0</v>
      </c>
      <c r="CB139" s="64">
        <f>IF(ลับ!CB$3=0,0,IF(เวลาเรียน!CJ36="ล",ลับ!CB$3,0))</f>
        <v>0</v>
      </c>
      <c r="CC139" s="64">
        <f>IF(ลับ!CC$3=0,0,IF(เวลาเรียน!CK36="ล",ลับ!CC$3,0))</f>
        <v>0</v>
      </c>
      <c r="CD139" s="64">
        <f>IF(ลับ!CD$3=0,0,IF(เวลาเรียน!CL36="ล",ลับ!CD$3,0))</f>
        <v>0</v>
      </c>
      <c r="CE139" s="64">
        <f>IF(ลับ!CE$3=0,0,IF(เวลาเรียน!CM36="ล",ลับ!CE$3,0))</f>
        <v>0</v>
      </c>
      <c r="CF139" s="64">
        <f>IF(ลับ!CF$3=0,0,IF(เวลาเรียน!CN36="ล",ลับ!CF$3,0))</f>
        <v>0</v>
      </c>
      <c r="CG139" s="64">
        <f>IF(ลับ!CG$3=0,0,IF(เวลาเรียน!CO36="ล",ลับ!CG$3,0))</f>
        <v>0</v>
      </c>
      <c r="CH139" s="64">
        <f>IF(ลับ!CH$3=0,0,IF(เวลาเรียน!CP36="ล",ลับ!CH$3,0))</f>
        <v>0</v>
      </c>
      <c r="CI139" s="64">
        <f>IF(ลับ!CI$3=0,0,IF(เวลาเรียน!CQ36="ล",ลับ!CI$3,0))</f>
        <v>0</v>
      </c>
      <c r="CJ139" s="64">
        <f>IF(ลับ!CJ$3=0,0,IF(เวลาเรียน!CR36="ล",ลับ!CJ$3,0))</f>
        <v>0</v>
      </c>
      <c r="CK139" s="64">
        <f>IF(ลับ!CK$3=0,0,IF(เวลาเรียน!CS36="ล",ลับ!CK$3,0))</f>
        <v>0</v>
      </c>
      <c r="CL139" s="64">
        <f>IF(ลับ!CL$3=0,0,IF(เวลาเรียน!CT36="ล",ลับ!CL$3,0))</f>
        <v>0</v>
      </c>
      <c r="CM139" s="64">
        <f>IF(ลับ!CM$3=0,0,IF(เวลาเรียน!CU36="ล",ลับ!CM$3,0))</f>
        <v>0</v>
      </c>
      <c r="CN139" s="64">
        <f>IF(ลับ!CN$3=0,0,IF(เวลาเรียน!CV36="ล",ลับ!CN$3,0))</f>
        <v>0</v>
      </c>
      <c r="CO139" s="64">
        <f>IF(ลับ!CO$3=0,0,IF(เวลาเรียน!CW36="ล",ลับ!CO$3,0))</f>
        <v>0</v>
      </c>
      <c r="CP139" s="64">
        <f>IF(ลับ!CP$3=0,0,IF(เวลาเรียน!CX36="ล",ลับ!CP$3,0))</f>
        <v>0</v>
      </c>
      <c r="CQ139" s="64">
        <f>IF(ลับ!CQ$3=0,0,IF(เวลาเรียน!CY36="ล",ลับ!CQ$3,0))</f>
        <v>0</v>
      </c>
      <c r="CR139" s="64">
        <f>IF(ลับ!CR$3=0,0,IF(เวลาเรียน!CZ36="ล",ลับ!CR$3,0))</f>
        <v>0</v>
      </c>
      <c r="CS139" s="64">
        <f>IF(ลับ!CS$3=0,0,IF(เวลาเรียน!DA36="ล",ลับ!CS$3,0))</f>
        <v>0</v>
      </c>
      <c r="CT139" s="64">
        <f>IF(ลับ!CT$3=0,0,IF(เวลาเรียน!DB36="ล",ลับ!CT$3,0))</f>
        <v>0</v>
      </c>
      <c r="CU139" s="64">
        <f>IF(ลับ!CU$3=0,0,IF(เวลาเรียน!DC36="ล",ลับ!CU$3,0))</f>
        <v>0</v>
      </c>
      <c r="CV139" s="64">
        <f>IF(ลับ!CV$3=0,0,IF(เวลาเรียน!DD36="ล",ลับ!CV$3,0))</f>
        <v>0</v>
      </c>
      <c r="CW139" s="64">
        <f>IF(ลับ!CW$3=0,0,IF(เวลาเรียน!DE36="ล",ลับ!CW$3,0))</f>
        <v>0</v>
      </c>
      <c r="CX139" s="85">
        <f t="shared" si="25"/>
        <v>0</v>
      </c>
      <c r="CZ139" s="51"/>
      <c r="DA139" s="51"/>
      <c r="DB139" s="51"/>
      <c r="DC139" s="51"/>
      <c r="DD139" s="51"/>
      <c r="DE139" s="51"/>
      <c r="DF139" s="51"/>
      <c r="DG139" s="51"/>
      <c r="DH139" s="51"/>
      <c r="DI139" s="51"/>
      <c r="DJ139" s="51"/>
      <c r="DK139" s="51"/>
      <c r="DL139" s="51"/>
      <c r="DM139" s="51"/>
      <c r="DN139" s="51"/>
      <c r="DO139" s="51"/>
      <c r="DP139" s="51"/>
      <c r="DQ139" s="51"/>
      <c r="DR139" s="51"/>
      <c r="DS139" s="51"/>
      <c r="DT139" s="51"/>
      <c r="DU139" s="51"/>
      <c r="DV139" s="51"/>
      <c r="DW139" s="51"/>
      <c r="DX139" s="51"/>
      <c r="DY139" s="51"/>
      <c r="DZ139" s="51"/>
      <c r="EA139" s="51"/>
      <c r="EB139" s="51"/>
      <c r="EC139" s="51"/>
      <c r="ED139" s="51"/>
      <c r="EE139" s="51"/>
      <c r="EF139" s="51"/>
    </row>
    <row r="140" spans="1:214" ht="21">
      <c r="A140" s="29">
        <v>32</v>
      </c>
      <c r="B140" s="64">
        <f>IF(ลับ!B$3=0,0,IF(เวลาเรียน!G37="ล",ลับ!B$3,0))</f>
        <v>0</v>
      </c>
      <c r="C140" s="64">
        <f>IF(ลับ!C$3=0,0,IF(เวลาเรียน!H37="ล",ลับ!C$3,0))</f>
        <v>0</v>
      </c>
      <c r="D140" s="64">
        <f>IF(ลับ!D$3=0,0,IF(เวลาเรียน!I37="ล",ลับ!D$3,0))</f>
        <v>0</v>
      </c>
      <c r="E140" s="64">
        <f>IF(ลับ!E$3=0,0,IF(เวลาเรียน!J37="ล",ลับ!E$3,0))</f>
        <v>0</v>
      </c>
      <c r="F140" s="64">
        <f>IF(ลับ!F$3=0,0,IF(เวลาเรียน!K37="ล",ลับ!F$3,0))</f>
        <v>0</v>
      </c>
      <c r="G140" s="64">
        <f>IF(ลับ!G$3=0,0,IF(เวลาเรียน!L37="ล",ลับ!G$3,0))</f>
        <v>0</v>
      </c>
      <c r="H140" s="64">
        <f>IF(ลับ!H$3=0,0,IF(เวลาเรียน!M37="ล",ลับ!H$3,0))</f>
        <v>0</v>
      </c>
      <c r="I140" s="64">
        <f>IF(ลับ!I$3=0,0,IF(เวลาเรียน!N37="ล",ลับ!I$3,0))</f>
        <v>0</v>
      </c>
      <c r="J140" s="64">
        <f>IF(ลับ!J$3=0,0,IF(เวลาเรียน!O37="ล",ลับ!J$3,0))</f>
        <v>0</v>
      </c>
      <c r="K140" s="64">
        <f>IF(ลับ!K$3=0,0,IF(เวลาเรียน!P37="ล",ลับ!K$3,0))</f>
        <v>0</v>
      </c>
      <c r="L140" s="64">
        <f>IF(ลับ!L$3=0,0,IF(เวลาเรียน!Q37="ล",ลับ!L$3,0))</f>
        <v>0</v>
      </c>
      <c r="M140" s="64">
        <f>IF(ลับ!M$3=0,0,IF(เวลาเรียน!R37="ล",ลับ!M$3,0))</f>
        <v>0</v>
      </c>
      <c r="N140" s="64">
        <f>IF(ลับ!N$3=0,0,IF(เวลาเรียน!S37="ล",ลับ!N$3,0))</f>
        <v>0</v>
      </c>
      <c r="O140" s="64">
        <f>IF(ลับ!O$3=0,0,IF(เวลาเรียน!T37="ล",ลับ!O$3,0))</f>
        <v>0</v>
      </c>
      <c r="P140" s="64">
        <f>IF(ลับ!P$3=0,0,IF(เวลาเรียน!U37="ล",ลับ!P$3,0))</f>
        <v>0</v>
      </c>
      <c r="Q140" s="64">
        <f>IF(ลับ!Q$3=0,0,IF(เวลาเรียน!V37="ล",ลับ!Q$3,0))</f>
        <v>0</v>
      </c>
      <c r="R140" s="64">
        <f>IF(ลับ!R$3=0,0,IF(เวลาเรียน!W37="ล",ลับ!R$3,0))</f>
        <v>0</v>
      </c>
      <c r="S140" s="64">
        <f>IF(ลับ!S$3=0,0,IF(เวลาเรียน!X37="ล",ลับ!S$3,0))</f>
        <v>0</v>
      </c>
      <c r="T140" s="64">
        <f>IF(ลับ!T$3=0,0,IF(เวลาเรียน!Y37="ล",ลับ!T$3,0))</f>
        <v>0</v>
      </c>
      <c r="U140" s="64">
        <f>IF(ลับ!U$3=0,0,IF(เวลาเรียน!Z37="ล",ลับ!U$3,0))</f>
        <v>0</v>
      </c>
      <c r="V140" s="64">
        <f>IF(ลับ!V$3=0,0,IF(เวลาเรียน!AA37="ล",ลับ!V$3,0))</f>
        <v>0</v>
      </c>
      <c r="W140" s="64">
        <f>IF(ลับ!W$3=0,0,IF(เวลาเรียน!AB37="ล",ลับ!W$3,0))</f>
        <v>0</v>
      </c>
      <c r="X140" s="64">
        <f>IF(ลับ!X$3=0,0,IF(เวลาเรียน!AC37="ล",ลับ!X$3,0))</f>
        <v>0</v>
      </c>
      <c r="Y140" s="64">
        <f>IF(ลับ!Y$3=0,0,IF(เวลาเรียน!AD37="ล",ลับ!Y$3,0))</f>
        <v>0</v>
      </c>
      <c r="Z140" s="773">
        <f>IF(ลับ!Z$3=0,0,IF(เวลาเรียน!AE37="ล",ลับ!Z$3,0))</f>
        <v>0</v>
      </c>
      <c r="AA140" s="64">
        <f>IF(ลับ!B$3=0,0,IF(เวลาเรียน!AH37="ล",ลับ!B$3,0))</f>
        <v>0</v>
      </c>
      <c r="AB140" s="64">
        <f>IF(ลับ!C$3=0,0,IF(เวลาเรียน!AI37="ล",ลับ!C$3,0))</f>
        <v>0</v>
      </c>
      <c r="AC140" s="64">
        <f>IF(ลับ!D$3=0,0,IF(เวลาเรียน!AJ37="ล",ลับ!D$3,0))</f>
        <v>0</v>
      </c>
      <c r="AD140" s="64">
        <f>IF(ลับ!E$3=0,0,IF(เวลาเรียน!AK37="ล",ลับ!E$3,0))</f>
        <v>0</v>
      </c>
      <c r="AE140" s="64">
        <f>IF(ลับ!F$3=0,0,IF(เวลาเรียน!AL37="ล",ลับ!F$3,0))</f>
        <v>0</v>
      </c>
      <c r="AF140" s="64">
        <f>IF(ลับ!G$3=0,0,IF(เวลาเรียน!AM37="ล",ลับ!G$3,0))</f>
        <v>0</v>
      </c>
      <c r="AG140" s="64">
        <f>IF(ลับ!H$3=0,0,IF(เวลาเรียน!AN37="ล",ลับ!H$3,0))</f>
        <v>0</v>
      </c>
      <c r="AH140" s="64">
        <f>IF(ลับ!I$3=0,0,IF(เวลาเรียน!AO37="ล",ลับ!I$3,0))</f>
        <v>0</v>
      </c>
      <c r="AI140" s="64">
        <f>IF(ลับ!J$3=0,0,IF(เวลาเรียน!AP37="ล",ลับ!J$3,0))</f>
        <v>0</v>
      </c>
      <c r="AJ140" s="64">
        <f>IF(ลับ!K$3=0,0,IF(เวลาเรียน!AQ37="ล",ลับ!K$3,0))</f>
        <v>0</v>
      </c>
      <c r="AK140" s="64">
        <f>IF(ลับ!L$3=0,0,IF(เวลาเรียน!AR37="ล",ลับ!L$3,0))</f>
        <v>0</v>
      </c>
      <c r="AL140" s="64">
        <f>IF(ลับ!M$3=0,0,IF(เวลาเรียน!AS37="ล",ลับ!M$3,0))</f>
        <v>0</v>
      </c>
      <c r="AM140" s="64">
        <f>IF(ลับ!N$3=0,0,IF(เวลาเรียน!AT37="ล",ลับ!N$3,0))</f>
        <v>0</v>
      </c>
      <c r="AN140" s="64">
        <f>IF(ลับ!O$3=0,0,IF(เวลาเรียน!AU37="ล",ลับ!O$3,0))</f>
        <v>0</v>
      </c>
      <c r="AO140" s="64">
        <f>IF(ลับ!P$3=0,0,IF(เวลาเรียน!AV37="ล",ลับ!P$3,0))</f>
        <v>0</v>
      </c>
      <c r="AP140" s="64">
        <f>IF(ลับ!Q$3=0,0,IF(เวลาเรียน!AW37="ล",ลับ!Q$3,0))</f>
        <v>0</v>
      </c>
      <c r="AQ140" s="64">
        <f>IF(ลับ!R$3=0,0,IF(เวลาเรียน!AX37="ล",ลับ!R$3,0))</f>
        <v>0</v>
      </c>
      <c r="AR140" s="64">
        <f>IF(ลับ!S$3=0,0,IF(เวลาเรียน!AY37="ล",ลับ!S$3,0))</f>
        <v>0</v>
      </c>
      <c r="AS140" s="64">
        <f>IF(ลับ!T$3=0,0,IF(เวลาเรียน!AZ37="ล",ลับ!T$3,0))</f>
        <v>0</v>
      </c>
      <c r="AT140" s="64">
        <f>IF(ลับ!U$3=0,0,IF(เวลาเรียน!BA37="ล",ลับ!U$3,0))</f>
        <v>0</v>
      </c>
      <c r="AU140" s="64">
        <f>IF(ลับ!V$3=0,0,IF(เวลาเรียน!BB37="ล",ลับ!V$3,0))</f>
        <v>0</v>
      </c>
      <c r="AV140" s="64">
        <f>IF(ลับ!W$3=0,0,IF(เวลาเรียน!BC37="ล",ลับ!W$3,0))</f>
        <v>0</v>
      </c>
      <c r="AW140" s="64">
        <f>IF(ลับ!X$3=0,0,IF(เวลาเรียน!BD37="ล",ลับ!X$3,0))</f>
        <v>0</v>
      </c>
      <c r="AX140" s="64">
        <f>IF(ลับ!Y$3=0,0,IF(เวลาเรียน!BE37="ล",ลับ!Y$3,0))</f>
        <v>0</v>
      </c>
      <c r="AY140" s="64">
        <f>IF(ลับ!Z$3=0,0,IF(เวลาเรียน!BF37="ล",ลับ!Z$3,0))</f>
        <v>0</v>
      </c>
      <c r="AZ140" s="64">
        <f>IF(ลับ!AA$3=0,0,IF(เวลาเรียน!BG37="ล",ลับ!AA$3,0))</f>
        <v>0</v>
      </c>
      <c r="BA140" s="64">
        <f>IF(ลับ!AB$3=0,0,IF(เวลาเรียน!BH37="ล",ลับ!AB$3,0))</f>
        <v>0</v>
      </c>
      <c r="BB140" s="64">
        <f>IF(ลับ!AC$3=0,0,IF(เวลาเรียน!BI37="ล",ลับ!AC$3,0))</f>
        <v>0</v>
      </c>
      <c r="BC140" s="64">
        <f>IF(ลับ!AD$3=0,0,IF(เวลาเรียน!BJ37="ล",ลับ!AD$3,0))</f>
        <v>0</v>
      </c>
      <c r="BD140" s="64">
        <f>IF(ลับ!AE$3=0,0,IF(เวลาเรียน!BK37="ล",ลับ!AE$3,0))</f>
        <v>0</v>
      </c>
      <c r="BE140" s="64">
        <f>IF(ลับ!AF$3=0,0,IF(เวลาเรียน!BL37="ล",ลับ!AF$3,0))</f>
        <v>0</v>
      </c>
      <c r="BF140" s="64">
        <f>IF(ลับ!AG$3=0,0,IF(เวลาเรียน!BM37="ล",ลับ!AG$3,0))</f>
        <v>0</v>
      </c>
      <c r="BG140" s="64">
        <f>IF(ลับ!AH$3=0,0,IF(เวลาเรียน!BN37="ล",ลับ!AH$3,0))</f>
        <v>0</v>
      </c>
      <c r="BH140" s="64">
        <f>IF(ลับ!AI$3=0,0,IF(เวลาเรียน!BO37="ล",ลับ!AI$3,0))</f>
        <v>0</v>
      </c>
      <c r="BI140" s="64">
        <f>IF(ลับ!AJ$3=0,0,IF(เวลาเรียน!BP37="ล",ลับ!AJ$3,0))</f>
        <v>0</v>
      </c>
      <c r="BJ140" s="64">
        <f>IF(ลับ!AK$3=0,0,IF(เวลาเรียน!BQ37="ล",ลับ!AK$3,0))</f>
        <v>0</v>
      </c>
      <c r="BK140" s="64">
        <f>IF(ลับ!AL$3=0,0,IF(เวลาเรียน!BR37="ล",ลับ!AL$3,0))</f>
        <v>0</v>
      </c>
      <c r="BL140" s="64">
        <f>IF(ลับ!AM$3=0,0,IF(เวลาเรียน!BS37="ล",ลับ!AM$3,0))</f>
        <v>0</v>
      </c>
      <c r="BM140" s="64">
        <f>IF(ลับ!AN$3=0,0,IF(เวลาเรียน!BT37="ล",ลับ!AN$3,0))</f>
        <v>0</v>
      </c>
      <c r="BN140" s="64">
        <f>IF(ลับ!AO$3=0,0,IF(เวลาเรียน!BU37="ล",ลับ!AO$3,0))</f>
        <v>0</v>
      </c>
      <c r="BO140" s="64">
        <f>IF(ลับ!AP$3=0,0,IF(เวลาเรียน!BV37="ล",ลับ!AP$3,0))</f>
        <v>0</v>
      </c>
      <c r="BP140" s="64">
        <f>IF(ลับ!AQ$3=0,0,IF(เวลาเรียน!BW37="ล",ลับ!AQ$3,0))</f>
        <v>0</v>
      </c>
      <c r="BQ140" s="64">
        <f>IF(ลับ!AR$3=0,0,IF(เวลาเรียน!BX37="ล",ลับ!AR$3,0))</f>
        <v>0</v>
      </c>
      <c r="BR140" s="64">
        <f>IF(ลับ!AS$3=0,0,IF(เวลาเรียน!BY37="ล",ลับ!AS$3,0))</f>
        <v>0</v>
      </c>
      <c r="BS140" s="773">
        <f>IF(ลับ!AT$3=0,0,IF(เวลาเรียน!BZ37="ล",ลับ!AT$3,0))</f>
        <v>0</v>
      </c>
      <c r="BT140" s="64">
        <f>IF(ลับ!BT$3=0,0,IF(เวลาเรียน!CB37="ล",ลับ!BT$3,0))</f>
        <v>0</v>
      </c>
      <c r="BU140" s="64">
        <f>IF(ลับ!BU$3=0,0,IF(เวลาเรียน!CC37="ล",ลับ!BU$3,0))</f>
        <v>0</v>
      </c>
      <c r="BV140" s="64">
        <f>IF(ลับ!BV$3=0,0,IF(เวลาเรียน!CD37="ล",ลับ!BV$3,0))</f>
        <v>0</v>
      </c>
      <c r="BW140" s="64">
        <f>IF(ลับ!BW$3=0,0,IF(เวลาเรียน!CE37="ล",ลับ!BW$3,0))</f>
        <v>0</v>
      </c>
      <c r="BX140" s="64">
        <f>IF(ลับ!BX$3=0,0,IF(เวลาเรียน!CF37="ล",ลับ!BX$3,0))</f>
        <v>0</v>
      </c>
      <c r="BY140" s="64">
        <f>IF(ลับ!BY$3=0,0,IF(เวลาเรียน!CG37="ล",ลับ!BY$3,0))</f>
        <v>0</v>
      </c>
      <c r="BZ140" s="64">
        <f>IF(ลับ!BZ$3=0,0,IF(เวลาเรียน!CH37="ล",ลับ!BZ$3,0))</f>
        <v>0</v>
      </c>
      <c r="CA140" s="64">
        <f>IF(ลับ!CA$3=0,0,IF(เวลาเรียน!CI37="ล",ลับ!CA$3,0))</f>
        <v>0</v>
      </c>
      <c r="CB140" s="64">
        <f>IF(ลับ!CB$3=0,0,IF(เวลาเรียน!CJ37="ล",ลับ!CB$3,0))</f>
        <v>0</v>
      </c>
      <c r="CC140" s="64">
        <f>IF(ลับ!CC$3=0,0,IF(เวลาเรียน!CK37="ล",ลับ!CC$3,0))</f>
        <v>0</v>
      </c>
      <c r="CD140" s="64">
        <f>IF(ลับ!CD$3=0,0,IF(เวลาเรียน!CL37="ล",ลับ!CD$3,0))</f>
        <v>0</v>
      </c>
      <c r="CE140" s="64">
        <f>IF(ลับ!CE$3=0,0,IF(เวลาเรียน!CM37="ล",ลับ!CE$3,0))</f>
        <v>0</v>
      </c>
      <c r="CF140" s="64">
        <f>IF(ลับ!CF$3=0,0,IF(เวลาเรียน!CN37="ล",ลับ!CF$3,0))</f>
        <v>0</v>
      </c>
      <c r="CG140" s="64">
        <f>IF(ลับ!CG$3=0,0,IF(เวลาเรียน!CO37="ล",ลับ!CG$3,0))</f>
        <v>0</v>
      </c>
      <c r="CH140" s="64">
        <f>IF(ลับ!CH$3=0,0,IF(เวลาเรียน!CP37="ล",ลับ!CH$3,0))</f>
        <v>0</v>
      </c>
      <c r="CI140" s="64">
        <f>IF(ลับ!CI$3=0,0,IF(เวลาเรียน!CQ37="ล",ลับ!CI$3,0))</f>
        <v>0</v>
      </c>
      <c r="CJ140" s="64">
        <f>IF(ลับ!CJ$3=0,0,IF(เวลาเรียน!CR37="ล",ลับ!CJ$3,0))</f>
        <v>0</v>
      </c>
      <c r="CK140" s="64">
        <f>IF(ลับ!CK$3=0,0,IF(เวลาเรียน!CS37="ล",ลับ!CK$3,0))</f>
        <v>0</v>
      </c>
      <c r="CL140" s="64">
        <f>IF(ลับ!CL$3=0,0,IF(เวลาเรียน!CT37="ล",ลับ!CL$3,0))</f>
        <v>0</v>
      </c>
      <c r="CM140" s="64">
        <f>IF(ลับ!CM$3=0,0,IF(เวลาเรียน!CU37="ล",ลับ!CM$3,0))</f>
        <v>0</v>
      </c>
      <c r="CN140" s="64">
        <f>IF(ลับ!CN$3=0,0,IF(เวลาเรียน!CV37="ล",ลับ!CN$3,0))</f>
        <v>0</v>
      </c>
      <c r="CO140" s="64">
        <f>IF(ลับ!CO$3=0,0,IF(เวลาเรียน!CW37="ล",ลับ!CO$3,0))</f>
        <v>0</v>
      </c>
      <c r="CP140" s="64">
        <f>IF(ลับ!CP$3=0,0,IF(เวลาเรียน!CX37="ล",ลับ!CP$3,0))</f>
        <v>0</v>
      </c>
      <c r="CQ140" s="64">
        <f>IF(ลับ!CQ$3=0,0,IF(เวลาเรียน!CY37="ล",ลับ!CQ$3,0))</f>
        <v>0</v>
      </c>
      <c r="CR140" s="64">
        <f>IF(ลับ!CR$3=0,0,IF(เวลาเรียน!CZ37="ล",ลับ!CR$3,0))</f>
        <v>0</v>
      </c>
      <c r="CS140" s="64">
        <f>IF(ลับ!CS$3=0,0,IF(เวลาเรียน!DA37="ล",ลับ!CS$3,0))</f>
        <v>0</v>
      </c>
      <c r="CT140" s="64">
        <f>IF(ลับ!CT$3=0,0,IF(เวลาเรียน!DB37="ล",ลับ!CT$3,0))</f>
        <v>0</v>
      </c>
      <c r="CU140" s="64">
        <f>IF(ลับ!CU$3=0,0,IF(เวลาเรียน!DC37="ล",ลับ!CU$3,0))</f>
        <v>0</v>
      </c>
      <c r="CV140" s="64">
        <f>IF(ลับ!CV$3=0,0,IF(เวลาเรียน!DD37="ล",ลับ!CV$3,0))</f>
        <v>0</v>
      </c>
      <c r="CW140" s="64">
        <f>IF(ลับ!CW$3=0,0,IF(เวลาเรียน!DE37="ล",ลับ!CW$3,0))</f>
        <v>0</v>
      </c>
      <c r="CX140" s="85">
        <f t="shared" si="25"/>
        <v>0</v>
      </c>
      <c r="CZ140" s="51"/>
      <c r="DA140" s="51"/>
      <c r="DB140" s="51"/>
      <c r="DC140" s="51"/>
      <c r="DD140" s="51"/>
      <c r="DE140" s="51"/>
      <c r="DF140" s="51"/>
      <c r="DG140" s="51"/>
      <c r="DH140" s="51"/>
      <c r="DI140" s="51"/>
      <c r="DJ140" s="51"/>
      <c r="DK140" s="51"/>
      <c r="DL140" s="51"/>
      <c r="DM140" s="51"/>
      <c r="DN140" s="51"/>
      <c r="DO140" s="51"/>
      <c r="DP140" s="51"/>
      <c r="DQ140" s="51"/>
      <c r="DR140" s="51"/>
      <c r="DS140" s="51"/>
      <c r="DT140" s="51"/>
      <c r="DU140" s="51"/>
      <c r="DV140" s="51"/>
      <c r="DW140" s="51"/>
      <c r="DX140" s="51"/>
      <c r="DY140" s="51"/>
      <c r="DZ140" s="51"/>
      <c r="EA140" s="51"/>
      <c r="EB140" s="51"/>
      <c r="EC140" s="51"/>
      <c r="ED140" s="51"/>
      <c r="EE140" s="51"/>
      <c r="EF140" s="51"/>
    </row>
    <row r="141" spans="1:214" ht="21">
      <c r="A141" s="29">
        <v>33</v>
      </c>
      <c r="B141" s="64">
        <f>IF(ลับ!B$3=0,0,IF(เวลาเรียน!G38="ล",ลับ!B$3,0))</f>
        <v>0</v>
      </c>
      <c r="C141" s="64">
        <f>IF(ลับ!C$3=0,0,IF(เวลาเรียน!H38="ล",ลับ!C$3,0))</f>
        <v>0</v>
      </c>
      <c r="D141" s="64">
        <f>IF(ลับ!D$3=0,0,IF(เวลาเรียน!I38="ล",ลับ!D$3,0))</f>
        <v>0</v>
      </c>
      <c r="E141" s="64">
        <f>IF(ลับ!E$3=0,0,IF(เวลาเรียน!J38="ล",ลับ!E$3,0))</f>
        <v>0</v>
      </c>
      <c r="F141" s="64">
        <f>IF(ลับ!F$3=0,0,IF(เวลาเรียน!K38="ล",ลับ!F$3,0))</f>
        <v>0</v>
      </c>
      <c r="G141" s="64">
        <f>IF(ลับ!G$3=0,0,IF(เวลาเรียน!L38="ล",ลับ!G$3,0))</f>
        <v>0</v>
      </c>
      <c r="H141" s="64">
        <f>IF(ลับ!H$3=0,0,IF(เวลาเรียน!M38="ล",ลับ!H$3,0))</f>
        <v>0</v>
      </c>
      <c r="I141" s="64">
        <f>IF(ลับ!I$3=0,0,IF(เวลาเรียน!N38="ล",ลับ!I$3,0))</f>
        <v>0</v>
      </c>
      <c r="J141" s="64">
        <f>IF(ลับ!J$3=0,0,IF(เวลาเรียน!O38="ล",ลับ!J$3,0))</f>
        <v>0</v>
      </c>
      <c r="K141" s="64">
        <f>IF(ลับ!K$3=0,0,IF(เวลาเรียน!P38="ล",ลับ!K$3,0))</f>
        <v>0</v>
      </c>
      <c r="L141" s="64">
        <f>IF(ลับ!L$3=0,0,IF(เวลาเรียน!Q38="ล",ลับ!L$3,0))</f>
        <v>0</v>
      </c>
      <c r="M141" s="64">
        <f>IF(ลับ!M$3=0,0,IF(เวลาเรียน!R38="ล",ลับ!M$3,0))</f>
        <v>0</v>
      </c>
      <c r="N141" s="64">
        <f>IF(ลับ!N$3=0,0,IF(เวลาเรียน!S38="ล",ลับ!N$3,0))</f>
        <v>0</v>
      </c>
      <c r="O141" s="64">
        <f>IF(ลับ!O$3=0,0,IF(เวลาเรียน!T38="ล",ลับ!O$3,0))</f>
        <v>0</v>
      </c>
      <c r="P141" s="64">
        <f>IF(ลับ!P$3=0,0,IF(เวลาเรียน!U38="ล",ลับ!P$3,0))</f>
        <v>0</v>
      </c>
      <c r="Q141" s="64">
        <f>IF(ลับ!Q$3=0,0,IF(เวลาเรียน!V38="ล",ลับ!Q$3,0))</f>
        <v>0</v>
      </c>
      <c r="R141" s="64">
        <f>IF(ลับ!R$3=0,0,IF(เวลาเรียน!W38="ล",ลับ!R$3,0))</f>
        <v>0</v>
      </c>
      <c r="S141" s="64">
        <f>IF(ลับ!S$3=0,0,IF(เวลาเรียน!X38="ล",ลับ!S$3,0))</f>
        <v>0</v>
      </c>
      <c r="T141" s="64">
        <f>IF(ลับ!T$3=0,0,IF(เวลาเรียน!Y38="ล",ลับ!T$3,0))</f>
        <v>0</v>
      </c>
      <c r="U141" s="64">
        <f>IF(ลับ!U$3=0,0,IF(เวลาเรียน!Z38="ล",ลับ!U$3,0))</f>
        <v>0</v>
      </c>
      <c r="V141" s="64">
        <f>IF(ลับ!V$3=0,0,IF(เวลาเรียน!AA38="ล",ลับ!V$3,0))</f>
        <v>0</v>
      </c>
      <c r="W141" s="64">
        <f>IF(ลับ!W$3=0,0,IF(เวลาเรียน!AB38="ล",ลับ!W$3,0))</f>
        <v>0</v>
      </c>
      <c r="X141" s="64">
        <f>IF(ลับ!X$3=0,0,IF(เวลาเรียน!AC38="ล",ลับ!X$3,0))</f>
        <v>0</v>
      </c>
      <c r="Y141" s="64">
        <f>IF(ลับ!Y$3=0,0,IF(เวลาเรียน!AD38="ล",ลับ!Y$3,0))</f>
        <v>0</v>
      </c>
      <c r="Z141" s="773">
        <f>IF(ลับ!Z$3=0,0,IF(เวลาเรียน!AE38="ล",ลับ!Z$3,0))</f>
        <v>0</v>
      </c>
      <c r="AA141" s="64">
        <f>IF(ลับ!B$3=0,0,IF(เวลาเรียน!AH38="ล",ลับ!B$3,0))</f>
        <v>0</v>
      </c>
      <c r="AB141" s="64">
        <f>IF(ลับ!C$3=0,0,IF(เวลาเรียน!AI38="ล",ลับ!C$3,0))</f>
        <v>0</v>
      </c>
      <c r="AC141" s="64">
        <f>IF(ลับ!D$3=0,0,IF(เวลาเรียน!AJ38="ล",ลับ!D$3,0))</f>
        <v>0</v>
      </c>
      <c r="AD141" s="64">
        <f>IF(ลับ!E$3=0,0,IF(เวลาเรียน!AK38="ล",ลับ!E$3,0))</f>
        <v>0</v>
      </c>
      <c r="AE141" s="64">
        <f>IF(ลับ!F$3=0,0,IF(เวลาเรียน!AL38="ล",ลับ!F$3,0))</f>
        <v>0</v>
      </c>
      <c r="AF141" s="64">
        <f>IF(ลับ!G$3=0,0,IF(เวลาเรียน!AM38="ล",ลับ!G$3,0))</f>
        <v>0</v>
      </c>
      <c r="AG141" s="64">
        <f>IF(ลับ!H$3=0,0,IF(เวลาเรียน!AN38="ล",ลับ!H$3,0))</f>
        <v>0</v>
      </c>
      <c r="AH141" s="64">
        <f>IF(ลับ!I$3=0,0,IF(เวลาเรียน!AO38="ล",ลับ!I$3,0))</f>
        <v>0</v>
      </c>
      <c r="AI141" s="64">
        <f>IF(ลับ!J$3=0,0,IF(เวลาเรียน!AP38="ล",ลับ!J$3,0))</f>
        <v>0</v>
      </c>
      <c r="AJ141" s="64">
        <f>IF(ลับ!K$3=0,0,IF(เวลาเรียน!AQ38="ล",ลับ!K$3,0))</f>
        <v>0</v>
      </c>
      <c r="AK141" s="64">
        <f>IF(ลับ!L$3=0,0,IF(เวลาเรียน!AR38="ล",ลับ!L$3,0))</f>
        <v>0</v>
      </c>
      <c r="AL141" s="64">
        <f>IF(ลับ!M$3=0,0,IF(เวลาเรียน!AS38="ล",ลับ!M$3,0))</f>
        <v>0</v>
      </c>
      <c r="AM141" s="64">
        <f>IF(ลับ!N$3=0,0,IF(เวลาเรียน!AT38="ล",ลับ!N$3,0))</f>
        <v>0</v>
      </c>
      <c r="AN141" s="64">
        <f>IF(ลับ!O$3=0,0,IF(เวลาเรียน!AU38="ล",ลับ!O$3,0))</f>
        <v>0</v>
      </c>
      <c r="AO141" s="64">
        <f>IF(ลับ!P$3=0,0,IF(เวลาเรียน!AV38="ล",ลับ!P$3,0))</f>
        <v>0</v>
      </c>
      <c r="AP141" s="64">
        <f>IF(ลับ!Q$3=0,0,IF(เวลาเรียน!AW38="ล",ลับ!Q$3,0))</f>
        <v>0</v>
      </c>
      <c r="AQ141" s="64">
        <f>IF(ลับ!R$3=0,0,IF(เวลาเรียน!AX38="ล",ลับ!R$3,0))</f>
        <v>0</v>
      </c>
      <c r="AR141" s="64">
        <f>IF(ลับ!S$3=0,0,IF(เวลาเรียน!AY38="ล",ลับ!S$3,0))</f>
        <v>0</v>
      </c>
      <c r="AS141" s="64">
        <f>IF(ลับ!T$3=0,0,IF(เวลาเรียน!AZ38="ล",ลับ!T$3,0))</f>
        <v>0</v>
      </c>
      <c r="AT141" s="64">
        <f>IF(ลับ!U$3=0,0,IF(เวลาเรียน!BA38="ล",ลับ!U$3,0))</f>
        <v>0</v>
      </c>
      <c r="AU141" s="64">
        <f>IF(ลับ!V$3=0,0,IF(เวลาเรียน!BB38="ล",ลับ!V$3,0))</f>
        <v>0</v>
      </c>
      <c r="AV141" s="64">
        <f>IF(ลับ!W$3=0,0,IF(เวลาเรียน!BC38="ล",ลับ!W$3,0))</f>
        <v>0</v>
      </c>
      <c r="AW141" s="64">
        <f>IF(ลับ!X$3=0,0,IF(เวลาเรียน!BD38="ล",ลับ!X$3,0))</f>
        <v>0</v>
      </c>
      <c r="AX141" s="64">
        <f>IF(ลับ!Y$3=0,0,IF(เวลาเรียน!BE38="ล",ลับ!Y$3,0))</f>
        <v>0</v>
      </c>
      <c r="AY141" s="64">
        <f>IF(ลับ!Z$3=0,0,IF(เวลาเรียน!BF38="ล",ลับ!Z$3,0))</f>
        <v>0</v>
      </c>
      <c r="AZ141" s="64">
        <f>IF(ลับ!AA$3=0,0,IF(เวลาเรียน!BG38="ล",ลับ!AA$3,0))</f>
        <v>0</v>
      </c>
      <c r="BA141" s="64">
        <f>IF(ลับ!AB$3=0,0,IF(เวลาเรียน!BH38="ล",ลับ!AB$3,0))</f>
        <v>0</v>
      </c>
      <c r="BB141" s="64">
        <f>IF(ลับ!AC$3=0,0,IF(เวลาเรียน!BI38="ล",ลับ!AC$3,0))</f>
        <v>0</v>
      </c>
      <c r="BC141" s="64">
        <f>IF(ลับ!AD$3=0,0,IF(เวลาเรียน!BJ38="ล",ลับ!AD$3,0))</f>
        <v>0</v>
      </c>
      <c r="BD141" s="64">
        <f>IF(ลับ!AE$3=0,0,IF(เวลาเรียน!BK38="ล",ลับ!AE$3,0))</f>
        <v>0</v>
      </c>
      <c r="BE141" s="64">
        <f>IF(ลับ!AF$3=0,0,IF(เวลาเรียน!BL38="ล",ลับ!AF$3,0))</f>
        <v>0</v>
      </c>
      <c r="BF141" s="64">
        <f>IF(ลับ!AG$3=0,0,IF(เวลาเรียน!BM38="ล",ลับ!AG$3,0))</f>
        <v>0</v>
      </c>
      <c r="BG141" s="64">
        <f>IF(ลับ!AH$3=0,0,IF(เวลาเรียน!BN38="ล",ลับ!AH$3,0))</f>
        <v>0</v>
      </c>
      <c r="BH141" s="64">
        <f>IF(ลับ!AI$3=0,0,IF(เวลาเรียน!BO38="ล",ลับ!AI$3,0))</f>
        <v>0</v>
      </c>
      <c r="BI141" s="64">
        <f>IF(ลับ!AJ$3=0,0,IF(เวลาเรียน!BP38="ล",ลับ!AJ$3,0))</f>
        <v>0</v>
      </c>
      <c r="BJ141" s="64">
        <f>IF(ลับ!AK$3=0,0,IF(เวลาเรียน!BQ38="ล",ลับ!AK$3,0))</f>
        <v>0</v>
      </c>
      <c r="BK141" s="64">
        <f>IF(ลับ!AL$3=0,0,IF(เวลาเรียน!BR38="ล",ลับ!AL$3,0))</f>
        <v>0</v>
      </c>
      <c r="BL141" s="64">
        <f>IF(ลับ!AM$3=0,0,IF(เวลาเรียน!BS38="ล",ลับ!AM$3,0))</f>
        <v>0</v>
      </c>
      <c r="BM141" s="64">
        <f>IF(ลับ!AN$3=0,0,IF(เวลาเรียน!BT38="ล",ลับ!AN$3,0))</f>
        <v>0</v>
      </c>
      <c r="BN141" s="64">
        <f>IF(ลับ!AO$3=0,0,IF(เวลาเรียน!BU38="ล",ลับ!AO$3,0))</f>
        <v>0</v>
      </c>
      <c r="BO141" s="64">
        <f>IF(ลับ!AP$3=0,0,IF(เวลาเรียน!BV38="ล",ลับ!AP$3,0))</f>
        <v>0</v>
      </c>
      <c r="BP141" s="64">
        <f>IF(ลับ!AQ$3=0,0,IF(เวลาเรียน!BW38="ล",ลับ!AQ$3,0))</f>
        <v>0</v>
      </c>
      <c r="BQ141" s="64">
        <f>IF(ลับ!AR$3=0,0,IF(เวลาเรียน!BX38="ล",ลับ!AR$3,0))</f>
        <v>0</v>
      </c>
      <c r="BR141" s="64">
        <f>IF(ลับ!AS$3=0,0,IF(เวลาเรียน!BY38="ล",ลับ!AS$3,0))</f>
        <v>0</v>
      </c>
      <c r="BS141" s="773">
        <f>IF(ลับ!AT$3=0,0,IF(เวลาเรียน!BZ38="ล",ลับ!AT$3,0))</f>
        <v>0</v>
      </c>
      <c r="BT141" s="64">
        <f>IF(ลับ!BT$3=0,0,IF(เวลาเรียน!CB38="ล",ลับ!BT$3,0))</f>
        <v>0</v>
      </c>
      <c r="BU141" s="64">
        <f>IF(ลับ!BU$3=0,0,IF(เวลาเรียน!CC38="ล",ลับ!BU$3,0))</f>
        <v>0</v>
      </c>
      <c r="BV141" s="64">
        <f>IF(ลับ!BV$3=0,0,IF(เวลาเรียน!CD38="ล",ลับ!BV$3,0))</f>
        <v>0</v>
      </c>
      <c r="BW141" s="64">
        <f>IF(ลับ!BW$3=0,0,IF(เวลาเรียน!CE38="ล",ลับ!BW$3,0))</f>
        <v>0</v>
      </c>
      <c r="BX141" s="64">
        <f>IF(ลับ!BX$3=0,0,IF(เวลาเรียน!CF38="ล",ลับ!BX$3,0))</f>
        <v>0</v>
      </c>
      <c r="BY141" s="64">
        <f>IF(ลับ!BY$3=0,0,IF(เวลาเรียน!CG38="ล",ลับ!BY$3,0))</f>
        <v>0</v>
      </c>
      <c r="BZ141" s="64">
        <f>IF(ลับ!BZ$3=0,0,IF(เวลาเรียน!CH38="ล",ลับ!BZ$3,0))</f>
        <v>0</v>
      </c>
      <c r="CA141" s="64">
        <f>IF(ลับ!CA$3=0,0,IF(เวลาเรียน!CI38="ล",ลับ!CA$3,0))</f>
        <v>0</v>
      </c>
      <c r="CB141" s="64">
        <f>IF(ลับ!CB$3=0,0,IF(เวลาเรียน!CJ38="ล",ลับ!CB$3,0))</f>
        <v>0</v>
      </c>
      <c r="CC141" s="64">
        <f>IF(ลับ!CC$3=0,0,IF(เวลาเรียน!CK38="ล",ลับ!CC$3,0))</f>
        <v>0</v>
      </c>
      <c r="CD141" s="64">
        <f>IF(ลับ!CD$3=0,0,IF(เวลาเรียน!CL38="ล",ลับ!CD$3,0))</f>
        <v>0</v>
      </c>
      <c r="CE141" s="64">
        <f>IF(ลับ!CE$3=0,0,IF(เวลาเรียน!CM38="ล",ลับ!CE$3,0))</f>
        <v>0</v>
      </c>
      <c r="CF141" s="64">
        <f>IF(ลับ!CF$3=0,0,IF(เวลาเรียน!CN38="ล",ลับ!CF$3,0))</f>
        <v>0</v>
      </c>
      <c r="CG141" s="64">
        <f>IF(ลับ!CG$3=0,0,IF(เวลาเรียน!CO38="ล",ลับ!CG$3,0))</f>
        <v>0</v>
      </c>
      <c r="CH141" s="64">
        <f>IF(ลับ!CH$3=0,0,IF(เวลาเรียน!CP38="ล",ลับ!CH$3,0))</f>
        <v>0</v>
      </c>
      <c r="CI141" s="64">
        <f>IF(ลับ!CI$3=0,0,IF(เวลาเรียน!CQ38="ล",ลับ!CI$3,0))</f>
        <v>0</v>
      </c>
      <c r="CJ141" s="64">
        <f>IF(ลับ!CJ$3=0,0,IF(เวลาเรียน!CR38="ล",ลับ!CJ$3,0))</f>
        <v>0</v>
      </c>
      <c r="CK141" s="64">
        <f>IF(ลับ!CK$3=0,0,IF(เวลาเรียน!CS38="ล",ลับ!CK$3,0))</f>
        <v>0</v>
      </c>
      <c r="CL141" s="64">
        <f>IF(ลับ!CL$3=0,0,IF(เวลาเรียน!CT38="ล",ลับ!CL$3,0))</f>
        <v>0</v>
      </c>
      <c r="CM141" s="64">
        <f>IF(ลับ!CM$3=0,0,IF(เวลาเรียน!CU38="ล",ลับ!CM$3,0))</f>
        <v>0</v>
      </c>
      <c r="CN141" s="64">
        <f>IF(ลับ!CN$3=0,0,IF(เวลาเรียน!CV38="ล",ลับ!CN$3,0))</f>
        <v>0</v>
      </c>
      <c r="CO141" s="64">
        <f>IF(ลับ!CO$3=0,0,IF(เวลาเรียน!CW38="ล",ลับ!CO$3,0))</f>
        <v>0</v>
      </c>
      <c r="CP141" s="64">
        <f>IF(ลับ!CP$3=0,0,IF(เวลาเรียน!CX38="ล",ลับ!CP$3,0))</f>
        <v>0</v>
      </c>
      <c r="CQ141" s="64">
        <f>IF(ลับ!CQ$3=0,0,IF(เวลาเรียน!CY38="ล",ลับ!CQ$3,0))</f>
        <v>0</v>
      </c>
      <c r="CR141" s="64">
        <f>IF(ลับ!CR$3=0,0,IF(เวลาเรียน!CZ38="ล",ลับ!CR$3,0))</f>
        <v>0</v>
      </c>
      <c r="CS141" s="64">
        <f>IF(ลับ!CS$3=0,0,IF(เวลาเรียน!DA38="ล",ลับ!CS$3,0))</f>
        <v>0</v>
      </c>
      <c r="CT141" s="64">
        <f>IF(ลับ!CT$3=0,0,IF(เวลาเรียน!DB38="ล",ลับ!CT$3,0))</f>
        <v>0</v>
      </c>
      <c r="CU141" s="64">
        <f>IF(ลับ!CU$3=0,0,IF(เวลาเรียน!DC38="ล",ลับ!CU$3,0))</f>
        <v>0</v>
      </c>
      <c r="CV141" s="64">
        <f>IF(ลับ!CV$3=0,0,IF(เวลาเรียน!DD38="ล",ลับ!CV$3,0))</f>
        <v>0</v>
      </c>
      <c r="CW141" s="64">
        <f>IF(ลับ!CW$3=0,0,IF(เวลาเรียน!DE38="ล",ลับ!CW$3,0))</f>
        <v>0</v>
      </c>
      <c r="CX141" s="85">
        <f t="shared" si="25"/>
        <v>0</v>
      </c>
      <c r="CZ141" s="51"/>
      <c r="DA141" s="51"/>
      <c r="DB141" s="51"/>
      <c r="DC141" s="51"/>
      <c r="DD141" s="51"/>
      <c r="DE141" s="51"/>
      <c r="DF141" s="51"/>
      <c r="DG141" s="51"/>
      <c r="DH141" s="51"/>
      <c r="DI141" s="51"/>
      <c r="DJ141" s="51"/>
      <c r="DK141" s="51"/>
      <c r="DL141" s="51"/>
      <c r="DM141" s="51"/>
      <c r="DN141" s="51"/>
      <c r="DO141" s="51"/>
      <c r="DP141" s="51"/>
      <c r="DQ141" s="51"/>
      <c r="DR141" s="51"/>
      <c r="DS141" s="51"/>
      <c r="DT141" s="51"/>
      <c r="DU141" s="51"/>
      <c r="DV141" s="51"/>
      <c r="DW141" s="51"/>
      <c r="DX141" s="51"/>
      <c r="DY141" s="51"/>
      <c r="DZ141" s="51"/>
      <c r="EA141" s="51"/>
      <c r="EB141" s="51"/>
      <c r="EC141" s="51"/>
      <c r="ED141" s="51"/>
      <c r="EE141" s="51"/>
      <c r="EF141" s="51"/>
    </row>
    <row r="142" spans="1:214" ht="21">
      <c r="A142" s="29">
        <v>34</v>
      </c>
      <c r="B142" s="64">
        <f>IF(ลับ!B$3=0,0,IF(เวลาเรียน!G39="ล",ลับ!B$3,0))</f>
        <v>0</v>
      </c>
      <c r="C142" s="64">
        <f>IF(ลับ!C$3=0,0,IF(เวลาเรียน!H39="ล",ลับ!C$3,0))</f>
        <v>0</v>
      </c>
      <c r="D142" s="64">
        <f>IF(ลับ!D$3=0,0,IF(เวลาเรียน!I39="ล",ลับ!D$3,0))</f>
        <v>0</v>
      </c>
      <c r="E142" s="64">
        <f>IF(ลับ!E$3=0,0,IF(เวลาเรียน!J39="ล",ลับ!E$3,0))</f>
        <v>0</v>
      </c>
      <c r="F142" s="64">
        <f>IF(ลับ!F$3=0,0,IF(เวลาเรียน!K39="ล",ลับ!F$3,0))</f>
        <v>0</v>
      </c>
      <c r="G142" s="64">
        <f>IF(ลับ!G$3=0,0,IF(เวลาเรียน!L39="ล",ลับ!G$3,0))</f>
        <v>0</v>
      </c>
      <c r="H142" s="64">
        <f>IF(ลับ!H$3=0,0,IF(เวลาเรียน!M39="ล",ลับ!H$3,0))</f>
        <v>0</v>
      </c>
      <c r="I142" s="64">
        <f>IF(ลับ!I$3=0,0,IF(เวลาเรียน!N39="ล",ลับ!I$3,0))</f>
        <v>0</v>
      </c>
      <c r="J142" s="64">
        <f>IF(ลับ!J$3=0,0,IF(เวลาเรียน!O39="ล",ลับ!J$3,0))</f>
        <v>0</v>
      </c>
      <c r="K142" s="64">
        <f>IF(ลับ!K$3=0,0,IF(เวลาเรียน!P39="ล",ลับ!K$3,0))</f>
        <v>0</v>
      </c>
      <c r="L142" s="64">
        <f>IF(ลับ!L$3=0,0,IF(เวลาเรียน!Q39="ล",ลับ!L$3,0))</f>
        <v>0</v>
      </c>
      <c r="M142" s="64">
        <f>IF(ลับ!M$3=0,0,IF(เวลาเรียน!R39="ล",ลับ!M$3,0))</f>
        <v>0</v>
      </c>
      <c r="N142" s="64">
        <f>IF(ลับ!N$3=0,0,IF(เวลาเรียน!S39="ล",ลับ!N$3,0))</f>
        <v>0</v>
      </c>
      <c r="O142" s="64">
        <f>IF(ลับ!O$3=0,0,IF(เวลาเรียน!T39="ล",ลับ!O$3,0))</f>
        <v>0</v>
      </c>
      <c r="P142" s="64">
        <f>IF(ลับ!P$3=0,0,IF(เวลาเรียน!U39="ล",ลับ!P$3,0))</f>
        <v>0</v>
      </c>
      <c r="Q142" s="64">
        <f>IF(ลับ!Q$3=0,0,IF(เวลาเรียน!V39="ล",ลับ!Q$3,0))</f>
        <v>0</v>
      </c>
      <c r="R142" s="64">
        <f>IF(ลับ!R$3=0,0,IF(เวลาเรียน!W39="ล",ลับ!R$3,0))</f>
        <v>0</v>
      </c>
      <c r="S142" s="64">
        <f>IF(ลับ!S$3=0,0,IF(เวลาเรียน!X39="ล",ลับ!S$3,0))</f>
        <v>0</v>
      </c>
      <c r="T142" s="64">
        <f>IF(ลับ!T$3=0,0,IF(เวลาเรียน!Y39="ล",ลับ!T$3,0))</f>
        <v>0</v>
      </c>
      <c r="U142" s="64">
        <f>IF(ลับ!U$3=0,0,IF(เวลาเรียน!Z39="ล",ลับ!U$3,0))</f>
        <v>0</v>
      </c>
      <c r="V142" s="64">
        <f>IF(ลับ!V$3=0,0,IF(เวลาเรียน!AA39="ล",ลับ!V$3,0))</f>
        <v>0</v>
      </c>
      <c r="W142" s="64">
        <f>IF(ลับ!W$3=0,0,IF(เวลาเรียน!AB39="ล",ลับ!W$3,0))</f>
        <v>0</v>
      </c>
      <c r="X142" s="64">
        <f>IF(ลับ!X$3=0,0,IF(เวลาเรียน!AC39="ล",ลับ!X$3,0))</f>
        <v>0</v>
      </c>
      <c r="Y142" s="64">
        <f>IF(ลับ!Y$3=0,0,IF(เวลาเรียน!AD39="ล",ลับ!Y$3,0))</f>
        <v>0</v>
      </c>
      <c r="Z142" s="773">
        <f>IF(ลับ!Z$3=0,0,IF(เวลาเรียน!AE39="ล",ลับ!Z$3,0))</f>
        <v>0</v>
      </c>
      <c r="AA142" s="64">
        <f>IF(ลับ!B$3=0,0,IF(เวลาเรียน!AH39="ล",ลับ!B$3,0))</f>
        <v>0</v>
      </c>
      <c r="AB142" s="64">
        <f>IF(ลับ!C$3=0,0,IF(เวลาเรียน!AI39="ล",ลับ!C$3,0))</f>
        <v>0</v>
      </c>
      <c r="AC142" s="64">
        <f>IF(ลับ!D$3=0,0,IF(เวลาเรียน!AJ39="ล",ลับ!D$3,0))</f>
        <v>0</v>
      </c>
      <c r="AD142" s="64">
        <f>IF(ลับ!E$3=0,0,IF(เวลาเรียน!AK39="ล",ลับ!E$3,0))</f>
        <v>0</v>
      </c>
      <c r="AE142" s="64">
        <f>IF(ลับ!F$3=0,0,IF(เวลาเรียน!AL39="ล",ลับ!F$3,0))</f>
        <v>0</v>
      </c>
      <c r="AF142" s="64">
        <f>IF(ลับ!G$3=0,0,IF(เวลาเรียน!AM39="ล",ลับ!G$3,0))</f>
        <v>0</v>
      </c>
      <c r="AG142" s="64">
        <f>IF(ลับ!H$3=0,0,IF(เวลาเรียน!AN39="ล",ลับ!H$3,0))</f>
        <v>0</v>
      </c>
      <c r="AH142" s="64">
        <f>IF(ลับ!I$3=0,0,IF(เวลาเรียน!AO39="ล",ลับ!I$3,0))</f>
        <v>0</v>
      </c>
      <c r="AI142" s="64">
        <f>IF(ลับ!J$3=0,0,IF(เวลาเรียน!AP39="ล",ลับ!J$3,0))</f>
        <v>0</v>
      </c>
      <c r="AJ142" s="64">
        <f>IF(ลับ!K$3=0,0,IF(เวลาเรียน!AQ39="ล",ลับ!K$3,0))</f>
        <v>0</v>
      </c>
      <c r="AK142" s="64">
        <f>IF(ลับ!L$3=0,0,IF(เวลาเรียน!AR39="ล",ลับ!L$3,0))</f>
        <v>0</v>
      </c>
      <c r="AL142" s="64">
        <f>IF(ลับ!M$3=0,0,IF(เวลาเรียน!AS39="ล",ลับ!M$3,0))</f>
        <v>0</v>
      </c>
      <c r="AM142" s="64">
        <f>IF(ลับ!N$3=0,0,IF(เวลาเรียน!AT39="ล",ลับ!N$3,0))</f>
        <v>0</v>
      </c>
      <c r="AN142" s="64">
        <f>IF(ลับ!O$3=0,0,IF(เวลาเรียน!AU39="ล",ลับ!O$3,0))</f>
        <v>0</v>
      </c>
      <c r="AO142" s="64">
        <f>IF(ลับ!P$3=0,0,IF(เวลาเรียน!AV39="ล",ลับ!P$3,0))</f>
        <v>0</v>
      </c>
      <c r="AP142" s="64">
        <f>IF(ลับ!Q$3=0,0,IF(เวลาเรียน!AW39="ล",ลับ!Q$3,0))</f>
        <v>0</v>
      </c>
      <c r="AQ142" s="64">
        <f>IF(ลับ!R$3=0,0,IF(เวลาเรียน!AX39="ล",ลับ!R$3,0))</f>
        <v>0</v>
      </c>
      <c r="AR142" s="64">
        <f>IF(ลับ!S$3=0,0,IF(เวลาเรียน!AY39="ล",ลับ!S$3,0))</f>
        <v>0</v>
      </c>
      <c r="AS142" s="64">
        <f>IF(ลับ!T$3=0,0,IF(เวลาเรียน!AZ39="ล",ลับ!T$3,0))</f>
        <v>0</v>
      </c>
      <c r="AT142" s="64">
        <f>IF(ลับ!U$3=0,0,IF(เวลาเรียน!BA39="ล",ลับ!U$3,0))</f>
        <v>0</v>
      </c>
      <c r="AU142" s="64">
        <f>IF(ลับ!V$3=0,0,IF(เวลาเรียน!BB39="ล",ลับ!V$3,0))</f>
        <v>0</v>
      </c>
      <c r="AV142" s="64">
        <f>IF(ลับ!W$3=0,0,IF(เวลาเรียน!BC39="ล",ลับ!W$3,0))</f>
        <v>0</v>
      </c>
      <c r="AW142" s="64">
        <f>IF(ลับ!X$3=0,0,IF(เวลาเรียน!BD39="ล",ลับ!X$3,0))</f>
        <v>0</v>
      </c>
      <c r="AX142" s="64">
        <f>IF(ลับ!Y$3=0,0,IF(เวลาเรียน!BE39="ล",ลับ!Y$3,0))</f>
        <v>0</v>
      </c>
      <c r="AY142" s="64">
        <f>IF(ลับ!Z$3=0,0,IF(เวลาเรียน!BF39="ล",ลับ!Z$3,0))</f>
        <v>0</v>
      </c>
      <c r="AZ142" s="64">
        <f>IF(ลับ!AA$3=0,0,IF(เวลาเรียน!BG39="ล",ลับ!AA$3,0))</f>
        <v>0</v>
      </c>
      <c r="BA142" s="64">
        <f>IF(ลับ!AB$3=0,0,IF(เวลาเรียน!BH39="ล",ลับ!AB$3,0))</f>
        <v>0</v>
      </c>
      <c r="BB142" s="64">
        <f>IF(ลับ!AC$3=0,0,IF(เวลาเรียน!BI39="ล",ลับ!AC$3,0))</f>
        <v>0</v>
      </c>
      <c r="BC142" s="64">
        <f>IF(ลับ!AD$3=0,0,IF(เวลาเรียน!BJ39="ล",ลับ!AD$3,0))</f>
        <v>0</v>
      </c>
      <c r="BD142" s="64">
        <f>IF(ลับ!AE$3=0,0,IF(เวลาเรียน!BK39="ล",ลับ!AE$3,0))</f>
        <v>0</v>
      </c>
      <c r="BE142" s="64">
        <f>IF(ลับ!AF$3=0,0,IF(เวลาเรียน!BL39="ล",ลับ!AF$3,0))</f>
        <v>0</v>
      </c>
      <c r="BF142" s="64">
        <f>IF(ลับ!AG$3=0,0,IF(เวลาเรียน!BM39="ล",ลับ!AG$3,0))</f>
        <v>0</v>
      </c>
      <c r="BG142" s="64">
        <f>IF(ลับ!AH$3=0,0,IF(เวลาเรียน!BN39="ล",ลับ!AH$3,0))</f>
        <v>0</v>
      </c>
      <c r="BH142" s="64">
        <f>IF(ลับ!AI$3=0,0,IF(เวลาเรียน!BO39="ล",ลับ!AI$3,0))</f>
        <v>0</v>
      </c>
      <c r="BI142" s="64">
        <f>IF(ลับ!AJ$3=0,0,IF(เวลาเรียน!BP39="ล",ลับ!AJ$3,0))</f>
        <v>0</v>
      </c>
      <c r="BJ142" s="64">
        <f>IF(ลับ!AK$3=0,0,IF(เวลาเรียน!BQ39="ล",ลับ!AK$3,0))</f>
        <v>0</v>
      </c>
      <c r="BK142" s="64">
        <f>IF(ลับ!AL$3=0,0,IF(เวลาเรียน!BR39="ล",ลับ!AL$3,0))</f>
        <v>0</v>
      </c>
      <c r="BL142" s="64">
        <f>IF(ลับ!AM$3=0,0,IF(เวลาเรียน!BS39="ล",ลับ!AM$3,0))</f>
        <v>0</v>
      </c>
      <c r="BM142" s="64">
        <f>IF(ลับ!AN$3=0,0,IF(เวลาเรียน!BT39="ล",ลับ!AN$3,0))</f>
        <v>0</v>
      </c>
      <c r="BN142" s="64">
        <f>IF(ลับ!AO$3=0,0,IF(เวลาเรียน!BU39="ล",ลับ!AO$3,0))</f>
        <v>0</v>
      </c>
      <c r="BO142" s="64">
        <f>IF(ลับ!AP$3=0,0,IF(เวลาเรียน!BV39="ล",ลับ!AP$3,0))</f>
        <v>0</v>
      </c>
      <c r="BP142" s="64">
        <f>IF(ลับ!AQ$3=0,0,IF(เวลาเรียน!BW39="ล",ลับ!AQ$3,0))</f>
        <v>0</v>
      </c>
      <c r="BQ142" s="64">
        <f>IF(ลับ!AR$3=0,0,IF(เวลาเรียน!BX39="ล",ลับ!AR$3,0))</f>
        <v>0</v>
      </c>
      <c r="BR142" s="64">
        <f>IF(ลับ!AS$3=0,0,IF(เวลาเรียน!BY39="ล",ลับ!AS$3,0))</f>
        <v>0</v>
      </c>
      <c r="BS142" s="773">
        <f>IF(ลับ!AT$3=0,0,IF(เวลาเรียน!BZ39="ล",ลับ!AT$3,0))</f>
        <v>0</v>
      </c>
      <c r="BT142" s="64">
        <f>IF(ลับ!BT$3=0,0,IF(เวลาเรียน!CB39="ล",ลับ!BT$3,0))</f>
        <v>0</v>
      </c>
      <c r="BU142" s="64">
        <f>IF(ลับ!BU$3=0,0,IF(เวลาเรียน!CC39="ล",ลับ!BU$3,0))</f>
        <v>0</v>
      </c>
      <c r="BV142" s="64">
        <f>IF(ลับ!BV$3=0,0,IF(เวลาเรียน!CD39="ล",ลับ!BV$3,0))</f>
        <v>0</v>
      </c>
      <c r="BW142" s="64">
        <f>IF(ลับ!BW$3=0,0,IF(เวลาเรียน!CE39="ล",ลับ!BW$3,0))</f>
        <v>0</v>
      </c>
      <c r="BX142" s="64">
        <f>IF(ลับ!BX$3=0,0,IF(เวลาเรียน!CF39="ล",ลับ!BX$3,0))</f>
        <v>0</v>
      </c>
      <c r="BY142" s="64">
        <f>IF(ลับ!BY$3=0,0,IF(เวลาเรียน!CG39="ล",ลับ!BY$3,0))</f>
        <v>0</v>
      </c>
      <c r="BZ142" s="64">
        <f>IF(ลับ!BZ$3=0,0,IF(เวลาเรียน!CH39="ล",ลับ!BZ$3,0))</f>
        <v>0</v>
      </c>
      <c r="CA142" s="64">
        <f>IF(ลับ!CA$3=0,0,IF(เวลาเรียน!CI39="ล",ลับ!CA$3,0))</f>
        <v>0</v>
      </c>
      <c r="CB142" s="64">
        <f>IF(ลับ!CB$3=0,0,IF(เวลาเรียน!CJ39="ล",ลับ!CB$3,0))</f>
        <v>0</v>
      </c>
      <c r="CC142" s="64">
        <f>IF(ลับ!CC$3=0,0,IF(เวลาเรียน!CK39="ล",ลับ!CC$3,0))</f>
        <v>0</v>
      </c>
      <c r="CD142" s="64">
        <f>IF(ลับ!CD$3=0,0,IF(เวลาเรียน!CL39="ล",ลับ!CD$3,0))</f>
        <v>0</v>
      </c>
      <c r="CE142" s="64">
        <f>IF(ลับ!CE$3=0,0,IF(เวลาเรียน!CM39="ล",ลับ!CE$3,0))</f>
        <v>0</v>
      </c>
      <c r="CF142" s="64">
        <f>IF(ลับ!CF$3=0,0,IF(เวลาเรียน!CN39="ล",ลับ!CF$3,0))</f>
        <v>0</v>
      </c>
      <c r="CG142" s="64">
        <f>IF(ลับ!CG$3=0,0,IF(เวลาเรียน!CO39="ล",ลับ!CG$3,0))</f>
        <v>0</v>
      </c>
      <c r="CH142" s="64">
        <f>IF(ลับ!CH$3=0,0,IF(เวลาเรียน!CP39="ล",ลับ!CH$3,0))</f>
        <v>0</v>
      </c>
      <c r="CI142" s="64">
        <f>IF(ลับ!CI$3=0,0,IF(เวลาเรียน!CQ39="ล",ลับ!CI$3,0))</f>
        <v>0</v>
      </c>
      <c r="CJ142" s="64">
        <f>IF(ลับ!CJ$3=0,0,IF(เวลาเรียน!CR39="ล",ลับ!CJ$3,0))</f>
        <v>0</v>
      </c>
      <c r="CK142" s="64">
        <f>IF(ลับ!CK$3=0,0,IF(เวลาเรียน!CS39="ล",ลับ!CK$3,0))</f>
        <v>0</v>
      </c>
      <c r="CL142" s="64">
        <f>IF(ลับ!CL$3=0,0,IF(เวลาเรียน!CT39="ล",ลับ!CL$3,0))</f>
        <v>0</v>
      </c>
      <c r="CM142" s="64">
        <f>IF(ลับ!CM$3=0,0,IF(เวลาเรียน!CU39="ล",ลับ!CM$3,0))</f>
        <v>0</v>
      </c>
      <c r="CN142" s="64">
        <f>IF(ลับ!CN$3=0,0,IF(เวลาเรียน!CV39="ล",ลับ!CN$3,0))</f>
        <v>0</v>
      </c>
      <c r="CO142" s="64">
        <f>IF(ลับ!CO$3=0,0,IF(เวลาเรียน!CW39="ล",ลับ!CO$3,0))</f>
        <v>0</v>
      </c>
      <c r="CP142" s="64">
        <f>IF(ลับ!CP$3=0,0,IF(เวลาเรียน!CX39="ล",ลับ!CP$3,0))</f>
        <v>0</v>
      </c>
      <c r="CQ142" s="64">
        <f>IF(ลับ!CQ$3=0,0,IF(เวลาเรียน!CY39="ล",ลับ!CQ$3,0))</f>
        <v>0</v>
      </c>
      <c r="CR142" s="64">
        <f>IF(ลับ!CR$3=0,0,IF(เวลาเรียน!CZ39="ล",ลับ!CR$3,0))</f>
        <v>0</v>
      </c>
      <c r="CS142" s="64">
        <f>IF(ลับ!CS$3=0,0,IF(เวลาเรียน!DA39="ล",ลับ!CS$3,0))</f>
        <v>0</v>
      </c>
      <c r="CT142" s="64">
        <f>IF(ลับ!CT$3=0,0,IF(เวลาเรียน!DB39="ล",ลับ!CT$3,0))</f>
        <v>0</v>
      </c>
      <c r="CU142" s="64">
        <f>IF(ลับ!CU$3=0,0,IF(เวลาเรียน!DC39="ล",ลับ!CU$3,0))</f>
        <v>0</v>
      </c>
      <c r="CV142" s="64">
        <f>IF(ลับ!CV$3=0,0,IF(เวลาเรียน!DD39="ล",ลับ!CV$3,0))</f>
        <v>0</v>
      </c>
      <c r="CW142" s="64">
        <f>IF(ลับ!CW$3=0,0,IF(เวลาเรียน!DE39="ล",ลับ!CW$3,0))</f>
        <v>0</v>
      </c>
      <c r="CX142" s="85">
        <f t="shared" si="25"/>
        <v>0</v>
      </c>
      <c r="CZ142" s="51"/>
      <c r="DA142" s="51"/>
      <c r="DB142" s="51"/>
      <c r="DC142" s="51"/>
      <c r="DD142" s="51"/>
      <c r="DE142" s="51"/>
      <c r="DF142" s="51"/>
      <c r="DG142" s="51"/>
      <c r="DH142" s="51"/>
      <c r="DI142" s="51"/>
      <c r="DJ142" s="51"/>
      <c r="DK142" s="51"/>
      <c r="DL142" s="51"/>
      <c r="DM142" s="51"/>
      <c r="DN142" s="51"/>
      <c r="DO142" s="51"/>
      <c r="DP142" s="51"/>
      <c r="DQ142" s="51"/>
      <c r="DR142" s="51"/>
      <c r="DS142" s="51"/>
      <c r="DT142" s="51"/>
      <c r="DU142" s="51"/>
      <c r="DV142" s="51"/>
      <c r="DW142" s="51"/>
      <c r="DX142" s="51"/>
      <c r="DY142" s="51"/>
      <c r="DZ142" s="51"/>
      <c r="EA142" s="51"/>
      <c r="EB142" s="51"/>
      <c r="EC142" s="51"/>
      <c r="ED142" s="51"/>
      <c r="EE142" s="51"/>
      <c r="EF142" s="51"/>
    </row>
    <row r="143" spans="1:214" ht="21">
      <c r="A143" s="29">
        <v>35</v>
      </c>
      <c r="B143" s="64">
        <f>IF(ลับ!B$3=0,0,IF(เวลาเรียน!G40="ล",ลับ!B$3,0))</f>
        <v>0</v>
      </c>
      <c r="C143" s="64">
        <f>IF(ลับ!C$3=0,0,IF(เวลาเรียน!H40="ล",ลับ!C$3,0))</f>
        <v>0</v>
      </c>
      <c r="D143" s="64">
        <f>IF(ลับ!D$3=0,0,IF(เวลาเรียน!I40="ล",ลับ!D$3,0))</f>
        <v>0</v>
      </c>
      <c r="E143" s="64">
        <f>IF(ลับ!E$3=0,0,IF(เวลาเรียน!J40="ล",ลับ!E$3,0))</f>
        <v>0</v>
      </c>
      <c r="F143" s="64">
        <f>IF(ลับ!F$3=0,0,IF(เวลาเรียน!K40="ล",ลับ!F$3,0))</f>
        <v>0</v>
      </c>
      <c r="G143" s="64">
        <f>IF(ลับ!G$3=0,0,IF(เวลาเรียน!L40="ล",ลับ!G$3,0))</f>
        <v>0</v>
      </c>
      <c r="H143" s="64">
        <f>IF(ลับ!H$3=0,0,IF(เวลาเรียน!M40="ล",ลับ!H$3,0))</f>
        <v>0</v>
      </c>
      <c r="I143" s="64">
        <f>IF(ลับ!I$3=0,0,IF(เวลาเรียน!N40="ล",ลับ!I$3,0))</f>
        <v>0</v>
      </c>
      <c r="J143" s="64">
        <f>IF(ลับ!J$3=0,0,IF(เวลาเรียน!O40="ล",ลับ!J$3,0))</f>
        <v>0</v>
      </c>
      <c r="K143" s="64">
        <f>IF(ลับ!K$3=0,0,IF(เวลาเรียน!P40="ล",ลับ!K$3,0))</f>
        <v>0</v>
      </c>
      <c r="L143" s="64">
        <f>IF(ลับ!L$3=0,0,IF(เวลาเรียน!Q40="ล",ลับ!L$3,0))</f>
        <v>0</v>
      </c>
      <c r="M143" s="64">
        <f>IF(ลับ!M$3=0,0,IF(เวลาเรียน!R40="ล",ลับ!M$3,0))</f>
        <v>0</v>
      </c>
      <c r="N143" s="64">
        <f>IF(ลับ!N$3=0,0,IF(เวลาเรียน!S40="ล",ลับ!N$3,0))</f>
        <v>0</v>
      </c>
      <c r="O143" s="64">
        <f>IF(ลับ!O$3=0,0,IF(เวลาเรียน!T40="ล",ลับ!O$3,0))</f>
        <v>0</v>
      </c>
      <c r="P143" s="64">
        <f>IF(ลับ!P$3=0,0,IF(เวลาเรียน!U40="ล",ลับ!P$3,0))</f>
        <v>0</v>
      </c>
      <c r="Q143" s="64">
        <f>IF(ลับ!Q$3=0,0,IF(เวลาเรียน!V40="ล",ลับ!Q$3,0))</f>
        <v>0</v>
      </c>
      <c r="R143" s="64">
        <f>IF(ลับ!R$3=0,0,IF(เวลาเรียน!W40="ล",ลับ!R$3,0))</f>
        <v>0</v>
      </c>
      <c r="S143" s="64">
        <f>IF(ลับ!S$3=0,0,IF(เวลาเรียน!X40="ล",ลับ!S$3,0))</f>
        <v>0</v>
      </c>
      <c r="T143" s="64">
        <f>IF(ลับ!T$3=0,0,IF(เวลาเรียน!Y40="ล",ลับ!T$3,0))</f>
        <v>0</v>
      </c>
      <c r="U143" s="64">
        <f>IF(ลับ!U$3=0,0,IF(เวลาเรียน!Z40="ล",ลับ!U$3,0))</f>
        <v>0</v>
      </c>
      <c r="V143" s="64">
        <f>IF(ลับ!V$3=0,0,IF(เวลาเรียน!AA40="ล",ลับ!V$3,0))</f>
        <v>0</v>
      </c>
      <c r="W143" s="64">
        <f>IF(ลับ!W$3=0,0,IF(เวลาเรียน!AB40="ล",ลับ!W$3,0))</f>
        <v>0</v>
      </c>
      <c r="X143" s="64">
        <f>IF(ลับ!X$3=0,0,IF(เวลาเรียน!AC40="ล",ลับ!X$3,0))</f>
        <v>0</v>
      </c>
      <c r="Y143" s="64">
        <f>IF(ลับ!Y$3=0,0,IF(เวลาเรียน!AD40="ล",ลับ!Y$3,0))</f>
        <v>0</v>
      </c>
      <c r="Z143" s="773">
        <f>IF(ลับ!Z$3=0,0,IF(เวลาเรียน!AE40="ล",ลับ!Z$3,0))</f>
        <v>0</v>
      </c>
      <c r="AA143" s="64">
        <f>IF(ลับ!B$3=0,0,IF(เวลาเรียน!AH40="ล",ลับ!B$3,0))</f>
        <v>0</v>
      </c>
      <c r="AB143" s="64">
        <f>IF(ลับ!C$3=0,0,IF(เวลาเรียน!AI40="ล",ลับ!C$3,0))</f>
        <v>0</v>
      </c>
      <c r="AC143" s="64">
        <f>IF(ลับ!D$3=0,0,IF(เวลาเรียน!AJ40="ล",ลับ!D$3,0))</f>
        <v>0</v>
      </c>
      <c r="AD143" s="64">
        <f>IF(ลับ!E$3=0,0,IF(เวลาเรียน!AK40="ล",ลับ!E$3,0))</f>
        <v>0</v>
      </c>
      <c r="AE143" s="64">
        <f>IF(ลับ!F$3=0,0,IF(เวลาเรียน!AL40="ล",ลับ!F$3,0))</f>
        <v>0</v>
      </c>
      <c r="AF143" s="64">
        <f>IF(ลับ!G$3=0,0,IF(เวลาเรียน!AM40="ล",ลับ!G$3,0))</f>
        <v>0</v>
      </c>
      <c r="AG143" s="64">
        <f>IF(ลับ!H$3=0,0,IF(เวลาเรียน!AN40="ล",ลับ!H$3,0))</f>
        <v>0</v>
      </c>
      <c r="AH143" s="64">
        <f>IF(ลับ!I$3=0,0,IF(เวลาเรียน!AO40="ล",ลับ!I$3,0))</f>
        <v>0</v>
      </c>
      <c r="AI143" s="64">
        <f>IF(ลับ!J$3=0,0,IF(เวลาเรียน!AP40="ล",ลับ!J$3,0))</f>
        <v>0</v>
      </c>
      <c r="AJ143" s="64">
        <f>IF(ลับ!K$3=0,0,IF(เวลาเรียน!AQ40="ล",ลับ!K$3,0))</f>
        <v>0</v>
      </c>
      <c r="AK143" s="64">
        <f>IF(ลับ!L$3=0,0,IF(เวลาเรียน!AR40="ล",ลับ!L$3,0))</f>
        <v>0</v>
      </c>
      <c r="AL143" s="64">
        <f>IF(ลับ!M$3=0,0,IF(เวลาเรียน!AS40="ล",ลับ!M$3,0))</f>
        <v>0</v>
      </c>
      <c r="AM143" s="64">
        <f>IF(ลับ!N$3=0,0,IF(เวลาเรียน!AT40="ล",ลับ!N$3,0))</f>
        <v>0</v>
      </c>
      <c r="AN143" s="64">
        <f>IF(ลับ!O$3=0,0,IF(เวลาเรียน!AU40="ล",ลับ!O$3,0))</f>
        <v>0</v>
      </c>
      <c r="AO143" s="64">
        <f>IF(ลับ!P$3=0,0,IF(เวลาเรียน!AV40="ล",ลับ!P$3,0))</f>
        <v>0</v>
      </c>
      <c r="AP143" s="64">
        <f>IF(ลับ!Q$3=0,0,IF(เวลาเรียน!AW40="ล",ลับ!Q$3,0))</f>
        <v>0</v>
      </c>
      <c r="AQ143" s="64">
        <f>IF(ลับ!R$3=0,0,IF(เวลาเรียน!AX40="ล",ลับ!R$3,0))</f>
        <v>0</v>
      </c>
      <c r="AR143" s="64">
        <f>IF(ลับ!S$3=0,0,IF(เวลาเรียน!AY40="ล",ลับ!S$3,0))</f>
        <v>0</v>
      </c>
      <c r="AS143" s="64">
        <f>IF(ลับ!T$3=0,0,IF(เวลาเรียน!AZ40="ล",ลับ!T$3,0))</f>
        <v>0</v>
      </c>
      <c r="AT143" s="64">
        <f>IF(ลับ!U$3=0,0,IF(เวลาเรียน!BA40="ล",ลับ!U$3,0))</f>
        <v>0</v>
      </c>
      <c r="AU143" s="64">
        <f>IF(ลับ!V$3=0,0,IF(เวลาเรียน!BB40="ล",ลับ!V$3,0))</f>
        <v>0</v>
      </c>
      <c r="AV143" s="64">
        <f>IF(ลับ!W$3=0,0,IF(เวลาเรียน!BC40="ล",ลับ!W$3,0))</f>
        <v>0</v>
      </c>
      <c r="AW143" s="64">
        <f>IF(ลับ!X$3=0,0,IF(เวลาเรียน!BD40="ล",ลับ!X$3,0))</f>
        <v>0</v>
      </c>
      <c r="AX143" s="64">
        <f>IF(ลับ!Y$3=0,0,IF(เวลาเรียน!BE40="ล",ลับ!Y$3,0))</f>
        <v>0</v>
      </c>
      <c r="AY143" s="64">
        <f>IF(ลับ!Z$3=0,0,IF(เวลาเรียน!BF40="ล",ลับ!Z$3,0))</f>
        <v>0</v>
      </c>
      <c r="AZ143" s="64">
        <f>IF(ลับ!AA$3=0,0,IF(เวลาเรียน!BG40="ล",ลับ!AA$3,0))</f>
        <v>0</v>
      </c>
      <c r="BA143" s="64">
        <f>IF(ลับ!AB$3=0,0,IF(เวลาเรียน!BH40="ล",ลับ!AB$3,0))</f>
        <v>0</v>
      </c>
      <c r="BB143" s="64">
        <f>IF(ลับ!AC$3=0,0,IF(เวลาเรียน!BI40="ล",ลับ!AC$3,0))</f>
        <v>0</v>
      </c>
      <c r="BC143" s="64">
        <f>IF(ลับ!AD$3=0,0,IF(เวลาเรียน!BJ40="ล",ลับ!AD$3,0))</f>
        <v>0</v>
      </c>
      <c r="BD143" s="64">
        <f>IF(ลับ!AE$3=0,0,IF(เวลาเรียน!BK40="ล",ลับ!AE$3,0))</f>
        <v>0</v>
      </c>
      <c r="BE143" s="64">
        <f>IF(ลับ!AF$3=0,0,IF(เวลาเรียน!BL40="ล",ลับ!AF$3,0))</f>
        <v>0</v>
      </c>
      <c r="BF143" s="64">
        <f>IF(ลับ!AG$3=0,0,IF(เวลาเรียน!BM40="ล",ลับ!AG$3,0))</f>
        <v>0</v>
      </c>
      <c r="BG143" s="64">
        <f>IF(ลับ!AH$3=0,0,IF(เวลาเรียน!BN40="ล",ลับ!AH$3,0))</f>
        <v>0</v>
      </c>
      <c r="BH143" s="64">
        <f>IF(ลับ!AI$3=0,0,IF(เวลาเรียน!BO40="ล",ลับ!AI$3,0))</f>
        <v>0</v>
      </c>
      <c r="BI143" s="64">
        <f>IF(ลับ!AJ$3=0,0,IF(เวลาเรียน!BP40="ล",ลับ!AJ$3,0))</f>
        <v>0</v>
      </c>
      <c r="BJ143" s="64">
        <f>IF(ลับ!AK$3=0,0,IF(เวลาเรียน!BQ40="ล",ลับ!AK$3,0))</f>
        <v>0</v>
      </c>
      <c r="BK143" s="64">
        <f>IF(ลับ!AL$3=0,0,IF(เวลาเรียน!BR40="ล",ลับ!AL$3,0))</f>
        <v>0</v>
      </c>
      <c r="BL143" s="64">
        <f>IF(ลับ!AM$3=0,0,IF(เวลาเรียน!BS40="ล",ลับ!AM$3,0))</f>
        <v>0</v>
      </c>
      <c r="BM143" s="64">
        <f>IF(ลับ!AN$3=0,0,IF(เวลาเรียน!BT40="ล",ลับ!AN$3,0))</f>
        <v>0</v>
      </c>
      <c r="BN143" s="64">
        <f>IF(ลับ!AO$3=0,0,IF(เวลาเรียน!BU40="ล",ลับ!AO$3,0))</f>
        <v>0</v>
      </c>
      <c r="BO143" s="64">
        <f>IF(ลับ!AP$3=0,0,IF(เวลาเรียน!BV40="ล",ลับ!AP$3,0))</f>
        <v>0</v>
      </c>
      <c r="BP143" s="64">
        <f>IF(ลับ!AQ$3=0,0,IF(เวลาเรียน!BW40="ล",ลับ!AQ$3,0))</f>
        <v>0</v>
      </c>
      <c r="BQ143" s="64">
        <f>IF(ลับ!AR$3=0,0,IF(เวลาเรียน!BX40="ล",ลับ!AR$3,0))</f>
        <v>0</v>
      </c>
      <c r="BR143" s="64">
        <f>IF(ลับ!AS$3=0,0,IF(เวลาเรียน!BY40="ล",ลับ!AS$3,0))</f>
        <v>0</v>
      </c>
      <c r="BS143" s="773">
        <f>IF(ลับ!AT$3=0,0,IF(เวลาเรียน!BZ40="ล",ลับ!AT$3,0))</f>
        <v>0</v>
      </c>
      <c r="BT143" s="64">
        <f>IF(ลับ!BT$3=0,0,IF(เวลาเรียน!CB40="ล",ลับ!BT$3,0))</f>
        <v>0</v>
      </c>
      <c r="BU143" s="64">
        <f>IF(ลับ!BU$3=0,0,IF(เวลาเรียน!CC40="ล",ลับ!BU$3,0))</f>
        <v>0</v>
      </c>
      <c r="BV143" s="64">
        <f>IF(ลับ!BV$3=0,0,IF(เวลาเรียน!CD40="ล",ลับ!BV$3,0))</f>
        <v>0</v>
      </c>
      <c r="BW143" s="64">
        <f>IF(ลับ!BW$3=0,0,IF(เวลาเรียน!CE40="ล",ลับ!BW$3,0))</f>
        <v>0</v>
      </c>
      <c r="BX143" s="64">
        <f>IF(ลับ!BX$3=0,0,IF(เวลาเรียน!CF40="ล",ลับ!BX$3,0))</f>
        <v>0</v>
      </c>
      <c r="BY143" s="64">
        <f>IF(ลับ!BY$3=0,0,IF(เวลาเรียน!CG40="ล",ลับ!BY$3,0))</f>
        <v>0</v>
      </c>
      <c r="BZ143" s="64">
        <f>IF(ลับ!BZ$3=0,0,IF(เวลาเรียน!CH40="ล",ลับ!BZ$3,0))</f>
        <v>0</v>
      </c>
      <c r="CA143" s="64">
        <f>IF(ลับ!CA$3=0,0,IF(เวลาเรียน!CI40="ล",ลับ!CA$3,0))</f>
        <v>0</v>
      </c>
      <c r="CB143" s="64">
        <f>IF(ลับ!CB$3=0,0,IF(เวลาเรียน!CJ40="ล",ลับ!CB$3,0))</f>
        <v>0</v>
      </c>
      <c r="CC143" s="64">
        <f>IF(ลับ!CC$3=0,0,IF(เวลาเรียน!CK40="ล",ลับ!CC$3,0))</f>
        <v>0</v>
      </c>
      <c r="CD143" s="64">
        <f>IF(ลับ!CD$3=0,0,IF(เวลาเรียน!CL40="ล",ลับ!CD$3,0))</f>
        <v>0</v>
      </c>
      <c r="CE143" s="64">
        <f>IF(ลับ!CE$3=0,0,IF(เวลาเรียน!CM40="ล",ลับ!CE$3,0))</f>
        <v>0</v>
      </c>
      <c r="CF143" s="64">
        <f>IF(ลับ!CF$3=0,0,IF(เวลาเรียน!CN40="ล",ลับ!CF$3,0))</f>
        <v>0</v>
      </c>
      <c r="CG143" s="64">
        <f>IF(ลับ!CG$3=0,0,IF(เวลาเรียน!CO40="ล",ลับ!CG$3,0))</f>
        <v>0</v>
      </c>
      <c r="CH143" s="64">
        <f>IF(ลับ!CH$3=0,0,IF(เวลาเรียน!CP40="ล",ลับ!CH$3,0))</f>
        <v>0</v>
      </c>
      <c r="CI143" s="64">
        <f>IF(ลับ!CI$3=0,0,IF(เวลาเรียน!CQ40="ล",ลับ!CI$3,0))</f>
        <v>0</v>
      </c>
      <c r="CJ143" s="64">
        <f>IF(ลับ!CJ$3=0,0,IF(เวลาเรียน!CR40="ล",ลับ!CJ$3,0))</f>
        <v>0</v>
      </c>
      <c r="CK143" s="64">
        <f>IF(ลับ!CK$3=0,0,IF(เวลาเรียน!CS40="ล",ลับ!CK$3,0))</f>
        <v>0</v>
      </c>
      <c r="CL143" s="64">
        <f>IF(ลับ!CL$3=0,0,IF(เวลาเรียน!CT40="ล",ลับ!CL$3,0))</f>
        <v>0</v>
      </c>
      <c r="CM143" s="64">
        <f>IF(ลับ!CM$3=0,0,IF(เวลาเรียน!CU40="ล",ลับ!CM$3,0))</f>
        <v>0</v>
      </c>
      <c r="CN143" s="64">
        <f>IF(ลับ!CN$3=0,0,IF(เวลาเรียน!CV40="ล",ลับ!CN$3,0))</f>
        <v>0</v>
      </c>
      <c r="CO143" s="64">
        <f>IF(ลับ!CO$3=0,0,IF(เวลาเรียน!CW40="ล",ลับ!CO$3,0))</f>
        <v>0</v>
      </c>
      <c r="CP143" s="64">
        <f>IF(ลับ!CP$3=0,0,IF(เวลาเรียน!CX40="ล",ลับ!CP$3,0))</f>
        <v>0</v>
      </c>
      <c r="CQ143" s="64">
        <f>IF(ลับ!CQ$3=0,0,IF(เวลาเรียน!CY40="ล",ลับ!CQ$3,0))</f>
        <v>0</v>
      </c>
      <c r="CR143" s="64">
        <f>IF(ลับ!CR$3=0,0,IF(เวลาเรียน!CZ40="ล",ลับ!CR$3,0))</f>
        <v>0</v>
      </c>
      <c r="CS143" s="64">
        <f>IF(ลับ!CS$3=0,0,IF(เวลาเรียน!DA40="ล",ลับ!CS$3,0))</f>
        <v>0</v>
      </c>
      <c r="CT143" s="64">
        <f>IF(ลับ!CT$3=0,0,IF(เวลาเรียน!DB40="ล",ลับ!CT$3,0))</f>
        <v>0</v>
      </c>
      <c r="CU143" s="64">
        <f>IF(ลับ!CU$3=0,0,IF(เวลาเรียน!DC40="ล",ลับ!CU$3,0))</f>
        <v>0</v>
      </c>
      <c r="CV143" s="64">
        <f>IF(ลับ!CV$3=0,0,IF(เวลาเรียน!DD40="ล",ลับ!CV$3,0))</f>
        <v>0</v>
      </c>
      <c r="CW143" s="64">
        <f>IF(ลับ!CW$3=0,0,IF(เวลาเรียน!DE40="ล",ลับ!CW$3,0))</f>
        <v>0</v>
      </c>
      <c r="CX143" s="85">
        <f t="shared" si="25"/>
        <v>0</v>
      </c>
      <c r="CZ143" s="51"/>
      <c r="DA143" s="51"/>
      <c r="DB143" s="51"/>
      <c r="DC143" s="51"/>
      <c r="DD143" s="51"/>
      <c r="DE143" s="51"/>
      <c r="DF143" s="51"/>
      <c r="DG143" s="51"/>
      <c r="DH143" s="51"/>
      <c r="DI143" s="51"/>
      <c r="DJ143" s="51"/>
      <c r="DK143" s="51"/>
      <c r="DL143" s="51"/>
      <c r="DM143" s="51"/>
      <c r="DN143" s="51"/>
      <c r="DO143" s="51"/>
      <c r="DP143" s="51"/>
      <c r="DQ143" s="51"/>
      <c r="DR143" s="51"/>
      <c r="DS143" s="51"/>
      <c r="DT143" s="51"/>
      <c r="DU143" s="51"/>
      <c r="DV143" s="51"/>
      <c r="DW143" s="51"/>
      <c r="DX143" s="51"/>
      <c r="DY143" s="51"/>
      <c r="DZ143" s="51"/>
      <c r="EA143" s="51"/>
      <c r="EB143" s="51"/>
      <c r="EC143" s="51"/>
      <c r="ED143" s="51"/>
      <c r="EE143" s="51"/>
      <c r="EF143" s="51"/>
    </row>
    <row r="144" spans="1:214" ht="21">
      <c r="A144" s="29">
        <v>36</v>
      </c>
      <c r="B144" s="64">
        <f>IF(ลับ!B$3=0,0,IF(เวลาเรียน!G41="ล",ลับ!B$3,0))</f>
        <v>0</v>
      </c>
      <c r="C144" s="64">
        <f>IF(ลับ!C$3=0,0,IF(เวลาเรียน!H41="ล",ลับ!C$3,0))</f>
        <v>0</v>
      </c>
      <c r="D144" s="64">
        <f>IF(ลับ!D$3=0,0,IF(เวลาเรียน!I41="ล",ลับ!D$3,0))</f>
        <v>0</v>
      </c>
      <c r="E144" s="64">
        <f>IF(ลับ!E$3=0,0,IF(เวลาเรียน!J41="ล",ลับ!E$3,0))</f>
        <v>0</v>
      </c>
      <c r="F144" s="64">
        <f>IF(ลับ!F$3=0,0,IF(เวลาเรียน!K41="ล",ลับ!F$3,0))</f>
        <v>0</v>
      </c>
      <c r="G144" s="64">
        <f>IF(ลับ!G$3=0,0,IF(เวลาเรียน!L41="ล",ลับ!G$3,0))</f>
        <v>0</v>
      </c>
      <c r="H144" s="64">
        <f>IF(ลับ!H$3=0,0,IF(เวลาเรียน!M41="ล",ลับ!H$3,0))</f>
        <v>0</v>
      </c>
      <c r="I144" s="64">
        <f>IF(ลับ!I$3=0,0,IF(เวลาเรียน!N41="ล",ลับ!I$3,0))</f>
        <v>0</v>
      </c>
      <c r="J144" s="64">
        <f>IF(ลับ!J$3=0,0,IF(เวลาเรียน!O41="ล",ลับ!J$3,0))</f>
        <v>0</v>
      </c>
      <c r="K144" s="64">
        <f>IF(ลับ!K$3=0,0,IF(เวลาเรียน!P41="ล",ลับ!K$3,0))</f>
        <v>0</v>
      </c>
      <c r="L144" s="64">
        <f>IF(ลับ!L$3=0,0,IF(เวลาเรียน!Q41="ล",ลับ!L$3,0))</f>
        <v>0</v>
      </c>
      <c r="M144" s="64">
        <f>IF(ลับ!M$3=0,0,IF(เวลาเรียน!R41="ล",ลับ!M$3,0))</f>
        <v>0</v>
      </c>
      <c r="N144" s="64">
        <f>IF(ลับ!N$3=0,0,IF(เวลาเรียน!S41="ล",ลับ!N$3,0))</f>
        <v>0</v>
      </c>
      <c r="O144" s="64">
        <f>IF(ลับ!O$3=0,0,IF(เวลาเรียน!T41="ล",ลับ!O$3,0))</f>
        <v>0</v>
      </c>
      <c r="P144" s="64">
        <f>IF(ลับ!P$3=0,0,IF(เวลาเรียน!U41="ล",ลับ!P$3,0))</f>
        <v>0</v>
      </c>
      <c r="Q144" s="64">
        <f>IF(ลับ!Q$3=0,0,IF(เวลาเรียน!V41="ล",ลับ!Q$3,0))</f>
        <v>0</v>
      </c>
      <c r="R144" s="64">
        <f>IF(ลับ!R$3=0,0,IF(เวลาเรียน!W41="ล",ลับ!R$3,0))</f>
        <v>0</v>
      </c>
      <c r="S144" s="64">
        <f>IF(ลับ!S$3=0,0,IF(เวลาเรียน!X41="ล",ลับ!S$3,0))</f>
        <v>0</v>
      </c>
      <c r="T144" s="64">
        <f>IF(ลับ!T$3=0,0,IF(เวลาเรียน!Y41="ล",ลับ!T$3,0))</f>
        <v>0</v>
      </c>
      <c r="U144" s="64">
        <f>IF(ลับ!U$3=0,0,IF(เวลาเรียน!Z41="ล",ลับ!U$3,0))</f>
        <v>0</v>
      </c>
      <c r="V144" s="64">
        <f>IF(ลับ!V$3=0,0,IF(เวลาเรียน!AA41="ล",ลับ!V$3,0))</f>
        <v>0</v>
      </c>
      <c r="W144" s="64">
        <f>IF(ลับ!W$3=0,0,IF(เวลาเรียน!AB41="ล",ลับ!W$3,0))</f>
        <v>0</v>
      </c>
      <c r="X144" s="64">
        <f>IF(ลับ!X$3=0,0,IF(เวลาเรียน!AC41="ล",ลับ!X$3,0))</f>
        <v>0</v>
      </c>
      <c r="Y144" s="64">
        <f>IF(ลับ!Y$3=0,0,IF(เวลาเรียน!AD41="ล",ลับ!Y$3,0))</f>
        <v>0</v>
      </c>
      <c r="Z144" s="773">
        <f>IF(ลับ!Z$3=0,0,IF(เวลาเรียน!AE41="ล",ลับ!Z$3,0))</f>
        <v>0</v>
      </c>
      <c r="AA144" s="64">
        <f>IF(ลับ!B$3=0,0,IF(เวลาเรียน!AH41="ล",ลับ!B$3,0))</f>
        <v>0</v>
      </c>
      <c r="AB144" s="64">
        <f>IF(ลับ!C$3=0,0,IF(เวลาเรียน!AI41="ล",ลับ!C$3,0))</f>
        <v>0</v>
      </c>
      <c r="AC144" s="64">
        <f>IF(ลับ!D$3=0,0,IF(เวลาเรียน!AJ41="ล",ลับ!D$3,0))</f>
        <v>0</v>
      </c>
      <c r="AD144" s="64">
        <f>IF(ลับ!E$3=0,0,IF(เวลาเรียน!AK41="ล",ลับ!E$3,0))</f>
        <v>0</v>
      </c>
      <c r="AE144" s="64">
        <f>IF(ลับ!F$3=0,0,IF(เวลาเรียน!AL41="ล",ลับ!F$3,0))</f>
        <v>0</v>
      </c>
      <c r="AF144" s="64">
        <f>IF(ลับ!G$3=0,0,IF(เวลาเรียน!AM41="ล",ลับ!G$3,0))</f>
        <v>0</v>
      </c>
      <c r="AG144" s="64">
        <f>IF(ลับ!H$3=0,0,IF(เวลาเรียน!AN41="ล",ลับ!H$3,0))</f>
        <v>0</v>
      </c>
      <c r="AH144" s="64">
        <f>IF(ลับ!I$3=0,0,IF(เวลาเรียน!AO41="ล",ลับ!I$3,0))</f>
        <v>0</v>
      </c>
      <c r="AI144" s="64">
        <f>IF(ลับ!J$3=0,0,IF(เวลาเรียน!AP41="ล",ลับ!J$3,0))</f>
        <v>0</v>
      </c>
      <c r="AJ144" s="64">
        <f>IF(ลับ!K$3=0,0,IF(เวลาเรียน!AQ41="ล",ลับ!K$3,0))</f>
        <v>0</v>
      </c>
      <c r="AK144" s="64">
        <f>IF(ลับ!L$3=0,0,IF(เวลาเรียน!AR41="ล",ลับ!L$3,0))</f>
        <v>0</v>
      </c>
      <c r="AL144" s="64">
        <f>IF(ลับ!M$3=0,0,IF(เวลาเรียน!AS41="ล",ลับ!M$3,0))</f>
        <v>0</v>
      </c>
      <c r="AM144" s="64">
        <f>IF(ลับ!N$3=0,0,IF(เวลาเรียน!AT41="ล",ลับ!N$3,0))</f>
        <v>0</v>
      </c>
      <c r="AN144" s="64">
        <f>IF(ลับ!O$3=0,0,IF(เวลาเรียน!AU41="ล",ลับ!O$3,0))</f>
        <v>0</v>
      </c>
      <c r="AO144" s="64">
        <f>IF(ลับ!P$3=0,0,IF(เวลาเรียน!AV41="ล",ลับ!P$3,0))</f>
        <v>0</v>
      </c>
      <c r="AP144" s="64">
        <f>IF(ลับ!Q$3=0,0,IF(เวลาเรียน!AW41="ล",ลับ!Q$3,0))</f>
        <v>0</v>
      </c>
      <c r="AQ144" s="64">
        <f>IF(ลับ!R$3=0,0,IF(เวลาเรียน!AX41="ล",ลับ!R$3,0))</f>
        <v>0</v>
      </c>
      <c r="AR144" s="64">
        <f>IF(ลับ!S$3=0,0,IF(เวลาเรียน!AY41="ล",ลับ!S$3,0))</f>
        <v>0</v>
      </c>
      <c r="AS144" s="64">
        <f>IF(ลับ!T$3=0,0,IF(เวลาเรียน!AZ41="ล",ลับ!T$3,0))</f>
        <v>0</v>
      </c>
      <c r="AT144" s="64">
        <f>IF(ลับ!U$3=0,0,IF(เวลาเรียน!BA41="ล",ลับ!U$3,0))</f>
        <v>0</v>
      </c>
      <c r="AU144" s="64">
        <f>IF(ลับ!V$3=0,0,IF(เวลาเรียน!BB41="ล",ลับ!V$3,0))</f>
        <v>0</v>
      </c>
      <c r="AV144" s="64">
        <f>IF(ลับ!W$3=0,0,IF(เวลาเรียน!BC41="ล",ลับ!W$3,0))</f>
        <v>0</v>
      </c>
      <c r="AW144" s="64">
        <f>IF(ลับ!X$3=0,0,IF(เวลาเรียน!BD41="ล",ลับ!X$3,0))</f>
        <v>0</v>
      </c>
      <c r="AX144" s="64">
        <f>IF(ลับ!Y$3=0,0,IF(เวลาเรียน!BE41="ล",ลับ!Y$3,0))</f>
        <v>0</v>
      </c>
      <c r="AY144" s="64">
        <f>IF(ลับ!Z$3=0,0,IF(เวลาเรียน!BF41="ล",ลับ!Z$3,0))</f>
        <v>0</v>
      </c>
      <c r="AZ144" s="64">
        <f>IF(ลับ!AA$3=0,0,IF(เวลาเรียน!BG41="ล",ลับ!AA$3,0))</f>
        <v>0</v>
      </c>
      <c r="BA144" s="64">
        <f>IF(ลับ!AB$3=0,0,IF(เวลาเรียน!BH41="ล",ลับ!AB$3,0))</f>
        <v>0</v>
      </c>
      <c r="BB144" s="64">
        <f>IF(ลับ!AC$3=0,0,IF(เวลาเรียน!BI41="ล",ลับ!AC$3,0))</f>
        <v>0</v>
      </c>
      <c r="BC144" s="64">
        <f>IF(ลับ!AD$3=0,0,IF(เวลาเรียน!BJ41="ล",ลับ!AD$3,0))</f>
        <v>0</v>
      </c>
      <c r="BD144" s="64">
        <f>IF(ลับ!AE$3=0,0,IF(เวลาเรียน!BK41="ล",ลับ!AE$3,0))</f>
        <v>0</v>
      </c>
      <c r="BE144" s="64">
        <f>IF(ลับ!AF$3=0,0,IF(เวลาเรียน!BL41="ล",ลับ!AF$3,0))</f>
        <v>0</v>
      </c>
      <c r="BF144" s="64">
        <f>IF(ลับ!AG$3=0,0,IF(เวลาเรียน!BM41="ล",ลับ!AG$3,0))</f>
        <v>0</v>
      </c>
      <c r="BG144" s="64">
        <f>IF(ลับ!AH$3=0,0,IF(เวลาเรียน!BN41="ล",ลับ!AH$3,0))</f>
        <v>0</v>
      </c>
      <c r="BH144" s="64">
        <f>IF(ลับ!AI$3=0,0,IF(เวลาเรียน!BO41="ล",ลับ!AI$3,0))</f>
        <v>0</v>
      </c>
      <c r="BI144" s="64">
        <f>IF(ลับ!AJ$3=0,0,IF(เวลาเรียน!BP41="ล",ลับ!AJ$3,0))</f>
        <v>0</v>
      </c>
      <c r="BJ144" s="64">
        <f>IF(ลับ!AK$3=0,0,IF(เวลาเรียน!BQ41="ล",ลับ!AK$3,0))</f>
        <v>0</v>
      </c>
      <c r="BK144" s="64">
        <f>IF(ลับ!AL$3=0,0,IF(เวลาเรียน!BR41="ล",ลับ!AL$3,0))</f>
        <v>0</v>
      </c>
      <c r="BL144" s="64">
        <f>IF(ลับ!AM$3=0,0,IF(เวลาเรียน!BS41="ล",ลับ!AM$3,0))</f>
        <v>0</v>
      </c>
      <c r="BM144" s="64">
        <f>IF(ลับ!AN$3=0,0,IF(เวลาเรียน!BT41="ล",ลับ!AN$3,0))</f>
        <v>0</v>
      </c>
      <c r="BN144" s="64">
        <f>IF(ลับ!AO$3=0,0,IF(เวลาเรียน!BU41="ล",ลับ!AO$3,0))</f>
        <v>0</v>
      </c>
      <c r="BO144" s="64">
        <f>IF(ลับ!AP$3=0,0,IF(เวลาเรียน!BV41="ล",ลับ!AP$3,0))</f>
        <v>0</v>
      </c>
      <c r="BP144" s="64">
        <f>IF(ลับ!AQ$3=0,0,IF(เวลาเรียน!BW41="ล",ลับ!AQ$3,0))</f>
        <v>0</v>
      </c>
      <c r="BQ144" s="64">
        <f>IF(ลับ!AR$3=0,0,IF(เวลาเรียน!BX41="ล",ลับ!AR$3,0))</f>
        <v>0</v>
      </c>
      <c r="BR144" s="64">
        <f>IF(ลับ!AS$3=0,0,IF(เวลาเรียน!BY41="ล",ลับ!AS$3,0))</f>
        <v>0</v>
      </c>
      <c r="BS144" s="773">
        <f>IF(ลับ!AT$3=0,0,IF(เวลาเรียน!BZ41="ล",ลับ!AT$3,0))</f>
        <v>0</v>
      </c>
      <c r="BT144" s="64">
        <f>IF(ลับ!BT$3=0,0,IF(เวลาเรียน!CB41="ล",ลับ!BT$3,0))</f>
        <v>0</v>
      </c>
      <c r="BU144" s="64">
        <f>IF(ลับ!BU$3=0,0,IF(เวลาเรียน!CC41="ล",ลับ!BU$3,0))</f>
        <v>0</v>
      </c>
      <c r="BV144" s="64">
        <f>IF(ลับ!BV$3=0,0,IF(เวลาเรียน!CD41="ล",ลับ!BV$3,0))</f>
        <v>0</v>
      </c>
      <c r="BW144" s="64">
        <f>IF(ลับ!BW$3=0,0,IF(เวลาเรียน!CE41="ล",ลับ!BW$3,0))</f>
        <v>0</v>
      </c>
      <c r="BX144" s="64">
        <f>IF(ลับ!BX$3=0,0,IF(เวลาเรียน!CF41="ล",ลับ!BX$3,0))</f>
        <v>0</v>
      </c>
      <c r="BY144" s="64">
        <f>IF(ลับ!BY$3=0,0,IF(เวลาเรียน!CG41="ล",ลับ!BY$3,0))</f>
        <v>0</v>
      </c>
      <c r="BZ144" s="64">
        <f>IF(ลับ!BZ$3=0,0,IF(เวลาเรียน!CH41="ล",ลับ!BZ$3,0))</f>
        <v>0</v>
      </c>
      <c r="CA144" s="64">
        <f>IF(ลับ!CA$3=0,0,IF(เวลาเรียน!CI41="ล",ลับ!CA$3,0))</f>
        <v>0</v>
      </c>
      <c r="CB144" s="64">
        <f>IF(ลับ!CB$3=0,0,IF(เวลาเรียน!CJ41="ล",ลับ!CB$3,0))</f>
        <v>0</v>
      </c>
      <c r="CC144" s="64">
        <f>IF(ลับ!CC$3=0,0,IF(เวลาเรียน!CK41="ล",ลับ!CC$3,0))</f>
        <v>0</v>
      </c>
      <c r="CD144" s="64">
        <f>IF(ลับ!CD$3=0,0,IF(เวลาเรียน!CL41="ล",ลับ!CD$3,0))</f>
        <v>0</v>
      </c>
      <c r="CE144" s="64">
        <f>IF(ลับ!CE$3=0,0,IF(เวลาเรียน!CM41="ล",ลับ!CE$3,0))</f>
        <v>0</v>
      </c>
      <c r="CF144" s="64">
        <f>IF(ลับ!CF$3=0,0,IF(เวลาเรียน!CN41="ล",ลับ!CF$3,0))</f>
        <v>0</v>
      </c>
      <c r="CG144" s="64">
        <f>IF(ลับ!CG$3=0,0,IF(เวลาเรียน!CO41="ล",ลับ!CG$3,0))</f>
        <v>0</v>
      </c>
      <c r="CH144" s="64">
        <f>IF(ลับ!CH$3=0,0,IF(เวลาเรียน!CP41="ล",ลับ!CH$3,0))</f>
        <v>0</v>
      </c>
      <c r="CI144" s="64">
        <f>IF(ลับ!CI$3=0,0,IF(เวลาเรียน!CQ41="ล",ลับ!CI$3,0))</f>
        <v>0</v>
      </c>
      <c r="CJ144" s="64">
        <f>IF(ลับ!CJ$3=0,0,IF(เวลาเรียน!CR41="ล",ลับ!CJ$3,0))</f>
        <v>0</v>
      </c>
      <c r="CK144" s="64">
        <f>IF(ลับ!CK$3=0,0,IF(เวลาเรียน!CS41="ล",ลับ!CK$3,0))</f>
        <v>0</v>
      </c>
      <c r="CL144" s="64">
        <f>IF(ลับ!CL$3=0,0,IF(เวลาเรียน!CT41="ล",ลับ!CL$3,0))</f>
        <v>0</v>
      </c>
      <c r="CM144" s="64">
        <f>IF(ลับ!CM$3=0,0,IF(เวลาเรียน!CU41="ล",ลับ!CM$3,0))</f>
        <v>0</v>
      </c>
      <c r="CN144" s="64">
        <f>IF(ลับ!CN$3=0,0,IF(เวลาเรียน!CV41="ล",ลับ!CN$3,0))</f>
        <v>0</v>
      </c>
      <c r="CO144" s="64">
        <f>IF(ลับ!CO$3=0,0,IF(เวลาเรียน!CW41="ล",ลับ!CO$3,0))</f>
        <v>0</v>
      </c>
      <c r="CP144" s="64">
        <f>IF(ลับ!CP$3=0,0,IF(เวลาเรียน!CX41="ล",ลับ!CP$3,0))</f>
        <v>0</v>
      </c>
      <c r="CQ144" s="64">
        <f>IF(ลับ!CQ$3=0,0,IF(เวลาเรียน!CY41="ล",ลับ!CQ$3,0))</f>
        <v>0</v>
      </c>
      <c r="CR144" s="64">
        <f>IF(ลับ!CR$3=0,0,IF(เวลาเรียน!CZ41="ล",ลับ!CR$3,0))</f>
        <v>0</v>
      </c>
      <c r="CS144" s="64">
        <f>IF(ลับ!CS$3=0,0,IF(เวลาเรียน!DA41="ล",ลับ!CS$3,0))</f>
        <v>0</v>
      </c>
      <c r="CT144" s="64">
        <f>IF(ลับ!CT$3=0,0,IF(เวลาเรียน!DB41="ล",ลับ!CT$3,0))</f>
        <v>0</v>
      </c>
      <c r="CU144" s="64">
        <f>IF(ลับ!CU$3=0,0,IF(เวลาเรียน!DC41="ล",ลับ!CU$3,0))</f>
        <v>0</v>
      </c>
      <c r="CV144" s="64">
        <f>IF(ลับ!CV$3=0,0,IF(เวลาเรียน!DD41="ล",ลับ!CV$3,0))</f>
        <v>0</v>
      </c>
      <c r="CW144" s="64">
        <f>IF(ลับ!CW$3=0,0,IF(เวลาเรียน!DE41="ล",ลับ!CW$3,0))</f>
        <v>0</v>
      </c>
      <c r="CX144" s="85">
        <f t="shared" si="25"/>
        <v>0</v>
      </c>
      <c r="CZ144" s="51"/>
      <c r="DA144" s="51"/>
      <c r="DB144" s="51"/>
      <c r="DC144" s="51"/>
      <c r="DD144" s="51"/>
      <c r="DE144" s="51"/>
      <c r="DF144" s="51"/>
      <c r="DG144" s="51"/>
      <c r="DH144" s="51"/>
      <c r="DI144" s="51"/>
      <c r="DJ144" s="51"/>
      <c r="DK144" s="51"/>
      <c r="DL144" s="51"/>
      <c r="DM144" s="51"/>
      <c r="DN144" s="51"/>
      <c r="DO144" s="51"/>
      <c r="DP144" s="51"/>
      <c r="DQ144" s="51"/>
      <c r="DR144" s="51"/>
      <c r="DS144" s="51"/>
      <c r="DT144" s="51"/>
      <c r="DU144" s="51"/>
      <c r="DV144" s="51"/>
      <c r="DW144" s="51"/>
      <c r="DX144" s="51"/>
      <c r="DY144" s="51"/>
      <c r="DZ144" s="51"/>
      <c r="EA144" s="51"/>
      <c r="EB144" s="51"/>
      <c r="EC144" s="51"/>
      <c r="ED144" s="51"/>
      <c r="EE144" s="51"/>
      <c r="EF144" s="51"/>
    </row>
    <row r="145" spans="1:214" ht="21">
      <c r="A145" s="29">
        <v>37</v>
      </c>
      <c r="B145" s="64">
        <f>IF(ลับ!B$3=0,0,IF(เวลาเรียน!G42="ล",ลับ!B$3,0))</f>
        <v>0</v>
      </c>
      <c r="C145" s="64">
        <f>IF(ลับ!C$3=0,0,IF(เวลาเรียน!H42="ล",ลับ!C$3,0))</f>
        <v>0</v>
      </c>
      <c r="D145" s="64">
        <f>IF(ลับ!D$3=0,0,IF(เวลาเรียน!I42="ล",ลับ!D$3,0))</f>
        <v>0</v>
      </c>
      <c r="E145" s="64">
        <f>IF(ลับ!E$3=0,0,IF(เวลาเรียน!J42="ล",ลับ!E$3,0))</f>
        <v>0</v>
      </c>
      <c r="F145" s="64">
        <f>IF(ลับ!F$3=0,0,IF(เวลาเรียน!K42="ล",ลับ!F$3,0))</f>
        <v>0</v>
      </c>
      <c r="G145" s="64">
        <f>IF(ลับ!G$3=0,0,IF(เวลาเรียน!L42="ล",ลับ!G$3,0))</f>
        <v>0</v>
      </c>
      <c r="H145" s="64">
        <f>IF(ลับ!H$3=0,0,IF(เวลาเรียน!M42="ล",ลับ!H$3,0))</f>
        <v>0</v>
      </c>
      <c r="I145" s="64">
        <f>IF(ลับ!I$3=0,0,IF(เวลาเรียน!N42="ล",ลับ!I$3,0))</f>
        <v>0</v>
      </c>
      <c r="J145" s="64">
        <f>IF(ลับ!J$3=0,0,IF(เวลาเรียน!O42="ล",ลับ!J$3,0))</f>
        <v>0</v>
      </c>
      <c r="K145" s="64">
        <f>IF(ลับ!K$3=0,0,IF(เวลาเรียน!P42="ล",ลับ!K$3,0))</f>
        <v>0</v>
      </c>
      <c r="L145" s="64">
        <f>IF(ลับ!L$3=0,0,IF(เวลาเรียน!Q42="ล",ลับ!L$3,0))</f>
        <v>0</v>
      </c>
      <c r="M145" s="64">
        <f>IF(ลับ!M$3=0,0,IF(เวลาเรียน!R42="ล",ลับ!M$3,0))</f>
        <v>0</v>
      </c>
      <c r="N145" s="64">
        <f>IF(ลับ!N$3=0,0,IF(เวลาเรียน!S42="ล",ลับ!N$3,0))</f>
        <v>0</v>
      </c>
      <c r="O145" s="64">
        <f>IF(ลับ!O$3=0,0,IF(เวลาเรียน!T42="ล",ลับ!O$3,0))</f>
        <v>0</v>
      </c>
      <c r="P145" s="64">
        <f>IF(ลับ!P$3=0,0,IF(เวลาเรียน!U42="ล",ลับ!P$3,0))</f>
        <v>0</v>
      </c>
      <c r="Q145" s="64">
        <f>IF(ลับ!Q$3=0,0,IF(เวลาเรียน!V42="ล",ลับ!Q$3,0))</f>
        <v>0</v>
      </c>
      <c r="R145" s="64">
        <f>IF(ลับ!R$3=0,0,IF(เวลาเรียน!W42="ล",ลับ!R$3,0))</f>
        <v>0</v>
      </c>
      <c r="S145" s="64">
        <f>IF(ลับ!S$3=0,0,IF(เวลาเรียน!X42="ล",ลับ!S$3,0))</f>
        <v>0</v>
      </c>
      <c r="T145" s="64">
        <f>IF(ลับ!T$3=0,0,IF(เวลาเรียน!Y42="ล",ลับ!T$3,0))</f>
        <v>0</v>
      </c>
      <c r="U145" s="64">
        <f>IF(ลับ!U$3=0,0,IF(เวลาเรียน!Z42="ล",ลับ!U$3,0))</f>
        <v>0</v>
      </c>
      <c r="V145" s="64">
        <f>IF(ลับ!V$3=0,0,IF(เวลาเรียน!AA42="ล",ลับ!V$3,0))</f>
        <v>0</v>
      </c>
      <c r="W145" s="64">
        <f>IF(ลับ!W$3=0,0,IF(เวลาเรียน!AB42="ล",ลับ!W$3,0))</f>
        <v>0</v>
      </c>
      <c r="X145" s="64">
        <f>IF(ลับ!X$3=0,0,IF(เวลาเรียน!AC42="ล",ลับ!X$3,0))</f>
        <v>0</v>
      </c>
      <c r="Y145" s="64">
        <f>IF(ลับ!Y$3=0,0,IF(เวลาเรียน!AD42="ล",ลับ!Y$3,0))</f>
        <v>0</v>
      </c>
      <c r="Z145" s="773">
        <f>IF(ลับ!Z$3=0,0,IF(เวลาเรียน!AE42="ล",ลับ!Z$3,0))</f>
        <v>0</v>
      </c>
      <c r="AA145" s="64">
        <f>IF(ลับ!B$3=0,0,IF(เวลาเรียน!AH42="ล",ลับ!B$3,0))</f>
        <v>0</v>
      </c>
      <c r="AB145" s="64">
        <f>IF(ลับ!C$3=0,0,IF(เวลาเรียน!AI42="ล",ลับ!C$3,0))</f>
        <v>0</v>
      </c>
      <c r="AC145" s="64">
        <f>IF(ลับ!D$3=0,0,IF(เวลาเรียน!AJ42="ล",ลับ!D$3,0))</f>
        <v>0</v>
      </c>
      <c r="AD145" s="64">
        <f>IF(ลับ!E$3=0,0,IF(เวลาเรียน!AK42="ล",ลับ!E$3,0))</f>
        <v>0</v>
      </c>
      <c r="AE145" s="64">
        <f>IF(ลับ!F$3=0,0,IF(เวลาเรียน!AL42="ล",ลับ!F$3,0))</f>
        <v>0</v>
      </c>
      <c r="AF145" s="64">
        <f>IF(ลับ!G$3=0,0,IF(เวลาเรียน!AM42="ล",ลับ!G$3,0))</f>
        <v>0</v>
      </c>
      <c r="AG145" s="64">
        <f>IF(ลับ!H$3=0,0,IF(เวลาเรียน!AN42="ล",ลับ!H$3,0))</f>
        <v>0</v>
      </c>
      <c r="AH145" s="64">
        <f>IF(ลับ!I$3=0,0,IF(เวลาเรียน!AO42="ล",ลับ!I$3,0))</f>
        <v>0</v>
      </c>
      <c r="AI145" s="64">
        <f>IF(ลับ!J$3=0,0,IF(เวลาเรียน!AP42="ล",ลับ!J$3,0))</f>
        <v>0</v>
      </c>
      <c r="AJ145" s="64">
        <f>IF(ลับ!K$3=0,0,IF(เวลาเรียน!AQ42="ล",ลับ!K$3,0))</f>
        <v>0</v>
      </c>
      <c r="AK145" s="64">
        <f>IF(ลับ!L$3=0,0,IF(เวลาเรียน!AR42="ล",ลับ!L$3,0))</f>
        <v>0</v>
      </c>
      <c r="AL145" s="64">
        <f>IF(ลับ!M$3=0,0,IF(เวลาเรียน!AS42="ล",ลับ!M$3,0))</f>
        <v>0</v>
      </c>
      <c r="AM145" s="64">
        <f>IF(ลับ!N$3=0,0,IF(เวลาเรียน!AT42="ล",ลับ!N$3,0))</f>
        <v>0</v>
      </c>
      <c r="AN145" s="64">
        <f>IF(ลับ!O$3=0,0,IF(เวลาเรียน!AU42="ล",ลับ!O$3,0))</f>
        <v>0</v>
      </c>
      <c r="AO145" s="64">
        <f>IF(ลับ!P$3=0,0,IF(เวลาเรียน!AV42="ล",ลับ!P$3,0))</f>
        <v>0</v>
      </c>
      <c r="AP145" s="64">
        <f>IF(ลับ!Q$3=0,0,IF(เวลาเรียน!AW42="ล",ลับ!Q$3,0))</f>
        <v>0</v>
      </c>
      <c r="AQ145" s="64">
        <f>IF(ลับ!R$3=0,0,IF(เวลาเรียน!AX42="ล",ลับ!R$3,0))</f>
        <v>0</v>
      </c>
      <c r="AR145" s="64">
        <f>IF(ลับ!S$3=0,0,IF(เวลาเรียน!AY42="ล",ลับ!S$3,0))</f>
        <v>0</v>
      </c>
      <c r="AS145" s="64">
        <f>IF(ลับ!T$3=0,0,IF(เวลาเรียน!AZ42="ล",ลับ!T$3,0))</f>
        <v>0</v>
      </c>
      <c r="AT145" s="64">
        <f>IF(ลับ!U$3=0,0,IF(เวลาเรียน!BA42="ล",ลับ!U$3,0))</f>
        <v>0</v>
      </c>
      <c r="AU145" s="64">
        <f>IF(ลับ!V$3=0,0,IF(เวลาเรียน!BB42="ล",ลับ!V$3,0))</f>
        <v>0</v>
      </c>
      <c r="AV145" s="64">
        <f>IF(ลับ!W$3=0,0,IF(เวลาเรียน!BC42="ล",ลับ!W$3,0))</f>
        <v>0</v>
      </c>
      <c r="AW145" s="64">
        <f>IF(ลับ!X$3=0,0,IF(เวลาเรียน!BD42="ล",ลับ!X$3,0))</f>
        <v>0</v>
      </c>
      <c r="AX145" s="64">
        <f>IF(ลับ!Y$3=0,0,IF(เวลาเรียน!BE42="ล",ลับ!Y$3,0))</f>
        <v>0</v>
      </c>
      <c r="AY145" s="64">
        <f>IF(ลับ!Z$3=0,0,IF(เวลาเรียน!BF42="ล",ลับ!Z$3,0))</f>
        <v>0</v>
      </c>
      <c r="AZ145" s="64">
        <f>IF(ลับ!AA$3=0,0,IF(เวลาเรียน!BG42="ล",ลับ!AA$3,0))</f>
        <v>0</v>
      </c>
      <c r="BA145" s="64">
        <f>IF(ลับ!AB$3=0,0,IF(เวลาเรียน!BH42="ล",ลับ!AB$3,0))</f>
        <v>0</v>
      </c>
      <c r="BB145" s="64">
        <f>IF(ลับ!AC$3=0,0,IF(เวลาเรียน!BI42="ล",ลับ!AC$3,0))</f>
        <v>0</v>
      </c>
      <c r="BC145" s="64">
        <f>IF(ลับ!AD$3=0,0,IF(เวลาเรียน!BJ42="ล",ลับ!AD$3,0))</f>
        <v>0</v>
      </c>
      <c r="BD145" s="64">
        <f>IF(ลับ!AE$3=0,0,IF(เวลาเรียน!BK42="ล",ลับ!AE$3,0))</f>
        <v>0</v>
      </c>
      <c r="BE145" s="64">
        <f>IF(ลับ!AF$3=0,0,IF(เวลาเรียน!BL42="ล",ลับ!AF$3,0))</f>
        <v>0</v>
      </c>
      <c r="BF145" s="64">
        <f>IF(ลับ!AG$3=0,0,IF(เวลาเรียน!BM42="ล",ลับ!AG$3,0))</f>
        <v>0</v>
      </c>
      <c r="BG145" s="64">
        <f>IF(ลับ!AH$3=0,0,IF(เวลาเรียน!BN42="ล",ลับ!AH$3,0))</f>
        <v>0</v>
      </c>
      <c r="BH145" s="64">
        <f>IF(ลับ!AI$3=0,0,IF(เวลาเรียน!BO42="ล",ลับ!AI$3,0))</f>
        <v>0</v>
      </c>
      <c r="BI145" s="64">
        <f>IF(ลับ!AJ$3=0,0,IF(เวลาเรียน!BP42="ล",ลับ!AJ$3,0))</f>
        <v>0</v>
      </c>
      <c r="BJ145" s="64">
        <f>IF(ลับ!AK$3=0,0,IF(เวลาเรียน!BQ42="ล",ลับ!AK$3,0))</f>
        <v>0</v>
      </c>
      <c r="BK145" s="64">
        <f>IF(ลับ!AL$3=0,0,IF(เวลาเรียน!BR42="ล",ลับ!AL$3,0))</f>
        <v>0</v>
      </c>
      <c r="BL145" s="64">
        <f>IF(ลับ!AM$3=0,0,IF(เวลาเรียน!BS42="ล",ลับ!AM$3,0))</f>
        <v>0</v>
      </c>
      <c r="BM145" s="64">
        <f>IF(ลับ!AN$3=0,0,IF(เวลาเรียน!BT42="ล",ลับ!AN$3,0))</f>
        <v>0</v>
      </c>
      <c r="BN145" s="64">
        <f>IF(ลับ!AO$3=0,0,IF(เวลาเรียน!BU42="ล",ลับ!AO$3,0))</f>
        <v>0</v>
      </c>
      <c r="BO145" s="64">
        <f>IF(ลับ!AP$3=0,0,IF(เวลาเรียน!BV42="ล",ลับ!AP$3,0))</f>
        <v>0</v>
      </c>
      <c r="BP145" s="64">
        <f>IF(ลับ!AQ$3=0,0,IF(เวลาเรียน!BW42="ล",ลับ!AQ$3,0))</f>
        <v>0</v>
      </c>
      <c r="BQ145" s="64">
        <f>IF(ลับ!AR$3=0,0,IF(เวลาเรียน!BX42="ล",ลับ!AR$3,0))</f>
        <v>0</v>
      </c>
      <c r="BR145" s="64">
        <f>IF(ลับ!AS$3=0,0,IF(เวลาเรียน!BY42="ล",ลับ!AS$3,0))</f>
        <v>0</v>
      </c>
      <c r="BS145" s="773">
        <f>IF(ลับ!AT$3=0,0,IF(เวลาเรียน!BZ42="ล",ลับ!AT$3,0))</f>
        <v>0</v>
      </c>
      <c r="BT145" s="64">
        <f>IF(ลับ!BT$3=0,0,IF(เวลาเรียน!CB42="ล",ลับ!BT$3,0))</f>
        <v>0</v>
      </c>
      <c r="BU145" s="64">
        <f>IF(ลับ!BU$3=0,0,IF(เวลาเรียน!CC42="ล",ลับ!BU$3,0))</f>
        <v>0</v>
      </c>
      <c r="BV145" s="64">
        <f>IF(ลับ!BV$3=0,0,IF(เวลาเรียน!CD42="ล",ลับ!BV$3,0))</f>
        <v>0</v>
      </c>
      <c r="BW145" s="64">
        <f>IF(ลับ!BW$3=0,0,IF(เวลาเรียน!CE42="ล",ลับ!BW$3,0))</f>
        <v>0</v>
      </c>
      <c r="BX145" s="64">
        <f>IF(ลับ!BX$3=0,0,IF(เวลาเรียน!CF42="ล",ลับ!BX$3,0))</f>
        <v>0</v>
      </c>
      <c r="BY145" s="64">
        <f>IF(ลับ!BY$3=0,0,IF(เวลาเรียน!CG42="ล",ลับ!BY$3,0))</f>
        <v>0</v>
      </c>
      <c r="BZ145" s="64">
        <f>IF(ลับ!BZ$3=0,0,IF(เวลาเรียน!CH42="ล",ลับ!BZ$3,0))</f>
        <v>0</v>
      </c>
      <c r="CA145" s="64">
        <f>IF(ลับ!CA$3=0,0,IF(เวลาเรียน!CI42="ล",ลับ!CA$3,0))</f>
        <v>0</v>
      </c>
      <c r="CB145" s="64">
        <f>IF(ลับ!CB$3=0,0,IF(เวลาเรียน!CJ42="ล",ลับ!CB$3,0))</f>
        <v>0</v>
      </c>
      <c r="CC145" s="64">
        <f>IF(ลับ!CC$3=0,0,IF(เวลาเรียน!CK42="ล",ลับ!CC$3,0))</f>
        <v>0</v>
      </c>
      <c r="CD145" s="64">
        <f>IF(ลับ!CD$3=0,0,IF(เวลาเรียน!CL42="ล",ลับ!CD$3,0))</f>
        <v>0</v>
      </c>
      <c r="CE145" s="64">
        <f>IF(ลับ!CE$3=0,0,IF(เวลาเรียน!CM42="ล",ลับ!CE$3,0))</f>
        <v>0</v>
      </c>
      <c r="CF145" s="64">
        <f>IF(ลับ!CF$3=0,0,IF(เวลาเรียน!CN42="ล",ลับ!CF$3,0))</f>
        <v>0</v>
      </c>
      <c r="CG145" s="64">
        <f>IF(ลับ!CG$3=0,0,IF(เวลาเรียน!CO42="ล",ลับ!CG$3,0))</f>
        <v>0</v>
      </c>
      <c r="CH145" s="64">
        <f>IF(ลับ!CH$3=0,0,IF(เวลาเรียน!CP42="ล",ลับ!CH$3,0))</f>
        <v>0</v>
      </c>
      <c r="CI145" s="64">
        <f>IF(ลับ!CI$3=0,0,IF(เวลาเรียน!CQ42="ล",ลับ!CI$3,0))</f>
        <v>0</v>
      </c>
      <c r="CJ145" s="64">
        <f>IF(ลับ!CJ$3=0,0,IF(เวลาเรียน!CR42="ล",ลับ!CJ$3,0))</f>
        <v>0</v>
      </c>
      <c r="CK145" s="64">
        <f>IF(ลับ!CK$3=0,0,IF(เวลาเรียน!CS42="ล",ลับ!CK$3,0))</f>
        <v>0</v>
      </c>
      <c r="CL145" s="64">
        <f>IF(ลับ!CL$3=0,0,IF(เวลาเรียน!CT42="ล",ลับ!CL$3,0))</f>
        <v>0</v>
      </c>
      <c r="CM145" s="64">
        <f>IF(ลับ!CM$3=0,0,IF(เวลาเรียน!CU42="ล",ลับ!CM$3,0))</f>
        <v>0</v>
      </c>
      <c r="CN145" s="64">
        <f>IF(ลับ!CN$3=0,0,IF(เวลาเรียน!CV42="ล",ลับ!CN$3,0))</f>
        <v>0</v>
      </c>
      <c r="CO145" s="64">
        <f>IF(ลับ!CO$3=0,0,IF(เวลาเรียน!CW42="ล",ลับ!CO$3,0))</f>
        <v>0</v>
      </c>
      <c r="CP145" s="64">
        <f>IF(ลับ!CP$3=0,0,IF(เวลาเรียน!CX42="ล",ลับ!CP$3,0))</f>
        <v>0</v>
      </c>
      <c r="CQ145" s="64">
        <f>IF(ลับ!CQ$3=0,0,IF(เวลาเรียน!CY42="ล",ลับ!CQ$3,0))</f>
        <v>0</v>
      </c>
      <c r="CR145" s="64">
        <f>IF(ลับ!CR$3=0,0,IF(เวลาเรียน!CZ42="ล",ลับ!CR$3,0))</f>
        <v>0</v>
      </c>
      <c r="CS145" s="64">
        <f>IF(ลับ!CS$3=0,0,IF(เวลาเรียน!DA42="ล",ลับ!CS$3,0))</f>
        <v>0</v>
      </c>
      <c r="CT145" s="64">
        <f>IF(ลับ!CT$3=0,0,IF(เวลาเรียน!DB42="ล",ลับ!CT$3,0))</f>
        <v>0</v>
      </c>
      <c r="CU145" s="64">
        <f>IF(ลับ!CU$3=0,0,IF(เวลาเรียน!DC42="ล",ลับ!CU$3,0))</f>
        <v>0</v>
      </c>
      <c r="CV145" s="64">
        <f>IF(ลับ!CV$3=0,0,IF(เวลาเรียน!DD42="ล",ลับ!CV$3,0))</f>
        <v>0</v>
      </c>
      <c r="CW145" s="64">
        <f>IF(ลับ!CW$3=0,0,IF(เวลาเรียน!DE42="ล",ลับ!CW$3,0))</f>
        <v>0</v>
      </c>
      <c r="CX145" s="85">
        <f t="shared" si="25"/>
        <v>0</v>
      </c>
      <c r="CZ145" s="51"/>
      <c r="DA145" s="51"/>
      <c r="DB145" s="51"/>
      <c r="DC145" s="51"/>
      <c r="DD145" s="51"/>
      <c r="DE145" s="51"/>
      <c r="DF145" s="51"/>
      <c r="DG145" s="51"/>
      <c r="DH145" s="51"/>
      <c r="DI145" s="51"/>
      <c r="DJ145" s="51"/>
      <c r="DK145" s="51"/>
      <c r="DL145" s="51"/>
      <c r="DM145" s="51"/>
      <c r="DN145" s="51"/>
      <c r="DO145" s="51"/>
      <c r="DP145" s="51"/>
      <c r="DQ145" s="51"/>
      <c r="DR145" s="51"/>
      <c r="DS145" s="51"/>
      <c r="DT145" s="51"/>
      <c r="DU145" s="51"/>
      <c r="DV145" s="51"/>
      <c r="DW145" s="51"/>
      <c r="DX145" s="51"/>
      <c r="DY145" s="51"/>
      <c r="DZ145" s="51"/>
      <c r="EA145" s="51"/>
      <c r="EB145" s="51"/>
      <c r="EC145" s="51"/>
      <c r="ED145" s="51"/>
      <c r="EE145" s="51"/>
      <c r="EF145" s="51"/>
    </row>
    <row r="146" spans="1:214" ht="21">
      <c r="A146" s="29">
        <v>38</v>
      </c>
      <c r="B146" s="64">
        <f>IF(ลับ!B$3=0,0,IF(เวลาเรียน!G43="ล",ลับ!B$3,0))</f>
        <v>0</v>
      </c>
      <c r="C146" s="64">
        <f>IF(ลับ!C$3=0,0,IF(เวลาเรียน!H43="ล",ลับ!C$3,0))</f>
        <v>0</v>
      </c>
      <c r="D146" s="64">
        <f>IF(ลับ!D$3=0,0,IF(เวลาเรียน!I43="ล",ลับ!D$3,0))</f>
        <v>0</v>
      </c>
      <c r="E146" s="64">
        <f>IF(ลับ!E$3=0,0,IF(เวลาเรียน!J43="ล",ลับ!E$3,0))</f>
        <v>0</v>
      </c>
      <c r="F146" s="64">
        <f>IF(ลับ!F$3=0,0,IF(เวลาเรียน!K43="ล",ลับ!F$3,0))</f>
        <v>0</v>
      </c>
      <c r="G146" s="64">
        <f>IF(ลับ!G$3=0,0,IF(เวลาเรียน!L43="ล",ลับ!G$3,0))</f>
        <v>0</v>
      </c>
      <c r="H146" s="64">
        <f>IF(ลับ!H$3=0,0,IF(เวลาเรียน!M43="ล",ลับ!H$3,0))</f>
        <v>0</v>
      </c>
      <c r="I146" s="64">
        <f>IF(ลับ!I$3=0,0,IF(เวลาเรียน!N43="ล",ลับ!I$3,0))</f>
        <v>0</v>
      </c>
      <c r="J146" s="64">
        <f>IF(ลับ!J$3=0,0,IF(เวลาเรียน!O43="ล",ลับ!J$3,0))</f>
        <v>0</v>
      </c>
      <c r="K146" s="64">
        <f>IF(ลับ!K$3=0,0,IF(เวลาเรียน!P43="ล",ลับ!K$3,0))</f>
        <v>0</v>
      </c>
      <c r="L146" s="64">
        <f>IF(ลับ!L$3=0,0,IF(เวลาเรียน!Q43="ล",ลับ!L$3,0))</f>
        <v>0</v>
      </c>
      <c r="M146" s="64">
        <f>IF(ลับ!M$3=0,0,IF(เวลาเรียน!R43="ล",ลับ!M$3,0))</f>
        <v>0</v>
      </c>
      <c r="N146" s="64">
        <f>IF(ลับ!N$3=0,0,IF(เวลาเรียน!S43="ล",ลับ!N$3,0))</f>
        <v>0</v>
      </c>
      <c r="O146" s="64">
        <f>IF(ลับ!O$3=0,0,IF(เวลาเรียน!T43="ล",ลับ!O$3,0))</f>
        <v>0</v>
      </c>
      <c r="P146" s="64">
        <f>IF(ลับ!P$3=0,0,IF(เวลาเรียน!U43="ล",ลับ!P$3,0))</f>
        <v>0</v>
      </c>
      <c r="Q146" s="64">
        <f>IF(ลับ!Q$3=0,0,IF(เวลาเรียน!V43="ล",ลับ!Q$3,0))</f>
        <v>0</v>
      </c>
      <c r="R146" s="64">
        <f>IF(ลับ!R$3=0,0,IF(เวลาเรียน!W43="ล",ลับ!R$3,0))</f>
        <v>0</v>
      </c>
      <c r="S146" s="64">
        <f>IF(ลับ!S$3=0,0,IF(เวลาเรียน!X43="ล",ลับ!S$3,0))</f>
        <v>0</v>
      </c>
      <c r="T146" s="64">
        <f>IF(ลับ!T$3=0,0,IF(เวลาเรียน!Y43="ล",ลับ!T$3,0))</f>
        <v>0</v>
      </c>
      <c r="U146" s="64">
        <f>IF(ลับ!U$3=0,0,IF(เวลาเรียน!Z43="ล",ลับ!U$3,0))</f>
        <v>0</v>
      </c>
      <c r="V146" s="64">
        <f>IF(ลับ!V$3=0,0,IF(เวลาเรียน!AA43="ล",ลับ!V$3,0))</f>
        <v>0</v>
      </c>
      <c r="W146" s="64">
        <f>IF(ลับ!W$3=0,0,IF(เวลาเรียน!AB43="ล",ลับ!W$3,0))</f>
        <v>0</v>
      </c>
      <c r="X146" s="64">
        <f>IF(ลับ!X$3=0,0,IF(เวลาเรียน!AC43="ล",ลับ!X$3,0))</f>
        <v>0</v>
      </c>
      <c r="Y146" s="64">
        <f>IF(ลับ!Y$3=0,0,IF(เวลาเรียน!AD43="ล",ลับ!Y$3,0))</f>
        <v>0</v>
      </c>
      <c r="Z146" s="773">
        <f>IF(ลับ!Z$3=0,0,IF(เวลาเรียน!AE43="ล",ลับ!Z$3,0))</f>
        <v>0</v>
      </c>
      <c r="AA146" s="64">
        <f>IF(ลับ!B$3=0,0,IF(เวลาเรียน!AH43="ล",ลับ!B$3,0))</f>
        <v>0</v>
      </c>
      <c r="AB146" s="64">
        <f>IF(ลับ!C$3=0,0,IF(เวลาเรียน!AI43="ล",ลับ!C$3,0))</f>
        <v>0</v>
      </c>
      <c r="AC146" s="64">
        <f>IF(ลับ!D$3=0,0,IF(เวลาเรียน!AJ43="ล",ลับ!D$3,0))</f>
        <v>0</v>
      </c>
      <c r="AD146" s="64">
        <f>IF(ลับ!E$3=0,0,IF(เวลาเรียน!AK43="ล",ลับ!E$3,0))</f>
        <v>0</v>
      </c>
      <c r="AE146" s="64">
        <f>IF(ลับ!F$3=0,0,IF(เวลาเรียน!AL43="ล",ลับ!F$3,0))</f>
        <v>0</v>
      </c>
      <c r="AF146" s="64">
        <f>IF(ลับ!G$3=0,0,IF(เวลาเรียน!AM43="ล",ลับ!G$3,0))</f>
        <v>0</v>
      </c>
      <c r="AG146" s="64">
        <f>IF(ลับ!H$3=0,0,IF(เวลาเรียน!AN43="ล",ลับ!H$3,0))</f>
        <v>0</v>
      </c>
      <c r="AH146" s="64">
        <f>IF(ลับ!I$3=0,0,IF(เวลาเรียน!AO43="ล",ลับ!I$3,0))</f>
        <v>0</v>
      </c>
      <c r="AI146" s="64">
        <f>IF(ลับ!J$3=0,0,IF(เวลาเรียน!AP43="ล",ลับ!J$3,0))</f>
        <v>0</v>
      </c>
      <c r="AJ146" s="64">
        <f>IF(ลับ!K$3=0,0,IF(เวลาเรียน!AQ43="ล",ลับ!K$3,0))</f>
        <v>0</v>
      </c>
      <c r="AK146" s="64">
        <f>IF(ลับ!L$3=0,0,IF(เวลาเรียน!AR43="ล",ลับ!L$3,0))</f>
        <v>0</v>
      </c>
      <c r="AL146" s="64">
        <f>IF(ลับ!M$3=0,0,IF(เวลาเรียน!AS43="ล",ลับ!M$3,0))</f>
        <v>0</v>
      </c>
      <c r="AM146" s="64">
        <f>IF(ลับ!N$3=0,0,IF(เวลาเรียน!AT43="ล",ลับ!N$3,0))</f>
        <v>0</v>
      </c>
      <c r="AN146" s="64">
        <f>IF(ลับ!O$3=0,0,IF(เวลาเรียน!AU43="ล",ลับ!O$3,0))</f>
        <v>0</v>
      </c>
      <c r="AO146" s="64">
        <f>IF(ลับ!P$3=0,0,IF(เวลาเรียน!AV43="ล",ลับ!P$3,0))</f>
        <v>0</v>
      </c>
      <c r="AP146" s="64">
        <f>IF(ลับ!Q$3=0,0,IF(เวลาเรียน!AW43="ล",ลับ!Q$3,0))</f>
        <v>0</v>
      </c>
      <c r="AQ146" s="64">
        <f>IF(ลับ!R$3=0,0,IF(เวลาเรียน!AX43="ล",ลับ!R$3,0))</f>
        <v>0</v>
      </c>
      <c r="AR146" s="64">
        <f>IF(ลับ!S$3=0,0,IF(เวลาเรียน!AY43="ล",ลับ!S$3,0))</f>
        <v>0</v>
      </c>
      <c r="AS146" s="64">
        <f>IF(ลับ!T$3=0,0,IF(เวลาเรียน!AZ43="ล",ลับ!T$3,0))</f>
        <v>0</v>
      </c>
      <c r="AT146" s="64">
        <f>IF(ลับ!U$3=0,0,IF(เวลาเรียน!BA43="ล",ลับ!U$3,0))</f>
        <v>0</v>
      </c>
      <c r="AU146" s="64">
        <f>IF(ลับ!V$3=0,0,IF(เวลาเรียน!BB43="ล",ลับ!V$3,0))</f>
        <v>0</v>
      </c>
      <c r="AV146" s="64">
        <f>IF(ลับ!W$3=0,0,IF(เวลาเรียน!BC43="ล",ลับ!W$3,0))</f>
        <v>0</v>
      </c>
      <c r="AW146" s="64">
        <f>IF(ลับ!X$3=0,0,IF(เวลาเรียน!BD43="ล",ลับ!X$3,0))</f>
        <v>0</v>
      </c>
      <c r="AX146" s="64">
        <f>IF(ลับ!Y$3=0,0,IF(เวลาเรียน!BE43="ล",ลับ!Y$3,0))</f>
        <v>0</v>
      </c>
      <c r="AY146" s="64">
        <f>IF(ลับ!Z$3=0,0,IF(เวลาเรียน!BF43="ล",ลับ!Z$3,0))</f>
        <v>0</v>
      </c>
      <c r="AZ146" s="64">
        <f>IF(ลับ!AA$3=0,0,IF(เวลาเรียน!BG43="ล",ลับ!AA$3,0))</f>
        <v>0</v>
      </c>
      <c r="BA146" s="64">
        <f>IF(ลับ!AB$3=0,0,IF(เวลาเรียน!BH43="ล",ลับ!AB$3,0))</f>
        <v>0</v>
      </c>
      <c r="BB146" s="64">
        <f>IF(ลับ!AC$3=0,0,IF(เวลาเรียน!BI43="ล",ลับ!AC$3,0))</f>
        <v>0</v>
      </c>
      <c r="BC146" s="64">
        <f>IF(ลับ!AD$3=0,0,IF(เวลาเรียน!BJ43="ล",ลับ!AD$3,0))</f>
        <v>0</v>
      </c>
      <c r="BD146" s="64">
        <f>IF(ลับ!AE$3=0,0,IF(เวลาเรียน!BK43="ล",ลับ!AE$3,0))</f>
        <v>0</v>
      </c>
      <c r="BE146" s="64">
        <f>IF(ลับ!AF$3=0,0,IF(เวลาเรียน!BL43="ล",ลับ!AF$3,0))</f>
        <v>0</v>
      </c>
      <c r="BF146" s="64">
        <f>IF(ลับ!AG$3=0,0,IF(เวลาเรียน!BM43="ล",ลับ!AG$3,0))</f>
        <v>0</v>
      </c>
      <c r="BG146" s="64">
        <f>IF(ลับ!AH$3=0,0,IF(เวลาเรียน!BN43="ล",ลับ!AH$3,0))</f>
        <v>0</v>
      </c>
      <c r="BH146" s="64">
        <f>IF(ลับ!AI$3=0,0,IF(เวลาเรียน!BO43="ล",ลับ!AI$3,0))</f>
        <v>0</v>
      </c>
      <c r="BI146" s="64">
        <f>IF(ลับ!AJ$3=0,0,IF(เวลาเรียน!BP43="ล",ลับ!AJ$3,0))</f>
        <v>0</v>
      </c>
      <c r="BJ146" s="64">
        <f>IF(ลับ!AK$3=0,0,IF(เวลาเรียน!BQ43="ล",ลับ!AK$3,0))</f>
        <v>0</v>
      </c>
      <c r="BK146" s="64">
        <f>IF(ลับ!AL$3=0,0,IF(เวลาเรียน!BR43="ล",ลับ!AL$3,0))</f>
        <v>0</v>
      </c>
      <c r="BL146" s="64">
        <f>IF(ลับ!AM$3=0,0,IF(เวลาเรียน!BS43="ล",ลับ!AM$3,0))</f>
        <v>0</v>
      </c>
      <c r="BM146" s="64">
        <f>IF(ลับ!AN$3=0,0,IF(เวลาเรียน!BT43="ล",ลับ!AN$3,0))</f>
        <v>0</v>
      </c>
      <c r="BN146" s="64">
        <f>IF(ลับ!AO$3=0,0,IF(เวลาเรียน!BU43="ล",ลับ!AO$3,0))</f>
        <v>0</v>
      </c>
      <c r="BO146" s="64">
        <f>IF(ลับ!AP$3=0,0,IF(เวลาเรียน!BV43="ล",ลับ!AP$3,0))</f>
        <v>0</v>
      </c>
      <c r="BP146" s="64">
        <f>IF(ลับ!AQ$3=0,0,IF(เวลาเรียน!BW43="ล",ลับ!AQ$3,0))</f>
        <v>0</v>
      </c>
      <c r="BQ146" s="64">
        <f>IF(ลับ!AR$3=0,0,IF(เวลาเรียน!BX43="ล",ลับ!AR$3,0))</f>
        <v>0</v>
      </c>
      <c r="BR146" s="64">
        <f>IF(ลับ!AS$3=0,0,IF(เวลาเรียน!BY43="ล",ลับ!AS$3,0))</f>
        <v>0</v>
      </c>
      <c r="BS146" s="773">
        <f>IF(ลับ!AT$3=0,0,IF(เวลาเรียน!BZ43="ล",ลับ!AT$3,0))</f>
        <v>0</v>
      </c>
      <c r="BT146" s="64">
        <f>IF(ลับ!BT$3=0,0,IF(เวลาเรียน!CB43="ล",ลับ!BT$3,0))</f>
        <v>0</v>
      </c>
      <c r="BU146" s="64">
        <f>IF(ลับ!BU$3=0,0,IF(เวลาเรียน!CC43="ล",ลับ!BU$3,0))</f>
        <v>0</v>
      </c>
      <c r="BV146" s="64">
        <f>IF(ลับ!BV$3=0,0,IF(เวลาเรียน!CD43="ล",ลับ!BV$3,0))</f>
        <v>0</v>
      </c>
      <c r="BW146" s="64">
        <f>IF(ลับ!BW$3=0,0,IF(เวลาเรียน!CE43="ล",ลับ!BW$3,0))</f>
        <v>0</v>
      </c>
      <c r="BX146" s="64">
        <f>IF(ลับ!BX$3=0,0,IF(เวลาเรียน!CF43="ล",ลับ!BX$3,0))</f>
        <v>0</v>
      </c>
      <c r="BY146" s="64">
        <f>IF(ลับ!BY$3=0,0,IF(เวลาเรียน!CG43="ล",ลับ!BY$3,0))</f>
        <v>0</v>
      </c>
      <c r="BZ146" s="64">
        <f>IF(ลับ!BZ$3=0,0,IF(เวลาเรียน!CH43="ล",ลับ!BZ$3,0))</f>
        <v>0</v>
      </c>
      <c r="CA146" s="64">
        <f>IF(ลับ!CA$3=0,0,IF(เวลาเรียน!CI43="ล",ลับ!CA$3,0))</f>
        <v>0</v>
      </c>
      <c r="CB146" s="64">
        <f>IF(ลับ!CB$3=0,0,IF(เวลาเรียน!CJ43="ล",ลับ!CB$3,0))</f>
        <v>0</v>
      </c>
      <c r="CC146" s="64">
        <f>IF(ลับ!CC$3=0,0,IF(เวลาเรียน!CK43="ล",ลับ!CC$3,0))</f>
        <v>0</v>
      </c>
      <c r="CD146" s="64">
        <f>IF(ลับ!CD$3=0,0,IF(เวลาเรียน!CL43="ล",ลับ!CD$3,0))</f>
        <v>0</v>
      </c>
      <c r="CE146" s="64">
        <f>IF(ลับ!CE$3=0,0,IF(เวลาเรียน!CM43="ล",ลับ!CE$3,0))</f>
        <v>0</v>
      </c>
      <c r="CF146" s="64">
        <f>IF(ลับ!CF$3=0,0,IF(เวลาเรียน!CN43="ล",ลับ!CF$3,0))</f>
        <v>0</v>
      </c>
      <c r="CG146" s="64">
        <f>IF(ลับ!CG$3=0,0,IF(เวลาเรียน!CO43="ล",ลับ!CG$3,0))</f>
        <v>0</v>
      </c>
      <c r="CH146" s="64">
        <f>IF(ลับ!CH$3=0,0,IF(เวลาเรียน!CP43="ล",ลับ!CH$3,0))</f>
        <v>0</v>
      </c>
      <c r="CI146" s="64">
        <f>IF(ลับ!CI$3=0,0,IF(เวลาเรียน!CQ43="ล",ลับ!CI$3,0))</f>
        <v>0</v>
      </c>
      <c r="CJ146" s="64">
        <f>IF(ลับ!CJ$3=0,0,IF(เวลาเรียน!CR43="ล",ลับ!CJ$3,0))</f>
        <v>0</v>
      </c>
      <c r="CK146" s="64">
        <f>IF(ลับ!CK$3=0,0,IF(เวลาเรียน!CS43="ล",ลับ!CK$3,0))</f>
        <v>0</v>
      </c>
      <c r="CL146" s="64">
        <f>IF(ลับ!CL$3=0,0,IF(เวลาเรียน!CT43="ล",ลับ!CL$3,0))</f>
        <v>0</v>
      </c>
      <c r="CM146" s="64">
        <f>IF(ลับ!CM$3=0,0,IF(เวลาเรียน!CU43="ล",ลับ!CM$3,0))</f>
        <v>0</v>
      </c>
      <c r="CN146" s="64">
        <f>IF(ลับ!CN$3=0,0,IF(เวลาเรียน!CV43="ล",ลับ!CN$3,0))</f>
        <v>0</v>
      </c>
      <c r="CO146" s="64">
        <f>IF(ลับ!CO$3=0,0,IF(เวลาเรียน!CW43="ล",ลับ!CO$3,0))</f>
        <v>0</v>
      </c>
      <c r="CP146" s="64">
        <f>IF(ลับ!CP$3=0,0,IF(เวลาเรียน!CX43="ล",ลับ!CP$3,0))</f>
        <v>0</v>
      </c>
      <c r="CQ146" s="64">
        <f>IF(ลับ!CQ$3=0,0,IF(เวลาเรียน!CY43="ล",ลับ!CQ$3,0))</f>
        <v>0</v>
      </c>
      <c r="CR146" s="64">
        <f>IF(ลับ!CR$3=0,0,IF(เวลาเรียน!CZ43="ล",ลับ!CR$3,0))</f>
        <v>0</v>
      </c>
      <c r="CS146" s="64">
        <f>IF(ลับ!CS$3=0,0,IF(เวลาเรียน!DA43="ล",ลับ!CS$3,0))</f>
        <v>0</v>
      </c>
      <c r="CT146" s="64">
        <f>IF(ลับ!CT$3=0,0,IF(เวลาเรียน!DB43="ล",ลับ!CT$3,0))</f>
        <v>0</v>
      </c>
      <c r="CU146" s="64">
        <f>IF(ลับ!CU$3=0,0,IF(เวลาเรียน!DC43="ล",ลับ!CU$3,0))</f>
        <v>0</v>
      </c>
      <c r="CV146" s="64">
        <f>IF(ลับ!CV$3=0,0,IF(เวลาเรียน!DD43="ล",ลับ!CV$3,0))</f>
        <v>0</v>
      </c>
      <c r="CW146" s="64">
        <f>IF(ลับ!CW$3=0,0,IF(เวลาเรียน!DE43="ล",ลับ!CW$3,0))</f>
        <v>0</v>
      </c>
      <c r="CX146" s="85">
        <f t="shared" si="25"/>
        <v>0</v>
      </c>
      <c r="CZ146" s="51"/>
      <c r="DA146" s="51"/>
      <c r="DB146" s="51"/>
      <c r="DC146" s="51"/>
      <c r="DD146" s="51"/>
      <c r="DE146" s="51"/>
      <c r="DF146" s="51"/>
      <c r="DG146" s="51"/>
      <c r="DH146" s="51"/>
      <c r="DI146" s="51"/>
      <c r="DJ146" s="51"/>
      <c r="DK146" s="51"/>
      <c r="DL146" s="51"/>
      <c r="DM146" s="51"/>
      <c r="DN146" s="51"/>
      <c r="DO146" s="51"/>
      <c r="DP146" s="51"/>
      <c r="DQ146" s="51"/>
      <c r="DR146" s="51"/>
      <c r="DS146" s="51"/>
      <c r="DT146" s="51"/>
      <c r="DU146" s="51"/>
      <c r="DV146" s="51"/>
      <c r="DW146" s="51"/>
      <c r="DX146" s="51"/>
      <c r="DY146" s="51"/>
      <c r="DZ146" s="51"/>
      <c r="EA146" s="51"/>
      <c r="EB146" s="51"/>
      <c r="EC146" s="51"/>
      <c r="ED146" s="51"/>
      <c r="EE146" s="51"/>
      <c r="EF146" s="51"/>
    </row>
    <row r="147" spans="1:214" ht="21">
      <c r="A147" s="29">
        <v>39</v>
      </c>
      <c r="B147" s="64">
        <f>IF(ลับ!B$3=0,0,IF(เวลาเรียน!G44="ล",ลับ!B$3,0))</f>
        <v>0</v>
      </c>
      <c r="C147" s="64">
        <f>IF(ลับ!C$3=0,0,IF(เวลาเรียน!H44="ล",ลับ!C$3,0))</f>
        <v>0</v>
      </c>
      <c r="D147" s="64">
        <f>IF(ลับ!D$3=0,0,IF(เวลาเรียน!I44="ล",ลับ!D$3,0))</f>
        <v>0</v>
      </c>
      <c r="E147" s="64">
        <f>IF(ลับ!E$3=0,0,IF(เวลาเรียน!J44="ล",ลับ!E$3,0))</f>
        <v>0</v>
      </c>
      <c r="F147" s="64">
        <f>IF(ลับ!F$3=0,0,IF(เวลาเรียน!K44="ล",ลับ!F$3,0))</f>
        <v>0</v>
      </c>
      <c r="G147" s="64">
        <f>IF(ลับ!G$3=0,0,IF(เวลาเรียน!L44="ล",ลับ!G$3,0))</f>
        <v>0</v>
      </c>
      <c r="H147" s="64">
        <f>IF(ลับ!H$3=0,0,IF(เวลาเรียน!M44="ล",ลับ!H$3,0))</f>
        <v>0</v>
      </c>
      <c r="I147" s="64">
        <f>IF(ลับ!I$3=0,0,IF(เวลาเรียน!N44="ล",ลับ!I$3,0))</f>
        <v>0</v>
      </c>
      <c r="J147" s="64">
        <f>IF(ลับ!J$3=0,0,IF(เวลาเรียน!O44="ล",ลับ!J$3,0))</f>
        <v>0</v>
      </c>
      <c r="K147" s="64">
        <f>IF(ลับ!K$3=0,0,IF(เวลาเรียน!P44="ล",ลับ!K$3,0))</f>
        <v>0</v>
      </c>
      <c r="L147" s="64">
        <f>IF(ลับ!L$3=0,0,IF(เวลาเรียน!Q44="ล",ลับ!L$3,0))</f>
        <v>0</v>
      </c>
      <c r="M147" s="64">
        <f>IF(ลับ!M$3=0,0,IF(เวลาเรียน!R44="ล",ลับ!M$3,0))</f>
        <v>0</v>
      </c>
      <c r="N147" s="64">
        <f>IF(ลับ!N$3=0,0,IF(เวลาเรียน!S44="ล",ลับ!N$3,0))</f>
        <v>0</v>
      </c>
      <c r="O147" s="64">
        <f>IF(ลับ!O$3=0,0,IF(เวลาเรียน!T44="ล",ลับ!O$3,0))</f>
        <v>0</v>
      </c>
      <c r="P147" s="64">
        <f>IF(ลับ!P$3=0,0,IF(เวลาเรียน!U44="ล",ลับ!P$3,0))</f>
        <v>0</v>
      </c>
      <c r="Q147" s="64">
        <f>IF(ลับ!Q$3=0,0,IF(เวลาเรียน!V44="ล",ลับ!Q$3,0))</f>
        <v>0</v>
      </c>
      <c r="R147" s="64">
        <f>IF(ลับ!R$3=0,0,IF(เวลาเรียน!W44="ล",ลับ!R$3,0))</f>
        <v>0</v>
      </c>
      <c r="S147" s="64">
        <f>IF(ลับ!S$3=0,0,IF(เวลาเรียน!X44="ล",ลับ!S$3,0))</f>
        <v>0</v>
      </c>
      <c r="T147" s="64">
        <f>IF(ลับ!T$3=0,0,IF(เวลาเรียน!Y44="ล",ลับ!T$3,0))</f>
        <v>0</v>
      </c>
      <c r="U147" s="64">
        <f>IF(ลับ!U$3=0,0,IF(เวลาเรียน!Z44="ล",ลับ!U$3,0))</f>
        <v>0</v>
      </c>
      <c r="V147" s="64">
        <f>IF(ลับ!V$3=0,0,IF(เวลาเรียน!AA44="ล",ลับ!V$3,0))</f>
        <v>0</v>
      </c>
      <c r="W147" s="64">
        <f>IF(ลับ!W$3=0,0,IF(เวลาเรียน!AB44="ล",ลับ!W$3,0))</f>
        <v>0</v>
      </c>
      <c r="X147" s="64">
        <f>IF(ลับ!X$3=0,0,IF(เวลาเรียน!AC44="ล",ลับ!X$3,0))</f>
        <v>0</v>
      </c>
      <c r="Y147" s="64">
        <f>IF(ลับ!Y$3=0,0,IF(เวลาเรียน!AD44="ล",ลับ!Y$3,0))</f>
        <v>0</v>
      </c>
      <c r="Z147" s="773">
        <f>IF(ลับ!Z$3=0,0,IF(เวลาเรียน!AE44="ล",ลับ!Z$3,0))</f>
        <v>0</v>
      </c>
      <c r="AA147" s="64">
        <f>IF(ลับ!B$3=0,0,IF(เวลาเรียน!AH44="ล",ลับ!B$3,0))</f>
        <v>0</v>
      </c>
      <c r="AB147" s="64">
        <f>IF(ลับ!C$3=0,0,IF(เวลาเรียน!AI44="ล",ลับ!C$3,0))</f>
        <v>0</v>
      </c>
      <c r="AC147" s="64">
        <f>IF(ลับ!D$3=0,0,IF(เวลาเรียน!AJ44="ล",ลับ!D$3,0))</f>
        <v>0</v>
      </c>
      <c r="AD147" s="64">
        <f>IF(ลับ!E$3=0,0,IF(เวลาเรียน!AK44="ล",ลับ!E$3,0))</f>
        <v>0</v>
      </c>
      <c r="AE147" s="64">
        <f>IF(ลับ!F$3=0,0,IF(เวลาเรียน!AL44="ล",ลับ!F$3,0))</f>
        <v>0</v>
      </c>
      <c r="AF147" s="64">
        <f>IF(ลับ!G$3=0,0,IF(เวลาเรียน!AM44="ล",ลับ!G$3,0))</f>
        <v>0</v>
      </c>
      <c r="AG147" s="64">
        <f>IF(ลับ!H$3=0,0,IF(เวลาเรียน!AN44="ล",ลับ!H$3,0))</f>
        <v>0</v>
      </c>
      <c r="AH147" s="64">
        <f>IF(ลับ!I$3=0,0,IF(เวลาเรียน!AO44="ล",ลับ!I$3,0))</f>
        <v>0</v>
      </c>
      <c r="AI147" s="64">
        <f>IF(ลับ!J$3=0,0,IF(เวลาเรียน!AP44="ล",ลับ!J$3,0))</f>
        <v>0</v>
      </c>
      <c r="AJ147" s="64">
        <f>IF(ลับ!K$3=0,0,IF(เวลาเรียน!AQ44="ล",ลับ!K$3,0))</f>
        <v>0</v>
      </c>
      <c r="AK147" s="64">
        <f>IF(ลับ!L$3=0,0,IF(เวลาเรียน!AR44="ล",ลับ!L$3,0))</f>
        <v>0</v>
      </c>
      <c r="AL147" s="64">
        <f>IF(ลับ!M$3=0,0,IF(เวลาเรียน!AS44="ล",ลับ!M$3,0))</f>
        <v>0</v>
      </c>
      <c r="AM147" s="64">
        <f>IF(ลับ!N$3=0,0,IF(เวลาเรียน!AT44="ล",ลับ!N$3,0))</f>
        <v>0</v>
      </c>
      <c r="AN147" s="64">
        <f>IF(ลับ!O$3=0,0,IF(เวลาเรียน!AU44="ล",ลับ!O$3,0))</f>
        <v>0</v>
      </c>
      <c r="AO147" s="64">
        <f>IF(ลับ!P$3=0,0,IF(เวลาเรียน!AV44="ล",ลับ!P$3,0))</f>
        <v>0</v>
      </c>
      <c r="AP147" s="64">
        <f>IF(ลับ!Q$3=0,0,IF(เวลาเรียน!AW44="ล",ลับ!Q$3,0))</f>
        <v>0</v>
      </c>
      <c r="AQ147" s="64">
        <f>IF(ลับ!R$3=0,0,IF(เวลาเรียน!AX44="ล",ลับ!R$3,0))</f>
        <v>0</v>
      </c>
      <c r="AR147" s="64">
        <f>IF(ลับ!S$3=0,0,IF(เวลาเรียน!AY44="ล",ลับ!S$3,0))</f>
        <v>0</v>
      </c>
      <c r="AS147" s="64">
        <f>IF(ลับ!T$3=0,0,IF(เวลาเรียน!AZ44="ล",ลับ!T$3,0))</f>
        <v>0</v>
      </c>
      <c r="AT147" s="64">
        <f>IF(ลับ!U$3=0,0,IF(เวลาเรียน!BA44="ล",ลับ!U$3,0))</f>
        <v>0</v>
      </c>
      <c r="AU147" s="64">
        <f>IF(ลับ!V$3=0,0,IF(เวลาเรียน!BB44="ล",ลับ!V$3,0))</f>
        <v>0</v>
      </c>
      <c r="AV147" s="64">
        <f>IF(ลับ!W$3=0,0,IF(เวลาเรียน!BC44="ล",ลับ!W$3,0))</f>
        <v>0</v>
      </c>
      <c r="AW147" s="64">
        <f>IF(ลับ!X$3=0,0,IF(เวลาเรียน!BD44="ล",ลับ!X$3,0))</f>
        <v>0</v>
      </c>
      <c r="AX147" s="64">
        <f>IF(ลับ!Y$3=0,0,IF(เวลาเรียน!BE44="ล",ลับ!Y$3,0))</f>
        <v>0</v>
      </c>
      <c r="AY147" s="64">
        <f>IF(ลับ!Z$3=0,0,IF(เวลาเรียน!BF44="ล",ลับ!Z$3,0))</f>
        <v>0</v>
      </c>
      <c r="AZ147" s="64">
        <f>IF(ลับ!AA$3=0,0,IF(เวลาเรียน!BG44="ล",ลับ!AA$3,0))</f>
        <v>0</v>
      </c>
      <c r="BA147" s="64">
        <f>IF(ลับ!AB$3=0,0,IF(เวลาเรียน!BH44="ล",ลับ!AB$3,0))</f>
        <v>0</v>
      </c>
      <c r="BB147" s="64">
        <f>IF(ลับ!AC$3=0,0,IF(เวลาเรียน!BI44="ล",ลับ!AC$3,0))</f>
        <v>0</v>
      </c>
      <c r="BC147" s="64">
        <f>IF(ลับ!AD$3=0,0,IF(เวลาเรียน!BJ44="ล",ลับ!AD$3,0))</f>
        <v>0</v>
      </c>
      <c r="BD147" s="64">
        <f>IF(ลับ!AE$3=0,0,IF(เวลาเรียน!BK44="ล",ลับ!AE$3,0))</f>
        <v>0</v>
      </c>
      <c r="BE147" s="64">
        <f>IF(ลับ!AF$3=0,0,IF(เวลาเรียน!BL44="ล",ลับ!AF$3,0))</f>
        <v>0</v>
      </c>
      <c r="BF147" s="64">
        <f>IF(ลับ!AG$3=0,0,IF(เวลาเรียน!BM44="ล",ลับ!AG$3,0))</f>
        <v>0</v>
      </c>
      <c r="BG147" s="64">
        <f>IF(ลับ!AH$3=0,0,IF(เวลาเรียน!BN44="ล",ลับ!AH$3,0))</f>
        <v>0</v>
      </c>
      <c r="BH147" s="64">
        <f>IF(ลับ!AI$3=0,0,IF(เวลาเรียน!BO44="ล",ลับ!AI$3,0))</f>
        <v>0</v>
      </c>
      <c r="BI147" s="64">
        <f>IF(ลับ!AJ$3=0,0,IF(เวลาเรียน!BP44="ล",ลับ!AJ$3,0))</f>
        <v>0</v>
      </c>
      <c r="BJ147" s="64">
        <f>IF(ลับ!AK$3=0,0,IF(เวลาเรียน!BQ44="ล",ลับ!AK$3,0))</f>
        <v>0</v>
      </c>
      <c r="BK147" s="64">
        <f>IF(ลับ!AL$3=0,0,IF(เวลาเรียน!BR44="ล",ลับ!AL$3,0))</f>
        <v>0</v>
      </c>
      <c r="BL147" s="64">
        <f>IF(ลับ!AM$3=0,0,IF(เวลาเรียน!BS44="ล",ลับ!AM$3,0))</f>
        <v>0</v>
      </c>
      <c r="BM147" s="64">
        <f>IF(ลับ!AN$3=0,0,IF(เวลาเรียน!BT44="ล",ลับ!AN$3,0))</f>
        <v>0</v>
      </c>
      <c r="BN147" s="64">
        <f>IF(ลับ!AO$3=0,0,IF(เวลาเรียน!BU44="ล",ลับ!AO$3,0))</f>
        <v>0</v>
      </c>
      <c r="BO147" s="64">
        <f>IF(ลับ!AP$3=0,0,IF(เวลาเรียน!BV44="ล",ลับ!AP$3,0))</f>
        <v>0</v>
      </c>
      <c r="BP147" s="64">
        <f>IF(ลับ!AQ$3=0,0,IF(เวลาเรียน!BW44="ล",ลับ!AQ$3,0))</f>
        <v>0</v>
      </c>
      <c r="BQ147" s="64">
        <f>IF(ลับ!AR$3=0,0,IF(เวลาเรียน!BX44="ล",ลับ!AR$3,0))</f>
        <v>0</v>
      </c>
      <c r="BR147" s="64">
        <f>IF(ลับ!AS$3=0,0,IF(เวลาเรียน!BY44="ล",ลับ!AS$3,0))</f>
        <v>0</v>
      </c>
      <c r="BS147" s="773">
        <f>IF(ลับ!AT$3=0,0,IF(เวลาเรียน!BZ44="ล",ลับ!AT$3,0))</f>
        <v>0</v>
      </c>
      <c r="BT147" s="64">
        <f>IF(ลับ!BT$3=0,0,IF(เวลาเรียน!CB44="ล",ลับ!BT$3,0))</f>
        <v>0</v>
      </c>
      <c r="BU147" s="64">
        <f>IF(ลับ!BU$3=0,0,IF(เวลาเรียน!CC44="ล",ลับ!BU$3,0))</f>
        <v>0</v>
      </c>
      <c r="BV147" s="64">
        <f>IF(ลับ!BV$3=0,0,IF(เวลาเรียน!CD44="ล",ลับ!BV$3,0))</f>
        <v>0</v>
      </c>
      <c r="BW147" s="64">
        <f>IF(ลับ!BW$3=0,0,IF(เวลาเรียน!CE44="ล",ลับ!BW$3,0))</f>
        <v>0</v>
      </c>
      <c r="BX147" s="64">
        <f>IF(ลับ!BX$3=0,0,IF(เวลาเรียน!CF44="ล",ลับ!BX$3,0))</f>
        <v>0</v>
      </c>
      <c r="BY147" s="64">
        <f>IF(ลับ!BY$3=0,0,IF(เวลาเรียน!CG44="ล",ลับ!BY$3,0))</f>
        <v>0</v>
      </c>
      <c r="BZ147" s="64">
        <f>IF(ลับ!BZ$3=0,0,IF(เวลาเรียน!CH44="ล",ลับ!BZ$3,0))</f>
        <v>0</v>
      </c>
      <c r="CA147" s="64">
        <f>IF(ลับ!CA$3=0,0,IF(เวลาเรียน!CI44="ล",ลับ!CA$3,0))</f>
        <v>0</v>
      </c>
      <c r="CB147" s="64">
        <f>IF(ลับ!CB$3=0,0,IF(เวลาเรียน!CJ44="ล",ลับ!CB$3,0))</f>
        <v>0</v>
      </c>
      <c r="CC147" s="64">
        <f>IF(ลับ!CC$3=0,0,IF(เวลาเรียน!CK44="ล",ลับ!CC$3,0))</f>
        <v>0</v>
      </c>
      <c r="CD147" s="64">
        <f>IF(ลับ!CD$3=0,0,IF(เวลาเรียน!CL44="ล",ลับ!CD$3,0))</f>
        <v>0</v>
      </c>
      <c r="CE147" s="64">
        <f>IF(ลับ!CE$3=0,0,IF(เวลาเรียน!CM44="ล",ลับ!CE$3,0))</f>
        <v>0</v>
      </c>
      <c r="CF147" s="64">
        <f>IF(ลับ!CF$3=0,0,IF(เวลาเรียน!CN44="ล",ลับ!CF$3,0))</f>
        <v>0</v>
      </c>
      <c r="CG147" s="64">
        <f>IF(ลับ!CG$3=0,0,IF(เวลาเรียน!CO44="ล",ลับ!CG$3,0))</f>
        <v>0</v>
      </c>
      <c r="CH147" s="64">
        <f>IF(ลับ!CH$3=0,0,IF(เวลาเรียน!CP44="ล",ลับ!CH$3,0))</f>
        <v>0</v>
      </c>
      <c r="CI147" s="64">
        <f>IF(ลับ!CI$3=0,0,IF(เวลาเรียน!CQ44="ล",ลับ!CI$3,0))</f>
        <v>0</v>
      </c>
      <c r="CJ147" s="64">
        <f>IF(ลับ!CJ$3=0,0,IF(เวลาเรียน!CR44="ล",ลับ!CJ$3,0))</f>
        <v>0</v>
      </c>
      <c r="CK147" s="64">
        <f>IF(ลับ!CK$3=0,0,IF(เวลาเรียน!CS44="ล",ลับ!CK$3,0))</f>
        <v>0</v>
      </c>
      <c r="CL147" s="64">
        <f>IF(ลับ!CL$3=0,0,IF(เวลาเรียน!CT44="ล",ลับ!CL$3,0))</f>
        <v>0</v>
      </c>
      <c r="CM147" s="64">
        <f>IF(ลับ!CM$3=0,0,IF(เวลาเรียน!CU44="ล",ลับ!CM$3,0))</f>
        <v>0</v>
      </c>
      <c r="CN147" s="64">
        <f>IF(ลับ!CN$3=0,0,IF(เวลาเรียน!CV44="ล",ลับ!CN$3,0))</f>
        <v>0</v>
      </c>
      <c r="CO147" s="64">
        <f>IF(ลับ!CO$3=0,0,IF(เวลาเรียน!CW44="ล",ลับ!CO$3,0))</f>
        <v>0</v>
      </c>
      <c r="CP147" s="64">
        <f>IF(ลับ!CP$3=0,0,IF(เวลาเรียน!CX44="ล",ลับ!CP$3,0))</f>
        <v>0</v>
      </c>
      <c r="CQ147" s="64">
        <f>IF(ลับ!CQ$3=0,0,IF(เวลาเรียน!CY44="ล",ลับ!CQ$3,0))</f>
        <v>0</v>
      </c>
      <c r="CR147" s="64">
        <f>IF(ลับ!CR$3=0,0,IF(เวลาเรียน!CZ44="ล",ลับ!CR$3,0))</f>
        <v>0</v>
      </c>
      <c r="CS147" s="64">
        <f>IF(ลับ!CS$3=0,0,IF(เวลาเรียน!DA44="ล",ลับ!CS$3,0))</f>
        <v>0</v>
      </c>
      <c r="CT147" s="64">
        <f>IF(ลับ!CT$3=0,0,IF(เวลาเรียน!DB44="ล",ลับ!CT$3,0))</f>
        <v>0</v>
      </c>
      <c r="CU147" s="64">
        <f>IF(ลับ!CU$3=0,0,IF(เวลาเรียน!DC44="ล",ลับ!CU$3,0))</f>
        <v>0</v>
      </c>
      <c r="CV147" s="64">
        <f>IF(ลับ!CV$3=0,0,IF(เวลาเรียน!DD44="ล",ลับ!CV$3,0))</f>
        <v>0</v>
      </c>
      <c r="CW147" s="64">
        <f>IF(ลับ!CW$3=0,0,IF(เวลาเรียน!DE44="ล",ลับ!CW$3,0))</f>
        <v>0</v>
      </c>
      <c r="CX147" s="85">
        <f t="shared" si="25"/>
        <v>0</v>
      </c>
      <c r="CZ147" s="51"/>
      <c r="DA147" s="51"/>
      <c r="DB147" s="51"/>
      <c r="DC147" s="51"/>
      <c r="DD147" s="51"/>
      <c r="DE147" s="51"/>
      <c r="DF147" s="51"/>
      <c r="DG147" s="51"/>
      <c r="DH147" s="51"/>
      <c r="DI147" s="51"/>
      <c r="DJ147" s="51"/>
      <c r="DK147" s="51"/>
      <c r="DL147" s="51"/>
      <c r="DM147" s="51"/>
      <c r="DN147" s="51"/>
      <c r="DO147" s="51"/>
      <c r="DP147" s="51"/>
      <c r="DQ147" s="51"/>
      <c r="DR147" s="51"/>
      <c r="DS147" s="51"/>
      <c r="DT147" s="51"/>
      <c r="DU147" s="51"/>
      <c r="DV147" s="51"/>
      <c r="DW147" s="51"/>
      <c r="DX147" s="51"/>
      <c r="DY147" s="51"/>
      <c r="DZ147" s="51"/>
      <c r="EA147" s="51"/>
      <c r="EB147" s="51"/>
      <c r="EC147" s="51"/>
      <c r="ED147" s="51"/>
      <c r="EE147" s="51"/>
      <c r="EF147" s="51"/>
    </row>
    <row r="148" spans="1:214" ht="21">
      <c r="A148" s="29">
        <v>40</v>
      </c>
      <c r="B148" s="64">
        <f>IF(ลับ!B$3=0,0,IF(เวลาเรียน!G45="ล",ลับ!B$3,0))</f>
        <v>0</v>
      </c>
      <c r="C148" s="64">
        <f>IF(ลับ!C$3=0,0,IF(เวลาเรียน!H45="ล",ลับ!C$3,0))</f>
        <v>0</v>
      </c>
      <c r="D148" s="64">
        <f>IF(ลับ!D$3=0,0,IF(เวลาเรียน!I45="ล",ลับ!D$3,0))</f>
        <v>0</v>
      </c>
      <c r="E148" s="64">
        <f>IF(ลับ!E$3=0,0,IF(เวลาเรียน!J45="ล",ลับ!E$3,0))</f>
        <v>0</v>
      </c>
      <c r="F148" s="64">
        <f>IF(ลับ!F$3=0,0,IF(เวลาเรียน!K45="ล",ลับ!F$3,0))</f>
        <v>0</v>
      </c>
      <c r="G148" s="64">
        <f>IF(ลับ!G$3=0,0,IF(เวลาเรียน!L45="ล",ลับ!G$3,0))</f>
        <v>0</v>
      </c>
      <c r="H148" s="64">
        <f>IF(ลับ!H$3=0,0,IF(เวลาเรียน!M45="ล",ลับ!H$3,0))</f>
        <v>0</v>
      </c>
      <c r="I148" s="64">
        <f>IF(ลับ!I$3=0,0,IF(เวลาเรียน!N45="ล",ลับ!I$3,0))</f>
        <v>0</v>
      </c>
      <c r="J148" s="64">
        <f>IF(ลับ!J$3=0,0,IF(เวลาเรียน!O45="ล",ลับ!J$3,0))</f>
        <v>0</v>
      </c>
      <c r="K148" s="64">
        <f>IF(ลับ!K$3=0,0,IF(เวลาเรียน!P45="ล",ลับ!K$3,0))</f>
        <v>0</v>
      </c>
      <c r="L148" s="64">
        <f>IF(ลับ!L$3=0,0,IF(เวลาเรียน!Q45="ล",ลับ!L$3,0))</f>
        <v>0</v>
      </c>
      <c r="M148" s="64">
        <f>IF(ลับ!M$3=0,0,IF(เวลาเรียน!R45="ล",ลับ!M$3,0))</f>
        <v>0</v>
      </c>
      <c r="N148" s="64">
        <f>IF(ลับ!N$3=0,0,IF(เวลาเรียน!S45="ล",ลับ!N$3,0))</f>
        <v>0</v>
      </c>
      <c r="O148" s="64">
        <f>IF(ลับ!O$3=0,0,IF(เวลาเรียน!T45="ล",ลับ!O$3,0))</f>
        <v>0</v>
      </c>
      <c r="P148" s="64">
        <f>IF(ลับ!P$3=0,0,IF(เวลาเรียน!U45="ล",ลับ!P$3,0))</f>
        <v>0</v>
      </c>
      <c r="Q148" s="64">
        <f>IF(ลับ!Q$3=0,0,IF(เวลาเรียน!V45="ล",ลับ!Q$3,0))</f>
        <v>0</v>
      </c>
      <c r="R148" s="64">
        <f>IF(ลับ!R$3=0,0,IF(เวลาเรียน!W45="ล",ลับ!R$3,0))</f>
        <v>0</v>
      </c>
      <c r="S148" s="64">
        <f>IF(ลับ!S$3=0,0,IF(เวลาเรียน!X45="ล",ลับ!S$3,0))</f>
        <v>0</v>
      </c>
      <c r="T148" s="64">
        <f>IF(ลับ!T$3=0,0,IF(เวลาเรียน!Y45="ล",ลับ!T$3,0))</f>
        <v>0</v>
      </c>
      <c r="U148" s="64">
        <f>IF(ลับ!U$3=0,0,IF(เวลาเรียน!Z45="ล",ลับ!U$3,0))</f>
        <v>0</v>
      </c>
      <c r="V148" s="64">
        <f>IF(ลับ!V$3=0,0,IF(เวลาเรียน!AA45="ล",ลับ!V$3,0))</f>
        <v>0</v>
      </c>
      <c r="W148" s="64">
        <f>IF(ลับ!W$3=0,0,IF(เวลาเรียน!AB45="ล",ลับ!W$3,0))</f>
        <v>0</v>
      </c>
      <c r="X148" s="64">
        <f>IF(ลับ!X$3=0,0,IF(เวลาเรียน!AC45="ล",ลับ!X$3,0))</f>
        <v>0</v>
      </c>
      <c r="Y148" s="64">
        <f>IF(ลับ!Y$3=0,0,IF(เวลาเรียน!AD45="ล",ลับ!Y$3,0))</f>
        <v>0</v>
      </c>
      <c r="Z148" s="773">
        <f>IF(ลับ!Z$3=0,0,IF(เวลาเรียน!AE45="ล",ลับ!Z$3,0))</f>
        <v>0</v>
      </c>
      <c r="AA148" s="64">
        <f>IF(ลับ!B$3=0,0,IF(เวลาเรียน!AH45="ล",ลับ!B$3,0))</f>
        <v>0</v>
      </c>
      <c r="AB148" s="64">
        <f>IF(ลับ!C$3=0,0,IF(เวลาเรียน!AI45="ล",ลับ!C$3,0))</f>
        <v>0</v>
      </c>
      <c r="AC148" s="64">
        <f>IF(ลับ!D$3=0,0,IF(เวลาเรียน!AJ45="ล",ลับ!D$3,0))</f>
        <v>0</v>
      </c>
      <c r="AD148" s="64">
        <f>IF(ลับ!E$3=0,0,IF(เวลาเรียน!AK45="ล",ลับ!E$3,0))</f>
        <v>0</v>
      </c>
      <c r="AE148" s="64">
        <f>IF(ลับ!F$3=0,0,IF(เวลาเรียน!AL45="ล",ลับ!F$3,0))</f>
        <v>0</v>
      </c>
      <c r="AF148" s="64">
        <f>IF(ลับ!G$3=0,0,IF(เวลาเรียน!AM45="ล",ลับ!G$3,0))</f>
        <v>0</v>
      </c>
      <c r="AG148" s="64">
        <f>IF(ลับ!H$3=0,0,IF(เวลาเรียน!AN45="ล",ลับ!H$3,0))</f>
        <v>0</v>
      </c>
      <c r="AH148" s="64">
        <f>IF(ลับ!I$3=0,0,IF(เวลาเรียน!AO45="ล",ลับ!I$3,0))</f>
        <v>0</v>
      </c>
      <c r="AI148" s="64">
        <f>IF(ลับ!J$3=0,0,IF(เวลาเรียน!AP45="ล",ลับ!J$3,0))</f>
        <v>0</v>
      </c>
      <c r="AJ148" s="64">
        <f>IF(ลับ!K$3=0,0,IF(เวลาเรียน!AQ45="ล",ลับ!K$3,0))</f>
        <v>0</v>
      </c>
      <c r="AK148" s="64">
        <f>IF(ลับ!L$3=0,0,IF(เวลาเรียน!AR45="ล",ลับ!L$3,0))</f>
        <v>0</v>
      </c>
      <c r="AL148" s="64">
        <f>IF(ลับ!M$3=0,0,IF(เวลาเรียน!AS45="ล",ลับ!M$3,0))</f>
        <v>0</v>
      </c>
      <c r="AM148" s="64">
        <f>IF(ลับ!N$3=0,0,IF(เวลาเรียน!AT45="ล",ลับ!N$3,0))</f>
        <v>0</v>
      </c>
      <c r="AN148" s="64">
        <f>IF(ลับ!O$3=0,0,IF(เวลาเรียน!AU45="ล",ลับ!O$3,0))</f>
        <v>0</v>
      </c>
      <c r="AO148" s="64">
        <f>IF(ลับ!P$3=0,0,IF(เวลาเรียน!AV45="ล",ลับ!P$3,0))</f>
        <v>0</v>
      </c>
      <c r="AP148" s="64">
        <f>IF(ลับ!Q$3=0,0,IF(เวลาเรียน!AW45="ล",ลับ!Q$3,0))</f>
        <v>0</v>
      </c>
      <c r="AQ148" s="64">
        <f>IF(ลับ!R$3=0,0,IF(เวลาเรียน!AX45="ล",ลับ!R$3,0))</f>
        <v>0</v>
      </c>
      <c r="AR148" s="64">
        <f>IF(ลับ!S$3=0,0,IF(เวลาเรียน!AY45="ล",ลับ!S$3,0))</f>
        <v>0</v>
      </c>
      <c r="AS148" s="64">
        <f>IF(ลับ!T$3=0,0,IF(เวลาเรียน!AZ45="ล",ลับ!T$3,0))</f>
        <v>0</v>
      </c>
      <c r="AT148" s="64">
        <f>IF(ลับ!U$3=0,0,IF(เวลาเรียน!BA45="ล",ลับ!U$3,0))</f>
        <v>0</v>
      </c>
      <c r="AU148" s="64">
        <f>IF(ลับ!V$3=0,0,IF(เวลาเรียน!BB45="ล",ลับ!V$3,0))</f>
        <v>0</v>
      </c>
      <c r="AV148" s="64">
        <f>IF(ลับ!W$3=0,0,IF(เวลาเรียน!BC45="ล",ลับ!W$3,0))</f>
        <v>0</v>
      </c>
      <c r="AW148" s="64">
        <f>IF(ลับ!X$3=0,0,IF(เวลาเรียน!BD45="ล",ลับ!X$3,0))</f>
        <v>0</v>
      </c>
      <c r="AX148" s="64">
        <f>IF(ลับ!Y$3=0,0,IF(เวลาเรียน!BE45="ล",ลับ!Y$3,0))</f>
        <v>0</v>
      </c>
      <c r="AY148" s="64">
        <f>IF(ลับ!Z$3=0,0,IF(เวลาเรียน!BF45="ล",ลับ!Z$3,0))</f>
        <v>0</v>
      </c>
      <c r="AZ148" s="64">
        <f>IF(ลับ!AA$3=0,0,IF(เวลาเรียน!BG45="ล",ลับ!AA$3,0))</f>
        <v>0</v>
      </c>
      <c r="BA148" s="64">
        <f>IF(ลับ!AB$3=0,0,IF(เวลาเรียน!BH45="ล",ลับ!AB$3,0))</f>
        <v>0</v>
      </c>
      <c r="BB148" s="64">
        <f>IF(ลับ!AC$3=0,0,IF(เวลาเรียน!BI45="ล",ลับ!AC$3,0))</f>
        <v>0</v>
      </c>
      <c r="BC148" s="64">
        <f>IF(ลับ!AD$3=0,0,IF(เวลาเรียน!BJ45="ล",ลับ!AD$3,0))</f>
        <v>0</v>
      </c>
      <c r="BD148" s="64">
        <f>IF(ลับ!AE$3=0,0,IF(เวลาเรียน!BK45="ล",ลับ!AE$3,0))</f>
        <v>0</v>
      </c>
      <c r="BE148" s="64">
        <f>IF(ลับ!AF$3=0,0,IF(เวลาเรียน!BL45="ล",ลับ!AF$3,0))</f>
        <v>0</v>
      </c>
      <c r="BF148" s="64">
        <f>IF(ลับ!AG$3=0,0,IF(เวลาเรียน!BM45="ล",ลับ!AG$3,0))</f>
        <v>0</v>
      </c>
      <c r="BG148" s="64">
        <f>IF(ลับ!AH$3=0,0,IF(เวลาเรียน!BN45="ล",ลับ!AH$3,0))</f>
        <v>0</v>
      </c>
      <c r="BH148" s="64">
        <f>IF(ลับ!AI$3=0,0,IF(เวลาเรียน!BO45="ล",ลับ!AI$3,0))</f>
        <v>0</v>
      </c>
      <c r="BI148" s="64">
        <f>IF(ลับ!AJ$3=0,0,IF(เวลาเรียน!BP45="ล",ลับ!AJ$3,0))</f>
        <v>0</v>
      </c>
      <c r="BJ148" s="64">
        <f>IF(ลับ!AK$3=0,0,IF(เวลาเรียน!BQ45="ล",ลับ!AK$3,0))</f>
        <v>0</v>
      </c>
      <c r="BK148" s="64">
        <f>IF(ลับ!AL$3=0,0,IF(เวลาเรียน!BR45="ล",ลับ!AL$3,0))</f>
        <v>0</v>
      </c>
      <c r="BL148" s="64">
        <f>IF(ลับ!AM$3=0,0,IF(เวลาเรียน!BS45="ล",ลับ!AM$3,0))</f>
        <v>0</v>
      </c>
      <c r="BM148" s="64">
        <f>IF(ลับ!AN$3=0,0,IF(เวลาเรียน!BT45="ล",ลับ!AN$3,0))</f>
        <v>0</v>
      </c>
      <c r="BN148" s="64">
        <f>IF(ลับ!AO$3=0,0,IF(เวลาเรียน!BU45="ล",ลับ!AO$3,0))</f>
        <v>0</v>
      </c>
      <c r="BO148" s="64">
        <f>IF(ลับ!AP$3=0,0,IF(เวลาเรียน!BV45="ล",ลับ!AP$3,0))</f>
        <v>0</v>
      </c>
      <c r="BP148" s="64">
        <f>IF(ลับ!AQ$3=0,0,IF(เวลาเรียน!BW45="ล",ลับ!AQ$3,0))</f>
        <v>0</v>
      </c>
      <c r="BQ148" s="64">
        <f>IF(ลับ!AR$3=0,0,IF(เวลาเรียน!BX45="ล",ลับ!AR$3,0))</f>
        <v>0</v>
      </c>
      <c r="BR148" s="64">
        <f>IF(ลับ!AS$3=0,0,IF(เวลาเรียน!BY45="ล",ลับ!AS$3,0))</f>
        <v>0</v>
      </c>
      <c r="BS148" s="773">
        <f>IF(ลับ!AT$3=0,0,IF(เวลาเรียน!BZ45="ล",ลับ!AT$3,0))</f>
        <v>0</v>
      </c>
      <c r="BT148" s="64">
        <f>IF(ลับ!BT$3=0,0,IF(เวลาเรียน!CB45="ล",ลับ!BT$3,0))</f>
        <v>0</v>
      </c>
      <c r="BU148" s="64">
        <f>IF(ลับ!BU$3=0,0,IF(เวลาเรียน!CC45="ล",ลับ!BU$3,0))</f>
        <v>0</v>
      </c>
      <c r="BV148" s="64">
        <f>IF(ลับ!BV$3=0,0,IF(เวลาเรียน!CD45="ล",ลับ!BV$3,0))</f>
        <v>0</v>
      </c>
      <c r="BW148" s="64">
        <f>IF(ลับ!BW$3=0,0,IF(เวลาเรียน!CE45="ล",ลับ!BW$3,0))</f>
        <v>0</v>
      </c>
      <c r="BX148" s="64">
        <f>IF(ลับ!BX$3=0,0,IF(เวลาเรียน!CF45="ล",ลับ!BX$3,0))</f>
        <v>0</v>
      </c>
      <c r="BY148" s="64">
        <f>IF(ลับ!BY$3=0,0,IF(เวลาเรียน!CG45="ล",ลับ!BY$3,0))</f>
        <v>0</v>
      </c>
      <c r="BZ148" s="64">
        <f>IF(ลับ!BZ$3=0,0,IF(เวลาเรียน!CH45="ล",ลับ!BZ$3,0))</f>
        <v>0</v>
      </c>
      <c r="CA148" s="64">
        <f>IF(ลับ!CA$3=0,0,IF(เวลาเรียน!CI45="ล",ลับ!CA$3,0))</f>
        <v>0</v>
      </c>
      <c r="CB148" s="64">
        <f>IF(ลับ!CB$3=0,0,IF(เวลาเรียน!CJ45="ล",ลับ!CB$3,0))</f>
        <v>0</v>
      </c>
      <c r="CC148" s="64">
        <f>IF(ลับ!CC$3=0,0,IF(เวลาเรียน!CK45="ล",ลับ!CC$3,0))</f>
        <v>0</v>
      </c>
      <c r="CD148" s="64">
        <f>IF(ลับ!CD$3=0,0,IF(เวลาเรียน!CL45="ล",ลับ!CD$3,0))</f>
        <v>0</v>
      </c>
      <c r="CE148" s="64">
        <f>IF(ลับ!CE$3=0,0,IF(เวลาเรียน!CM45="ล",ลับ!CE$3,0))</f>
        <v>0</v>
      </c>
      <c r="CF148" s="64">
        <f>IF(ลับ!CF$3=0,0,IF(เวลาเรียน!CN45="ล",ลับ!CF$3,0))</f>
        <v>0</v>
      </c>
      <c r="CG148" s="64">
        <f>IF(ลับ!CG$3=0,0,IF(เวลาเรียน!CO45="ล",ลับ!CG$3,0))</f>
        <v>0</v>
      </c>
      <c r="CH148" s="64">
        <f>IF(ลับ!CH$3=0,0,IF(เวลาเรียน!CP45="ล",ลับ!CH$3,0))</f>
        <v>0</v>
      </c>
      <c r="CI148" s="64">
        <f>IF(ลับ!CI$3=0,0,IF(เวลาเรียน!CQ45="ล",ลับ!CI$3,0))</f>
        <v>0</v>
      </c>
      <c r="CJ148" s="64">
        <f>IF(ลับ!CJ$3=0,0,IF(เวลาเรียน!CR45="ล",ลับ!CJ$3,0))</f>
        <v>0</v>
      </c>
      <c r="CK148" s="64">
        <f>IF(ลับ!CK$3=0,0,IF(เวลาเรียน!CS45="ล",ลับ!CK$3,0))</f>
        <v>0</v>
      </c>
      <c r="CL148" s="64">
        <f>IF(ลับ!CL$3=0,0,IF(เวลาเรียน!CT45="ล",ลับ!CL$3,0))</f>
        <v>0</v>
      </c>
      <c r="CM148" s="64">
        <f>IF(ลับ!CM$3=0,0,IF(เวลาเรียน!CU45="ล",ลับ!CM$3,0))</f>
        <v>0</v>
      </c>
      <c r="CN148" s="64">
        <f>IF(ลับ!CN$3=0,0,IF(เวลาเรียน!CV45="ล",ลับ!CN$3,0))</f>
        <v>0</v>
      </c>
      <c r="CO148" s="64">
        <f>IF(ลับ!CO$3=0,0,IF(เวลาเรียน!CW45="ล",ลับ!CO$3,0))</f>
        <v>0</v>
      </c>
      <c r="CP148" s="64">
        <f>IF(ลับ!CP$3=0,0,IF(เวลาเรียน!CX45="ล",ลับ!CP$3,0))</f>
        <v>0</v>
      </c>
      <c r="CQ148" s="64">
        <f>IF(ลับ!CQ$3=0,0,IF(เวลาเรียน!CY45="ล",ลับ!CQ$3,0))</f>
        <v>0</v>
      </c>
      <c r="CR148" s="64">
        <f>IF(ลับ!CR$3=0,0,IF(เวลาเรียน!CZ45="ล",ลับ!CR$3,0))</f>
        <v>0</v>
      </c>
      <c r="CS148" s="64">
        <f>IF(ลับ!CS$3=0,0,IF(เวลาเรียน!DA45="ล",ลับ!CS$3,0))</f>
        <v>0</v>
      </c>
      <c r="CT148" s="64">
        <f>IF(ลับ!CT$3=0,0,IF(เวลาเรียน!DB45="ล",ลับ!CT$3,0))</f>
        <v>0</v>
      </c>
      <c r="CU148" s="64">
        <f>IF(ลับ!CU$3=0,0,IF(เวลาเรียน!DC45="ล",ลับ!CU$3,0))</f>
        <v>0</v>
      </c>
      <c r="CV148" s="64">
        <f>IF(ลับ!CV$3=0,0,IF(เวลาเรียน!DD45="ล",ลับ!CV$3,0))</f>
        <v>0</v>
      </c>
      <c r="CW148" s="64">
        <f>IF(ลับ!CW$3=0,0,IF(เวลาเรียน!DE45="ล",ลับ!CW$3,0))</f>
        <v>0</v>
      </c>
      <c r="CX148" s="85">
        <f t="shared" si="25"/>
        <v>0</v>
      </c>
      <c r="CZ148" s="51"/>
      <c r="DA148" s="51"/>
      <c r="DB148" s="51"/>
      <c r="DC148" s="51"/>
      <c r="DD148" s="51"/>
      <c r="DE148" s="51"/>
      <c r="DF148" s="51"/>
      <c r="DG148" s="51"/>
      <c r="DH148" s="51"/>
      <c r="DI148" s="51"/>
      <c r="DJ148" s="51"/>
      <c r="DK148" s="51"/>
      <c r="DL148" s="51"/>
      <c r="DM148" s="51"/>
      <c r="DN148" s="51"/>
      <c r="DO148" s="51"/>
      <c r="DP148" s="51"/>
      <c r="DQ148" s="51"/>
      <c r="DR148" s="51"/>
      <c r="DS148" s="51"/>
      <c r="DT148" s="51"/>
      <c r="DU148" s="51"/>
      <c r="DV148" s="51"/>
      <c r="DW148" s="51"/>
      <c r="DX148" s="51"/>
      <c r="DY148" s="51"/>
      <c r="DZ148" s="51"/>
      <c r="EA148" s="51"/>
      <c r="EB148" s="51"/>
      <c r="EC148" s="51"/>
      <c r="ED148" s="51"/>
      <c r="EE148" s="51"/>
      <c r="EF148" s="51"/>
    </row>
    <row r="149" spans="1:214" ht="21">
      <c r="A149" s="29">
        <v>41</v>
      </c>
      <c r="B149" s="64">
        <f>IF(ลับ!B$3=0,0,IF(เวลาเรียน!G46="ล",ลับ!B$3,0))</f>
        <v>0</v>
      </c>
      <c r="C149" s="64">
        <f>IF(ลับ!C$3=0,0,IF(เวลาเรียน!H46="ล",ลับ!C$3,0))</f>
        <v>0</v>
      </c>
      <c r="D149" s="64">
        <f>IF(ลับ!D$3=0,0,IF(เวลาเรียน!I46="ล",ลับ!D$3,0))</f>
        <v>0</v>
      </c>
      <c r="E149" s="64">
        <f>IF(ลับ!E$3=0,0,IF(เวลาเรียน!J46="ล",ลับ!E$3,0))</f>
        <v>0</v>
      </c>
      <c r="F149" s="64">
        <f>IF(ลับ!F$3=0,0,IF(เวลาเรียน!K46="ล",ลับ!F$3,0))</f>
        <v>0</v>
      </c>
      <c r="G149" s="64">
        <f>IF(ลับ!G$3=0,0,IF(เวลาเรียน!L46="ล",ลับ!G$3,0))</f>
        <v>0</v>
      </c>
      <c r="H149" s="64">
        <f>IF(ลับ!H$3=0,0,IF(เวลาเรียน!M46="ล",ลับ!H$3,0))</f>
        <v>0</v>
      </c>
      <c r="I149" s="64">
        <f>IF(ลับ!I$3=0,0,IF(เวลาเรียน!N46="ล",ลับ!I$3,0))</f>
        <v>0</v>
      </c>
      <c r="J149" s="64">
        <f>IF(ลับ!J$3=0,0,IF(เวลาเรียน!O46="ล",ลับ!J$3,0))</f>
        <v>0</v>
      </c>
      <c r="K149" s="64">
        <f>IF(ลับ!K$3=0,0,IF(เวลาเรียน!P46="ล",ลับ!K$3,0))</f>
        <v>0</v>
      </c>
      <c r="L149" s="64">
        <f>IF(ลับ!L$3=0,0,IF(เวลาเรียน!Q46="ล",ลับ!L$3,0))</f>
        <v>0</v>
      </c>
      <c r="M149" s="64">
        <f>IF(ลับ!M$3=0,0,IF(เวลาเรียน!R46="ล",ลับ!M$3,0))</f>
        <v>0</v>
      </c>
      <c r="N149" s="64">
        <f>IF(ลับ!N$3=0,0,IF(เวลาเรียน!S46="ล",ลับ!N$3,0))</f>
        <v>0</v>
      </c>
      <c r="O149" s="64">
        <f>IF(ลับ!O$3=0,0,IF(เวลาเรียน!T46="ล",ลับ!O$3,0))</f>
        <v>0</v>
      </c>
      <c r="P149" s="64">
        <f>IF(ลับ!P$3=0,0,IF(เวลาเรียน!U46="ล",ลับ!P$3,0))</f>
        <v>0</v>
      </c>
      <c r="Q149" s="64">
        <f>IF(ลับ!Q$3=0,0,IF(เวลาเรียน!V46="ล",ลับ!Q$3,0))</f>
        <v>0</v>
      </c>
      <c r="R149" s="64">
        <f>IF(ลับ!R$3=0,0,IF(เวลาเรียน!W46="ล",ลับ!R$3,0))</f>
        <v>0</v>
      </c>
      <c r="S149" s="64">
        <f>IF(ลับ!S$3=0,0,IF(เวลาเรียน!X46="ล",ลับ!S$3,0))</f>
        <v>0</v>
      </c>
      <c r="T149" s="64">
        <f>IF(ลับ!T$3=0,0,IF(เวลาเรียน!Y46="ล",ลับ!T$3,0))</f>
        <v>0</v>
      </c>
      <c r="U149" s="64">
        <f>IF(ลับ!U$3=0,0,IF(เวลาเรียน!Z46="ล",ลับ!U$3,0))</f>
        <v>0</v>
      </c>
      <c r="V149" s="64">
        <f>IF(ลับ!V$3=0,0,IF(เวลาเรียน!AA46="ล",ลับ!V$3,0))</f>
        <v>0</v>
      </c>
      <c r="W149" s="64">
        <f>IF(ลับ!W$3=0,0,IF(เวลาเรียน!AB46="ล",ลับ!W$3,0))</f>
        <v>0</v>
      </c>
      <c r="X149" s="64">
        <f>IF(ลับ!X$3=0,0,IF(เวลาเรียน!AC46="ล",ลับ!X$3,0))</f>
        <v>0</v>
      </c>
      <c r="Y149" s="64">
        <f>IF(ลับ!Y$3=0,0,IF(เวลาเรียน!AD46="ล",ลับ!Y$3,0))</f>
        <v>0</v>
      </c>
      <c r="Z149" s="773">
        <f>IF(ลับ!Z$3=0,0,IF(เวลาเรียน!AE46="ล",ลับ!Z$3,0))</f>
        <v>0</v>
      </c>
      <c r="AA149" s="64">
        <f>IF(ลับ!B$3=0,0,IF(เวลาเรียน!AH46="ล",ลับ!B$3,0))</f>
        <v>0</v>
      </c>
      <c r="AB149" s="64">
        <f>IF(ลับ!C$3=0,0,IF(เวลาเรียน!AI46="ล",ลับ!C$3,0))</f>
        <v>0</v>
      </c>
      <c r="AC149" s="64">
        <f>IF(ลับ!D$3=0,0,IF(เวลาเรียน!AJ46="ล",ลับ!D$3,0))</f>
        <v>0</v>
      </c>
      <c r="AD149" s="64">
        <f>IF(ลับ!E$3=0,0,IF(เวลาเรียน!AK46="ล",ลับ!E$3,0))</f>
        <v>0</v>
      </c>
      <c r="AE149" s="64">
        <f>IF(ลับ!F$3=0,0,IF(เวลาเรียน!AL46="ล",ลับ!F$3,0))</f>
        <v>0</v>
      </c>
      <c r="AF149" s="64">
        <f>IF(ลับ!G$3=0,0,IF(เวลาเรียน!AM46="ล",ลับ!G$3,0))</f>
        <v>0</v>
      </c>
      <c r="AG149" s="64">
        <f>IF(ลับ!H$3=0,0,IF(เวลาเรียน!AN46="ล",ลับ!H$3,0))</f>
        <v>0</v>
      </c>
      <c r="AH149" s="64">
        <f>IF(ลับ!I$3=0,0,IF(เวลาเรียน!AO46="ล",ลับ!I$3,0))</f>
        <v>0</v>
      </c>
      <c r="AI149" s="64">
        <f>IF(ลับ!J$3=0,0,IF(เวลาเรียน!AP46="ล",ลับ!J$3,0))</f>
        <v>0</v>
      </c>
      <c r="AJ149" s="64">
        <f>IF(ลับ!K$3=0,0,IF(เวลาเรียน!AQ46="ล",ลับ!K$3,0))</f>
        <v>0</v>
      </c>
      <c r="AK149" s="64">
        <f>IF(ลับ!L$3=0,0,IF(เวลาเรียน!AR46="ล",ลับ!L$3,0))</f>
        <v>0</v>
      </c>
      <c r="AL149" s="64">
        <f>IF(ลับ!M$3=0,0,IF(เวลาเรียน!AS46="ล",ลับ!M$3,0))</f>
        <v>0</v>
      </c>
      <c r="AM149" s="64">
        <f>IF(ลับ!N$3=0,0,IF(เวลาเรียน!AT46="ล",ลับ!N$3,0))</f>
        <v>0</v>
      </c>
      <c r="AN149" s="64">
        <f>IF(ลับ!O$3=0,0,IF(เวลาเรียน!AU46="ล",ลับ!O$3,0))</f>
        <v>0</v>
      </c>
      <c r="AO149" s="64">
        <f>IF(ลับ!P$3=0,0,IF(เวลาเรียน!AV46="ล",ลับ!P$3,0))</f>
        <v>0</v>
      </c>
      <c r="AP149" s="64">
        <f>IF(ลับ!Q$3=0,0,IF(เวลาเรียน!AW46="ล",ลับ!Q$3,0))</f>
        <v>0</v>
      </c>
      <c r="AQ149" s="64">
        <f>IF(ลับ!R$3=0,0,IF(เวลาเรียน!AX46="ล",ลับ!R$3,0))</f>
        <v>0</v>
      </c>
      <c r="AR149" s="64">
        <f>IF(ลับ!S$3=0,0,IF(เวลาเรียน!AY46="ล",ลับ!S$3,0))</f>
        <v>0</v>
      </c>
      <c r="AS149" s="64">
        <f>IF(ลับ!T$3=0,0,IF(เวลาเรียน!AZ46="ล",ลับ!T$3,0))</f>
        <v>0</v>
      </c>
      <c r="AT149" s="64">
        <f>IF(ลับ!U$3=0,0,IF(เวลาเรียน!BA46="ล",ลับ!U$3,0))</f>
        <v>0</v>
      </c>
      <c r="AU149" s="64">
        <f>IF(ลับ!V$3=0,0,IF(เวลาเรียน!BB46="ล",ลับ!V$3,0))</f>
        <v>0</v>
      </c>
      <c r="AV149" s="64">
        <f>IF(ลับ!W$3=0,0,IF(เวลาเรียน!BC46="ล",ลับ!W$3,0))</f>
        <v>0</v>
      </c>
      <c r="AW149" s="64">
        <f>IF(ลับ!X$3=0,0,IF(เวลาเรียน!BD46="ล",ลับ!X$3,0))</f>
        <v>0</v>
      </c>
      <c r="AX149" s="64">
        <f>IF(ลับ!Y$3=0,0,IF(เวลาเรียน!BE46="ล",ลับ!Y$3,0))</f>
        <v>0</v>
      </c>
      <c r="AY149" s="64">
        <f>IF(ลับ!Z$3=0,0,IF(เวลาเรียน!BF46="ล",ลับ!Z$3,0))</f>
        <v>0</v>
      </c>
      <c r="AZ149" s="64">
        <f>IF(ลับ!AA$3=0,0,IF(เวลาเรียน!BG46="ล",ลับ!AA$3,0))</f>
        <v>0</v>
      </c>
      <c r="BA149" s="64">
        <f>IF(ลับ!AB$3=0,0,IF(เวลาเรียน!BH46="ล",ลับ!AB$3,0))</f>
        <v>0</v>
      </c>
      <c r="BB149" s="64">
        <f>IF(ลับ!AC$3=0,0,IF(เวลาเรียน!BI46="ล",ลับ!AC$3,0))</f>
        <v>0</v>
      </c>
      <c r="BC149" s="64">
        <f>IF(ลับ!AD$3=0,0,IF(เวลาเรียน!BJ46="ล",ลับ!AD$3,0))</f>
        <v>0</v>
      </c>
      <c r="BD149" s="64">
        <f>IF(ลับ!AE$3=0,0,IF(เวลาเรียน!BK46="ล",ลับ!AE$3,0))</f>
        <v>0</v>
      </c>
      <c r="BE149" s="64">
        <f>IF(ลับ!AF$3=0,0,IF(เวลาเรียน!BL46="ล",ลับ!AF$3,0))</f>
        <v>0</v>
      </c>
      <c r="BF149" s="64">
        <f>IF(ลับ!AG$3=0,0,IF(เวลาเรียน!BM46="ล",ลับ!AG$3,0))</f>
        <v>0</v>
      </c>
      <c r="BG149" s="64">
        <f>IF(ลับ!AH$3=0,0,IF(เวลาเรียน!BN46="ล",ลับ!AH$3,0))</f>
        <v>0</v>
      </c>
      <c r="BH149" s="64">
        <f>IF(ลับ!AI$3=0,0,IF(เวลาเรียน!BO46="ล",ลับ!AI$3,0))</f>
        <v>0</v>
      </c>
      <c r="BI149" s="64">
        <f>IF(ลับ!AJ$3=0,0,IF(เวลาเรียน!BP46="ล",ลับ!AJ$3,0))</f>
        <v>0</v>
      </c>
      <c r="BJ149" s="64">
        <f>IF(ลับ!AK$3=0,0,IF(เวลาเรียน!BQ46="ล",ลับ!AK$3,0))</f>
        <v>0</v>
      </c>
      <c r="BK149" s="64">
        <f>IF(ลับ!AL$3=0,0,IF(เวลาเรียน!BR46="ล",ลับ!AL$3,0))</f>
        <v>0</v>
      </c>
      <c r="BL149" s="64">
        <f>IF(ลับ!AM$3=0,0,IF(เวลาเรียน!BS46="ล",ลับ!AM$3,0))</f>
        <v>0</v>
      </c>
      <c r="BM149" s="64">
        <f>IF(ลับ!AN$3=0,0,IF(เวลาเรียน!BT46="ล",ลับ!AN$3,0))</f>
        <v>0</v>
      </c>
      <c r="BN149" s="64">
        <f>IF(ลับ!AO$3=0,0,IF(เวลาเรียน!BU46="ล",ลับ!AO$3,0))</f>
        <v>0</v>
      </c>
      <c r="BO149" s="64">
        <f>IF(ลับ!AP$3=0,0,IF(เวลาเรียน!BV46="ล",ลับ!AP$3,0))</f>
        <v>0</v>
      </c>
      <c r="BP149" s="64">
        <f>IF(ลับ!AQ$3=0,0,IF(เวลาเรียน!BW46="ล",ลับ!AQ$3,0))</f>
        <v>0</v>
      </c>
      <c r="BQ149" s="64">
        <f>IF(ลับ!AR$3=0,0,IF(เวลาเรียน!BX46="ล",ลับ!AR$3,0))</f>
        <v>0</v>
      </c>
      <c r="BR149" s="64">
        <f>IF(ลับ!AS$3=0,0,IF(เวลาเรียน!BY46="ล",ลับ!AS$3,0))</f>
        <v>0</v>
      </c>
      <c r="BS149" s="773">
        <f>IF(ลับ!AT$3=0,0,IF(เวลาเรียน!BZ46="ล",ลับ!AT$3,0))</f>
        <v>0</v>
      </c>
      <c r="BT149" s="64">
        <f>IF(ลับ!BT$3=0,0,IF(เวลาเรียน!CB46="ล",ลับ!BT$3,0))</f>
        <v>0</v>
      </c>
      <c r="BU149" s="64">
        <f>IF(ลับ!BU$3=0,0,IF(เวลาเรียน!CC46="ล",ลับ!BU$3,0))</f>
        <v>0</v>
      </c>
      <c r="BV149" s="64">
        <f>IF(ลับ!BV$3=0,0,IF(เวลาเรียน!CD46="ล",ลับ!BV$3,0))</f>
        <v>0</v>
      </c>
      <c r="BW149" s="64">
        <f>IF(ลับ!BW$3=0,0,IF(เวลาเรียน!CE46="ล",ลับ!BW$3,0))</f>
        <v>0</v>
      </c>
      <c r="BX149" s="64">
        <f>IF(ลับ!BX$3=0,0,IF(เวลาเรียน!CF46="ล",ลับ!BX$3,0))</f>
        <v>0</v>
      </c>
      <c r="BY149" s="64">
        <f>IF(ลับ!BY$3=0,0,IF(เวลาเรียน!CG46="ล",ลับ!BY$3,0))</f>
        <v>0</v>
      </c>
      <c r="BZ149" s="64">
        <f>IF(ลับ!BZ$3=0,0,IF(เวลาเรียน!CH46="ล",ลับ!BZ$3,0))</f>
        <v>0</v>
      </c>
      <c r="CA149" s="64">
        <f>IF(ลับ!CA$3=0,0,IF(เวลาเรียน!CI46="ล",ลับ!CA$3,0))</f>
        <v>0</v>
      </c>
      <c r="CB149" s="64">
        <f>IF(ลับ!CB$3=0,0,IF(เวลาเรียน!CJ46="ล",ลับ!CB$3,0))</f>
        <v>0</v>
      </c>
      <c r="CC149" s="64">
        <f>IF(ลับ!CC$3=0,0,IF(เวลาเรียน!CK46="ล",ลับ!CC$3,0))</f>
        <v>0</v>
      </c>
      <c r="CD149" s="64">
        <f>IF(ลับ!CD$3=0,0,IF(เวลาเรียน!CL46="ล",ลับ!CD$3,0))</f>
        <v>0</v>
      </c>
      <c r="CE149" s="64">
        <f>IF(ลับ!CE$3=0,0,IF(เวลาเรียน!CM46="ล",ลับ!CE$3,0))</f>
        <v>0</v>
      </c>
      <c r="CF149" s="64">
        <f>IF(ลับ!CF$3=0,0,IF(เวลาเรียน!CN46="ล",ลับ!CF$3,0))</f>
        <v>0</v>
      </c>
      <c r="CG149" s="64">
        <f>IF(ลับ!CG$3=0,0,IF(เวลาเรียน!CO46="ล",ลับ!CG$3,0))</f>
        <v>0</v>
      </c>
      <c r="CH149" s="64">
        <f>IF(ลับ!CH$3=0,0,IF(เวลาเรียน!CP46="ล",ลับ!CH$3,0))</f>
        <v>0</v>
      </c>
      <c r="CI149" s="64">
        <f>IF(ลับ!CI$3=0,0,IF(เวลาเรียน!CQ46="ล",ลับ!CI$3,0))</f>
        <v>0</v>
      </c>
      <c r="CJ149" s="64">
        <f>IF(ลับ!CJ$3=0,0,IF(เวลาเรียน!CR46="ล",ลับ!CJ$3,0))</f>
        <v>0</v>
      </c>
      <c r="CK149" s="64">
        <f>IF(ลับ!CK$3=0,0,IF(เวลาเรียน!CS46="ล",ลับ!CK$3,0))</f>
        <v>0</v>
      </c>
      <c r="CL149" s="64">
        <f>IF(ลับ!CL$3=0,0,IF(เวลาเรียน!CT46="ล",ลับ!CL$3,0))</f>
        <v>0</v>
      </c>
      <c r="CM149" s="64">
        <f>IF(ลับ!CM$3=0,0,IF(เวลาเรียน!CU46="ล",ลับ!CM$3,0))</f>
        <v>0</v>
      </c>
      <c r="CN149" s="64">
        <f>IF(ลับ!CN$3=0,0,IF(เวลาเรียน!CV46="ล",ลับ!CN$3,0))</f>
        <v>0</v>
      </c>
      <c r="CO149" s="64">
        <f>IF(ลับ!CO$3=0,0,IF(เวลาเรียน!CW46="ล",ลับ!CO$3,0))</f>
        <v>0</v>
      </c>
      <c r="CP149" s="64">
        <f>IF(ลับ!CP$3=0,0,IF(เวลาเรียน!CX46="ล",ลับ!CP$3,0))</f>
        <v>0</v>
      </c>
      <c r="CQ149" s="64">
        <f>IF(ลับ!CQ$3=0,0,IF(เวลาเรียน!CY46="ล",ลับ!CQ$3,0))</f>
        <v>0</v>
      </c>
      <c r="CR149" s="64">
        <f>IF(ลับ!CR$3=0,0,IF(เวลาเรียน!CZ46="ล",ลับ!CR$3,0))</f>
        <v>0</v>
      </c>
      <c r="CS149" s="64">
        <f>IF(ลับ!CS$3=0,0,IF(เวลาเรียน!DA46="ล",ลับ!CS$3,0))</f>
        <v>0</v>
      </c>
      <c r="CT149" s="64">
        <f>IF(ลับ!CT$3=0,0,IF(เวลาเรียน!DB46="ล",ลับ!CT$3,0))</f>
        <v>0</v>
      </c>
      <c r="CU149" s="64">
        <f>IF(ลับ!CU$3=0,0,IF(เวลาเรียน!DC46="ล",ลับ!CU$3,0))</f>
        <v>0</v>
      </c>
      <c r="CV149" s="64">
        <f>IF(ลับ!CV$3=0,0,IF(เวลาเรียน!DD46="ล",ลับ!CV$3,0))</f>
        <v>0</v>
      </c>
      <c r="CW149" s="64">
        <f>IF(ลับ!CW$3=0,0,IF(เวลาเรียน!DE46="ล",ลับ!CW$3,0))</f>
        <v>0</v>
      </c>
      <c r="CX149" s="85">
        <f t="shared" si="25"/>
        <v>0</v>
      </c>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row>
    <row r="150" spans="1:214" ht="21">
      <c r="A150" s="29">
        <v>42</v>
      </c>
      <c r="B150" s="64">
        <f>IF(ลับ!B$3=0,0,IF(เวลาเรียน!G47="ล",ลับ!B$3,0))</f>
        <v>0</v>
      </c>
      <c r="C150" s="64">
        <f>IF(ลับ!C$3=0,0,IF(เวลาเรียน!H47="ล",ลับ!C$3,0))</f>
        <v>0</v>
      </c>
      <c r="D150" s="64">
        <f>IF(ลับ!D$3=0,0,IF(เวลาเรียน!I47="ล",ลับ!D$3,0))</f>
        <v>0</v>
      </c>
      <c r="E150" s="64">
        <f>IF(ลับ!E$3=0,0,IF(เวลาเรียน!J47="ล",ลับ!E$3,0))</f>
        <v>0</v>
      </c>
      <c r="F150" s="64">
        <f>IF(ลับ!F$3=0,0,IF(เวลาเรียน!K47="ล",ลับ!F$3,0))</f>
        <v>0</v>
      </c>
      <c r="G150" s="64">
        <f>IF(ลับ!G$3=0,0,IF(เวลาเรียน!L47="ล",ลับ!G$3,0))</f>
        <v>0</v>
      </c>
      <c r="H150" s="64">
        <f>IF(ลับ!H$3=0,0,IF(เวลาเรียน!M47="ล",ลับ!H$3,0))</f>
        <v>0</v>
      </c>
      <c r="I150" s="64">
        <f>IF(ลับ!I$3=0,0,IF(เวลาเรียน!N47="ล",ลับ!I$3,0))</f>
        <v>0</v>
      </c>
      <c r="J150" s="64">
        <f>IF(ลับ!J$3=0,0,IF(เวลาเรียน!O47="ล",ลับ!J$3,0))</f>
        <v>0</v>
      </c>
      <c r="K150" s="64">
        <f>IF(ลับ!K$3=0,0,IF(เวลาเรียน!P47="ล",ลับ!K$3,0))</f>
        <v>0</v>
      </c>
      <c r="L150" s="64">
        <f>IF(ลับ!L$3=0,0,IF(เวลาเรียน!Q47="ล",ลับ!L$3,0))</f>
        <v>0</v>
      </c>
      <c r="M150" s="64">
        <f>IF(ลับ!M$3=0,0,IF(เวลาเรียน!R47="ล",ลับ!M$3,0))</f>
        <v>0</v>
      </c>
      <c r="N150" s="64">
        <f>IF(ลับ!N$3=0,0,IF(เวลาเรียน!S47="ล",ลับ!N$3,0))</f>
        <v>0</v>
      </c>
      <c r="O150" s="64">
        <f>IF(ลับ!O$3=0,0,IF(เวลาเรียน!T47="ล",ลับ!O$3,0))</f>
        <v>0</v>
      </c>
      <c r="P150" s="64">
        <f>IF(ลับ!P$3=0,0,IF(เวลาเรียน!U47="ล",ลับ!P$3,0))</f>
        <v>0</v>
      </c>
      <c r="Q150" s="64">
        <f>IF(ลับ!Q$3=0,0,IF(เวลาเรียน!V47="ล",ลับ!Q$3,0))</f>
        <v>0</v>
      </c>
      <c r="R150" s="64">
        <f>IF(ลับ!R$3=0,0,IF(เวลาเรียน!W47="ล",ลับ!R$3,0))</f>
        <v>0</v>
      </c>
      <c r="S150" s="64">
        <f>IF(ลับ!S$3=0,0,IF(เวลาเรียน!X47="ล",ลับ!S$3,0))</f>
        <v>0</v>
      </c>
      <c r="T150" s="64">
        <f>IF(ลับ!T$3=0,0,IF(เวลาเรียน!Y47="ล",ลับ!T$3,0))</f>
        <v>0</v>
      </c>
      <c r="U150" s="64">
        <f>IF(ลับ!U$3=0,0,IF(เวลาเรียน!Z47="ล",ลับ!U$3,0))</f>
        <v>0</v>
      </c>
      <c r="V150" s="64">
        <f>IF(ลับ!V$3=0,0,IF(เวลาเรียน!AA47="ล",ลับ!V$3,0))</f>
        <v>0</v>
      </c>
      <c r="W150" s="64">
        <f>IF(ลับ!W$3=0,0,IF(เวลาเรียน!AB47="ล",ลับ!W$3,0))</f>
        <v>0</v>
      </c>
      <c r="X150" s="64">
        <f>IF(ลับ!X$3=0,0,IF(เวลาเรียน!AC47="ล",ลับ!X$3,0))</f>
        <v>0</v>
      </c>
      <c r="Y150" s="64">
        <f>IF(ลับ!Y$3=0,0,IF(เวลาเรียน!AD47="ล",ลับ!Y$3,0))</f>
        <v>0</v>
      </c>
      <c r="Z150" s="773">
        <f>IF(ลับ!Z$3=0,0,IF(เวลาเรียน!AE47="ล",ลับ!Z$3,0))</f>
        <v>0</v>
      </c>
      <c r="AA150" s="64">
        <f>IF(ลับ!B$3=0,0,IF(เวลาเรียน!AH47="ล",ลับ!B$3,0))</f>
        <v>0</v>
      </c>
      <c r="AB150" s="64">
        <f>IF(ลับ!C$3=0,0,IF(เวลาเรียน!AI47="ล",ลับ!C$3,0))</f>
        <v>0</v>
      </c>
      <c r="AC150" s="64">
        <f>IF(ลับ!D$3=0,0,IF(เวลาเรียน!AJ47="ล",ลับ!D$3,0))</f>
        <v>0</v>
      </c>
      <c r="AD150" s="64">
        <f>IF(ลับ!E$3=0,0,IF(เวลาเรียน!AK47="ล",ลับ!E$3,0))</f>
        <v>0</v>
      </c>
      <c r="AE150" s="64">
        <f>IF(ลับ!F$3=0,0,IF(เวลาเรียน!AL47="ล",ลับ!F$3,0))</f>
        <v>0</v>
      </c>
      <c r="AF150" s="64">
        <f>IF(ลับ!G$3=0,0,IF(เวลาเรียน!AM47="ล",ลับ!G$3,0))</f>
        <v>0</v>
      </c>
      <c r="AG150" s="64">
        <f>IF(ลับ!H$3=0,0,IF(เวลาเรียน!AN47="ล",ลับ!H$3,0))</f>
        <v>0</v>
      </c>
      <c r="AH150" s="64">
        <f>IF(ลับ!I$3=0,0,IF(เวลาเรียน!AO47="ล",ลับ!I$3,0))</f>
        <v>0</v>
      </c>
      <c r="AI150" s="64">
        <f>IF(ลับ!J$3=0,0,IF(เวลาเรียน!AP47="ล",ลับ!J$3,0))</f>
        <v>0</v>
      </c>
      <c r="AJ150" s="64">
        <f>IF(ลับ!K$3=0,0,IF(เวลาเรียน!AQ47="ล",ลับ!K$3,0))</f>
        <v>0</v>
      </c>
      <c r="AK150" s="64">
        <f>IF(ลับ!L$3=0,0,IF(เวลาเรียน!AR47="ล",ลับ!L$3,0))</f>
        <v>0</v>
      </c>
      <c r="AL150" s="64">
        <f>IF(ลับ!M$3=0,0,IF(เวลาเรียน!AS47="ล",ลับ!M$3,0))</f>
        <v>0</v>
      </c>
      <c r="AM150" s="64">
        <f>IF(ลับ!N$3=0,0,IF(เวลาเรียน!AT47="ล",ลับ!N$3,0))</f>
        <v>0</v>
      </c>
      <c r="AN150" s="64">
        <f>IF(ลับ!O$3=0,0,IF(เวลาเรียน!AU47="ล",ลับ!O$3,0))</f>
        <v>0</v>
      </c>
      <c r="AO150" s="64">
        <f>IF(ลับ!P$3=0,0,IF(เวลาเรียน!AV47="ล",ลับ!P$3,0))</f>
        <v>0</v>
      </c>
      <c r="AP150" s="64">
        <f>IF(ลับ!Q$3=0,0,IF(เวลาเรียน!AW47="ล",ลับ!Q$3,0))</f>
        <v>0</v>
      </c>
      <c r="AQ150" s="64">
        <f>IF(ลับ!R$3=0,0,IF(เวลาเรียน!AX47="ล",ลับ!R$3,0))</f>
        <v>0</v>
      </c>
      <c r="AR150" s="64">
        <f>IF(ลับ!S$3=0,0,IF(เวลาเรียน!AY47="ล",ลับ!S$3,0))</f>
        <v>0</v>
      </c>
      <c r="AS150" s="64">
        <f>IF(ลับ!T$3=0,0,IF(เวลาเรียน!AZ47="ล",ลับ!T$3,0))</f>
        <v>0</v>
      </c>
      <c r="AT150" s="64">
        <f>IF(ลับ!U$3=0,0,IF(เวลาเรียน!BA47="ล",ลับ!U$3,0))</f>
        <v>0</v>
      </c>
      <c r="AU150" s="64">
        <f>IF(ลับ!V$3=0,0,IF(เวลาเรียน!BB47="ล",ลับ!V$3,0))</f>
        <v>0</v>
      </c>
      <c r="AV150" s="64">
        <f>IF(ลับ!W$3=0,0,IF(เวลาเรียน!BC47="ล",ลับ!W$3,0))</f>
        <v>0</v>
      </c>
      <c r="AW150" s="64">
        <f>IF(ลับ!X$3=0,0,IF(เวลาเรียน!BD47="ล",ลับ!X$3,0))</f>
        <v>0</v>
      </c>
      <c r="AX150" s="64">
        <f>IF(ลับ!Y$3=0,0,IF(เวลาเรียน!BE47="ล",ลับ!Y$3,0))</f>
        <v>0</v>
      </c>
      <c r="AY150" s="64">
        <f>IF(ลับ!Z$3=0,0,IF(เวลาเรียน!BF47="ล",ลับ!Z$3,0))</f>
        <v>0</v>
      </c>
      <c r="AZ150" s="64">
        <f>IF(ลับ!AA$3=0,0,IF(เวลาเรียน!BG47="ล",ลับ!AA$3,0))</f>
        <v>0</v>
      </c>
      <c r="BA150" s="64">
        <f>IF(ลับ!AB$3=0,0,IF(เวลาเรียน!BH47="ล",ลับ!AB$3,0))</f>
        <v>0</v>
      </c>
      <c r="BB150" s="64">
        <f>IF(ลับ!AC$3=0,0,IF(เวลาเรียน!BI47="ล",ลับ!AC$3,0))</f>
        <v>0</v>
      </c>
      <c r="BC150" s="64">
        <f>IF(ลับ!AD$3=0,0,IF(เวลาเรียน!BJ47="ล",ลับ!AD$3,0))</f>
        <v>0</v>
      </c>
      <c r="BD150" s="64">
        <f>IF(ลับ!AE$3=0,0,IF(เวลาเรียน!BK47="ล",ลับ!AE$3,0))</f>
        <v>0</v>
      </c>
      <c r="BE150" s="64">
        <f>IF(ลับ!AF$3=0,0,IF(เวลาเรียน!BL47="ล",ลับ!AF$3,0))</f>
        <v>0</v>
      </c>
      <c r="BF150" s="64">
        <f>IF(ลับ!AG$3=0,0,IF(เวลาเรียน!BM47="ล",ลับ!AG$3,0))</f>
        <v>0</v>
      </c>
      <c r="BG150" s="64">
        <f>IF(ลับ!AH$3=0,0,IF(เวลาเรียน!BN47="ล",ลับ!AH$3,0))</f>
        <v>0</v>
      </c>
      <c r="BH150" s="64">
        <f>IF(ลับ!AI$3=0,0,IF(เวลาเรียน!BO47="ล",ลับ!AI$3,0))</f>
        <v>0</v>
      </c>
      <c r="BI150" s="64">
        <f>IF(ลับ!AJ$3=0,0,IF(เวลาเรียน!BP47="ล",ลับ!AJ$3,0))</f>
        <v>0</v>
      </c>
      <c r="BJ150" s="64">
        <f>IF(ลับ!AK$3=0,0,IF(เวลาเรียน!BQ47="ล",ลับ!AK$3,0))</f>
        <v>0</v>
      </c>
      <c r="BK150" s="64">
        <f>IF(ลับ!AL$3=0,0,IF(เวลาเรียน!BR47="ล",ลับ!AL$3,0))</f>
        <v>0</v>
      </c>
      <c r="BL150" s="64">
        <f>IF(ลับ!AM$3=0,0,IF(เวลาเรียน!BS47="ล",ลับ!AM$3,0))</f>
        <v>0</v>
      </c>
      <c r="BM150" s="64">
        <f>IF(ลับ!AN$3=0,0,IF(เวลาเรียน!BT47="ล",ลับ!AN$3,0))</f>
        <v>0</v>
      </c>
      <c r="BN150" s="64">
        <f>IF(ลับ!AO$3=0,0,IF(เวลาเรียน!BU47="ล",ลับ!AO$3,0))</f>
        <v>0</v>
      </c>
      <c r="BO150" s="64">
        <f>IF(ลับ!AP$3=0,0,IF(เวลาเรียน!BV47="ล",ลับ!AP$3,0))</f>
        <v>0</v>
      </c>
      <c r="BP150" s="64">
        <f>IF(ลับ!AQ$3=0,0,IF(เวลาเรียน!BW47="ล",ลับ!AQ$3,0))</f>
        <v>0</v>
      </c>
      <c r="BQ150" s="64">
        <f>IF(ลับ!AR$3=0,0,IF(เวลาเรียน!BX47="ล",ลับ!AR$3,0))</f>
        <v>0</v>
      </c>
      <c r="BR150" s="64">
        <f>IF(ลับ!AS$3=0,0,IF(เวลาเรียน!BY47="ล",ลับ!AS$3,0))</f>
        <v>0</v>
      </c>
      <c r="BS150" s="773">
        <f>IF(ลับ!AT$3=0,0,IF(เวลาเรียน!BZ47="ล",ลับ!AT$3,0))</f>
        <v>0</v>
      </c>
      <c r="BT150" s="64">
        <f>IF(ลับ!BT$3=0,0,IF(เวลาเรียน!CB47="ล",ลับ!BT$3,0))</f>
        <v>0</v>
      </c>
      <c r="BU150" s="64">
        <f>IF(ลับ!BU$3=0,0,IF(เวลาเรียน!CC47="ล",ลับ!BU$3,0))</f>
        <v>0</v>
      </c>
      <c r="BV150" s="64">
        <f>IF(ลับ!BV$3=0,0,IF(เวลาเรียน!CD47="ล",ลับ!BV$3,0))</f>
        <v>0</v>
      </c>
      <c r="BW150" s="64">
        <f>IF(ลับ!BW$3=0,0,IF(เวลาเรียน!CE47="ล",ลับ!BW$3,0))</f>
        <v>0</v>
      </c>
      <c r="BX150" s="64">
        <f>IF(ลับ!BX$3=0,0,IF(เวลาเรียน!CF47="ล",ลับ!BX$3,0))</f>
        <v>0</v>
      </c>
      <c r="BY150" s="64">
        <f>IF(ลับ!BY$3=0,0,IF(เวลาเรียน!CG47="ล",ลับ!BY$3,0))</f>
        <v>0</v>
      </c>
      <c r="BZ150" s="64">
        <f>IF(ลับ!BZ$3=0,0,IF(เวลาเรียน!CH47="ล",ลับ!BZ$3,0))</f>
        <v>0</v>
      </c>
      <c r="CA150" s="64">
        <f>IF(ลับ!CA$3=0,0,IF(เวลาเรียน!CI47="ล",ลับ!CA$3,0))</f>
        <v>0</v>
      </c>
      <c r="CB150" s="64">
        <f>IF(ลับ!CB$3=0,0,IF(เวลาเรียน!CJ47="ล",ลับ!CB$3,0))</f>
        <v>0</v>
      </c>
      <c r="CC150" s="64">
        <f>IF(ลับ!CC$3=0,0,IF(เวลาเรียน!CK47="ล",ลับ!CC$3,0))</f>
        <v>0</v>
      </c>
      <c r="CD150" s="64">
        <f>IF(ลับ!CD$3=0,0,IF(เวลาเรียน!CL47="ล",ลับ!CD$3,0))</f>
        <v>0</v>
      </c>
      <c r="CE150" s="64">
        <f>IF(ลับ!CE$3=0,0,IF(เวลาเรียน!CM47="ล",ลับ!CE$3,0))</f>
        <v>0</v>
      </c>
      <c r="CF150" s="64">
        <f>IF(ลับ!CF$3=0,0,IF(เวลาเรียน!CN47="ล",ลับ!CF$3,0))</f>
        <v>0</v>
      </c>
      <c r="CG150" s="64">
        <f>IF(ลับ!CG$3=0,0,IF(เวลาเรียน!CO47="ล",ลับ!CG$3,0))</f>
        <v>0</v>
      </c>
      <c r="CH150" s="64">
        <f>IF(ลับ!CH$3=0,0,IF(เวลาเรียน!CP47="ล",ลับ!CH$3,0))</f>
        <v>0</v>
      </c>
      <c r="CI150" s="64">
        <f>IF(ลับ!CI$3=0,0,IF(เวลาเรียน!CQ47="ล",ลับ!CI$3,0))</f>
        <v>0</v>
      </c>
      <c r="CJ150" s="64">
        <f>IF(ลับ!CJ$3=0,0,IF(เวลาเรียน!CR47="ล",ลับ!CJ$3,0))</f>
        <v>0</v>
      </c>
      <c r="CK150" s="64">
        <f>IF(ลับ!CK$3=0,0,IF(เวลาเรียน!CS47="ล",ลับ!CK$3,0))</f>
        <v>0</v>
      </c>
      <c r="CL150" s="64">
        <f>IF(ลับ!CL$3=0,0,IF(เวลาเรียน!CT47="ล",ลับ!CL$3,0))</f>
        <v>0</v>
      </c>
      <c r="CM150" s="64">
        <f>IF(ลับ!CM$3=0,0,IF(เวลาเรียน!CU47="ล",ลับ!CM$3,0))</f>
        <v>0</v>
      </c>
      <c r="CN150" s="64">
        <f>IF(ลับ!CN$3=0,0,IF(เวลาเรียน!CV47="ล",ลับ!CN$3,0))</f>
        <v>0</v>
      </c>
      <c r="CO150" s="64">
        <f>IF(ลับ!CO$3=0,0,IF(เวลาเรียน!CW47="ล",ลับ!CO$3,0))</f>
        <v>0</v>
      </c>
      <c r="CP150" s="64">
        <f>IF(ลับ!CP$3=0,0,IF(เวลาเรียน!CX47="ล",ลับ!CP$3,0))</f>
        <v>0</v>
      </c>
      <c r="CQ150" s="64">
        <f>IF(ลับ!CQ$3=0,0,IF(เวลาเรียน!CY47="ล",ลับ!CQ$3,0))</f>
        <v>0</v>
      </c>
      <c r="CR150" s="64">
        <f>IF(ลับ!CR$3=0,0,IF(เวลาเรียน!CZ47="ล",ลับ!CR$3,0))</f>
        <v>0</v>
      </c>
      <c r="CS150" s="64">
        <f>IF(ลับ!CS$3=0,0,IF(เวลาเรียน!DA47="ล",ลับ!CS$3,0))</f>
        <v>0</v>
      </c>
      <c r="CT150" s="64">
        <f>IF(ลับ!CT$3=0,0,IF(เวลาเรียน!DB47="ล",ลับ!CT$3,0))</f>
        <v>0</v>
      </c>
      <c r="CU150" s="64">
        <f>IF(ลับ!CU$3=0,0,IF(เวลาเรียน!DC47="ล",ลับ!CU$3,0))</f>
        <v>0</v>
      </c>
      <c r="CV150" s="64">
        <f>IF(ลับ!CV$3=0,0,IF(เวลาเรียน!DD47="ล",ลับ!CV$3,0))</f>
        <v>0</v>
      </c>
      <c r="CW150" s="64">
        <f>IF(ลับ!CW$3=0,0,IF(เวลาเรียน!DE47="ล",ลับ!CW$3,0))</f>
        <v>0</v>
      </c>
      <c r="CX150" s="85">
        <f t="shared" si="25"/>
        <v>0</v>
      </c>
      <c r="CZ150" s="51"/>
      <c r="DA150" s="51"/>
      <c r="DB150" s="51"/>
      <c r="DC150" s="51"/>
      <c r="DD150" s="51"/>
      <c r="DE150" s="51"/>
      <c r="DF150" s="51"/>
      <c r="DG150" s="51"/>
      <c r="DH150" s="51"/>
      <c r="DI150" s="51"/>
      <c r="DJ150" s="51"/>
      <c r="DK150" s="51"/>
      <c r="DL150" s="51"/>
      <c r="DM150" s="51"/>
      <c r="DN150" s="51"/>
      <c r="DO150" s="51"/>
      <c r="DP150" s="51"/>
      <c r="DQ150" s="51"/>
      <c r="DR150" s="51"/>
      <c r="DS150" s="51"/>
      <c r="DT150" s="51"/>
      <c r="DU150" s="51"/>
      <c r="DV150" s="51"/>
      <c r="DW150" s="51"/>
      <c r="DX150" s="51"/>
      <c r="DY150" s="51"/>
      <c r="DZ150" s="51"/>
      <c r="EA150" s="51"/>
      <c r="EB150" s="51"/>
      <c r="EC150" s="51"/>
      <c r="ED150" s="51"/>
      <c r="EE150" s="51"/>
      <c r="EF150" s="51"/>
    </row>
    <row r="151" spans="1:214" ht="21">
      <c r="A151" s="29">
        <v>43</v>
      </c>
      <c r="B151" s="64">
        <f>IF(ลับ!B$3=0,0,IF(เวลาเรียน!G48="ล",ลับ!B$3,0))</f>
        <v>0</v>
      </c>
      <c r="C151" s="64">
        <f>IF(ลับ!C$3=0,0,IF(เวลาเรียน!H48="ล",ลับ!C$3,0))</f>
        <v>0</v>
      </c>
      <c r="D151" s="64">
        <f>IF(ลับ!D$3=0,0,IF(เวลาเรียน!I48="ล",ลับ!D$3,0))</f>
        <v>0</v>
      </c>
      <c r="E151" s="64">
        <f>IF(ลับ!E$3=0,0,IF(เวลาเรียน!J48="ล",ลับ!E$3,0))</f>
        <v>0</v>
      </c>
      <c r="F151" s="64">
        <f>IF(ลับ!F$3=0,0,IF(เวลาเรียน!K48="ล",ลับ!F$3,0))</f>
        <v>0</v>
      </c>
      <c r="G151" s="64">
        <f>IF(ลับ!G$3=0,0,IF(เวลาเรียน!L48="ล",ลับ!G$3,0))</f>
        <v>0</v>
      </c>
      <c r="H151" s="64">
        <f>IF(ลับ!H$3=0,0,IF(เวลาเรียน!M48="ล",ลับ!H$3,0))</f>
        <v>0</v>
      </c>
      <c r="I151" s="64">
        <f>IF(ลับ!I$3=0,0,IF(เวลาเรียน!N48="ล",ลับ!I$3,0))</f>
        <v>0</v>
      </c>
      <c r="J151" s="64">
        <f>IF(ลับ!J$3=0,0,IF(เวลาเรียน!O48="ล",ลับ!J$3,0))</f>
        <v>0</v>
      </c>
      <c r="K151" s="64">
        <f>IF(ลับ!K$3=0,0,IF(เวลาเรียน!P48="ล",ลับ!K$3,0))</f>
        <v>0</v>
      </c>
      <c r="L151" s="64">
        <f>IF(ลับ!L$3=0,0,IF(เวลาเรียน!Q48="ล",ลับ!L$3,0))</f>
        <v>0</v>
      </c>
      <c r="M151" s="64">
        <f>IF(ลับ!M$3=0,0,IF(เวลาเรียน!R48="ล",ลับ!M$3,0))</f>
        <v>0</v>
      </c>
      <c r="N151" s="64">
        <f>IF(ลับ!N$3=0,0,IF(เวลาเรียน!S48="ล",ลับ!N$3,0))</f>
        <v>0</v>
      </c>
      <c r="O151" s="64">
        <f>IF(ลับ!O$3=0,0,IF(เวลาเรียน!T48="ล",ลับ!O$3,0))</f>
        <v>0</v>
      </c>
      <c r="P151" s="64">
        <f>IF(ลับ!P$3=0,0,IF(เวลาเรียน!U48="ล",ลับ!P$3,0))</f>
        <v>0</v>
      </c>
      <c r="Q151" s="64">
        <f>IF(ลับ!Q$3=0,0,IF(เวลาเรียน!V48="ล",ลับ!Q$3,0))</f>
        <v>0</v>
      </c>
      <c r="R151" s="64">
        <f>IF(ลับ!R$3=0,0,IF(เวลาเรียน!W48="ล",ลับ!R$3,0))</f>
        <v>0</v>
      </c>
      <c r="S151" s="64">
        <f>IF(ลับ!S$3=0,0,IF(เวลาเรียน!X48="ล",ลับ!S$3,0))</f>
        <v>0</v>
      </c>
      <c r="T151" s="64">
        <f>IF(ลับ!T$3=0,0,IF(เวลาเรียน!Y48="ล",ลับ!T$3,0))</f>
        <v>0</v>
      </c>
      <c r="U151" s="64">
        <f>IF(ลับ!U$3=0,0,IF(เวลาเรียน!Z48="ล",ลับ!U$3,0))</f>
        <v>0</v>
      </c>
      <c r="V151" s="64">
        <f>IF(ลับ!V$3=0,0,IF(เวลาเรียน!AA48="ล",ลับ!V$3,0))</f>
        <v>0</v>
      </c>
      <c r="W151" s="64">
        <f>IF(ลับ!W$3=0,0,IF(เวลาเรียน!AB48="ล",ลับ!W$3,0))</f>
        <v>0</v>
      </c>
      <c r="X151" s="64">
        <f>IF(ลับ!X$3=0,0,IF(เวลาเรียน!AC48="ล",ลับ!X$3,0))</f>
        <v>0</v>
      </c>
      <c r="Y151" s="64">
        <f>IF(ลับ!Y$3=0,0,IF(เวลาเรียน!AD48="ล",ลับ!Y$3,0))</f>
        <v>0</v>
      </c>
      <c r="Z151" s="773">
        <f>IF(ลับ!Z$3=0,0,IF(เวลาเรียน!AE48="ล",ลับ!Z$3,0))</f>
        <v>0</v>
      </c>
      <c r="AA151" s="64">
        <f>IF(ลับ!B$3=0,0,IF(เวลาเรียน!AH48="ล",ลับ!B$3,0))</f>
        <v>0</v>
      </c>
      <c r="AB151" s="64">
        <f>IF(ลับ!C$3=0,0,IF(เวลาเรียน!AI48="ล",ลับ!C$3,0))</f>
        <v>0</v>
      </c>
      <c r="AC151" s="64">
        <f>IF(ลับ!D$3=0,0,IF(เวลาเรียน!AJ48="ล",ลับ!D$3,0))</f>
        <v>0</v>
      </c>
      <c r="AD151" s="64">
        <f>IF(ลับ!E$3=0,0,IF(เวลาเรียน!AK48="ล",ลับ!E$3,0))</f>
        <v>0</v>
      </c>
      <c r="AE151" s="64">
        <f>IF(ลับ!F$3=0,0,IF(เวลาเรียน!AL48="ล",ลับ!F$3,0))</f>
        <v>0</v>
      </c>
      <c r="AF151" s="64">
        <f>IF(ลับ!G$3=0,0,IF(เวลาเรียน!AM48="ล",ลับ!G$3,0))</f>
        <v>0</v>
      </c>
      <c r="AG151" s="64">
        <f>IF(ลับ!H$3=0,0,IF(เวลาเรียน!AN48="ล",ลับ!H$3,0))</f>
        <v>0</v>
      </c>
      <c r="AH151" s="64">
        <f>IF(ลับ!I$3=0,0,IF(เวลาเรียน!AO48="ล",ลับ!I$3,0))</f>
        <v>0</v>
      </c>
      <c r="AI151" s="64">
        <f>IF(ลับ!J$3=0,0,IF(เวลาเรียน!AP48="ล",ลับ!J$3,0))</f>
        <v>0</v>
      </c>
      <c r="AJ151" s="64">
        <f>IF(ลับ!K$3=0,0,IF(เวลาเรียน!AQ48="ล",ลับ!K$3,0))</f>
        <v>0</v>
      </c>
      <c r="AK151" s="64">
        <f>IF(ลับ!L$3=0,0,IF(เวลาเรียน!AR48="ล",ลับ!L$3,0))</f>
        <v>0</v>
      </c>
      <c r="AL151" s="64">
        <f>IF(ลับ!M$3=0,0,IF(เวลาเรียน!AS48="ล",ลับ!M$3,0))</f>
        <v>0</v>
      </c>
      <c r="AM151" s="64">
        <f>IF(ลับ!N$3=0,0,IF(เวลาเรียน!AT48="ล",ลับ!N$3,0))</f>
        <v>0</v>
      </c>
      <c r="AN151" s="64">
        <f>IF(ลับ!O$3=0,0,IF(เวลาเรียน!AU48="ล",ลับ!O$3,0))</f>
        <v>0</v>
      </c>
      <c r="AO151" s="64">
        <f>IF(ลับ!P$3=0,0,IF(เวลาเรียน!AV48="ล",ลับ!P$3,0))</f>
        <v>0</v>
      </c>
      <c r="AP151" s="64">
        <f>IF(ลับ!Q$3=0,0,IF(เวลาเรียน!AW48="ล",ลับ!Q$3,0))</f>
        <v>0</v>
      </c>
      <c r="AQ151" s="64">
        <f>IF(ลับ!R$3=0,0,IF(เวลาเรียน!AX48="ล",ลับ!R$3,0))</f>
        <v>0</v>
      </c>
      <c r="AR151" s="64">
        <f>IF(ลับ!S$3=0,0,IF(เวลาเรียน!AY48="ล",ลับ!S$3,0))</f>
        <v>0</v>
      </c>
      <c r="AS151" s="64">
        <f>IF(ลับ!T$3=0,0,IF(เวลาเรียน!AZ48="ล",ลับ!T$3,0))</f>
        <v>0</v>
      </c>
      <c r="AT151" s="64">
        <f>IF(ลับ!U$3=0,0,IF(เวลาเรียน!BA48="ล",ลับ!U$3,0))</f>
        <v>0</v>
      </c>
      <c r="AU151" s="64">
        <f>IF(ลับ!V$3=0,0,IF(เวลาเรียน!BB48="ล",ลับ!V$3,0))</f>
        <v>0</v>
      </c>
      <c r="AV151" s="64">
        <f>IF(ลับ!W$3=0,0,IF(เวลาเรียน!BC48="ล",ลับ!W$3,0))</f>
        <v>0</v>
      </c>
      <c r="AW151" s="64">
        <f>IF(ลับ!X$3=0,0,IF(เวลาเรียน!BD48="ล",ลับ!X$3,0))</f>
        <v>0</v>
      </c>
      <c r="AX151" s="64">
        <f>IF(ลับ!Y$3=0,0,IF(เวลาเรียน!BE48="ล",ลับ!Y$3,0))</f>
        <v>0</v>
      </c>
      <c r="AY151" s="64">
        <f>IF(ลับ!Z$3=0,0,IF(เวลาเรียน!BF48="ล",ลับ!Z$3,0))</f>
        <v>0</v>
      </c>
      <c r="AZ151" s="64">
        <f>IF(ลับ!AA$3=0,0,IF(เวลาเรียน!BG48="ล",ลับ!AA$3,0))</f>
        <v>0</v>
      </c>
      <c r="BA151" s="64">
        <f>IF(ลับ!AB$3=0,0,IF(เวลาเรียน!BH48="ล",ลับ!AB$3,0))</f>
        <v>0</v>
      </c>
      <c r="BB151" s="64">
        <f>IF(ลับ!AC$3=0,0,IF(เวลาเรียน!BI48="ล",ลับ!AC$3,0))</f>
        <v>0</v>
      </c>
      <c r="BC151" s="64">
        <f>IF(ลับ!AD$3=0,0,IF(เวลาเรียน!BJ48="ล",ลับ!AD$3,0))</f>
        <v>0</v>
      </c>
      <c r="BD151" s="64">
        <f>IF(ลับ!AE$3=0,0,IF(เวลาเรียน!BK48="ล",ลับ!AE$3,0))</f>
        <v>0</v>
      </c>
      <c r="BE151" s="64">
        <f>IF(ลับ!AF$3=0,0,IF(เวลาเรียน!BL48="ล",ลับ!AF$3,0))</f>
        <v>0</v>
      </c>
      <c r="BF151" s="64">
        <f>IF(ลับ!AG$3=0,0,IF(เวลาเรียน!BM48="ล",ลับ!AG$3,0))</f>
        <v>0</v>
      </c>
      <c r="BG151" s="64">
        <f>IF(ลับ!AH$3=0,0,IF(เวลาเรียน!BN48="ล",ลับ!AH$3,0))</f>
        <v>0</v>
      </c>
      <c r="BH151" s="64">
        <f>IF(ลับ!AI$3=0,0,IF(เวลาเรียน!BO48="ล",ลับ!AI$3,0))</f>
        <v>0</v>
      </c>
      <c r="BI151" s="64">
        <f>IF(ลับ!AJ$3=0,0,IF(เวลาเรียน!BP48="ล",ลับ!AJ$3,0))</f>
        <v>0</v>
      </c>
      <c r="BJ151" s="64">
        <f>IF(ลับ!AK$3=0,0,IF(เวลาเรียน!BQ48="ล",ลับ!AK$3,0))</f>
        <v>0</v>
      </c>
      <c r="BK151" s="64">
        <f>IF(ลับ!AL$3=0,0,IF(เวลาเรียน!BR48="ล",ลับ!AL$3,0))</f>
        <v>0</v>
      </c>
      <c r="BL151" s="64">
        <f>IF(ลับ!AM$3=0,0,IF(เวลาเรียน!BS48="ล",ลับ!AM$3,0))</f>
        <v>0</v>
      </c>
      <c r="BM151" s="64">
        <f>IF(ลับ!AN$3=0,0,IF(เวลาเรียน!BT48="ล",ลับ!AN$3,0))</f>
        <v>0</v>
      </c>
      <c r="BN151" s="64">
        <f>IF(ลับ!AO$3=0,0,IF(เวลาเรียน!BU48="ล",ลับ!AO$3,0))</f>
        <v>0</v>
      </c>
      <c r="BO151" s="64">
        <f>IF(ลับ!AP$3=0,0,IF(เวลาเรียน!BV48="ล",ลับ!AP$3,0))</f>
        <v>0</v>
      </c>
      <c r="BP151" s="64">
        <f>IF(ลับ!AQ$3=0,0,IF(เวลาเรียน!BW48="ล",ลับ!AQ$3,0))</f>
        <v>0</v>
      </c>
      <c r="BQ151" s="64">
        <f>IF(ลับ!AR$3=0,0,IF(เวลาเรียน!BX48="ล",ลับ!AR$3,0))</f>
        <v>0</v>
      </c>
      <c r="BR151" s="64">
        <f>IF(ลับ!AS$3=0,0,IF(เวลาเรียน!BY48="ล",ลับ!AS$3,0))</f>
        <v>0</v>
      </c>
      <c r="BS151" s="773">
        <f>IF(ลับ!AT$3=0,0,IF(เวลาเรียน!BZ48="ล",ลับ!AT$3,0))</f>
        <v>0</v>
      </c>
      <c r="BT151" s="64">
        <f>IF(ลับ!BT$3=0,0,IF(เวลาเรียน!CB48="ล",ลับ!BT$3,0))</f>
        <v>0</v>
      </c>
      <c r="BU151" s="64">
        <f>IF(ลับ!BU$3=0,0,IF(เวลาเรียน!CC48="ล",ลับ!BU$3,0))</f>
        <v>0</v>
      </c>
      <c r="BV151" s="64">
        <f>IF(ลับ!BV$3=0,0,IF(เวลาเรียน!CD48="ล",ลับ!BV$3,0))</f>
        <v>0</v>
      </c>
      <c r="BW151" s="64">
        <f>IF(ลับ!BW$3=0,0,IF(เวลาเรียน!CE48="ล",ลับ!BW$3,0))</f>
        <v>0</v>
      </c>
      <c r="BX151" s="64">
        <f>IF(ลับ!BX$3=0,0,IF(เวลาเรียน!CF48="ล",ลับ!BX$3,0))</f>
        <v>0</v>
      </c>
      <c r="BY151" s="64">
        <f>IF(ลับ!BY$3=0,0,IF(เวลาเรียน!CG48="ล",ลับ!BY$3,0))</f>
        <v>0</v>
      </c>
      <c r="BZ151" s="64">
        <f>IF(ลับ!BZ$3=0,0,IF(เวลาเรียน!CH48="ล",ลับ!BZ$3,0))</f>
        <v>0</v>
      </c>
      <c r="CA151" s="64">
        <f>IF(ลับ!CA$3=0,0,IF(เวลาเรียน!CI48="ล",ลับ!CA$3,0))</f>
        <v>0</v>
      </c>
      <c r="CB151" s="64">
        <f>IF(ลับ!CB$3=0,0,IF(เวลาเรียน!CJ48="ล",ลับ!CB$3,0))</f>
        <v>0</v>
      </c>
      <c r="CC151" s="64">
        <f>IF(ลับ!CC$3=0,0,IF(เวลาเรียน!CK48="ล",ลับ!CC$3,0))</f>
        <v>0</v>
      </c>
      <c r="CD151" s="64">
        <f>IF(ลับ!CD$3=0,0,IF(เวลาเรียน!CL48="ล",ลับ!CD$3,0))</f>
        <v>0</v>
      </c>
      <c r="CE151" s="64">
        <f>IF(ลับ!CE$3=0,0,IF(เวลาเรียน!CM48="ล",ลับ!CE$3,0))</f>
        <v>0</v>
      </c>
      <c r="CF151" s="64">
        <f>IF(ลับ!CF$3=0,0,IF(เวลาเรียน!CN48="ล",ลับ!CF$3,0))</f>
        <v>0</v>
      </c>
      <c r="CG151" s="64">
        <f>IF(ลับ!CG$3=0,0,IF(เวลาเรียน!CO48="ล",ลับ!CG$3,0))</f>
        <v>0</v>
      </c>
      <c r="CH151" s="64">
        <f>IF(ลับ!CH$3=0,0,IF(เวลาเรียน!CP48="ล",ลับ!CH$3,0))</f>
        <v>0</v>
      </c>
      <c r="CI151" s="64">
        <f>IF(ลับ!CI$3=0,0,IF(เวลาเรียน!CQ48="ล",ลับ!CI$3,0))</f>
        <v>0</v>
      </c>
      <c r="CJ151" s="64">
        <f>IF(ลับ!CJ$3=0,0,IF(เวลาเรียน!CR48="ล",ลับ!CJ$3,0))</f>
        <v>0</v>
      </c>
      <c r="CK151" s="64">
        <f>IF(ลับ!CK$3=0,0,IF(เวลาเรียน!CS48="ล",ลับ!CK$3,0))</f>
        <v>0</v>
      </c>
      <c r="CL151" s="64">
        <f>IF(ลับ!CL$3=0,0,IF(เวลาเรียน!CT48="ล",ลับ!CL$3,0))</f>
        <v>0</v>
      </c>
      <c r="CM151" s="64">
        <f>IF(ลับ!CM$3=0,0,IF(เวลาเรียน!CU48="ล",ลับ!CM$3,0))</f>
        <v>0</v>
      </c>
      <c r="CN151" s="64">
        <f>IF(ลับ!CN$3=0,0,IF(เวลาเรียน!CV48="ล",ลับ!CN$3,0))</f>
        <v>0</v>
      </c>
      <c r="CO151" s="64">
        <f>IF(ลับ!CO$3=0,0,IF(เวลาเรียน!CW48="ล",ลับ!CO$3,0))</f>
        <v>0</v>
      </c>
      <c r="CP151" s="64">
        <f>IF(ลับ!CP$3=0,0,IF(เวลาเรียน!CX48="ล",ลับ!CP$3,0))</f>
        <v>0</v>
      </c>
      <c r="CQ151" s="64">
        <f>IF(ลับ!CQ$3=0,0,IF(เวลาเรียน!CY48="ล",ลับ!CQ$3,0))</f>
        <v>0</v>
      </c>
      <c r="CR151" s="64">
        <f>IF(ลับ!CR$3=0,0,IF(เวลาเรียน!CZ48="ล",ลับ!CR$3,0))</f>
        <v>0</v>
      </c>
      <c r="CS151" s="64">
        <f>IF(ลับ!CS$3=0,0,IF(เวลาเรียน!DA48="ล",ลับ!CS$3,0))</f>
        <v>0</v>
      </c>
      <c r="CT151" s="64">
        <f>IF(ลับ!CT$3=0,0,IF(เวลาเรียน!DB48="ล",ลับ!CT$3,0))</f>
        <v>0</v>
      </c>
      <c r="CU151" s="64">
        <f>IF(ลับ!CU$3=0,0,IF(เวลาเรียน!DC48="ล",ลับ!CU$3,0))</f>
        <v>0</v>
      </c>
      <c r="CV151" s="64">
        <f>IF(ลับ!CV$3=0,0,IF(เวลาเรียน!DD48="ล",ลับ!CV$3,0))</f>
        <v>0</v>
      </c>
      <c r="CW151" s="64">
        <f>IF(ลับ!CW$3=0,0,IF(เวลาเรียน!DE48="ล",ลับ!CW$3,0))</f>
        <v>0</v>
      </c>
      <c r="CX151" s="85">
        <f t="shared" si="25"/>
        <v>0</v>
      </c>
      <c r="CZ151" s="51"/>
      <c r="DA151" s="51"/>
      <c r="DB151" s="51"/>
      <c r="DC151" s="51"/>
      <c r="DD151" s="51"/>
      <c r="DE151" s="51"/>
      <c r="DF151" s="51"/>
      <c r="DG151" s="51"/>
      <c r="DH151" s="51"/>
      <c r="DI151" s="51"/>
      <c r="DJ151" s="51"/>
      <c r="DK151" s="51"/>
      <c r="DL151" s="51"/>
      <c r="DM151" s="51"/>
      <c r="DN151" s="51"/>
      <c r="DO151" s="51"/>
      <c r="DP151" s="51"/>
      <c r="DQ151" s="51"/>
      <c r="DR151" s="51"/>
      <c r="DS151" s="51"/>
      <c r="DT151" s="51"/>
      <c r="DU151" s="51"/>
      <c r="DV151" s="51"/>
      <c r="DW151" s="51"/>
      <c r="DX151" s="51"/>
      <c r="DY151" s="51"/>
      <c r="DZ151" s="51"/>
      <c r="EA151" s="51"/>
      <c r="EB151" s="51"/>
      <c r="EC151" s="51"/>
      <c r="ED151" s="51"/>
      <c r="EE151" s="51"/>
      <c r="EF151" s="51"/>
    </row>
    <row r="152" spans="1:214" ht="21">
      <c r="A152" s="29">
        <v>44</v>
      </c>
      <c r="B152" s="64">
        <f>IF(ลับ!B$3=0,0,IF(เวลาเรียน!G49="ล",ลับ!B$3,0))</f>
        <v>0</v>
      </c>
      <c r="C152" s="64">
        <f>IF(ลับ!C$3=0,0,IF(เวลาเรียน!H49="ล",ลับ!C$3,0))</f>
        <v>0</v>
      </c>
      <c r="D152" s="64">
        <f>IF(ลับ!D$3=0,0,IF(เวลาเรียน!I49="ล",ลับ!D$3,0))</f>
        <v>0</v>
      </c>
      <c r="E152" s="64">
        <f>IF(ลับ!E$3=0,0,IF(เวลาเรียน!J49="ล",ลับ!E$3,0))</f>
        <v>0</v>
      </c>
      <c r="F152" s="64">
        <f>IF(ลับ!F$3=0,0,IF(เวลาเรียน!K49="ล",ลับ!F$3,0))</f>
        <v>0</v>
      </c>
      <c r="G152" s="64">
        <f>IF(ลับ!G$3=0,0,IF(เวลาเรียน!L49="ล",ลับ!G$3,0))</f>
        <v>0</v>
      </c>
      <c r="H152" s="64">
        <f>IF(ลับ!H$3=0,0,IF(เวลาเรียน!M49="ล",ลับ!H$3,0))</f>
        <v>0</v>
      </c>
      <c r="I152" s="64">
        <f>IF(ลับ!I$3=0,0,IF(เวลาเรียน!N49="ล",ลับ!I$3,0))</f>
        <v>0</v>
      </c>
      <c r="J152" s="64">
        <f>IF(ลับ!J$3=0,0,IF(เวลาเรียน!O49="ล",ลับ!J$3,0))</f>
        <v>0</v>
      </c>
      <c r="K152" s="64">
        <f>IF(ลับ!K$3=0,0,IF(เวลาเรียน!P49="ล",ลับ!K$3,0))</f>
        <v>0</v>
      </c>
      <c r="L152" s="64">
        <f>IF(ลับ!L$3=0,0,IF(เวลาเรียน!Q49="ล",ลับ!L$3,0))</f>
        <v>0</v>
      </c>
      <c r="M152" s="64">
        <f>IF(ลับ!M$3=0,0,IF(เวลาเรียน!R49="ล",ลับ!M$3,0))</f>
        <v>0</v>
      </c>
      <c r="N152" s="64">
        <f>IF(ลับ!N$3=0,0,IF(เวลาเรียน!S49="ล",ลับ!N$3,0))</f>
        <v>0</v>
      </c>
      <c r="O152" s="64">
        <f>IF(ลับ!O$3=0,0,IF(เวลาเรียน!T49="ล",ลับ!O$3,0))</f>
        <v>0</v>
      </c>
      <c r="P152" s="64">
        <f>IF(ลับ!P$3=0,0,IF(เวลาเรียน!U49="ล",ลับ!P$3,0))</f>
        <v>0</v>
      </c>
      <c r="Q152" s="64">
        <f>IF(ลับ!Q$3=0,0,IF(เวลาเรียน!V49="ล",ลับ!Q$3,0))</f>
        <v>0</v>
      </c>
      <c r="R152" s="64">
        <f>IF(ลับ!R$3=0,0,IF(เวลาเรียน!W49="ล",ลับ!R$3,0))</f>
        <v>0</v>
      </c>
      <c r="S152" s="64">
        <f>IF(ลับ!S$3=0,0,IF(เวลาเรียน!X49="ล",ลับ!S$3,0))</f>
        <v>0</v>
      </c>
      <c r="T152" s="64">
        <f>IF(ลับ!T$3=0,0,IF(เวลาเรียน!Y49="ล",ลับ!T$3,0))</f>
        <v>0</v>
      </c>
      <c r="U152" s="64">
        <f>IF(ลับ!U$3=0,0,IF(เวลาเรียน!Z49="ล",ลับ!U$3,0))</f>
        <v>0</v>
      </c>
      <c r="V152" s="64">
        <f>IF(ลับ!V$3=0,0,IF(เวลาเรียน!AA49="ล",ลับ!V$3,0))</f>
        <v>0</v>
      </c>
      <c r="W152" s="64">
        <f>IF(ลับ!W$3=0,0,IF(เวลาเรียน!AB49="ล",ลับ!W$3,0))</f>
        <v>0</v>
      </c>
      <c r="X152" s="64">
        <f>IF(ลับ!X$3=0,0,IF(เวลาเรียน!AC49="ล",ลับ!X$3,0))</f>
        <v>0</v>
      </c>
      <c r="Y152" s="64">
        <f>IF(ลับ!Y$3=0,0,IF(เวลาเรียน!AD49="ล",ลับ!Y$3,0))</f>
        <v>0</v>
      </c>
      <c r="Z152" s="773">
        <f>IF(ลับ!Z$3=0,0,IF(เวลาเรียน!AE49="ล",ลับ!Z$3,0))</f>
        <v>0</v>
      </c>
      <c r="AA152" s="64">
        <f>IF(ลับ!B$3=0,0,IF(เวลาเรียน!AH49="ล",ลับ!B$3,0))</f>
        <v>0</v>
      </c>
      <c r="AB152" s="64">
        <f>IF(ลับ!C$3=0,0,IF(เวลาเรียน!AI49="ล",ลับ!C$3,0))</f>
        <v>0</v>
      </c>
      <c r="AC152" s="64">
        <f>IF(ลับ!D$3=0,0,IF(เวลาเรียน!AJ49="ล",ลับ!D$3,0))</f>
        <v>0</v>
      </c>
      <c r="AD152" s="64">
        <f>IF(ลับ!E$3=0,0,IF(เวลาเรียน!AK49="ล",ลับ!E$3,0))</f>
        <v>0</v>
      </c>
      <c r="AE152" s="64">
        <f>IF(ลับ!F$3=0,0,IF(เวลาเรียน!AL49="ล",ลับ!F$3,0))</f>
        <v>0</v>
      </c>
      <c r="AF152" s="64">
        <f>IF(ลับ!G$3=0,0,IF(เวลาเรียน!AM49="ล",ลับ!G$3,0))</f>
        <v>0</v>
      </c>
      <c r="AG152" s="64">
        <f>IF(ลับ!H$3=0,0,IF(เวลาเรียน!AN49="ล",ลับ!H$3,0))</f>
        <v>0</v>
      </c>
      <c r="AH152" s="64">
        <f>IF(ลับ!I$3=0,0,IF(เวลาเรียน!AO49="ล",ลับ!I$3,0))</f>
        <v>0</v>
      </c>
      <c r="AI152" s="64">
        <f>IF(ลับ!J$3=0,0,IF(เวลาเรียน!AP49="ล",ลับ!J$3,0))</f>
        <v>0</v>
      </c>
      <c r="AJ152" s="64">
        <f>IF(ลับ!K$3=0,0,IF(เวลาเรียน!AQ49="ล",ลับ!K$3,0))</f>
        <v>0</v>
      </c>
      <c r="AK152" s="64">
        <f>IF(ลับ!L$3=0,0,IF(เวลาเรียน!AR49="ล",ลับ!L$3,0))</f>
        <v>0</v>
      </c>
      <c r="AL152" s="64">
        <f>IF(ลับ!M$3=0,0,IF(เวลาเรียน!AS49="ล",ลับ!M$3,0))</f>
        <v>0</v>
      </c>
      <c r="AM152" s="64">
        <f>IF(ลับ!N$3=0,0,IF(เวลาเรียน!AT49="ล",ลับ!N$3,0))</f>
        <v>0</v>
      </c>
      <c r="AN152" s="64">
        <f>IF(ลับ!O$3=0,0,IF(เวลาเรียน!AU49="ล",ลับ!O$3,0))</f>
        <v>0</v>
      </c>
      <c r="AO152" s="64">
        <f>IF(ลับ!P$3=0,0,IF(เวลาเรียน!AV49="ล",ลับ!P$3,0))</f>
        <v>0</v>
      </c>
      <c r="AP152" s="64">
        <f>IF(ลับ!Q$3=0,0,IF(เวลาเรียน!AW49="ล",ลับ!Q$3,0))</f>
        <v>0</v>
      </c>
      <c r="AQ152" s="64">
        <f>IF(ลับ!R$3=0,0,IF(เวลาเรียน!AX49="ล",ลับ!R$3,0))</f>
        <v>0</v>
      </c>
      <c r="AR152" s="64">
        <f>IF(ลับ!S$3=0,0,IF(เวลาเรียน!AY49="ล",ลับ!S$3,0))</f>
        <v>0</v>
      </c>
      <c r="AS152" s="64">
        <f>IF(ลับ!T$3=0,0,IF(เวลาเรียน!AZ49="ล",ลับ!T$3,0))</f>
        <v>0</v>
      </c>
      <c r="AT152" s="64">
        <f>IF(ลับ!U$3=0,0,IF(เวลาเรียน!BA49="ล",ลับ!U$3,0))</f>
        <v>0</v>
      </c>
      <c r="AU152" s="64">
        <f>IF(ลับ!V$3=0,0,IF(เวลาเรียน!BB49="ล",ลับ!V$3,0))</f>
        <v>0</v>
      </c>
      <c r="AV152" s="64">
        <f>IF(ลับ!W$3=0,0,IF(เวลาเรียน!BC49="ล",ลับ!W$3,0))</f>
        <v>0</v>
      </c>
      <c r="AW152" s="64">
        <f>IF(ลับ!X$3=0,0,IF(เวลาเรียน!BD49="ล",ลับ!X$3,0))</f>
        <v>0</v>
      </c>
      <c r="AX152" s="64">
        <f>IF(ลับ!Y$3=0,0,IF(เวลาเรียน!BE49="ล",ลับ!Y$3,0))</f>
        <v>0</v>
      </c>
      <c r="AY152" s="64">
        <f>IF(ลับ!Z$3=0,0,IF(เวลาเรียน!BF49="ล",ลับ!Z$3,0))</f>
        <v>0</v>
      </c>
      <c r="AZ152" s="64">
        <f>IF(ลับ!AA$3=0,0,IF(เวลาเรียน!BG49="ล",ลับ!AA$3,0))</f>
        <v>0</v>
      </c>
      <c r="BA152" s="64">
        <f>IF(ลับ!AB$3=0,0,IF(เวลาเรียน!BH49="ล",ลับ!AB$3,0))</f>
        <v>0</v>
      </c>
      <c r="BB152" s="64">
        <f>IF(ลับ!AC$3=0,0,IF(เวลาเรียน!BI49="ล",ลับ!AC$3,0))</f>
        <v>0</v>
      </c>
      <c r="BC152" s="64">
        <f>IF(ลับ!AD$3=0,0,IF(เวลาเรียน!BJ49="ล",ลับ!AD$3,0))</f>
        <v>0</v>
      </c>
      <c r="BD152" s="64">
        <f>IF(ลับ!AE$3=0,0,IF(เวลาเรียน!BK49="ล",ลับ!AE$3,0))</f>
        <v>0</v>
      </c>
      <c r="BE152" s="64">
        <f>IF(ลับ!AF$3=0,0,IF(เวลาเรียน!BL49="ล",ลับ!AF$3,0))</f>
        <v>0</v>
      </c>
      <c r="BF152" s="64">
        <f>IF(ลับ!AG$3=0,0,IF(เวลาเรียน!BM49="ล",ลับ!AG$3,0))</f>
        <v>0</v>
      </c>
      <c r="BG152" s="64">
        <f>IF(ลับ!AH$3=0,0,IF(เวลาเรียน!BN49="ล",ลับ!AH$3,0))</f>
        <v>0</v>
      </c>
      <c r="BH152" s="64">
        <f>IF(ลับ!AI$3=0,0,IF(เวลาเรียน!BO49="ล",ลับ!AI$3,0))</f>
        <v>0</v>
      </c>
      <c r="BI152" s="64">
        <f>IF(ลับ!AJ$3=0,0,IF(เวลาเรียน!BP49="ล",ลับ!AJ$3,0))</f>
        <v>0</v>
      </c>
      <c r="BJ152" s="64">
        <f>IF(ลับ!AK$3=0,0,IF(เวลาเรียน!BQ49="ล",ลับ!AK$3,0))</f>
        <v>0</v>
      </c>
      <c r="BK152" s="64">
        <f>IF(ลับ!AL$3=0,0,IF(เวลาเรียน!BR49="ล",ลับ!AL$3,0))</f>
        <v>0</v>
      </c>
      <c r="BL152" s="64">
        <f>IF(ลับ!AM$3=0,0,IF(เวลาเรียน!BS49="ล",ลับ!AM$3,0))</f>
        <v>0</v>
      </c>
      <c r="BM152" s="64">
        <f>IF(ลับ!AN$3=0,0,IF(เวลาเรียน!BT49="ล",ลับ!AN$3,0))</f>
        <v>0</v>
      </c>
      <c r="BN152" s="64">
        <f>IF(ลับ!AO$3=0,0,IF(เวลาเรียน!BU49="ล",ลับ!AO$3,0))</f>
        <v>0</v>
      </c>
      <c r="BO152" s="64">
        <f>IF(ลับ!AP$3=0,0,IF(เวลาเรียน!BV49="ล",ลับ!AP$3,0))</f>
        <v>0</v>
      </c>
      <c r="BP152" s="64">
        <f>IF(ลับ!AQ$3=0,0,IF(เวลาเรียน!BW49="ล",ลับ!AQ$3,0))</f>
        <v>0</v>
      </c>
      <c r="BQ152" s="64">
        <f>IF(ลับ!AR$3=0,0,IF(เวลาเรียน!BX49="ล",ลับ!AR$3,0))</f>
        <v>0</v>
      </c>
      <c r="BR152" s="64">
        <f>IF(ลับ!AS$3=0,0,IF(เวลาเรียน!BY49="ล",ลับ!AS$3,0))</f>
        <v>0</v>
      </c>
      <c r="BS152" s="773">
        <f>IF(ลับ!AT$3=0,0,IF(เวลาเรียน!BZ49="ล",ลับ!AT$3,0))</f>
        <v>0</v>
      </c>
      <c r="BT152" s="64">
        <f>IF(ลับ!BT$3=0,0,IF(เวลาเรียน!CB49="ล",ลับ!BT$3,0))</f>
        <v>0</v>
      </c>
      <c r="BU152" s="64">
        <f>IF(ลับ!BU$3=0,0,IF(เวลาเรียน!CC49="ล",ลับ!BU$3,0))</f>
        <v>0</v>
      </c>
      <c r="BV152" s="64">
        <f>IF(ลับ!BV$3=0,0,IF(เวลาเรียน!CD49="ล",ลับ!BV$3,0))</f>
        <v>0</v>
      </c>
      <c r="BW152" s="64">
        <f>IF(ลับ!BW$3=0,0,IF(เวลาเรียน!CE49="ล",ลับ!BW$3,0))</f>
        <v>0</v>
      </c>
      <c r="BX152" s="64">
        <f>IF(ลับ!BX$3=0,0,IF(เวลาเรียน!CF49="ล",ลับ!BX$3,0))</f>
        <v>0</v>
      </c>
      <c r="BY152" s="64">
        <f>IF(ลับ!BY$3=0,0,IF(เวลาเรียน!CG49="ล",ลับ!BY$3,0))</f>
        <v>0</v>
      </c>
      <c r="BZ152" s="64">
        <f>IF(ลับ!BZ$3=0,0,IF(เวลาเรียน!CH49="ล",ลับ!BZ$3,0))</f>
        <v>0</v>
      </c>
      <c r="CA152" s="64">
        <f>IF(ลับ!CA$3=0,0,IF(เวลาเรียน!CI49="ล",ลับ!CA$3,0))</f>
        <v>0</v>
      </c>
      <c r="CB152" s="64">
        <f>IF(ลับ!CB$3=0,0,IF(เวลาเรียน!CJ49="ล",ลับ!CB$3,0))</f>
        <v>0</v>
      </c>
      <c r="CC152" s="64">
        <f>IF(ลับ!CC$3=0,0,IF(เวลาเรียน!CK49="ล",ลับ!CC$3,0))</f>
        <v>0</v>
      </c>
      <c r="CD152" s="64">
        <f>IF(ลับ!CD$3=0,0,IF(เวลาเรียน!CL49="ล",ลับ!CD$3,0))</f>
        <v>0</v>
      </c>
      <c r="CE152" s="64">
        <f>IF(ลับ!CE$3=0,0,IF(เวลาเรียน!CM49="ล",ลับ!CE$3,0))</f>
        <v>0</v>
      </c>
      <c r="CF152" s="64">
        <f>IF(ลับ!CF$3=0,0,IF(เวลาเรียน!CN49="ล",ลับ!CF$3,0))</f>
        <v>0</v>
      </c>
      <c r="CG152" s="64">
        <f>IF(ลับ!CG$3=0,0,IF(เวลาเรียน!CO49="ล",ลับ!CG$3,0))</f>
        <v>0</v>
      </c>
      <c r="CH152" s="64">
        <f>IF(ลับ!CH$3=0,0,IF(เวลาเรียน!CP49="ล",ลับ!CH$3,0))</f>
        <v>0</v>
      </c>
      <c r="CI152" s="64">
        <f>IF(ลับ!CI$3=0,0,IF(เวลาเรียน!CQ49="ล",ลับ!CI$3,0))</f>
        <v>0</v>
      </c>
      <c r="CJ152" s="64">
        <f>IF(ลับ!CJ$3=0,0,IF(เวลาเรียน!CR49="ล",ลับ!CJ$3,0))</f>
        <v>0</v>
      </c>
      <c r="CK152" s="64">
        <f>IF(ลับ!CK$3=0,0,IF(เวลาเรียน!CS49="ล",ลับ!CK$3,0))</f>
        <v>0</v>
      </c>
      <c r="CL152" s="64">
        <f>IF(ลับ!CL$3=0,0,IF(เวลาเรียน!CT49="ล",ลับ!CL$3,0))</f>
        <v>0</v>
      </c>
      <c r="CM152" s="64">
        <f>IF(ลับ!CM$3=0,0,IF(เวลาเรียน!CU49="ล",ลับ!CM$3,0))</f>
        <v>0</v>
      </c>
      <c r="CN152" s="64">
        <f>IF(ลับ!CN$3=0,0,IF(เวลาเรียน!CV49="ล",ลับ!CN$3,0))</f>
        <v>0</v>
      </c>
      <c r="CO152" s="64">
        <f>IF(ลับ!CO$3=0,0,IF(เวลาเรียน!CW49="ล",ลับ!CO$3,0))</f>
        <v>0</v>
      </c>
      <c r="CP152" s="64">
        <f>IF(ลับ!CP$3=0,0,IF(เวลาเรียน!CX49="ล",ลับ!CP$3,0))</f>
        <v>0</v>
      </c>
      <c r="CQ152" s="64">
        <f>IF(ลับ!CQ$3=0,0,IF(เวลาเรียน!CY49="ล",ลับ!CQ$3,0))</f>
        <v>0</v>
      </c>
      <c r="CR152" s="64">
        <f>IF(ลับ!CR$3=0,0,IF(เวลาเรียน!CZ49="ล",ลับ!CR$3,0))</f>
        <v>0</v>
      </c>
      <c r="CS152" s="64">
        <f>IF(ลับ!CS$3=0,0,IF(เวลาเรียน!DA49="ล",ลับ!CS$3,0))</f>
        <v>0</v>
      </c>
      <c r="CT152" s="64">
        <f>IF(ลับ!CT$3=0,0,IF(เวลาเรียน!DB49="ล",ลับ!CT$3,0))</f>
        <v>0</v>
      </c>
      <c r="CU152" s="64">
        <f>IF(ลับ!CU$3=0,0,IF(เวลาเรียน!DC49="ล",ลับ!CU$3,0))</f>
        <v>0</v>
      </c>
      <c r="CV152" s="64">
        <f>IF(ลับ!CV$3=0,0,IF(เวลาเรียน!DD49="ล",ลับ!CV$3,0))</f>
        <v>0</v>
      </c>
      <c r="CW152" s="64">
        <f>IF(ลับ!CW$3=0,0,IF(เวลาเรียน!DE49="ล",ลับ!CW$3,0))</f>
        <v>0</v>
      </c>
      <c r="CX152" s="85">
        <f t="shared" si="25"/>
        <v>0</v>
      </c>
      <c r="CZ152" s="51"/>
      <c r="DA152" s="51"/>
      <c r="DB152" s="51"/>
      <c r="DC152" s="51"/>
      <c r="DD152" s="51"/>
      <c r="DE152" s="51"/>
      <c r="DF152" s="51"/>
      <c r="DG152" s="51"/>
      <c r="DH152" s="51"/>
      <c r="DI152" s="51"/>
      <c r="DJ152" s="51"/>
      <c r="DK152" s="51"/>
      <c r="DL152" s="51"/>
      <c r="DM152" s="51"/>
      <c r="DN152" s="51"/>
      <c r="DO152" s="51"/>
      <c r="DP152" s="51"/>
      <c r="DQ152" s="51"/>
      <c r="DR152" s="51"/>
      <c r="DS152" s="51"/>
      <c r="DT152" s="51"/>
      <c r="DU152" s="51"/>
      <c r="DV152" s="51"/>
      <c r="DW152" s="51"/>
      <c r="DX152" s="51"/>
      <c r="DY152" s="51"/>
      <c r="DZ152" s="51"/>
      <c r="EA152" s="51"/>
      <c r="EB152" s="51"/>
      <c r="EC152" s="51"/>
      <c r="ED152" s="51"/>
      <c r="EE152" s="51"/>
      <c r="EF152" s="51"/>
    </row>
    <row r="153" spans="1:214" ht="21">
      <c r="A153" s="29">
        <v>45</v>
      </c>
      <c r="B153" s="64">
        <f>IF(ลับ!B$3=0,0,IF(เวลาเรียน!G50="ล",ลับ!B$3,0))</f>
        <v>0</v>
      </c>
      <c r="C153" s="64">
        <f>IF(ลับ!C$3=0,0,IF(เวลาเรียน!H50="ล",ลับ!C$3,0))</f>
        <v>0</v>
      </c>
      <c r="D153" s="64">
        <f>IF(ลับ!D$3=0,0,IF(เวลาเรียน!I50="ล",ลับ!D$3,0))</f>
        <v>0</v>
      </c>
      <c r="E153" s="64">
        <f>IF(ลับ!E$3=0,0,IF(เวลาเรียน!J50="ล",ลับ!E$3,0))</f>
        <v>0</v>
      </c>
      <c r="F153" s="64">
        <f>IF(ลับ!F$3=0,0,IF(เวลาเรียน!K50="ล",ลับ!F$3,0))</f>
        <v>0</v>
      </c>
      <c r="G153" s="64">
        <f>IF(ลับ!G$3=0,0,IF(เวลาเรียน!L50="ล",ลับ!G$3,0))</f>
        <v>0</v>
      </c>
      <c r="H153" s="64">
        <f>IF(ลับ!H$3=0,0,IF(เวลาเรียน!M50="ล",ลับ!H$3,0))</f>
        <v>0</v>
      </c>
      <c r="I153" s="64">
        <f>IF(ลับ!I$3=0,0,IF(เวลาเรียน!N50="ล",ลับ!I$3,0))</f>
        <v>0</v>
      </c>
      <c r="J153" s="64">
        <f>IF(ลับ!J$3=0,0,IF(เวลาเรียน!O50="ล",ลับ!J$3,0))</f>
        <v>0</v>
      </c>
      <c r="K153" s="64">
        <f>IF(ลับ!K$3=0,0,IF(เวลาเรียน!P50="ล",ลับ!K$3,0))</f>
        <v>0</v>
      </c>
      <c r="L153" s="64">
        <f>IF(ลับ!L$3=0,0,IF(เวลาเรียน!Q50="ล",ลับ!L$3,0))</f>
        <v>0</v>
      </c>
      <c r="M153" s="64">
        <f>IF(ลับ!M$3=0,0,IF(เวลาเรียน!R50="ล",ลับ!M$3,0))</f>
        <v>0</v>
      </c>
      <c r="N153" s="64">
        <f>IF(ลับ!N$3=0,0,IF(เวลาเรียน!S50="ล",ลับ!N$3,0))</f>
        <v>0</v>
      </c>
      <c r="O153" s="64">
        <f>IF(ลับ!O$3=0,0,IF(เวลาเรียน!T50="ล",ลับ!O$3,0))</f>
        <v>0</v>
      </c>
      <c r="P153" s="64">
        <f>IF(ลับ!P$3=0,0,IF(เวลาเรียน!U50="ล",ลับ!P$3,0))</f>
        <v>0</v>
      </c>
      <c r="Q153" s="64">
        <f>IF(ลับ!Q$3=0,0,IF(เวลาเรียน!V50="ล",ลับ!Q$3,0))</f>
        <v>0</v>
      </c>
      <c r="R153" s="64">
        <f>IF(ลับ!R$3=0,0,IF(เวลาเรียน!W50="ล",ลับ!R$3,0))</f>
        <v>0</v>
      </c>
      <c r="S153" s="64">
        <f>IF(ลับ!S$3=0,0,IF(เวลาเรียน!X50="ล",ลับ!S$3,0))</f>
        <v>0</v>
      </c>
      <c r="T153" s="64">
        <f>IF(ลับ!T$3=0,0,IF(เวลาเรียน!Y50="ล",ลับ!T$3,0))</f>
        <v>0</v>
      </c>
      <c r="U153" s="64">
        <f>IF(ลับ!U$3=0,0,IF(เวลาเรียน!Z50="ล",ลับ!U$3,0))</f>
        <v>0</v>
      </c>
      <c r="V153" s="64">
        <f>IF(ลับ!V$3=0,0,IF(เวลาเรียน!AA50="ล",ลับ!V$3,0))</f>
        <v>0</v>
      </c>
      <c r="W153" s="64">
        <f>IF(ลับ!W$3=0,0,IF(เวลาเรียน!AB50="ล",ลับ!W$3,0))</f>
        <v>0</v>
      </c>
      <c r="X153" s="64">
        <f>IF(ลับ!X$3=0,0,IF(เวลาเรียน!AC50="ล",ลับ!X$3,0))</f>
        <v>0</v>
      </c>
      <c r="Y153" s="64">
        <f>IF(ลับ!Y$3=0,0,IF(เวลาเรียน!AD50="ล",ลับ!Y$3,0))</f>
        <v>0</v>
      </c>
      <c r="Z153" s="773">
        <f>IF(ลับ!Z$3=0,0,IF(เวลาเรียน!AE50="ล",ลับ!Z$3,0))</f>
        <v>0</v>
      </c>
      <c r="AA153" s="64">
        <f>IF(ลับ!B$3=0,0,IF(เวลาเรียน!AH50="ล",ลับ!B$3,0))</f>
        <v>0</v>
      </c>
      <c r="AB153" s="64">
        <f>IF(ลับ!C$3=0,0,IF(เวลาเรียน!AI50="ล",ลับ!C$3,0))</f>
        <v>0</v>
      </c>
      <c r="AC153" s="64">
        <f>IF(ลับ!D$3=0,0,IF(เวลาเรียน!AJ50="ล",ลับ!D$3,0))</f>
        <v>0</v>
      </c>
      <c r="AD153" s="64">
        <f>IF(ลับ!E$3=0,0,IF(เวลาเรียน!AK50="ล",ลับ!E$3,0))</f>
        <v>0</v>
      </c>
      <c r="AE153" s="64">
        <f>IF(ลับ!F$3=0,0,IF(เวลาเรียน!AL50="ล",ลับ!F$3,0))</f>
        <v>0</v>
      </c>
      <c r="AF153" s="64">
        <f>IF(ลับ!G$3=0,0,IF(เวลาเรียน!AM50="ล",ลับ!G$3,0))</f>
        <v>0</v>
      </c>
      <c r="AG153" s="64">
        <f>IF(ลับ!H$3=0,0,IF(เวลาเรียน!AN50="ล",ลับ!H$3,0))</f>
        <v>0</v>
      </c>
      <c r="AH153" s="64">
        <f>IF(ลับ!I$3=0,0,IF(เวลาเรียน!AO50="ล",ลับ!I$3,0))</f>
        <v>0</v>
      </c>
      <c r="AI153" s="64">
        <f>IF(ลับ!J$3=0,0,IF(เวลาเรียน!AP50="ล",ลับ!J$3,0))</f>
        <v>0</v>
      </c>
      <c r="AJ153" s="64">
        <f>IF(ลับ!K$3=0,0,IF(เวลาเรียน!AQ50="ล",ลับ!K$3,0))</f>
        <v>0</v>
      </c>
      <c r="AK153" s="64">
        <f>IF(ลับ!L$3=0,0,IF(เวลาเรียน!AR50="ล",ลับ!L$3,0))</f>
        <v>0</v>
      </c>
      <c r="AL153" s="64">
        <f>IF(ลับ!M$3=0,0,IF(เวลาเรียน!AS50="ล",ลับ!M$3,0))</f>
        <v>0</v>
      </c>
      <c r="AM153" s="64">
        <f>IF(ลับ!N$3=0,0,IF(เวลาเรียน!AT50="ล",ลับ!N$3,0))</f>
        <v>0</v>
      </c>
      <c r="AN153" s="64">
        <f>IF(ลับ!O$3=0,0,IF(เวลาเรียน!AU50="ล",ลับ!O$3,0))</f>
        <v>0</v>
      </c>
      <c r="AO153" s="64">
        <f>IF(ลับ!P$3=0,0,IF(เวลาเรียน!AV50="ล",ลับ!P$3,0))</f>
        <v>0</v>
      </c>
      <c r="AP153" s="64">
        <f>IF(ลับ!Q$3=0,0,IF(เวลาเรียน!AW50="ล",ลับ!Q$3,0))</f>
        <v>0</v>
      </c>
      <c r="AQ153" s="64">
        <f>IF(ลับ!R$3=0,0,IF(เวลาเรียน!AX50="ล",ลับ!R$3,0))</f>
        <v>0</v>
      </c>
      <c r="AR153" s="64">
        <f>IF(ลับ!S$3=0,0,IF(เวลาเรียน!AY50="ล",ลับ!S$3,0))</f>
        <v>0</v>
      </c>
      <c r="AS153" s="64">
        <f>IF(ลับ!T$3=0,0,IF(เวลาเรียน!AZ50="ล",ลับ!T$3,0))</f>
        <v>0</v>
      </c>
      <c r="AT153" s="64">
        <f>IF(ลับ!U$3=0,0,IF(เวลาเรียน!BA50="ล",ลับ!U$3,0))</f>
        <v>0</v>
      </c>
      <c r="AU153" s="64">
        <f>IF(ลับ!V$3=0,0,IF(เวลาเรียน!BB50="ล",ลับ!V$3,0))</f>
        <v>0</v>
      </c>
      <c r="AV153" s="64">
        <f>IF(ลับ!W$3=0,0,IF(เวลาเรียน!BC50="ล",ลับ!W$3,0))</f>
        <v>0</v>
      </c>
      <c r="AW153" s="64">
        <f>IF(ลับ!X$3=0,0,IF(เวลาเรียน!BD50="ล",ลับ!X$3,0))</f>
        <v>0</v>
      </c>
      <c r="AX153" s="64">
        <f>IF(ลับ!Y$3=0,0,IF(เวลาเรียน!BE50="ล",ลับ!Y$3,0))</f>
        <v>0</v>
      </c>
      <c r="AY153" s="64">
        <f>IF(ลับ!Z$3=0,0,IF(เวลาเรียน!BF50="ล",ลับ!Z$3,0))</f>
        <v>0</v>
      </c>
      <c r="AZ153" s="64">
        <f>IF(ลับ!AA$3=0,0,IF(เวลาเรียน!BG50="ล",ลับ!AA$3,0))</f>
        <v>0</v>
      </c>
      <c r="BA153" s="64">
        <f>IF(ลับ!AB$3=0,0,IF(เวลาเรียน!BH50="ล",ลับ!AB$3,0))</f>
        <v>0</v>
      </c>
      <c r="BB153" s="64">
        <f>IF(ลับ!AC$3=0,0,IF(เวลาเรียน!BI50="ล",ลับ!AC$3,0))</f>
        <v>0</v>
      </c>
      <c r="BC153" s="64">
        <f>IF(ลับ!AD$3=0,0,IF(เวลาเรียน!BJ50="ล",ลับ!AD$3,0))</f>
        <v>0</v>
      </c>
      <c r="BD153" s="64">
        <f>IF(ลับ!AE$3=0,0,IF(เวลาเรียน!BK50="ล",ลับ!AE$3,0))</f>
        <v>0</v>
      </c>
      <c r="BE153" s="64">
        <f>IF(ลับ!AF$3=0,0,IF(เวลาเรียน!BL50="ล",ลับ!AF$3,0))</f>
        <v>0</v>
      </c>
      <c r="BF153" s="64">
        <f>IF(ลับ!AG$3=0,0,IF(เวลาเรียน!BM50="ล",ลับ!AG$3,0))</f>
        <v>0</v>
      </c>
      <c r="BG153" s="64">
        <f>IF(ลับ!AH$3=0,0,IF(เวลาเรียน!BN50="ล",ลับ!AH$3,0))</f>
        <v>0</v>
      </c>
      <c r="BH153" s="64">
        <f>IF(ลับ!AI$3=0,0,IF(เวลาเรียน!BO50="ล",ลับ!AI$3,0))</f>
        <v>0</v>
      </c>
      <c r="BI153" s="64">
        <f>IF(ลับ!AJ$3=0,0,IF(เวลาเรียน!BP50="ล",ลับ!AJ$3,0))</f>
        <v>0</v>
      </c>
      <c r="BJ153" s="64">
        <f>IF(ลับ!AK$3=0,0,IF(เวลาเรียน!BQ50="ล",ลับ!AK$3,0))</f>
        <v>0</v>
      </c>
      <c r="BK153" s="64">
        <f>IF(ลับ!AL$3=0,0,IF(เวลาเรียน!BR50="ล",ลับ!AL$3,0))</f>
        <v>0</v>
      </c>
      <c r="BL153" s="64">
        <f>IF(ลับ!AM$3=0,0,IF(เวลาเรียน!BS50="ล",ลับ!AM$3,0))</f>
        <v>0</v>
      </c>
      <c r="BM153" s="64">
        <f>IF(ลับ!AN$3=0,0,IF(เวลาเรียน!BT50="ล",ลับ!AN$3,0))</f>
        <v>0</v>
      </c>
      <c r="BN153" s="64">
        <f>IF(ลับ!AO$3=0,0,IF(เวลาเรียน!BU50="ล",ลับ!AO$3,0))</f>
        <v>0</v>
      </c>
      <c r="BO153" s="64">
        <f>IF(ลับ!AP$3=0,0,IF(เวลาเรียน!BV50="ล",ลับ!AP$3,0))</f>
        <v>0</v>
      </c>
      <c r="BP153" s="64">
        <f>IF(ลับ!AQ$3=0,0,IF(เวลาเรียน!BW50="ล",ลับ!AQ$3,0))</f>
        <v>0</v>
      </c>
      <c r="BQ153" s="64">
        <f>IF(ลับ!AR$3=0,0,IF(เวลาเรียน!BX50="ล",ลับ!AR$3,0))</f>
        <v>0</v>
      </c>
      <c r="BR153" s="64">
        <f>IF(ลับ!AS$3=0,0,IF(เวลาเรียน!BY50="ล",ลับ!AS$3,0))</f>
        <v>0</v>
      </c>
      <c r="BS153" s="773">
        <f>IF(ลับ!AT$3=0,0,IF(เวลาเรียน!BZ50="ล",ลับ!AT$3,0))</f>
        <v>0</v>
      </c>
      <c r="BT153" s="64">
        <f>IF(ลับ!BT$3=0,0,IF(เวลาเรียน!CB50="ล",ลับ!BT$3,0))</f>
        <v>0</v>
      </c>
      <c r="BU153" s="64">
        <f>IF(ลับ!BU$3=0,0,IF(เวลาเรียน!CC50="ล",ลับ!BU$3,0))</f>
        <v>0</v>
      </c>
      <c r="BV153" s="64">
        <f>IF(ลับ!BV$3=0,0,IF(เวลาเรียน!CD50="ล",ลับ!BV$3,0))</f>
        <v>0</v>
      </c>
      <c r="BW153" s="64">
        <f>IF(ลับ!BW$3=0,0,IF(เวลาเรียน!CE50="ล",ลับ!BW$3,0))</f>
        <v>0</v>
      </c>
      <c r="BX153" s="64">
        <f>IF(ลับ!BX$3=0,0,IF(เวลาเรียน!CF50="ล",ลับ!BX$3,0))</f>
        <v>0</v>
      </c>
      <c r="BY153" s="64">
        <f>IF(ลับ!BY$3=0,0,IF(เวลาเรียน!CG50="ล",ลับ!BY$3,0))</f>
        <v>0</v>
      </c>
      <c r="BZ153" s="64">
        <f>IF(ลับ!BZ$3=0,0,IF(เวลาเรียน!CH50="ล",ลับ!BZ$3,0))</f>
        <v>0</v>
      </c>
      <c r="CA153" s="64">
        <f>IF(ลับ!CA$3=0,0,IF(เวลาเรียน!CI50="ล",ลับ!CA$3,0))</f>
        <v>0</v>
      </c>
      <c r="CB153" s="64">
        <f>IF(ลับ!CB$3=0,0,IF(เวลาเรียน!CJ50="ล",ลับ!CB$3,0))</f>
        <v>0</v>
      </c>
      <c r="CC153" s="64">
        <f>IF(ลับ!CC$3=0,0,IF(เวลาเรียน!CK50="ล",ลับ!CC$3,0))</f>
        <v>0</v>
      </c>
      <c r="CD153" s="64">
        <f>IF(ลับ!CD$3=0,0,IF(เวลาเรียน!CL50="ล",ลับ!CD$3,0))</f>
        <v>0</v>
      </c>
      <c r="CE153" s="64">
        <f>IF(ลับ!CE$3=0,0,IF(เวลาเรียน!CM50="ล",ลับ!CE$3,0))</f>
        <v>0</v>
      </c>
      <c r="CF153" s="64">
        <f>IF(ลับ!CF$3=0,0,IF(เวลาเรียน!CN50="ล",ลับ!CF$3,0))</f>
        <v>0</v>
      </c>
      <c r="CG153" s="64">
        <f>IF(ลับ!CG$3=0,0,IF(เวลาเรียน!CO50="ล",ลับ!CG$3,0))</f>
        <v>0</v>
      </c>
      <c r="CH153" s="64">
        <f>IF(ลับ!CH$3=0,0,IF(เวลาเรียน!CP50="ล",ลับ!CH$3,0))</f>
        <v>0</v>
      </c>
      <c r="CI153" s="64">
        <f>IF(ลับ!CI$3=0,0,IF(เวลาเรียน!CQ50="ล",ลับ!CI$3,0))</f>
        <v>0</v>
      </c>
      <c r="CJ153" s="64">
        <f>IF(ลับ!CJ$3=0,0,IF(เวลาเรียน!CR50="ล",ลับ!CJ$3,0))</f>
        <v>0</v>
      </c>
      <c r="CK153" s="64">
        <f>IF(ลับ!CK$3=0,0,IF(เวลาเรียน!CS50="ล",ลับ!CK$3,0))</f>
        <v>0</v>
      </c>
      <c r="CL153" s="64">
        <f>IF(ลับ!CL$3=0,0,IF(เวลาเรียน!CT50="ล",ลับ!CL$3,0))</f>
        <v>0</v>
      </c>
      <c r="CM153" s="64">
        <f>IF(ลับ!CM$3=0,0,IF(เวลาเรียน!CU50="ล",ลับ!CM$3,0))</f>
        <v>0</v>
      </c>
      <c r="CN153" s="64">
        <f>IF(ลับ!CN$3=0,0,IF(เวลาเรียน!CV50="ล",ลับ!CN$3,0))</f>
        <v>0</v>
      </c>
      <c r="CO153" s="64">
        <f>IF(ลับ!CO$3=0,0,IF(เวลาเรียน!CW50="ล",ลับ!CO$3,0))</f>
        <v>0</v>
      </c>
      <c r="CP153" s="64">
        <f>IF(ลับ!CP$3=0,0,IF(เวลาเรียน!CX50="ล",ลับ!CP$3,0))</f>
        <v>0</v>
      </c>
      <c r="CQ153" s="64">
        <f>IF(ลับ!CQ$3=0,0,IF(เวลาเรียน!CY50="ล",ลับ!CQ$3,0))</f>
        <v>0</v>
      </c>
      <c r="CR153" s="64">
        <f>IF(ลับ!CR$3=0,0,IF(เวลาเรียน!CZ50="ล",ลับ!CR$3,0))</f>
        <v>0</v>
      </c>
      <c r="CS153" s="64">
        <f>IF(ลับ!CS$3=0,0,IF(เวลาเรียน!DA50="ล",ลับ!CS$3,0))</f>
        <v>0</v>
      </c>
      <c r="CT153" s="64">
        <f>IF(ลับ!CT$3=0,0,IF(เวลาเรียน!DB50="ล",ลับ!CT$3,0))</f>
        <v>0</v>
      </c>
      <c r="CU153" s="64">
        <f>IF(ลับ!CU$3=0,0,IF(เวลาเรียน!DC50="ล",ลับ!CU$3,0))</f>
        <v>0</v>
      </c>
      <c r="CV153" s="64">
        <f>IF(ลับ!CV$3=0,0,IF(เวลาเรียน!DD50="ล",ลับ!CV$3,0))</f>
        <v>0</v>
      </c>
      <c r="CW153" s="64">
        <f>IF(ลับ!CW$3=0,0,IF(เวลาเรียน!DE50="ล",ลับ!CW$3,0))</f>
        <v>0</v>
      </c>
      <c r="CX153" s="85">
        <f t="shared" si="25"/>
        <v>0</v>
      </c>
      <c r="CZ153" s="51"/>
      <c r="DA153" s="51"/>
      <c r="DB153" s="51"/>
      <c r="DC153" s="51"/>
      <c r="DD153" s="51"/>
      <c r="DE153" s="51"/>
      <c r="DF153" s="51"/>
      <c r="DG153" s="51"/>
      <c r="DH153" s="51"/>
      <c r="DI153" s="51"/>
      <c r="DJ153" s="51"/>
      <c r="DK153" s="51"/>
      <c r="DL153" s="51"/>
      <c r="DM153" s="51"/>
      <c r="DN153" s="51"/>
      <c r="DO153" s="51"/>
      <c r="DP153" s="51"/>
      <c r="DQ153" s="51"/>
      <c r="DR153" s="51"/>
      <c r="DS153" s="51"/>
      <c r="DT153" s="51"/>
      <c r="DU153" s="51"/>
      <c r="DV153" s="51"/>
      <c r="DW153" s="51"/>
      <c r="DX153" s="51"/>
      <c r="DY153" s="51"/>
      <c r="DZ153" s="51"/>
      <c r="EA153" s="51"/>
      <c r="EB153" s="51"/>
      <c r="EC153" s="51"/>
      <c r="ED153" s="51"/>
      <c r="EE153" s="51"/>
      <c r="EF153" s="51"/>
    </row>
    <row r="154" spans="1:214" ht="21">
      <c r="A154" s="29">
        <v>46</v>
      </c>
      <c r="B154" s="64">
        <f>IF(ลับ!B$3=0,0,IF(เวลาเรียน!G51="ล",ลับ!B$3,0))</f>
        <v>0</v>
      </c>
      <c r="C154" s="64">
        <f>IF(ลับ!C$3=0,0,IF(เวลาเรียน!H51="ล",ลับ!C$3,0))</f>
        <v>0</v>
      </c>
      <c r="D154" s="64">
        <f>IF(ลับ!D$3=0,0,IF(เวลาเรียน!I51="ล",ลับ!D$3,0))</f>
        <v>0</v>
      </c>
      <c r="E154" s="64">
        <f>IF(ลับ!E$3=0,0,IF(เวลาเรียน!J51="ล",ลับ!E$3,0))</f>
        <v>0</v>
      </c>
      <c r="F154" s="64">
        <f>IF(ลับ!F$3=0,0,IF(เวลาเรียน!K51="ล",ลับ!F$3,0))</f>
        <v>0</v>
      </c>
      <c r="G154" s="64">
        <f>IF(ลับ!G$3=0,0,IF(เวลาเรียน!L51="ล",ลับ!G$3,0))</f>
        <v>0</v>
      </c>
      <c r="H154" s="64">
        <f>IF(ลับ!H$3=0,0,IF(เวลาเรียน!M51="ล",ลับ!H$3,0))</f>
        <v>0</v>
      </c>
      <c r="I154" s="64">
        <f>IF(ลับ!I$3=0,0,IF(เวลาเรียน!N51="ล",ลับ!I$3,0))</f>
        <v>0</v>
      </c>
      <c r="J154" s="64">
        <f>IF(ลับ!J$3=0,0,IF(เวลาเรียน!O51="ล",ลับ!J$3,0))</f>
        <v>0</v>
      </c>
      <c r="K154" s="64">
        <f>IF(ลับ!K$3=0,0,IF(เวลาเรียน!P51="ล",ลับ!K$3,0))</f>
        <v>0</v>
      </c>
      <c r="L154" s="64">
        <f>IF(ลับ!L$3=0,0,IF(เวลาเรียน!Q51="ล",ลับ!L$3,0))</f>
        <v>0</v>
      </c>
      <c r="M154" s="64">
        <f>IF(ลับ!M$3=0,0,IF(เวลาเรียน!R51="ล",ลับ!M$3,0))</f>
        <v>0</v>
      </c>
      <c r="N154" s="64">
        <f>IF(ลับ!N$3=0,0,IF(เวลาเรียน!S51="ล",ลับ!N$3,0))</f>
        <v>0</v>
      </c>
      <c r="O154" s="64">
        <f>IF(ลับ!O$3=0,0,IF(เวลาเรียน!T51="ล",ลับ!O$3,0))</f>
        <v>0</v>
      </c>
      <c r="P154" s="64">
        <f>IF(ลับ!P$3=0,0,IF(เวลาเรียน!U51="ล",ลับ!P$3,0))</f>
        <v>0</v>
      </c>
      <c r="Q154" s="64">
        <f>IF(ลับ!Q$3=0,0,IF(เวลาเรียน!V51="ล",ลับ!Q$3,0))</f>
        <v>0</v>
      </c>
      <c r="R154" s="64">
        <f>IF(ลับ!R$3=0,0,IF(เวลาเรียน!W51="ล",ลับ!R$3,0))</f>
        <v>0</v>
      </c>
      <c r="S154" s="64">
        <f>IF(ลับ!S$3=0,0,IF(เวลาเรียน!X51="ล",ลับ!S$3,0))</f>
        <v>0</v>
      </c>
      <c r="T154" s="64">
        <f>IF(ลับ!T$3=0,0,IF(เวลาเรียน!Y51="ล",ลับ!T$3,0))</f>
        <v>0</v>
      </c>
      <c r="U154" s="64">
        <f>IF(ลับ!U$3=0,0,IF(เวลาเรียน!Z51="ล",ลับ!U$3,0))</f>
        <v>0</v>
      </c>
      <c r="V154" s="64">
        <f>IF(ลับ!V$3=0,0,IF(เวลาเรียน!AA51="ล",ลับ!V$3,0))</f>
        <v>0</v>
      </c>
      <c r="W154" s="64">
        <f>IF(ลับ!W$3=0,0,IF(เวลาเรียน!AB51="ล",ลับ!W$3,0))</f>
        <v>0</v>
      </c>
      <c r="X154" s="64">
        <f>IF(ลับ!X$3=0,0,IF(เวลาเรียน!AC51="ล",ลับ!X$3,0))</f>
        <v>0</v>
      </c>
      <c r="Y154" s="64">
        <f>IF(ลับ!Y$3=0,0,IF(เวลาเรียน!AD51="ล",ลับ!Y$3,0))</f>
        <v>0</v>
      </c>
      <c r="Z154" s="773">
        <f>IF(ลับ!Z$3=0,0,IF(เวลาเรียน!AE51="ล",ลับ!Z$3,0))</f>
        <v>0</v>
      </c>
      <c r="AA154" s="64">
        <f>IF(ลับ!B$3=0,0,IF(เวลาเรียน!AH51="ล",ลับ!B$3,0))</f>
        <v>0</v>
      </c>
      <c r="AB154" s="64">
        <f>IF(ลับ!C$3=0,0,IF(เวลาเรียน!AI51="ล",ลับ!C$3,0))</f>
        <v>0</v>
      </c>
      <c r="AC154" s="64">
        <f>IF(ลับ!D$3=0,0,IF(เวลาเรียน!AJ51="ล",ลับ!D$3,0))</f>
        <v>0</v>
      </c>
      <c r="AD154" s="64">
        <f>IF(ลับ!E$3=0,0,IF(เวลาเรียน!AK51="ล",ลับ!E$3,0))</f>
        <v>0</v>
      </c>
      <c r="AE154" s="64">
        <f>IF(ลับ!F$3=0,0,IF(เวลาเรียน!AL51="ล",ลับ!F$3,0))</f>
        <v>0</v>
      </c>
      <c r="AF154" s="64">
        <f>IF(ลับ!G$3=0,0,IF(เวลาเรียน!AM51="ล",ลับ!G$3,0))</f>
        <v>0</v>
      </c>
      <c r="AG154" s="64">
        <f>IF(ลับ!H$3=0,0,IF(เวลาเรียน!AN51="ล",ลับ!H$3,0))</f>
        <v>0</v>
      </c>
      <c r="AH154" s="64">
        <f>IF(ลับ!I$3=0,0,IF(เวลาเรียน!AO51="ล",ลับ!I$3,0))</f>
        <v>0</v>
      </c>
      <c r="AI154" s="64">
        <f>IF(ลับ!J$3=0,0,IF(เวลาเรียน!AP51="ล",ลับ!J$3,0))</f>
        <v>0</v>
      </c>
      <c r="AJ154" s="64">
        <f>IF(ลับ!K$3=0,0,IF(เวลาเรียน!AQ51="ล",ลับ!K$3,0))</f>
        <v>0</v>
      </c>
      <c r="AK154" s="64">
        <f>IF(ลับ!L$3=0,0,IF(เวลาเรียน!AR51="ล",ลับ!L$3,0))</f>
        <v>0</v>
      </c>
      <c r="AL154" s="64">
        <f>IF(ลับ!M$3=0,0,IF(เวลาเรียน!AS51="ล",ลับ!M$3,0))</f>
        <v>0</v>
      </c>
      <c r="AM154" s="64">
        <f>IF(ลับ!N$3=0,0,IF(เวลาเรียน!AT51="ล",ลับ!N$3,0))</f>
        <v>0</v>
      </c>
      <c r="AN154" s="64">
        <f>IF(ลับ!O$3=0,0,IF(เวลาเรียน!AU51="ล",ลับ!O$3,0))</f>
        <v>0</v>
      </c>
      <c r="AO154" s="64">
        <f>IF(ลับ!P$3=0,0,IF(เวลาเรียน!AV51="ล",ลับ!P$3,0))</f>
        <v>0</v>
      </c>
      <c r="AP154" s="64">
        <f>IF(ลับ!Q$3=0,0,IF(เวลาเรียน!AW51="ล",ลับ!Q$3,0))</f>
        <v>0</v>
      </c>
      <c r="AQ154" s="64">
        <f>IF(ลับ!R$3=0,0,IF(เวลาเรียน!AX51="ล",ลับ!R$3,0))</f>
        <v>0</v>
      </c>
      <c r="AR154" s="64">
        <f>IF(ลับ!S$3=0,0,IF(เวลาเรียน!AY51="ล",ลับ!S$3,0))</f>
        <v>0</v>
      </c>
      <c r="AS154" s="64">
        <f>IF(ลับ!T$3=0,0,IF(เวลาเรียน!AZ51="ล",ลับ!T$3,0))</f>
        <v>0</v>
      </c>
      <c r="AT154" s="64">
        <f>IF(ลับ!U$3=0,0,IF(เวลาเรียน!BA51="ล",ลับ!U$3,0))</f>
        <v>0</v>
      </c>
      <c r="AU154" s="64">
        <f>IF(ลับ!V$3=0,0,IF(เวลาเรียน!BB51="ล",ลับ!V$3,0))</f>
        <v>0</v>
      </c>
      <c r="AV154" s="64">
        <f>IF(ลับ!W$3=0,0,IF(เวลาเรียน!BC51="ล",ลับ!W$3,0))</f>
        <v>0</v>
      </c>
      <c r="AW154" s="64">
        <f>IF(ลับ!X$3=0,0,IF(เวลาเรียน!BD51="ล",ลับ!X$3,0))</f>
        <v>0</v>
      </c>
      <c r="AX154" s="64">
        <f>IF(ลับ!Y$3=0,0,IF(เวลาเรียน!BE51="ล",ลับ!Y$3,0))</f>
        <v>0</v>
      </c>
      <c r="AY154" s="64">
        <f>IF(ลับ!Z$3=0,0,IF(เวลาเรียน!BF51="ล",ลับ!Z$3,0))</f>
        <v>0</v>
      </c>
      <c r="AZ154" s="64">
        <f>IF(ลับ!AA$3=0,0,IF(เวลาเรียน!BG51="ล",ลับ!AA$3,0))</f>
        <v>0</v>
      </c>
      <c r="BA154" s="64">
        <f>IF(ลับ!AB$3=0,0,IF(เวลาเรียน!BH51="ล",ลับ!AB$3,0))</f>
        <v>0</v>
      </c>
      <c r="BB154" s="64">
        <f>IF(ลับ!AC$3=0,0,IF(เวลาเรียน!BI51="ล",ลับ!AC$3,0))</f>
        <v>0</v>
      </c>
      <c r="BC154" s="64">
        <f>IF(ลับ!AD$3=0,0,IF(เวลาเรียน!BJ51="ล",ลับ!AD$3,0))</f>
        <v>0</v>
      </c>
      <c r="BD154" s="64">
        <f>IF(ลับ!AE$3=0,0,IF(เวลาเรียน!BK51="ล",ลับ!AE$3,0))</f>
        <v>0</v>
      </c>
      <c r="BE154" s="64">
        <f>IF(ลับ!AF$3=0,0,IF(เวลาเรียน!BL51="ล",ลับ!AF$3,0))</f>
        <v>0</v>
      </c>
      <c r="BF154" s="64">
        <f>IF(ลับ!AG$3=0,0,IF(เวลาเรียน!BM51="ล",ลับ!AG$3,0))</f>
        <v>0</v>
      </c>
      <c r="BG154" s="64">
        <f>IF(ลับ!AH$3=0,0,IF(เวลาเรียน!BN51="ล",ลับ!AH$3,0))</f>
        <v>0</v>
      </c>
      <c r="BH154" s="64">
        <f>IF(ลับ!AI$3=0,0,IF(เวลาเรียน!BO51="ล",ลับ!AI$3,0))</f>
        <v>0</v>
      </c>
      <c r="BI154" s="64">
        <f>IF(ลับ!AJ$3=0,0,IF(เวลาเรียน!BP51="ล",ลับ!AJ$3,0))</f>
        <v>0</v>
      </c>
      <c r="BJ154" s="64">
        <f>IF(ลับ!AK$3=0,0,IF(เวลาเรียน!BQ51="ล",ลับ!AK$3,0))</f>
        <v>0</v>
      </c>
      <c r="BK154" s="64">
        <f>IF(ลับ!AL$3=0,0,IF(เวลาเรียน!BR51="ล",ลับ!AL$3,0))</f>
        <v>0</v>
      </c>
      <c r="BL154" s="64">
        <f>IF(ลับ!AM$3=0,0,IF(เวลาเรียน!BS51="ล",ลับ!AM$3,0))</f>
        <v>0</v>
      </c>
      <c r="BM154" s="64">
        <f>IF(ลับ!AN$3=0,0,IF(เวลาเรียน!BT51="ล",ลับ!AN$3,0))</f>
        <v>0</v>
      </c>
      <c r="BN154" s="64">
        <f>IF(ลับ!AO$3=0,0,IF(เวลาเรียน!BU51="ล",ลับ!AO$3,0))</f>
        <v>0</v>
      </c>
      <c r="BO154" s="64">
        <f>IF(ลับ!AP$3=0,0,IF(เวลาเรียน!BV51="ล",ลับ!AP$3,0))</f>
        <v>0</v>
      </c>
      <c r="BP154" s="64">
        <f>IF(ลับ!AQ$3=0,0,IF(เวลาเรียน!BW51="ล",ลับ!AQ$3,0))</f>
        <v>0</v>
      </c>
      <c r="BQ154" s="64">
        <f>IF(ลับ!AR$3=0,0,IF(เวลาเรียน!BX51="ล",ลับ!AR$3,0))</f>
        <v>0</v>
      </c>
      <c r="BR154" s="64">
        <f>IF(ลับ!AS$3=0,0,IF(เวลาเรียน!BY51="ล",ลับ!AS$3,0))</f>
        <v>0</v>
      </c>
      <c r="BS154" s="773">
        <f>IF(ลับ!AT$3=0,0,IF(เวลาเรียน!BZ51="ล",ลับ!AT$3,0))</f>
        <v>0</v>
      </c>
      <c r="BT154" s="64">
        <f>IF(ลับ!BT$3=0,0,IF(เวลาเรียน!CB51="ล",ลับ!BT$3,0))</f>
        <v>0</v>
      </c>
      <c r="BU154" s="64">
        <f>IF(ลับ!BU$3=0,0,IF(เวลาเรียน!CC51="ล",ลับ!BU$3,0))</f>
        <v>0</v>
      </c>
      <c r="BV154" s="64">
        <f>IF(ลับ!BV$3=0,0,IF(เวลาเรียน!CD51="ล",ลับ!BV$3,0))</f>
        <v>0</v>
      </c>
      <c r="BW154" s="64">
        <f>IF(ลับ!BW$3=0,0,IF(เวลาเรียน!CE51="ล",ลับ!BW$3,0))</f>
        <v>0</v>
      </c>
      <c r="BX154" s="64">
        <f>IF(ลับ!BX$3=0,0,IF(เวลาเรียน!CF51="ล",ลับ!BX$3,0))</f>
        <v>0</v>
      </c>
      <c r="BY154" s="64">
        <f>IF(ลับ!BY$3=0,0,IF(เวลาเรียน!CG51="ล",ลับ!BY$3,0))</f>
        <v>0</v>
      </c>
      <c r="BZ154" s="64">
        <f>IF(ลับ!BZ$3=0,0,IF(เวลาเรียน!CH51="ล",ลับ!BZ$3,0))</f>
        <v>0</v>
      </c>
      <c r="CA154" s="64">
        <f>IF(ลับ!CA$3=0,0,IF(เวลาเรียน!CI51="ล",ลับ!CA$3,0))</f>
        <v>0</v>
      </c>
      <c r="CB154" s="64">
        <f>IF(ลับ!CB$3=0,0,IF(เวลาเรียน!CJ51="ล",ลับ!CB$3,0))</f>
        <v>0</v>
      </c>
      <c r="CC154" s="64">
        <f>IF(ลับ!CC$3=0,0,IF(เวลาเรียน!CK51="ล",ลับ!CC$3,0))</f>
        <v>0</v>
      </c>
      <c r="CD154" s="64">
        <f>IF(ลับ!CD$3=0,0,IF(เวลาเรียน!CL51="ล",ลับ!CD$3,0))</f>
        <v>0</v>
      </c>
      <c r="CE154" s="64">
        <f>IF(ลับ!CE$3=0,0,IF(เวลาเรียน!CM51="ล",ลับ!CE$3,0))</f>
        <v>0</v>
      </c>
      <c r="CF154" s="64">
        <f>IF(ลับ!CF$3=0,0,IF(เวลาเรียน!CN51="ล",ลับ!CF$3,0))</f>
        <v>0</v>
      </c>
      <c r="CG154" s="64">
        <f>IF(ลับ!CG$3=0,0,IF(เวลาเรียน!CO51="ล",ลับ!CG$3,0))</f>
        <v>0</v>
      </c>
      <c r="CH154" s="64">
        <f>IF(ลับ!CH$3=0,0,IF(เวลาเรียน!CP51="ล",ลับ!CH$3,0))</f>
        <v>0</v>
      </c>
      <c r="CI154" s="64">
        <f>IF(ลับ!CI$3=0,0,IF(เวลาเรียน!CQ51="ล",ลับ!CI$3,0))</f>
        <v>0</v>
      </c>
      <c r="CJ154" s="64">
        <f>IF(ลับ!CJ$3=0,0,IF(เวลาเรียน!CR51="ล",ลับ!CJ$3,0))</f>
        <v>0</v>
      </c>
      <c r="CK154" s="64">
        <f>IF(ลับ!CK$3=0,0,IF(เวลาเรียน!CS51="ล",ลับ!CK$3,0))</f>
        <v>0</v>
      </c>
      <c r="CL154" s="64">
        <f>IF(ลับ!CL$3=0,0,IF(เวลาเรียน!CT51="ล",ลับ!CL$3,0))</f>
        <v>0</v>
      </c>
      <c r="CM154" s="64">
        <f>IF(ลับ!CM$3=0,0,IF(เวลาเรียน!CU51="ล",ลับ!CM$3,0))</f>
        <v>0</v>
      </c>
      <c r="CN154" s="64">
        <f>IF(ลับ!CN$3=0,0,IF(เวลาเรียน!CV51="ล",ลับ!CN$3,0))</f>
        <v>0</v>
      </c>
      <c r="CO154" s="64">
        <f>IF(ลับ!CO$3=0,0,IF(เวลาเรียน!CW51="ล",ลับ!CO$3,0))</f>
        <v>0</v>
      </c>
      <c r="CP154" s="64">
        <f>IF(ลับ!CP$3=0,0,IF(เวลาเรียน!CX51="ล",ลับ!CP$3,0))</f>
        <v>0</v>
      </c>
      <c r="CQ154" s="64">
        <f>IF(ลับ!CQ$3=0,0,IF(เวลาเรียน!CY51="ล",ลับ!CQ$3,0))</f>
        <v>0</v>
      </c>
      <c r="CR154" s="64">
        <f>IF(ลับ!CR$3=0,0,IF(เวลาเรียน!CZ51="ล",ลับ!CR$3,0))</f>
        <v>0</v>
      </c>
      <c r="CS154" s="64">
        <f>IF(ลับ!CS$3=0,0,IF(เวลาเรียน!DA51="ล",ลับ!CS$3,0))</f>
        <v>0</v>
      </c>
      <c r="CT154" s="64">
        <f>IF(ลับ!CT$3=0,0,IF(เวลาเรียน!DB51="ล",ลับ!CT$3,0))</f>
        <v>0</v>
      </c>
      <c r="CU154" s="64">
        <f>IF(ลับ!CU$3=0,0,IF(เวลาเรียน!DC51="ล",ลับ!CU$3,0))</f>
        <v>0</v>
      </c>
      <c r="CV154" s="64">
        <f>IF(ลับ!CV$3=0,0,IF(เวลาเรียน!DD51="ล",ลับ!CV$3,0))</f>
        <v>0</v>
      </c>
      <c r="CW154" s="64">
        <f>IF(ลับ!CW$3=0,0,IF(เวลาเรียน!DE51="ล",ลับ!CW$3,0))</f>
        <v>0</v>
      </c>
      <c r="CX154" s="85">
        <f t="shared" si="25"/>
        <v>0</v>
      </c>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c r="DW154" s="51"/>
      <c r="DX154" s="51"/>
      <c r="DY154" s="51"/>
      <c r="DZ154" s="51"/>
      <c r="EA154" s="51"/>
      <c r="EB154" s="51"/>
      <c r="EC154" s="51"/>
      <c r="ED154" s="51"/>
      <c r="EE154" s="51"/>
      <c r="EF154" s="51"/>
    </row>
    <row r="155" spans="1:214" ht="21">
      <c r="A155" s="29">
        <v>47</v>
      </c>
      <c r="B155" s="64">
        <f>IF(ลับ!B$3=0,0,IF(เวลาเรียน!G52="ล",ลับ!B$3,0))</f>
        <v>0</v>
      </c>
      <c r="C155" s="64">
        <f>IF(ลับ!C$3=0,0,IF(เวลาเรียน!H52="ล",ลับ!C$3,0))</f>
        <v>0</v>
      </c>
      <c r="D155" s="64">
        <f>IF(ลับ!D$3=0,0,IF(เวลาเรียน!I52="ล",ลับ!D$3,0))</f>
        <v>0</v>
      </c>
      <c r="E155" s="64">
        <f>IF(ลับ!E$3=0,0,IF(เวลาเรียน!J52="ล",ลับ!E$3,0))</f>
        <v>0</v>
      </c>
      <c r="F155" s="64">
        <f>IF(ลับ!F$3=0,0,IF(เวลาเรียน!K52="ล",ลับ!F$3,0))</f>
        <v>0</v>
      </c>
      <c r="G155" s="64">
        <f>IF(ลับ!G$3=0,0,IF(เวลาเรียน!L52="ล",ลับ!G$3,0))</f>
        <v>0</v>
      </c>
      <c r="H155" s="64">
        <f>IF(ลับ!H$3=0,0,IF(เวลาเรียน!M52="ล",ลับ!H$3,0))</f>
        <v>0</v>
      </c>
      <c r="I155" s="64">
        <f>IF(ลับ!I$3=0,0,IF(เวลาเรียน!N52="ล",ลับ!I$3,0))</f>
        <v>0</v>
      </c>
      <c r="J155" s="64">
        <f>IF(ลับ!J$3=0,0,IF(เวลาเรียน!O52="ล",ลับ!J$3,0))</f>
        <v>0</v>
      </c>
      <c r="K155" s="64">
        <f>IF(ลับ!K$3=0,0,IF(เวลาเรียน!P52="ล",ลับ!K$3,0))</f>
        <v>0</v>
      </c>
      <c r="L155" s="64">
        <f>IF(ลับ!L$3=0,0,IF(เวลาเรียน!Q52="ล",ลับ!L$3,0))</f>
        <v>0</v>
      </c>
      <c r="M155" s="64">
        <f>IF(ลับ!M$3=0,0,IF(เวลาเรียน!R52="ล",ลับ!M$3,0))</f>
        <v>0</v>
      </c>
      <c r="N155" s="64">
        <f>IF(ลับ!N$3=0,0,IF(เวลาเรียน!S52="ล",ลับ!N$3,0))</f>
        <v>0</v>
      </c>
      <c r="O155" s="64">
        <f>IF(ลับ!O$3=0,0,IF(เวลาเรียน!T52="ล",ลับ!O$3,0))</f>
        <v>0</v>
      </c>
      <c r="P155" s="64">
        <f>IF(ลับ!P$3=0,0,IF(เวลาเรียน!U52="ล",ลับ!P$3,0))</f>
        <v>0</v>
      </c>
      <c r="Q155" s="64">
        <f>IF(ลับ!Q$3=0,0,IF(เวลาเรียน!V52="ล",ลับ!Q$3,0))</f>
        <v>0</v>
      </c>
      <c r="R155" s="64">
        <f>IF(ลับ!R$3=0,0,IF(เวลาเรียน!W52="ล",ลับ!R$3,0))</f>
        <v>0</v>
      </c>
      <c r="S155" s="64">
        <f>IF(ลับ!S$3=0,0,IF(เวลาเรียน!X52="ล",ลับ!S$3,0))</f>
        <v>0</v>
      </c>
      <c r="T155" s="64">
        <f>IF(ลับ!T$3=0,0,IF(เวลาเรียน!Y52="ล",ลับ!T$3,0))</f>
        <v>0</v>
      </c>
      <c r="U155" s="64">
        <f>IF(ลับ!U$3=0,0,IF(เวลาเรียน!Z52="ล",ลับ!U$3,0))</f>
        <v>0</v>
      </c>
      <c r="V155" s="64">
        <f>IF(ลับ!V$3=0,0,IF(เวลาเรียน!AA52="ล",ลับ!V$3,0))</f>
        <v>0</v>
      </c>
      <c r="W155" s="64">
        <f>IF(ลับ!W$3=0,0,IF(เวลาเรียน!AB52="ล",ลับ!W$3,0))</f>
        <v>0</v>
      </c>
      <c r="X155" s="64">
        <f>IF(ลับ!X$3=0,0,IF(เวลาเรียน!AC52="ล",ลับ!X$3,0))</f>
        <v>0</v>
      </c>
      <c r="Y155" s="64">
        <f>IF(ลับ!Y$3=0,0,IF(เวลาเรียน!AD52="ล",ลับ!Y$3,0))</f>
        <v>0</v>
      </c>
      <c r="Z155" s="773">
        <f>IF(ลับ!Z$3=0,0,IF(เวลาเรียน!AE52="ล",ลับ!Z$3,0))</f>
        <v>0</v>
      </c>
      <c r="AA155" s="64">
        <f>IF(ลับ!B$3=0,0,IF(เวลาเรียน!AH52="ล",ลับ!B$3,0))</f>
        <v>0</v>
      </c>
      <c r="AB155" s="64">
        <f>IF(ลับ!C$3=0,0,IF(เวลาเรียน!AI52="ล",ลับ!C$3,0))</f>
        <v>0</v>
      </c>
      <c r="AC155" s="64">
        <f>IF(ลับ!D$3=0,0,IF(เวลาเรียน!AJ52="ล",ลับ!D$3,0))</f>
        <v>0</v>
      </c>
      <c r="AD155" s="64">
        <f>IF(ลับ!E$3=0,0,IF(เวลาเรียน!AK52="ล",ลับ!E$3,0))</f>
        <v>0</v>
      </c>
      <c r="AE155" s="64">
        <f>IF(ลับ!F$3=0,0,IF(เวลาเรียน!AL52="ล",ลับ!F$3,0))</f>
        <v>0</v>
      </c>
      <c r="AF155" s="64">
        <f>IF(ลับ!G$3=0,0,IF(เวลาเรียน!AM52="ล",ลับ!G$3,0))</f>
        <v>0</v>
      </c>
      <c r="AG155" s="64">
        <f>IF(ลับ!H$3=0,0,IF(เวลาเรียน!AN52="ล",ลับ!H$3,0))</f>
        <v>0</v>
      </c>
      <c r="AH155" s="64">
        <f>IF(ลับ!I$3=0,0,IF(เวลาเรียน!AO52="ล",ลับ!I$3,0))</f>
        <v>0</v>
      </c>
      <c r="AI155" s="64">
        <f>IF(ลับ!J$3=0,0,IF(เวลาเรียน!AP52="ล",ลับ!J$3,0))</f>
        <v>0</v>
      </c>
      <c r="AJ155" s="64">
        <f>IF(ลับ!K$3=0,0,IF(เวลาเรียน!AQ52="ล",ลับ!K$3,0))</f>
        <v>0</v>
      </c>
      <c r="AK155" s="64">
        <f>IF(ลับ!L$3=0,0,IF(เวลาเรียน!AR52="ล",ลับ!L$3,0))</f>
        <v>0</v>
      </c>
      <c r="AL155" s="64">
        <f>IF(ลับ!M$3=0,0,IF(เวลาเรียน!AS52="ล",ลับ!M$3,0))</f>
        <v>0</v>
      </c>
      <c r="AM155" s="64">
        <f>IF(ลับ!N$3=0,0,IF(เวลาเรียน!AT52="ล",ลับ!N$3,0))</f>
        <v>0</v>
      </c>
      <c r="AN155" s="64">
        <f>IF(ลับ!O$3=0,0,IF(เวลาเรียน!AU52="ล",ลับ!O$3,0))</f>
        <v>0</v>
      </c>
      <c r="AO155" s="64">
        <f>IF(ลับ!P$3=0,0,IF(เวลาเรียน!AV52="ล",ลับ!P$3,0))</f>
        <v>0</v>
      </c>
      <c r="AP155" s="64">
        <f>IF(ลับ!Q$3=0,0,IF(เวลาเรียน!AW52="ล",ลับ!Q$3,0))</f>
        <v>0</v>
      </c>
      <c r="AQ155" s="64">
        <f>IF(ลับ!R$3=0,0,IF(เวลาเรียน!AX52="ล",ลับ!R$3,0))</f>
        <v>0</v>
      </c>
      <c r="AR155" s="64">
        <f>IF(ลับ!S$3=0,0,IF(เวลาเรียน!AY52="ล",ลับ!S$3,0))</f>
        <v>0</v>
      </c>
      <c r="AS155" s="64">
        <f>IF(ลับ!T$3=0,0,IF(เวลาเรียน!AZ52="ล",ลับ!T$3,0))</f>
        <v>0</v>
      </c>
      <c r="AT155" s="64">
        <f>IF(ลับ!U$3=0,0,IF(เวลาเรียน!BA52="ล",ลับ!U$3,0))</f>
        <v>0</v>
      </c>
      <c r="AU155" s="64">
        <f>IF(ลับ!V$3=0,0,IF(เวลาเรียน!BB52="ล",ลับ!V$3,0))</f>
        <v>0</v>
      </c>
      <c r="AV155" s="64">
        <f>IF(ลับ!W$3=0,0,IF(เวลาเรียน!BC52="ล",ลับ!W$3,0))</f>
        <v>0</v>
      </c>
      <c r="AW155" s="64">
        <f>IF(ลับ!X$3=0,0,IF(เวลาเรียน!BD52="ล",ลับ!X$3,0))</f>
        <v>0</v>
      </c>
      <c r="AX155" s="64">
        <f>IF(ลับ!Y$3=0,0,IF(เวลาเรียน!BE52="ล",ลับ!Y$3,0))</f>
        <v>0</v>
      </c>
      <c r="AY155" s="64">
        <f>IF(ลับ!Z$3=0,0,IF(เวลาเรียน!BF52="ล",ลับ!Z$3,0))</f>
        <v>0</v>
      </c>
      <c r="AZ155" s="64">
        <f>IF(ลับ!AA$3=0,0,IF(เวลาเรียน!BG52="ล",ลับ!AA$3,0))</f>
        <v>0</v>
      </c>
      <c r="BA155" s="64">
        <f>IF(ลับ!AB$3=0,0,IF(เวลาเรียน!BH52="ล",ลับ!AB$3,0))</f>
        <v>0</v>
      </c>
      <c r="BB155" s="64">
        <f>IF(ลับ!AC$3=0,0,IF(เวลาเรียน!BI52="ล",ลับ!AC$3,0))</f>
        <v>0</v>
      </c>
      <c r="BC155" s="64">
        <f>IF(ลับ!AD$3=0,0,IF(เวลาเรียน!BJ52="ล",ลับ!AD$3,0))</f>
        <v>0</v>
      </c>
      <c r="BD155" s="64">
        <f>IF(ลับ!AE$3=0,0,IF(เวลาเรียน!BK52="ล",ลับ!AE$3,0))</f>
        <v>0</v>
      </c>
      <c r="BE155" s="64">
        <f>IF(ลับ!AF$3=0,0,IF(เวลาเรียน!BL52="ล",ลับ!AF$3,0))</f>
        <v>0</v>
      </c>
      <c r="BF155" s="64">
        <f>IF(ลับ!AG$3=0,0,IF(เวลาเรียน!BM52="ล",ลับ!AG$3,0))</f>
        <v>0</v>
      </c>
      <c r="BG155" s="64">
        <f>IF(ลับ!AH$3=0,0,IF(เวลาเรียน!BN52="ล",ลับ!AH$3,0))</f>
        <v>0</v>
      </c>
      <c r="BH155" s="64">
        <f>IF(ลับ!AI$3=0,0,IF(เวลาเรียน!BO52="ล",ลับ!AI$3,0))</f>
        <v>0</v>
      </c>
      <c r="BI155" s="64">
        <f>IF(ลับ!AJ$3=0,0,IF(เวลาเรียน!BP52="ล",ลับ!AJ$3,0))</f>
        <v>0</v>
      </c>
      <c r="BJ155" s="64">
        <f>IF(ลับ!AK$3=0,0,IF(เวลาเรียน!BQ52="ล",ลับ!AK$3,0))</f>
        <v>0</v>
      </c>
      <c r="BK155" s="64">
        <f>IF(ลับ!AL$3=0,0,IF(เวลาเรียน!BR52="ล",ลับ!AL$3,0))</f>
        <v>0</v>
      </c>
      <c r="BL155" s="64">
        <f>IF(ลับ!AM$3=0,0,IF(เวลาเรียน!BS52="ล",ลับ!AM$3,0))</f>
        <v>0</v>
      </c>
      <c r="BM155" s="64">
        <f>IF(ลับ!AN$3=0,0,IF(เวลาเรียน!BT52="ล",ลับ!AN$3,0))</f>
        <v>0</v>
      </c>
      <c r="BN155" s="64">
        <f>IF(ลับ!AO$3=0,0,IF(เวลาเรียน!BU52="ล",ลับ!AO$3,0))</f>
        <v>0</v>
      </c>
      <c r="BO155" s="64">
        <f>IF(ลับ!AP$3=0,0,IF(เวลาเรียน!BV52="ล",ลับ!AP$3,0))</f>
        <v>0</v>
      </c>
      <c r="BP155" s="64">
        <f>IF(ลับ!AQ$3=0,0,IF(เวลาเรียน!BW52="ล",ลับ!AQ$3,0))</f>
        <v>0</v>
      </c>
      <c r="BQ155" s="64">
        <f>IF(ลับ!AR$3=0,0,IF(เวลาเรียน!BX52="ล",ลับ!AR$3,0))</f>
        <v>0</v>
      </c>
      <c r="BR155" s="64">
        <f>IF(ลับ!AS$3=0,0,IF(เวลาเรียน!BY52="ล",ลับ!AS$3,0))</f>
        <v>0</v>
      </c>
      <c r="BS155" s="773">
        <f>IF(ลับ!AT$3=0,0,IF(เวลาเรียน!BZ52="ล",ลับ!AT$3,0))</f>
        <v>0</v>
      </c>
      <c r="BT155" s="64">
        <f>IF(ลับ!BT$3=0,0,IF(เวลาเรียน!CB52="ล",ลับ!BT$3,0))</f>
        <v>0</v>
      </c>
      <c r="BU155" s="64">
        <f>IF(ลับ!BU$3=0,0,IF(เวลาเรียน!CC52="ล",ลับ!BU$3,0))</f>
        <v>0</v>
      </c>
      <c r="BV155" s="64">
        <f>IF(ลับ!BV$3=0,0,IF(เวลาเรียน!CD52="ล",ลับ!BV$3,0))</f>
        <v>0</v>
      </c>
      <c r="BW155" s="64">
        <f>IF(ลับ!BW$3=0,0,IF(เวลาเรียน!CE52="ล",ลับ!BW$3,0))</f>
        <v>0</v>
      </c>
      <c r="BX155" s="64">
        <f>IF(ลับ!BX$3=0,0,IF(เวลาเรียน!CF52="ล",ลับ!BX$3,0))</f>
        <v>0</v>
      </c>
      <c r="BY155" s="64">
        <f>IF(ลับ!BY$3=0,0,IF(เวลาเรียน!CG52="ล",ลับ!BY$3,0))</f>
        <v>0</v>
      </c>
      <c r="BZ155" s="64">
        <f>IF(ลับ!BZ$3=0,0,IF(เวลาเรียน!CH52="ล",ลับ!BZ$3,0))</f>
        <v>0</v>
      </c>
      <c r="CA155" s="64">
        <f>IF(ลับ!CA$3=0,0,IF(เวลาเรียน!CI52="ล",ลับ!CA$3,0))</f>
        <v>0</v>
      </c>
      <c r="CB155" s="64">
        <f>IF(ลับ!CB$3=0,0,IF(เวลาเรียน!CJ52="ล",ลับ!CB$3,0))</f>
        <v>0</v>
      </c>
      <c r="CC155" s="64">
        <f>IF(ลับ!CC$3=0,0,IF(เวลาเรียน!CK52="ล",ลับ!CC$3,0))</f>
        <v>0</v>
      </c>
      <c r="CD155" s="64">
        <f>IF(ลับ!CD$3=0,0,IF(เวลาเรียน!CL52="ล",ลับ!CD$3,0))</f>
        <v>0</v>
      </c>
      <c r="CE155" s="64">
        <f>IF(ลับ!CE$3=0,0,IF(เวลาเรียน!CM52="ล",ลับ!CE$3,0))</f>
        <v>0</v>
      </c>
      <c r="CF155" s="64">
        <f>IF(ลับ!CF$3=0,0,IF(เวลาเรียน!CN52="ล",ลับ!CF$3,0))</f>
        <v>0</v>
      </c>
      <c r="CG155" s="64">
        <f>IF(ลับ!CG$3=0,0,IF(เวลาเรียน!CO52="ล",ลับ!CG$3,0))</f>
        <v>0</v>
      </c>
      <c r="CH155" s="64">
        <f>IF(ลับ!CH$3=0,0,IF(เวลาเรียน!CP52="ล",ลับ!CH$3,0))</f>
        <v>0</v>
      </c>
      <c r="CI155" s="64">
        <f>IF(ลับ!CI$3=0,0,IF(เวลาเรียน!CQ52="ล",ลับ!CI$3,0))</f>
        <v>0</v>
      </c>
      <c r="CJ155" s="64">
        <f>IF(ลับ!CJ$3=0,0,IF(เวลาเรียน!CR52="ล",ลับ!CJ$3,0))</f>
        <v>0</v>
      </c>
      <c r="CK155" s="64">
        <f>IF(ลับ!CK$3=0,0,IF(เวลาเรียน!CS52="ล",ลับ!CK$3,0))</f>
        <v>0</v>
      </c>
      <c r="CL155" s="64">
        <f>IF(ลับ!CL$3=0,0,IF(เวลาเรียน!CT52="ล",ลับ!CL$3,0))</f>
        <v>0</v>
      </c>
      <c r="CM155" s="64">
        <f>IF(ลับ!CM$3=0,0,IF(เวลาเรียน!CU52="ล",ลับ!CM$3,0))</f>
        <v>0</v>
      </c>
      <c r="CN155" s="64">
        <f>IF(ลับ!CN$3=0,0,IF(เวลาเรียน!CV52="ล",ลับ!CN$3,0))</f>
        <v>0</v>
      </c>
      <c r="CO155" s="64">
        <f>IF(ลับ!CO$3=0,0,IF(เวลาเรียน!CW52="ล",ลับ!CO$3,0))</f>
        <v>0</v>
      </c>
      <c r="CP155" s="64">
        <f>IF(ลับ!CP$3=0,0,IF(เวลาเรียน!CX52="ล",ลับ!CP$3,0))</f>
        <v>0</v>
      </c>
      <c r="CQ155" s="64">
        <f>IF(ลับ!CQ$3=0,0,IF(เวลาเรียน!CY52="ล",ลับ!CQ$3,0))</f>
        <v>0</v>
      </c>
      <c r="CR155" s="64">
        <f>IF(ลับ!CR$3=0,0,IF(เวลาเรียน!CZ52="ล",ลับ!CR$3,0))</f>
        <v>0</v>
      </c>
      <c r="CS155" s="64">
        <f>IF(ลับ!CS$3=0,0,IF(เวลาเรียน!DA52="ล",ลับ!CS$3,0))</f>
        <v>0</v>
      </c>
      <c r="CT155" s="64">
        <f>IF(ลับ!CT$3=0,0,IF(เวลาเรียน!DB52="ล",ลับ!CT$3,0))</f>
        <v>0</v>
      </c>
      <c r="CU155" s="64">
        <f>IF(ลับ!CU$3=0,0,IF(เวลาเรียน!DC52="ล",ลับ!CU$3,0))</f>
        <v>0</v>
      </c>
      <c r="CV155" s="64">
        <f>IF(ลับ!CV$3=0,0,IF(เวลาเรียน!DD52="ล",ลับ!CV$3,0))</f>
        <v>0</v>
      </c>
      <c r="CW155" s="64">
        <f>IF(ลับ!CW$3=0,0,IF(เวลาเรียน!DE52="ล",ลับ!CW$3,0))</f>
        <v>0</v>
      </c>
      <c r="CX155" s="85">
        <f t="shared" si="25"/>
        <v>0</v>
      </c>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51"/>
      <c r="DZ155" s="51"/>
      <c r="EA155" s="51"/>
      <c r="EB155" s="51"/>
      <c r="EC155" s="51"/>
      <c r="ED155" s="51"/>
      <c r="EE155" s="51"/>
      <c r="EF155" s="51"/>
    </row>
    <row r="156" spans="1:214" ht="21">
      <c r="A156" s="29">
        <v>48</v>
      </c>
      <c r="B156" s="64">
        <f>IF(ลับ!B$3=0,0,IF(เวลาเรียน!G53="ล",ลับ!B$3,0))</f>
        <v>0</v>
      </c>
      <c r="C156" s="64">
        <f>IF(ลับ!C$3=0,0,IF(เวลาเรียน!H53="ล",ลับ!C$3,0))</f>
        <v>0</v>
      </c>
      <c r="D156" s="64">
        <f>IF(ลับ!D$3=0,0,IF(เวลาเรียน!I53="ล",ลับ!D$3,0))</f>
        <v>0</v>
      </c>
      <c r="E156" s="64">
        <f>IF(ลับ!E$3=0,0,IF(เวลาเรียน!J53="ล",ลับ!E$3,0))</f>
        <v>0</v>
      </c>
      <c r="F156" s="64">
        <f>IF(ลับ!F$3=0,0,IF(เวลาเรียน!K53="ล",ลับ!F$3,0))</f>
        <v>0</v>
      </c>
      <c r="G156" s="64">
        <f>IF(ลับ!G$3=0,0,IF(เวลาเรียน!L53="ล",ลับ!G$3,0))</f>
        <v>0</v>
      </c>
      <c r="H156" s="64">
        <f>IF(ลับ!H$3=0,0,IF(เวลาเรียน!M53="ล",ลับ!H$3,0))</f>
        <v>0</v>
      </c>
      <c r="I156" s="64">
        <f>IF(ลับ!I$3=0,0,IF(เวลาเรียน!N53="ล",ลับ!I$3,0))</f>
        <v>0</v>
      </c>
      <c r="J156" s="64">
        <f>IF(ลับ!J$3=0,0,IF(เวลาเรียน!O53="ล",ลับ!J$3,0))</f>
        <v>0</v>
      </c>
      <c r="K156" s="64">
        <f>IF(ลับ!K$3=0,0,IF(เวลาเรียน!P53="ล",ลับ!K$3,0))</f>
        <v>0</v>
      </c>
      <c r="L156" s="64">
        <f>IF(ลับ!L$3=0,0,IF(เวลาเรียน!Q53="ล",ลับ!L$3,0))</f>
        <v>0</v>
      </c>
      <c r="M156" s="64">
        <f>IF(ลับ!M$3=0,0,IF(เวลาเรียน!R53="ล",ลับ!M$3,0))</f>
        <v>0</v>
      </c>
      <c r="N156" s="64">
        <f>IF(ลับ!N$3=0,0,IF(เวลาเรียน!S53="ล",ลับ!N$3,0))</f>
        <v>0</v>
      </c>
      <c r="O156" s="64">
        <f>IF(ลับ!O$3=0,0,IF(เวลาเรียน!T53="ล",ลับ!O$3,0))</f>
        <v>0</v>
      </c>
      <c r="P156" s="64">
        <f>IF(ลับ!P$3=0,0,IF(เวลาเรียน!U53="ล",ลับ!P$3,0))</f>
        <v>0</v>
      </c>
      <c r="Q156" s="64">
        <f>IF(ลับ!Q$3=0,0,IF(เวลาเรียน!V53="ล",ลับ!Q$3,0))</f>
        <v>0</v>
      </c>
      <c r="R156" s="64">
        <f>IF(ลับ!R$3=0,0,IF(เวลาเรียน!W53="ล",ลับ!R$3,0))</f>
        <v>0</v>
      </c>
      <c r="S156" s="64">
        <f>IF(ลับ!S$3=0,0,IF(เวลาเรียน!X53="ล",ลับ!S$3,0))</f>
        <v>0</v>
      </c>
      <c r="T156" s="64">
        <f>IF(ลับ!T$3=0,0,IF(เวลาเรียน!Y53="ล",ลับ!T$3,0))</f>
        <v>0</v>
      </c>
      <c r="U156" s="64">
        <f>IF(ลับ!U$3=0,0,IF(เวลาเรียน!Z53="ล",ลับ!U$3,0))</f>
        <v>0</v>
      </c>
      <c r="V156" s="64">
        <f>IF(ลับ!V$3=0,0,IF(เวลาเรียน!AA53="ล",ลับ!V$3,0))</f>
        <v>0</v>
      </c>
      <c r="W156" s="64">
        <f>IF(ลับ!W$3=0,0,IF(เวลาเรียน!AB53="ล",ลับ!W$3,0))</f>
        <v>0</v>
      </c>
      <c r="X156" s="64">
        <f>IF(ลับ!X$3=0,0,IF(เวลาเรียน!AC53="ล",ลับ!X$3,0))</f>
        <v>0</v>
      </c>
      <c r="Y156" s="64">
        <f>IF(ลับ!Y$3=0,0,IF(เวลาเรียน!AD53="ล",ลับ!Y$3,0))</f>
        <v>0</v>
      </c>
      <c r="Z156" s="773">
        <f>IF(ลับ!Z$3=0,0,IF(เวลาเรียน!AE53="ล",ลับ!Z$3,0))</f>
        <v>0</v>
      </c>
      <c r="AA156" s="64">
        <f>IF(ลับ!B$3=0,0,IF(เวลาเรียน!AH53="ล",ลับ!B$3,0))</f>
        <v>0</v>
      </c>
      <c r="AB156" s="64">
        <f>IF(ลับ!C$3=0,0,IF(เวลาเรียน!AI53="ล",ลับ!C$3,0))</f>
        <v>0</v>
      </c>
      <c r="AC156" s="64">
        <f>IF(ลับ!D$3=0,0,IF(เวลาเรียน!AJ53="ล",ลับ!D$3,0))</f>
        <v>0</v>
      </c>
      <c r="AD156" s="64">
        <f>IF(ลับ!E$3=0,0,IF(เวลาเรียน!AK53="ล",ลับ!E$3,0))</f>
        <v>0</v>
      </c>
      <c r="AE156" s="64">
        <f>IF(ลับ!F$3=0,0,IF(เวลาเรียน!AL53="ล",ลับ!F$3,0))</f>
        <v>0</v>
      </c>
      <c r="AF156" s="64">
        <f>IF(ลับ!G$3=0,0,IF(เวลาเรียน!AM53="ล",ลับ!G$3,0))</f>
        <v>0</v>
      </c>
      <c r="AG156" s="64">
        <f>IF(ลับ!H$3=0,0,IF(เวลาเรียน!AN53="ล",ลับ!H$3,0))</f>
        <v>0</v>
      </c>
      <c r="AH156" s="64">
        <f>IF(ลับ!I$3=0,0,IF(เวลาเรียน!AO53="ล",ลับ!I$3,0))</f>
        <v>0</v>
      </c>
      <c r="AI156" s="64">
        <f>IF(ลับ!J$3=0,0,IF(เวลาเรียน!AP53="ล",ลับ!J$3,0))</f>
        <v>0</v>
      </c>
      <c r="AJ156" s="64">
        <f>IF(ลับ!K$3=0,0,IF(เวลาเรียน!AQ53="ล",ลับ!K$3,0))</f>
        <v>0</v>
      </c>
      <c r="AK156" s="64">
        <f>IF(ลับ!L$3=0,0,IF(เวลาเรียน!AR53="ล",ลับ!L$3,0))</f>
        <v>0</v>
      </c>
      <c r="AL156" s="64">
        <f>IF(ลับ!M$3=0,0,IF(เวลาเรียน!AS53="ล",ลับ!M$3,0))</f>
        <v>0</v>
      </c>
      <c r="AM156" s="64">
        <f>IF(ลับ!N$3=0,0,IF(เวลาเรียน!AT53="ล",ลับ!N$3,0))</f>
        <v>0</v>
      </c>
      <c r="AN156" s="64">
        <f>IF(ลับ!O$3=0,0,IF(เวลาเรียน!AU53="ล",ลับ!O$3,0))</f>
        <v>0</v>
      </c>
      <c r="AO156" s="64">
        <f>IF(ลับ!P$3=0,0,IF(เวลาเรียน!AV53="ล",ลับ!P$3,0))</f>
        <v>0</v>
      </c>
      <c r="AP156" s="64">
        <f>IF(ลับ!Q$3=0,0,IF(เวลาเรียน!AW53="ล",ลับ!Q$3,0))</f>
        <v>0</v>
      </c>
      <c r="AQ156" s="64">
        <f>IF(ลับ!R$3=0,0,IF(เวลาเรียน!AX53="ล",ลับ!R$3,0))</f>
        <v>0</v>
      </c>
      <c r="AR156" s="64">
        <f>IF(ลับ!S$3=0,0,IF(เวลาเรียน!AY53="ล",ลับ!S$3,0))</f>
        <v>0</v>
      </c>
      <c r="AS156" s="64">
        <f>IF(ลับ!T$3=0,0,IF(เวลาเรียน!AZ53="ล",ลับ!T$3,0))</f>
        <v>0</v>
      </c>
      <c r="AT156" s="64">
        <f>IF(ลับ!U$3=0,0,IF(เวลาเรียน!BA53="ล",ลับ!U$3,0))</f>
        <v>0</v>
      </c>
      <c r="AU156" s="64">
        <f>IF(ลับ!V$3=0,0,IF(เวลาเรียน!BB53="ล",ลับ!V$3,0))</f>
        <v>0</v>
      </c>
      <c r="AV156" s="64">
        <f>IF(ลับ!W$3=0,0,IF(เวลาเรียน!BC53="ล",ลับ!W$3,0))</f>
        <v>0</v>
      </c>
      <c r="AW156" s="64">
        <f>IF(ลับ!X$3=0,0,IF(เวลาเรียน!BD53="ล",ลับ!X$3,0))</f>
        <v>0</v>
      </c>
      <c r="AX156" s="64">
        <f>IF(ลับ!Y$3=0,0,IF(เวลาเรียน!BE53="ล",ลับ!Y$3,0))</f>
        <v>0</v>
      </c>
      <c r="AY156" s="64">
        <f>IF(ลับ!Z$3=0,0,IF(เวลาเรียน!BF53="ล",ลับ!Z$3,0))</f>
        <v>0</v>
      </c>
      <c r="AZ156" s="64">
        <f>IF(ลับ!AA$3=0,0,IF(เวลาเรียน!BG53="ล",ลับ!AA$3,0))</f>
        <v>0</v>
      </c>
      <c r="BA156" s="64">
        <f>IF(ลับ!AB$3=0,0,IF(เวลาเรียน!BH53="ล",ลับ!AB$3,0))</f>
        <v>0</v>
      </c>
      <c r="BB156" s="64">
        <f>IF(ลับ!AC$3=0,0,IF(เวลาเรียน!BI53="ล",ลับ!AC$3,0))</f>
        <v>0</v>
      </c>
      <c r="BC156" s="64">
        <f>IF(ลับ!AD$3=0,0,IF(เวลาเรียน!BJ53="ล",ลับ!AD$3,0))</f>
        <v>0</v>
      </c>
      <c r="BD156" s="64">
        <f>IF(ลับ!AE$3=0,0,IF(เวลาเรียน!BK53="ล",ลับ!AE$3,0))</f>
        <v>0</v>
      </c>
      <c r="BE156" s="64">
        <f>IF(ลับ!AF$3=0,0,IF(เวลาเรียน!BL53="ล",ลับ!AF$3,0))</f>
        <v>0</v>
      </c>
      <c r="BF156" s="64">
        <f>IF(ลับ!AG$3=0,0,IF(เวลาเรียน!BM53="ล",ลับ!AG$3,0))</f>
        <v>0</v>
      </c>
      <c r="BG156" s="64">
        <f>IF(ลับ!AH$3=0,0,IF(เวลาเรียน!BN53="ล",ลับ!AH$3,0))</f>
        <v>0</v>
      </c>
      <c r="BH156" s="64">
        <f>IF(ลับ!AI$3=0,0,IF(เวลาเรียน!BO53="ล",ลับ!AI$3,0))</f>
        <v>0</v>
      </c>
      <c r="BI156" s="64">
        <f>IF(ลับ!AJ$3=0,0,IF(เวลาเรียน!BP53="ล",ลับ!AJ$3,0))</f>
        <v>0</v>
      </c>
      <c r="BJ156" s="64">
        <f>IF(ลับ!AK$3=0,0,IF(เวลาเรียน!BQ53="ล",ลับ!AK$3,0))</f>
        <v>0</v>
      </c>
      <c r="BK156" s="64">
        <f>IF(ลับ!AL$3=0,0,IF(เวลาเรียน!BR53="ล",ลับ!AL$3,0))</f>
        <v>0</v>
      </c>
      <c r="BL156" s="64">
        <f>IF(ลับ!AM$3=0,0,IF(เวลาเรียน!BS53="ล",ลับ!AM$3,0))</f>
        <v>0</v>
      </c>
      <c r="BM156" s="64">
        <f>IF(ลับ!AN$3=0,0,IF(เวลาเรียน!BT53="ล",ลับ!AN$3,0))</f>
        <v>0</v>
      </c>
      <c r="BN156" s="64">
        <f>IF(ลับ!AO$3=0,0,IF(เวลาเรียน!BU53="ล",ลับ!AO$3,0))</f>
        <v>0</v>
      </c>
      <c r="BO156" s="64">
        <f>IF(ลับ!AP$3=0,0,IF(เวลาเรียน!BV53="ล",ลับ!AP$3,0))</f>
        <v>0</v>
      </c>
      <c r="BP156" s="64">
        <f>IF(ลับ!AQ$3=0,0,IF(เวลาเรียน!BW53="ล",ลับ!AQ$3,0))</f>
        <v>0</v>
      </c>
      <c r="BQ156" s="64">
        <f>IF(ลับ!AR$3=0,0,IF(เวลาเรียน!BX53="ล",ลับ!AR$3,0))</f>
        <v>0</v>
      </c>
      <c r="BR156" s="64">
        <f>IF(ลับ!AS$3=0,0,IF(เวลาเรียน!BY53="ล",ลับ!AS$3,0))</f>
        <v>0</v>
      </c>
      <c r="BS156" s="773">
        <f>IF(ลับ!AT$3=0,0,IF(เวลาเรียน!BZ53="ล",ลับ!AT$3,0))</f>
        <v>0</v>
      </c>
      <c r="BT156" s="64">
        <f>IF(ลับ!BT$3=0,0,IF(เวลาเรียน!CB53="ล",ลับ!BT$3,0))</f>
        <v>0</v>
      </c>
      <c r="BU156" s="64">
        <f>IF(ลับ!BU$3=0,0,IF(เวลาเรียน!CC53="ล",ลับ!BU$3,0))</f>
        <v>0</v>
      </c>
      <c r="BV156" s="64">
        <f>IF(ลับ!BV$3=0,0,IF(เวลาเรียน!CD53="ล",ลับ!BV$3,0))</f>
        <v>0</v>
      </c>
      <c r="BW156" s="64">
        <f>IF(ลับ!BW$3=0,0,IF(เวลาเรียน!CE53="ล",ลับ!BW$3,0))</f>
        <v>0</v>
      </c>
      <c r="BX156" s="64">
        <f>IF(ลับ!BX$3=0,0,IF(เวลาเรียน!CF53="ล",ลับ!BX$3,0))</f>
        <v>0</v>
      </c>
      <c r="BY156" s="64">
        <f>IF(ลับ!BY$3=0,0,IF(เวลาเรียน!CG53="ล",ลับ!BY$3,0))</f>
        <v>0</v>
      </c>
      <c r="BZ156" s="64">
        <f>IF(ลับ!BZ$3=0,0,IF(เวลาเรียน!CH53="ล",ลับ!BZ$3,0))</f>
        <v>0</v>
      </c>
      <c r="CA156" s="64">
        <f>IF(ลับ!CA$3=0,0,IF(เวลาเรียน!CI53="ล",ลับ!CA$3,0))</f>
        <v>0</v>
      </c>
      <c r="CB156" s="64">
        <f>IF(ลับ!CB$3=0,0,IF(เวลาเรียน!CJ53="ล",ลับ!CB$3,0))</f>
        <v>0</v>
      </c>
      <c r="CC156" s="64">
        <f>IF(ลับ!CC$3=0,0,IF(เวลาเรียน!CK53="ล",ลับ!CC$3,0))</f>
        <v>0</v>
      </c>
      <c r="CD156" s="64">
        <f>IF(ลับ!CD$3=0,0,IF(เวลาเรียน!CL53="ล",ลับ!CD$3,0))</f>
        <v>0</v>
      </c>
      <c r="CE156" s="64">
        <f>IF(ลับ!CE$3=0,0,IF(เวลาเรียน!CM53="ล",ลับ!CE$3,0))</f>
        <v>0</v>
      </c>
      <c r="CF156" s="64">
        <f>IF(ลับ!CF$3=0,0,IF(เวลาเรียน!CN53="ล",ลับ!CF$3,0))</f>
        <v>0</v>
      </c>
      <c r="CG156" s="64">
        <f>IF(ลับ!CG$3=0,0,IF(เวลาเรียน!CO53="ล",ลับ!CG$3,0))</f>
        <v>0</v>
      </c>
      <c r="CH156" s="64">
        <f>IF(ลับ!CH$3=0,0,IF(เวลาเรียน!CP53="ล",ลับ!CH$3,0))</f>
        <v>0</v>
      </c>
      <c r="CI156" s="64">
        <f>IF(ลับ!CI$3=0,0,IF(เวลาเรียน!CQ53="ล",ลับ!CI$3,0))</f>
        <v>0</v>
      </c>
      <c r="CJ156" s="64">
        <f>IF(ลับ!CJ$3=0,0,IF(เวลาเรียน!CR53="ล",ลับ!CJ$3,0))</f>
        <v>0</v>
      </c>
      <c r="CK156" s="64">
        <f>IF(ลับ!CK$3=0,0,IF(เวลาเรียน!CS53="ล",ลับ!CK$3,0))</f>
        <v>0</v>
      </c>
      <c r="CL156" s="64">
        <f>IF(ลับ!CL$3=0,0,IF(เวลาเรียน!CT53="ล",ลับ!CL$3,0))</f>
        <v>0</v>
      </c>
      <c r="CM156" s="64">
        <f>IF(ลับ!CM$3=0,0,IF(เวลาเรียน!CU53="ล",ลับ!CM$3,0))</f>
        <v>0</v>
      </c>
      <c r="CN156" s="64">
        <f>IF(ลับ!CN$3=0,0,IF(เวลาเรียน!CV53="ล",ลับ!CN$3,0))</f>
        <v>0</v>
      </c>
      <c r="CO156" s="64">
        <f>IF(ลับ!CO$3=0,0,IF(เวลาเรียน!CW53="ล",ลับ!CO$3,0))</f>
        <v>0</v>
      </c>
      <c r="CP156" s="64">
        <f>IF(ลับ!CP$3=0,0,IF(เวลาเรียน!CX53="ล",ลับ!CP$3,0))</f>
        <v>0</v>
      </c>
      <c r="CQ156" s="64">
        <f>IF(ลับ!CQ$3=0,0,IF(เวลาเรียน!CY53="ล",ลับ!CQ$3,0))</f>
        <v>0</v>
      </c>
      <c r="CR156" s="64">
        <f>IF(ลับ!CR$3=0,0,IF(เวลาเรียน!CZ53="ล",ลับ!CR$3,0))</f>
        <v>0</v>
      </c>
      <c r="CS156" s="64">
        <f>IF(ลับ!CS$3=0,0,IF(เวลาเรียน!DA53="ล",ลับ!CS$3,0))</f>
        <v>0</v>
      </c>
      <c r="CT156" s="64">
        <f>IF(ลับ!CT$3=0,0,IF(เวลาเรียน!DB53="ล",ลับ!CT$3,0))</f>
        <v>0</v>
      </c>
      <c r="CU156" s="64">
        <f>IF(ลับ!CU$3=0,0,IF(เวลาเรียน!DC53="ล",ลับ!CU$3,0))</f>
        <v>0</v>
      </c>
      <c r="CV156" s="64">
        <f>IF(ลับ!CV$3=0,0,IF(เวลาเรียน!DD53="ล",ลับ!CV$3,0))</f>
        <v>0</v>
      </c>
      <c r="CW156" s="64">
        <f>IF(ลับ!CW$3=0,0,IF(เวลาเรียน!DE53="ล",ลับ!CW$3,0))</f>
        <v>0</v>
      </c>
      <c r="CX156" s="85">
        <f t="shared" si="25"/>
        <v>0</v>
      </c>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row>
    <row r="157" spans="1:214" ht="21">
      <c r="A157" s="29">
        <v>49</v>
      </c>
      <c r="B157" s="64">
        <f>IF(ลับ!B$3=0,0,IF(เวลาเรียน!G54="ล",ลับ!B$3,0))</f>
        <v>0</v>
      </c>
      <c r="C157" s="64">
        <f>IF(ลับ!C$3=0,0,IF(เวลาเรียน!H54="ล",ลับ!C$3,0))</f>
        <v>0</v>
      </c>
      <c r="D157" s="64">
        <f>IF(ลับ!D$3=0,0,IF(เวลาเรียน!I54="ล",ลับ!D$3,0))</f>
        <v>0</v>
      </c>
      <c r="E157" s="64">
        <f>IF(ลับ!E$3=0,0,IF(เวลาเรียน!J54="ล",ลับ!E$3,0))</f>
        <v>0</v>
      </c>
      <c r="F157" s="64">
        <f>IF(ลับ!F$3=0,0,IF(เวลาเรียน!K54="ล",ลับ!F$3,0))</f>
        <v>0</v>
      </c>
      <c r="G157" s="64">
        <f>IF(ลับ!G$3=0,0,IF(เวลาเรียน!L54="ล",ลับ!G$3,0))</f>
        <v>0</v>
      </c>
      <c r="H157" s="64">
        <f>IF(ลับ!H$3=0,0,IF(เวลาเรียน!M54="ล",ลับ!H$3,0))</f>
        <v>0</v>
      </c>
      <c r="I157" s="64">
        <f>IF(ลับ!I$3=0,0,IF(เวลาเรียน!N54="ล",ลับ!I$3,0))</f>
        <v>0</v>
      </c>
      <c r="J157" s="64">
        <f>IF(ลับ!J$3=0,0,IF(เวลาเรียน!O54="ล",ลับ!J$3,0))</f>
        <v>0</v>
      </c>
      <c r="K157" s="64">
        <f>IF(ลับ!K$3=0,0,IF(เวลาเรียน!P54="ล",ลับ!K$3,0))</f>
        <v>0</v>
      </c>
      <c r="L157" s="64">
        <f>IF(ลับ!L$3=0,0,IF(เวลาเรียน!Q54="ล",ลับ!L$3,0))</f>
        <v>0</v>
      </c>
      <c r="M157" s="64">
        <f>IF(ลับ!M$3=0,0,IF(เวลาเรียน!R54="ล",ลับ!M$3,0))</f>
        <v>0</v>
      </c>
      <c r="N157" s="64">
        <f>IF(ลับ!N$3=0,0,IF(เวลาเรียน!S54="ล",ลับ!N$3,0))</f>
        <v>0</v>
      </c>
      <c r="O157" s="64">
        <f>IF(ลับ!O$3=0,0,IF(เวลาเรียน!T54="ล",ลับ!O$3,0))</f>
        <v>0</v>
      </c>
      <c r="P157" s="64">
        <f>IF(ลับ!P$3=0,0,IF(เวลาเรียน!U54="ล",ลับ!P$3,0))</f>
        <v>0</v>
      </c>
      <c r="Q157" s="64">
        <f>IF(ลับ!Q$3=0,0,IF(เวลาเรียน!V54="ล",ลับ!Q$3,0))</f>
        <v>0</v>
      </c>
      <c r="R157" s="64">
        <f>IF(ลับ!R$3=0,0,IF(เวลาเรียน!W54="ล",ลับ!R$3,0))</f>
        <v>0</v>
      </c>
      <c r="S157" s="64">
        <f>IF(ลับ!S$3=0,0,IF(เวลาเรียน!X54="ล",ลับ!S$3,0))</f>
        <v>0</v>
      </c>
      <c r="T157" s="64">
        <f>IF(ลับ!T$3=0,0,IF(เวลาเรียน!Y54="ล",ลับ!T$3,0))</f>
        <v>0</v>
      </c>
      <c r="U157" s="64">
        <f>IF(ลับ!U$3=0,0,IF(เวลาเรียน!Z54="ล",ลับ!U$3,0))</f>
        <v>0</v>
      </c>
      <c r="V157" s="64">
        <f>IF(ลับ!V$3=0,0,IF(เวลาเรียน!AA54="ล",ลับ!V$3,0))</f>
        <v>0</v>
      </c>
      <c r="W157" s="64">
        <f>IF(ลับ!W$3=0,0,IF(เวลาเรียน!AB54="ล",ลับ!W$3,0))</f>
        <v>0</v>
      </c>
      <c r="X157" s="64">
        <f>IF(ลับ!X$3=0,0,IF(เวลาเรียน!AC54="ล",ลับ!X$3,0))</f>
        <v>0</v>
      </c>
      <c r="Y157" s="64">
        <f>IF(ลับ!Y$3=0,0,IF(เวลาเรียน!AD54="ล",ลับ!Y$3,0))</f>
        <v>0</v>
      </c>
      <c r="Z157" s="773">
        <f>IF(ลับ!Z$3=0,0,IF(เวลาเรียน!AE54="ล",ลับ!Z$3,0))</f>
        <v>0</v>
      </c>
      <c r="AA157" s="64">
        <f>IF(ลับ!B$3=0,0,IF(เวลาเรียน!AH54="ล",ลับ!B$3,0))</f>
        <v>0</v>
      </c>
      <c r="AB157" s="64">
        <f>IF(ลับ!C$3=0,0,IF(เวลาเรียน!AI54="ล",ลับ!C$3,0))</f>
        <v>0</v>
      </c>
      <c r="AC157" s="64">
        <f>IF(ลับ!D$3=0,0,IF(เวลาเรียน!AJ54="ล",ลับ!D$3,0))</f>
        <v>0</v>
      </c>
      <c r="AD157" s="64">
        <f>IF(ลับ!E$3=0,0,IF(เวลาเรียน!AK54="ล",ลับ!E$3,0))</f>
        <v>0</v>
      </c>
      <c r="AE157" s="64">
        <f>IF(ลับ!F$3=0,0,IF(เวลาเรียน!AL54="ล",ลับ!F$3,0))</f>
        <v>0</v>
      </c>
      <c r="AF157" s="64">
        <f>IF(ลับ!G$3=0,0,IF(เวลาเรียน!AM54="ล",ลับ!G$3,0))</f>
        <v>0</v>
      </c>
      <c r="AG157" s="64">
        <f>IF(ลับ!H$3=0,0,IF(เวลาเรียน!AN54="ล",ลับ!H$3,0))</f>
        <v>0</v>
      </c>
      <c r="AH157" s="64">
        <f>IF(ลับ!I$3=0,0,IF(เวลาเรียน!AO54="ล",ลับ!I$3,0))</f>
        <v>0</v>
      </c>
      <c r="AI157" s="64">
        <f>IF(ลับ!J$3=0,0,IF(เวลาเรียน!AP54="ล",ลับ!J$3,0))</f>
        <v>0</v>
      </c>
      <c r="AJ157" s="64">
        <f>IF(ลับ!K$3=0,0,IF(เวลาเรียน!AQ54="ล",ลับ!K$3,0))</f>
        <v>0</v>
      </c>
      <c r="AK157" s="64">
        <f>IF(ลับ!L$3=0,0,IF(เวลาเรียน!AR54="ล",ลับ!L$3,0))</f>
        <v>0</v>
      </c>
      <c r="AL157" s="64">
        <f>IF(ลับ!M$3=0,0,IF(เวลาเรียน!AS54="ล",ลับ!M$3,0))</f>
        <v>0</v>
      </c>
      <c r="AM157" s="64">
        <f>IF(ลับ!N$3=0,0,IF(เวลาเรียน!AT54="ล",ลับ!N$3,0))</f>
        <v>0</v>
      </c>
      <c r="AN157" s="64">
        <f>IF(ลับ!O$3=0,0,IF(เวลาเรียน!AU54="ล",ลับ!O$3,0))</f>
        <v>0</v>
      </c>
      <c r="AO157" s="64">
        <f>IF(ลับ!P$3=0,0,IF(เวลาเรียน!AV54="ล",ลับ!P$3,0))</f>
        <v>0</v>
      </c>
      <c r="AP157" s="64">
        <f>IF(ลับ!Q$3=0,0,IF(เวลาเรียน!AW54="ล",ลับ!Q$3,0))</f>
        <v>0</v>
      </c>
      <c r="AQ157" s="64">
        <f>IF(ลับ!R$3=0,0,IF(เวลาเรียน!AX54="ล",ลับ!R$3,0))</f>
        <v>0</v>
      </c>
      <c r="AR157" s="64">
        <f>IF(ลับ!S$3=0,0,IF(เวลาเรียน!AY54="ล",ลับ!S$3,0))</f>
        <v>0</v>
      </c>
      <c r="AS157" s="64">
        <f>IF(ลับ!T$3=0,0,IF(เวลาเรียน!AZ54="ล",ลับ!T$3,0))</f>
        <v>0</v>
      </c>
      <c r="AT157" s="64">
        <f>IF(ลับ!U$3=0,0,IF(เวลาเรียน!BA54="ล",ลับ!U$3,0))</f>
        <v>0</v>
      </c>
      <c r="AU157" s="64">
        <f>IF(ลับ!V$3=0,0,IF(เวลาเรียน!BB54="ล",ลับ!V$3,0))</f>
        <v>0</v>
      </c>
      <c r="AV157" s="64">
        <f>IF(ลับ!W$3=0,0,IF(เวลาเรียน!BC54="ล",ลับ!W$3,0))</f>
        <v>0</v>
      </c>
      <c r="AW157" s="64">
        <f>IF(ลับ!X$3=0,0,IF(เวลาเรียน!BD54="ล",ลับ!X$3,0))</f>
        <v>0</v>
      </c>
      <c r="AX157" s="64">
        <f>IF(ลับ!Y$3=0,0,IF(เวลาเรียน!BE54="ล",ลับ!Y$3,0))</f>
        <v>0</v>
      </c>
      <c r="AY157" s="64">
        <f>IF(ลับ!Z$3=0,0,IF(เวลาเรียน!BF54="ล",ลับ!Z$3,0))</f>
        <v>0</v>
      </c>
      <c r="AZ157" s="64">
        <f>IF(ลับ!AA$3=0,0,IF(เวลาเรียน!BG54="ล",ลับ!AA$3,0))</f>
        <v>0</v>
      </c>
      <c r="BA157" s="64">
        <f>IF(ลับ!AB$3=0,0,IF(เวลาเรียน!BH54="ล",ลับ!AB$3,0))</f>
        <v>0</v>
      </c>
      <c r="BB157" s="64">
        <f>IF(ลับ!AC$3=0,0,IF(เวลาเรียน!BI54="ล",ลับ!AC$3,0))</f>
        <v>0</v>
      </c>
      <c r="BC157" s="64">
        <f>IF(ลับ!AD$3=0,0,IF(เวลาเรียน!BJ54="ล",ลับ!AD$3,0))</f>
        <v>0</v>
      </c>
      <c r="BD157" s="64">
        <f>IF(ลับ!AE$3=0,0,IF(เวลาเรียน!BK54="ล",ลับ!AE$3,0))</f>
        <v>0</v>
      </c>
      <c r="BE157" s="64">
        <f>IF(ลับ!AF$3=0,0,IF(เวลาเรียน!BL54="ล",ลับ!AF$3,0))</f>
        <v>0</v>
      </c>
      <c r="BF157" s="64">
        <f>IF(ลับ!AG$3=0,0,IF(เวลาเรียน!BM54="ล",ลับ!AG$3,0))</f>
        <v>0</v>
      </c>
      <c r="BG157" s="64">
        <f>IF(ลับ!AH$3=0,0,IF(เวลาเรียน!BN54="ล",ลับ!AH$3,0))</f>
        <v>0</v>
      </c>
      <c r="BH157" s="64">
        <f>IF(ลับ!AI$3=0,0,IF(เวลาเรียน!BO54="ล",ลับ!AI$3,0))</f>
        <v>0</v>
      </c>
      <c r="BI157" s="64">
        <f>IF(ลับ!AJ$3=0,0,IF(เวลาเรียน!BP54="ล",ลับ!AJ$3,0))</f>
        <v>0</v>
      </c>
      <c r="BJ157" s="64">
        <f>IF(ลับ!AK$3=0,0,IF(เวลาเรียน!BQ54="ล",ลับ!AK$3,0))</f>
        <v>0</v>
      </c>
      <c r="BK157" s="64">
        <f>IF(ลับ!AL$3=0,0,IF(เวลาเรียน!BR54="ล",ลับ!AL$3,0))</f>
        <v>0</v>
      </c>
      <c r="BL157" s="64">
        <f>IF(ลับ!AM$3=0,0,IF(เวลาเรียน!BS54="ล",ลับ!AM$3,0))</f>
        <v>0</v>
      </c>
      <c r="BM157" s="64">
        <f>IF(ลับ!AN$3=0,0,IF(เวลาเรียน!BT54="ล",ลับ!AN$3,0))</f>
        <v>0</v>
      </c>
      <c r="BN157" s="64">
        <f>IF(ลับ!AO$3=0,0,IF(เวลาเรียน!BU54="ล",ลับ!AO$3,0))</f>
        <v>0</v>
      </c>
      <c r="BO157" s="64">
        <f>IF(ลับ!AP$3=0,0,IF(เวลาเรียน!BV54="ล",ลับ!AP$3,0))</f>
        <v>0</v>
      </c>
      <c r="BP157" s="64">
        <f>IF(ลับ!AQ$3=0,0,IF(เวลาเรียน!BW54="ล",ลับ!AQ$3,0))</f>
        <v>0</v>
      </c>
      <c r="BQ157" s="64">
        <f>IF(ลับ!AR$3=0,0,IF(เวลาเรียน!BX54="ล",ลับ!AR$3,0))</f>
        <v>0</v>
      </c>
      <c r="BR157" s="64">
        <f>IF(ลับ!AS$3=0,0,IF(เวลาเรียน!BY54="ล",ลับ!AS$3,0))</f>
        <v>0</v>
      </c>
      <c r="BS157" s="773">
        <f>IF(ลับ!AT$3=0,0,IF(เวลาเรียน!BZ54="ล",ลับ!AT$3,0))</f>
        <v>0</v>
      </c>
      <c r="BT157" s="64">
        <f>IF(ลับ!BT$3=0,0,IF(เวลาเรียน!CB54="ล",ลับ!BT$3,0))</f>
        <v>0</v>
      </c>
      <c r="BU157" s="64">
        <f>IF(ลับ!BU$3=0,0,IF(เวลาเรียน!CC54="ล",ลับ!BU$3,0))</f>
        <v>0</v>
      </c>
      <c r="BV157" s="64">
        <f>IF(ลับ!BV$3=0,0,IF(เวลาเรียน!CD54="ล",ลับ!BV$3,0))</f>
        <v>0</v>
      </c>
      <c r="BW157" s="64">
        <f>IF(ลับ!BW$3=0,0,IF(เวลาเรียน!CE54="ล",ลับ!BW$3,0))</f>
        <v>0</v>
      </c>
      <c r="BX157" s="64">
        <f>IF(ลับ!BX$3=0,0,IF(เวลาเรียน!CF54="ล",ลับ!BX$3,0))</f>
        <v>0</v>
      </c>
      <c r="BY157" s="64">
        <f>IF(ลับ!BY$3=0,0,IF(เวลาเรียน!CG54="ล",ลับ!BY$3,0))</f>
        <v>0</v>
      </c>
      <c r="BZ157" s="64">
        <f>IF(ลับ!BZ$3=0,0,IF(เวลาเรียน!CH54="ล",ลับ!BZ$3,0))</f>
        <v>0</v>
      </c>
      <c r="CA157" s="64">
        <f>IF(ลับ!CA$3=0,0,IF(เวลาเรียน!CI54="ล",ลับ!CA$3,0))</f>
        <v>0</v>
      </c>
      <c r="CB157" s="64">
        <f>IF(ลับ!CB$3=0,0,IF(เวลาเรียน!CJ54="ล",ลับ!CB$3,0))</f>
        <v>0</v>
      </c>
      <c r="CC157" s="64">
        <f>IF(ลับ!CC$3=0,0,IF(เวลาเรียน!CK54="ล",ลับ!CC$3,0))</f>
        <v>0</v>
      </c>
      <c r="CD157" s="64">
        <f>IF(ลับ!CD$3=0,0,IF(เวลาเรียน!CL54="ล",ลับ!CD$3,0))</f>
        <v>0</v>
      </c>
      <c r="CE157" s="64">
        <f>IF(ลับ!CE$3=0,0,IF(เวลาเรียน!CM54="ล",ลับ!CE$3,0))</f>
        <v>0</v>
      </c>
      <c r="CF157" s="64">
        <f>IF(ลับ!CF$3=0,0,IF(เวลาเรียน!CN54="ล",ลับ!CF$3,0))</f>
        <v>0</v>
      </c>
      <c r="CG157" s="64">
        <f>IF(ลับ!CG$3=0,0,IF(เวลาเรียน!CO54="ล",ลับ!CG$3,0))</f>
        <v>0</v>
      </c>
      <c r="CH157" s="64">
        <f>IF(ลับ!CH$3=0,0,IF(เวลาเรียน!CP54="ล",ลับ!CH$3,0))</f>
        <v>0</v>
      </c>
      <c r="CI157" s="64">
        <f>IF(ลับ!CI$3=0,0,IF(เวลาเรียน!CQ54="ล",ลับ!CI$3,0))</f>
        <v>0</v>
      </c>
      <c r="CJ157" s="64">
        <f>IF(ลับ!CJ$3=0,0,IF(เวลาเรียน!CR54="ล",ลับ!CJ$3,0))</f>
        <v>0</v>
      </c>
      <c r="CK157" s="64">
        <f>IF(ลับ!CK$3=0,0,IF(เวลาเรียน!CS54="ล",ลับ!CK$3,0))</f>
        <v>0</v>
      </c>
      <c r="CL157" s="64">
        <f>IF(ลับ!CL$3=0,0,IF(เวลาเรียน!CT54="ล",ลับ!CL$3,0))</f>
        <v>0</v>
      </c>
      <c r="CM157" s="64">
        <f>IF(ลับ!CM$3=0,0,IF(เวลาเรียน!CU54="ล",ลับ!CM$3,0))</f>
        <v>0</v>
      </c>
      <c r="CN157" s="64">
        <f>IF(ลับ!CN$3=0,0,IF(เวลาเรียน!CV54="ล",ลับ!CN$3,0))</f>
        <v>0</v>
      </c>
      <c r="CO157" s="64">
        <f>IF(ลับ!CO$3=0,0,IF(เวลาเรียน!CW54="ล",ลับ!CO$3,0))</f>
        <v>0</v>
      </c>
      <c r="CP157" s="64">
        <f>IF(ลับ!CP$3=0,0,IF(เวลาเรียน!CX54="ล",ลับ!CP$3,0))</f>
        <v>0</v>
      </c>
      <c r="CQ157" s="64">
        <f>IF(ลับ!CQ$3=0,0,IF(เวลาเรียน!CY54="ล",ลับ!CQ$3,0))</f>
        <v>0</v>
      </c>
      <c r="CR157" s="64">
        <f>IF(ลับ!CR$3=0,0,IF(เวลาเรียน!CZ54="ล",ลับ!CR$3,0))</f>
        <v>0</v>
      </c>
      <c r="CS157" s="64">
        <f>IF(ลับ!CS$3=0,0,IF(เวลาเรียน!DA54="ล",ลับ!CS$3,0))</f>
        <v>0</v>
      </c>
      <c r="CT157" s="64">
        <f>IF(ลับ!CT$3=0,0,IF(เวลาเรียน!DB54="ล",ลับ!CT$3,0))</f>
        <v>0</v>
      </c>
      <c r="CU157" s="64">
        <f>IF(ลับ!CU$3=0,0,IF(เวลาเรียน!DC54="ล",ลับ!CU$3,0))</f>
        <v>0</v>
      </c>
      <c r="CV157" s="64">
        <f>IF(ลับ!CV$3=0,0,IF(เวลาเรียน!DD54="ล",ลับ!CV$3,0))</f>
        <v>0</v>
      </c>
      <c r="CW157" s="64">
        <f>IF(ลับ!CW$3=0,0,IF(เวลาเรียน!DE54="ล",ลับ!CW$3,0))</f>
        <v>0</v>
      </c>
      <c r="CX157" s="85">
        <f t="shared" si="25"/>
        <v>0</v>
      </c>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c r="DW157" s="51"/>
      <c r="DX157" s="51"/>
      <c r="DY157" s="51"/>
      <c r="DZ157" s="51"/>
      <c r="EA157" s="51"/>
      <c r="EB157" s="51"/>
      <c r="EC157" s="51"/>
      <c r="ED157" s="51"/>
      <c r="EE157" s="51"/>
      <c r="EF157" s="51"/>
    </row>
    <row r="158" spans="1:214" ht="21.75" thickBot="1">
      <c r="A158" s="30">
        <v>50</v>
      </c>
      <c r="B158" s="64">
        <f>IF(ลับ!B$3=0,0,IF(เวลาเรียน!G55="ล",ลับ!B$3,0))</f>
        <v>0</v>
      </c>
      <c r="C158" s="64">
        <f>IF(ลับ!C$3=0,0,IF(เวลาเรียน!H55="ล",ลับ!C$3,0))</f>
        <v>0</v>
      </c>
      <c r="D158" s="64">
        <f>IF(ลับ!D$3=0,0,IF(เวลาเรียน!I55="ล",ลับ!D$3,0))</f>
        <v>0</v>
      </c>
      <c r="E158" s="64">
        <f>IF(ลับ!E$3=0,0,IF(เวลาเรียน!J55="ล",ลับ!E$3,0))</f>
        <v>0</v>
      </c>
      <c r="F158" s="64">
        <f>IF(ลับ!F$3=0,0,IF(เวลาเรียน!K55="ล",ลับ!F$3,0))</f>
        <v>0</v>
      </c>
      <c r="G158" s="64">
        <f>IF(ลับ!G$3=0,0,IF(เวลาเรียน!L55="ล",ลับ!G$3,0))</f>
        <v>0</v>
      </c>
      <c r="H158" s="64">
        <f>IF(ลับ!H$3=0,0,IF(เวลาเรียน!M55="ล",ลับ!H$3,0))</f>
        <v>0</v>
      </c>
      <c r="I158" s="64">
        <f>IF(ลับ!I$3=0,0,IF(เวลาเรียน!N55="ล",ลับ!I$3,0))</f>
        <v>0</v>
      </c>
      <c r="J158" s="64">
        <f>IF(ลับ!J$3=0,0,IF(เวลาเรียน!O55="ล",ลับ!J$3,0))</f>
        <v>0</v>
      </c>
      <c r="K158" s="64">
        <f>IF(ลับ!K$3=0,0,IF(เวลาเรียน!P55="ล",ลับ!K$3,0))</f>
        <v>0</v>
      </c>
      <c r="L158" s="64">
        <f>IF(ลับ!L$3=0,0,IF(เวลาเรียน!Q55="ล",ลับ!L$3,0))</f>
        <v>0</v>
      </c>
      <c r="M158" s="64">
        <f>IF(ลับ!M$3=0,0,IF(เวลาเรียน!R55="ล",ลับ!M$3,0))</f>
        <v>0</v>
      </c>
      <c r="N158" s="64">
        <f>IF(ลับ!N$3=0,0,IF(เวลาเรียน!S55="ล",ลับ!N$3,0))</f>
        <v>0</v>
      </c>
      <c r="O158" s="64">
        <f>IF(ลับ!O$3=0,0,IF(เวลาเรียน!T55="ล",ลับ!O$3,0))</f>
        <v>0</v>
      </c>
      <c r="P158" s="64">
        <f>IF(ลับ!P$3=0,0,IF(เวลาเรียน!U55="ล",ลับ!P$3,0))</f>
        <v>0</v>
      </c>
      <c r="Q158" s="64">
        <f>IF(ลับ!Q$3=0,0,IF(เวลาเรียน!V55="ล",ลับ!Q$3,0))</f>
        <v>0</v>
      </c>
      <c r="R158" s="64">
        <f>IF(ลับ!R$3=0,0,IF(เวลาเรียน!W55="ล",ลับ!R$3,0))</f>
        <v>0</v>
      </c>
      <c r="S158" s="64">
        <f>IF(ลับ!S$3=0,0,IF(เวลาเรียน!X55="ล",ลับ!S$3,0))</f>
        <v>0</v>
      </c>
      <c r="T158" s="64">
        <f>IF(ลับ!T$3=0,0,IF(เวลาเรียน!Y55="ล",ลับ!T$3,0))</f>
        <v>0</v>
      </c>
      <c r="U158" s="64">
        <f>IF(ลับ!U$3=0,0,IF(เวลาเรียน!Z55="ล",ลับ!U$3,0))</f>
        <v>0</v>
      </c>
      <c r="V158" s="64">
        <f>IF(ลับ!V$3=0,0,IF(เวลาเรียน!AA55="ล",ลับ!V$3,0))</f>
        <v>0</v>
      </c>
      <c r="W158" s="64">
        <f>IF(ลับ!W$3=0,0,IF(เวลาเรียน!AB55="ล",ลับ!W$3,0))</f>
        <v>0</v>
      </c>
      <c r="X158" s="64">
        <f>IF(ลับ!X$3=0,0,IF(เวลาเรียน!AC55="ล",ลับ!X$3,0))</f>
        <v>0</v>
      </c>
      <c r="Y158" s="64">
        <f>IF(ลับ!Y$3=0,0,IF(เวลาเรียน!AD55="ล",ลับ!Y$3,0))</f>
        <v>0</v>
      </c>
      <c r="Z158" s="773">
        <f>IF(ลับ!Z$3=0,0,IF(เวลาเรียน!AE55="ล",ลับ!Z$3,0))</f>
        <v>0</v>
      </c>
      <c r="AA158" s="64">
        <f>IF(ลับ!B$3=0,0,IF(เวลาเรียน!AH55="ล",ลับ!B$3,0))</f>
        <v>0</v>
      </c>
      <c r="AB158" s="64">
        <f>IF(ลับ!C$3=0,0,IF(เวลาเรียน!AI55="ล",ลับ!C$3,0))</f>
        <v>0</v>
      </c>
      <c r="AC158" s="64">
        <f>IF(ลับ!D$3=0,0,IF(เวลาเรียน!AJ55="ล",ลับ!D$3,0))</f>
        <v>0</v>
      </c>
      <c r="AD158" s="64">
        <f>IF(ลับ!E$3=0,0,IF(เวลาเรียน!AK55="ล",ลับ!E$3,0))</f>
        <v>0</v>
      </c>
      <c r="AE158" s="64">
        <f>IF(ลับ!F$3=0,0,IF(เวลาเรียน!AL55="ล",ลับ!F$3,0))</f>
        <v>0</v>
      </c>
      <c r="AF158" s="64">
        <f>IF(ลับ!G$3=0,0,IF(เวลาเรียน!AM55="ล",ลับ!G$3,0))</f>
        <v>0</v>
      </c>
      <c r="AG158" s="64">
        <f>IF(ลับ!H$3=0,0,IF(เวลาเรียน!AN55="ล",ลับ!H$3,0))</f>
        <v>0</v>
      </c>
      <c r="AH158" s="64">
        <f>IF(ลับ!I$3=0,0,IF(เวลาเรียน!AO55="ล",ลับ!I$3,0))</f>
        <v>0</v>
      </c>
      <c r="AI158" s="64">
        <f>IF(ลับ!J$3=0,0,IF(เวลาเรียน!AP55="ล",ลับ!J$3,0))</f>
        <v>0</v>
      </c>
      <c r="AJ158" s="64">
        <f>IF(ลับ!K$3=0,0,IF(เวลาเรียน!AQ55="ล",ลับ!K$3,0))</f>
        <v>0</v>
      </c>
      <c r="AK158" s="64">
        <f>IF(ลับ!L$3=0,0,IF(เวลาเรียน!AR55="ล",ลับ!L$3,0))</f>
        <v>0</v>
      </c>
      <c r="AL158" s="64">
        <f>IF(ลับ!M$3=0,0,IF(เวลาเรียน!AS55="ล",ลับ!M$3,0))</f>
        <v>0</v>
      </c>
      <c r="AM158" s="64">
        <f>IF(ลับ!N$3=0,0,IF(เวลาเรียน!AT55="ล",ลับ!N$3,0))</f>
        <v>0</v>
      </c>
      <c r="AN158" s="64">
        <f>IF(ลับ!O$3=0,0,IF(เวลาเรียน!AU55="ล",ลับ!O$3,0))</f>
        <v>0</v>
      </c>
      <c r="AO158" s="64">
        <f>IF(ลับ!P$3=0,0,IF(เวลาเรียน!AV55="ล",ลับ!P$3,0))</f>
        <v>0</v>
      </c>
      <c r="AP158" s="64">
        <f>IF(ลับ!Q$3=0,0,IF(เวลาเรียน!AW55="ล",ลับ!Q$3,0))</f>
        <v>0</v>
      </c>
      <c r="AQ158" s="64">
        <f>IF(ลับ!R$3=0,0,IF(เวลาเรียน!AX55="ล",ลับ!R$3,0))</f>
        <v>0</v>
      </c>
      <c r="AR158" s="64">
        <f>IF(ลับ!S$3=0,0,IF(เวลาเรียน!AY55="ล",ลับ!S$3,0))</f>
        <v>0</v>
      </c>
      <c r="AS158" s="64">
        <f>IF(ลับ!T$3=0,0,IF(เวลาเรียน!AZ55="ล",ลับ!T$3,0))</f>
        <v>0</v>
      </c>
      <c r="AT158" s="64">
        <f>IF(ลับ!U$3=0,0,IF(เวลาเรียน!BA55="ล",ลับ!U$3,0))</f>
        <v>0</v>
      </c>
      <c r="AU158" s="64">
        <f>IF(ลับ!V$3=0,0,IF(เวลาเรียน!BB55="ล",ลับ!V$3,0))</f>
        <v>0</v>
      </c>
      <c r="AV158" s="64">
        <f>IF(ลับ!W$3=0,0,IF(เวลาเรียน!BC55="ล",ลับ!W$3,0))</f>
        <v>0</v>
      </c>
      <c r="AW158" s="64">
        <f>IF(ลับ!X$3=0,0,IF(เวลาเรียน!BD55="ล",ลับ!X$3,0))</f>
        <v>0</v>
      </c>
      <c r="AX158" s="64">
        <f>IF(ลับ!Y$3=0,0,IF(เวลาเรียน!BE55="ล",ลับ!Y$3,0))</f>
        <v>0</v>
      </c>
      <c r="AY158" s="64">
        <f>IF(ลับ!Z$3=0,0,IF(เวลาเรียน!BF55="ล",ลับ!Z$3,0))</f>
        <v>0</v>
      </c>
      <c r="AZ158" s="64">
        <f>IF(ลับ!AA$3=0,0,IF(เวลาเรียน!BG55="ล",ลับ!AA$3,0))</f>
        <v>0</v>
      </c>
      <c r="BA158" s="64">
        <f>IF(ลับ!AB$3=0,0,IF(เวลาเรียน!BH55="ล",ลับ!AB$3,0))</f>
        <v>0</v>
      </c>
      <c r="BB158" s="64">
        <f>IF(ลับ!AC$3=0,0,IF(เวลาเรียน!BI55="ล",ลับ!AC$3,0))</f>
        <v>0</v>
      </c>
      <c r="BC158" s="64">
        <f>IF(ลับ!AD$3=0,0,IF(เวลาเรียน!BJ55="ล",ลับ!AD$3,0))</f>
        <v>0</v>
      </c>
      <c r="BD158" s="64">
        <f>IF(ลับ!AE$3=0,0,IF(เวลาเรียน!BK55="ล",ลับ!AE$3,0))</f>
        <v>0</v>
      </c>
      <c r="BE158" s="64">
        <f>IF(ลับ!AF$3=0,0,IF(เวลาเรียน!BL55="ล",ลับ!AF$3,0))</f>
        <v>0</v>
      </c>
      <c r="BF158" s="64">
        <f>IF(ลับ!AG$3=0,0,IF(เวลาเรียน!BM55="ล",ลับ!AG$3,0))</f>
        <v>0</v>
      </c>
      <c r="BG158" s="64">
        <f>IF(ลับ!AH$3=0,0,IF(เวลาเรียน!BN55="ล",ลับ!AH$3,0))</f>
        <v>0</v>
      </c>
      <c r="BH158" s="64">
        <f>IF(ลับ!AI$3=0,0,IF(เวลาเรียน!BO55="ล",ลับ!AI$3,0))</f>
        <v>0</v>
      </c>
      <c r="BI158" s="64">
        <f>IF(ลับ!AJ$3=0,0,IF(เวลาเรียน!BP55="ล",ลับ!AJ$3,0))</f>
        <v>0</v>
      </c>
      <c r="BJ158" s="64">
        <f>IF(ลับ!AK$3=0,0,IF(เวลาเรียน!BQ55="ล",ลับ!AK$3,0))</f>
        <v>0</v>
      </c>
      <c r="BK158" s="64">
        <f>IF(ลับ!AL$3=0,0,IF(เวลาเรียน!BR55="ล",ลับ!AL$3,0))</f>
        <v>0</v>
      </c>
      <c r="BL158" s="64">
        <f>IF(ลับ!AM$3=0,0,IF(เวลาเรียน!BS55="ล",ลับ!AM$3,0))</f>
        <v>0</v>
      </c>
      <c r="BM158" s="64">
        <f>IF(ลับ!AN$3=0,0,IF(เวลาเรียน!BT55="ล",ลับ!AN$3,0))</f>
        <v>0</v>
      </c>
      <c r="BN158" s="64">
        <f>IF(ลับ!AO$3=0,0,IF(เวลาเรียน!BU55="ล",ลับ!AO$3,0))</f>
        <v>0</v>
      </c>
      <c r="BO158" s="64">
        <f>IF(ลับ!AP$3=0,0,IF(เวลาเรียน!BV55="ล",ลับ!AP$3,0))</f>
        <v>0</v>
      </c>
      <c r="BP158" s="64">
        <f>IF(ลับ!AQ$3=0,0,IF(เวลาเรียน!BW55="ล",ลับ!AQ$3,0))</f>
        <v>0</v>
      </c>
      <c r="BQ158" s="64">
        <f>IF(ลับ!AR$3=0,0,IF(เวลาเรียน!BX55="ล",ลับ!AR$3,0))</f>
        <v>0</v>
      </c>
      <c r="BR158" s="64">
        <f>IF(ลับ!AS$3=0,0,IF(เวลาเรียน!BY55="ล",ลับ!AS$3,0))</f>
        <v>0</v>
      </c>
      <c r="BS158" s="773">
        <f>IF(ลับ!AT$3=0,0,IF(เวลาเรียน!BZ55="ล",ลับ!AT$3,0))</f>
        <v>0</v>
      </c>
      <c r="BT158" s="64">
        <f>IF(ลับ!BT$3=0,0,IF(เวลาเรียน!CB55="ล",ลับ!BT$3,0))</f>
        <v>0</v>
      </c>
      <c r="BU158" s="64">
        <f>IF(ลับ!BU$3=0,0,IF(เวลาเรียน!CC55="ล",ลับ!BU$3,0))</f>
        <v>0</v>
      </c>
      <c r="BV158" s="64">
        <f>IF(ลับ!BV$3=0,0,IF(เวลาเรียน!CD55="ล",ลับ!BV$3,0))</f>
        <v>0</v>
      </c>
      <c r="BW158" s="64">
        <f>IF(ลับ!BW$3=0,0,IF(เวลาเรียน!CE55="ล",ลับ!BW$3,0))</f>
        <v>0</v>
      </c>
      <c r="BX158" s="64">
        <f>IF(ลับ!BX$3=0,0,IF(เวลาเรียน!CF55="ล",ลับ!BX$3,0))</f>
        <v>0</v>
      </c>
      <c r="BY158" s="64">
        <f>IF(ลับ!BY$3=0,0,IF(เวลาเรียน!CG55="ล",ลับ!BY$3,0))</f>
        <v>0</v>
      </c>
      <c r="BZ158" s="64">
        <f>IF(ลับ!BZ$3=0,0,IF(เวลาเรียน!CH55="ล",ลับ!BZ$3,0))</f>
        <v>0</v>
      </c>
      <c r="CA158" s="64">
        <f>IF(ลับ!CA$3=0,0,IF(เวลาเรียน!CI55="ล",ลับ!CA$3,0))</f>
        <v>0</v>
      </c>
      <c r="CB158" s="64">
        <f>IF(ลับ!CB$3=0,0,IF(เวลาเรียน!CJ55="ล",ลับ!CB$3,0))</f>
        <v>0</v>
      </c>
      <c r="CC158" s="64">
        <f>IF(ลับ!CC$3=0,0,IF(เวลาเรียน!CK55="ล",ลับ!CC$3,0))</f>
        <v>0</v>
      </c>
      <c r="CD158" s="64">
        <f>IF(ลับ!CD$3=0,0,IF(เวลาเรียน!CL55="ล",ลับ!CD$3,0))</f>
        <v>0</v>
      </c>
      <c r="CE158" s="64">
        <f>IF(ลับ!CE$3=0,0,IF(เวลาเรียน!CM55="ล",ลับ!CE$3,0))</f>
        <v>0</v>
      </c>
      <c r="CF158" s="64">
        <f>IF(ลับ!CF$3=0,0,IF(เวลาเรียน!CN55="ล",ลับ!CF$3,0))</f>
        <v>0</v>
      </c>
      <c r="CG158" s="64">
        <f>IF(ลับ!CG$3=0,0,IF(เวลาเรียน!CO55="ล",ลับ!CG$3,0))</f>
        <v>0</v>
      </c>
      <c r="CH158" s="64">
        <f>IF(ลับ!CH$3=0,0,IF(เวลาเรียน!CP55="ล",ลับ!CH$3,0))</f>
        <v>0</v>
      </c>
      <c r="CI158" s="64">
        <f>IF(ลับ!CI$3=0,0,IF(เวลาเรียน!CQ55="ล",ลับ!CI$3,0))</f>
        <v>0</v>
      </c>
      <c r="CJ158" s="64">
        <f>IF(ลับ!CJ$3=0,0,IF(เวลาเรียน!CR55="ล",ลับ!CJ$3,0))</f>
        <v>0</v>
      </c>
      <c r="CK158" s="64">
        <f>IF(ลับ!CK$3=0,0,IF(เวลาเรียน!CS55="ล",ลับ!CK$3,0))</f>
        <v>0</v>
      </c>
      <c r="CL158" s="64">
        <f>IF(ลับ!CL$3=0,0,IF(เวลาเรียน!CT55="ล",ลับ!CL$3,0))</f>
        <v>0</v>
      </c>
      <c r="CM158" s="64">
        <f>IF(ลับ!CM$3=0,0,IF(เวลาเรียน!CU55="ล",ลับ!CM$3,0))</f>
        <v>0</v>
      </c>
      <c r="CN158" s="64">
        <f>IF(ลับ!CN$3=0,0,IF(เวลาเรียน!CV55="ล",ลับ!CN$3,0))</f>
        <v>0</v>
      </c>
      <c r="CO158" s="64">
        <f>IF(ลับ!CO$3=0,0,IF(เวลาเรียน!CW55="ล",ลับ!CO$3,0))</f>
        <v>0</v>
      </c>
      <c r="CP158" s="64">
        <f>IF(ลับ!CP$3=0,0,IF(เวลาเรียน!CX55="ล",ลับ!CP$3,0))</f>
        <v>0</v>
      </c>
      <c r="CQ158" s="64">
        <f>IF(ลับ!CQ$3=0,0,IF(เวลาเรียน!CY55="ล",ลับ!CQ$3,0))</f>
        <v>0</v>
      </c>
      <c r="CR158" s="64">
        <f>IF(ลับ!CR$3=0,0,IF(เวลาเรียน!CZ55="ล",ลับ!CR$3,0))</f>
        <v>0</v>
      </c>
      <c r="CS158" s="64">
        <f>IF(ลับ!CS$3=0,0,IF(เวลาเรียน!DA55="ล",ลับ!CS$3,0))</f>
        <v>0</v>
      </c>
      <c r="CT158" s="64">
        <f>IF(ลับ!CT$3=0,0,IF(เวลาเรียน!DB55="ล",ลับ!CT$3,0))</f>
        <v>0</v>
      </c>
      <c r="CU158" s="64">
        <f>IF(ลับ!CU$3=0,0,IF(เวลาเรียน!DC55="ล",ลับ!CU$3,0))</f>
        <v>0</v>
      </c>
      <c r="CV158" s="64">
        <f>IF(ลับ!CV$3=0,0,IF(เวลาเรียน!DD55="ล",ลับ!CV$3,0))</f>
        <v>0</v>
      </c>
      <c r="CW158" s="64">
        <f>IF(ลับ!CW$3=0,0,IF(เวลาเรียน!DE55="ล",ลับ!CW$3,0))</f>
        <v>0</v>
      </c>
      <c r="CX158" s="85">
        <f t="shared" si="25"/>
        <v>0</v>
      </c>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c r="DW158" s="51"/>
      <c r="DX158" s="51"/>
      <c r="DY158" s="51"/>
      <c r="DZ158" s="51"/>
      <c r="EA158" s="51"/>
      <c r="EB158" s="51"/>
      <c r="EC158" s="51"/>
      <c r="ED158" s="51"/>
      <c r="EE158" s="51"/>
      <c r="EF158" s="51"/>
    </row>
    <row r="159" spans="1:214" ht="21">
      <c r="A159" s="776" t="s">
        <v>442</v>
      </c>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c r="DW159" s="51"/>
      <c r="DX159" s="51"/>
      <c r="DY159" s="51"/>
      <c r="DZ159" s="51"/>
      <c r="EA159" s="51"/>
      <c r="EB159" s="51"/>
      <c r="EC159" s="51"/>
      <c r="ED159" s="51"/>
      <c r="EE159" s="51"/>
      <c r="EF159" s="51"/>
    </row>
    <row r="160" spans="1:214" ht="21">
      <c r="A160" s="29">
        <v>1</v>
      </c>
      <c r="B160" s="64">
        <f>IF(ลับ!B$3=0,0,IF(เวลาเรียน!G6="o",ลับ!B$3,0))</f>
        <v>0</v>
      </c>
      <c r="C160" s="64">
        <f>IF(ลับ!C$3=0,0,IF(เวลาเรียน!H6="o",ลับ!C$3,0))</f>
        <v>0</v>
      </c>
      <c r="D160" s="64">
        <f>IF(ลับ!D$3=0,0,IF(เวลาเรียน!I6="o",ลับ!D$3,0))</f>
        <v>0</v>
      </c>
      <c r="E160" s="64">
        <f>IF(ลับ!E$3=0,0,IF(เวลาเรียน!J6="o",ลับ!E$3,0))</f>
        <v>0</v>
      </c>
      <c r="F160" s="64">
        <f>IF(ลับ!F$3=0,0,IF(เวลาเรียน!K6="o",ลับ!F$3,0))</f>
        <v>0</v>
      </c>
      <c r="G160" s="64">
        <f>IF(ลับ!G$3=0,0,IF(เวลาเรียน!L6="o",ลับ!G$3,0))</f>
        <v>0</v>
      </c>
      <c r="H160" s="64">
        <f>IF(ลับ!H$3=0,0,IF(เวลาเรียน!M6="o",ลับ!H$3,0))</f>
        <v>0</v>
      </c>
      <c r="I160" s="64">
        <f>IF(ลับ!I$3=0,0,IF(เวลาเรียน!N6="o",ลับ!I$3,0))</f>
        <v>0</v>
      </c>
      <c r="J160" s="64">
        <f>IF(ลับ!J$3=0,0,IF(เวลาเรียน!O6="o",ลับ!J$3,0))</f>
        <v>0</v>
      </c>
      <c r="K160" s="64">
        <f>IF(ลับ!K$3=0,0,IF(เวลาเรียน!P6="o",ลับ!K$3,0))</f>
        <v>0</v>
      </c>
      <c r="L160" s="64">
        <f>IF(ลับ!L$3=0,0,IF(เวลาเรียน!Q6="o",ลับ!L$3,0))</f>
        <v>0</v>
      </c>
      <c r="M160" s="64">
        <f>IF(ลับ!M$3=0,0,IF(เวลาเรียน!R6="o",ลับ!M$3,0))</f>
        <v>0</v>
      </c>
      <c r="N160" s="64">
        <f>IF(ลับ!N$3=0,0,IF(เวลาเรียน!S6="o",ลับ!N$3,0))</f>
        <v>0</v>
      </c>
      <c r="O160" s="64">
        <f>IF(ลับ!O$3=0,0,IF(เวลาเรียน!T6="o",ลับ!O$3,0))</f>
        <v>0</v>
      </c>
      <c r="P160" s="64">
        <f>IF(ลับ!P$3=0,0,IF(เวลาเรียน!U6="o",ลับ!P$3,0))</f>
        <v>0</v>
      </c>
      <c r="Q160" s="64">
        <f>IF(ลับ!Q$3=0,0,IF(เวลาเรียน!V6="o",ลับ!Q$3,0))</f>
        <v>0</v>
      </c>
      <c r="R160" s="64">
        <f>IF(ลับ!R$3=0,0,IF(เวลาเรียน!W6="o",ลับ!R$3,0))</f>
        <v>0</v>
      </c>
      <c r="S160" s="64">
        <f>IF(ลับ!S$3=0,0,IF(เวลาเรียน!X6="o",ลับ!S$3,0))</f>
        <v>0</v>
      </c>
      <c r="T160" s="64">
        <f>IF(ลับ!T$3=0,0,IF(เวลาเรียน!Y6="o",ลับ!T$3,0))</f>
        <v>0</v>
      </c>
      <c r="U160" s="64">
        <f>IF(ลับ!U$3=0,0,IF(เวลาเรียน!Z6="o",ลับ!U$3,0))</f>
        <v>0</v>
      </c>
      <c r="V160" s="64">
        <f>IF(ลับ!V$3=0,0,IF(เวลาเรียน!AA6="o",ลับ!V$3,0))</f>
        <v>0</v>
      </c>
      <c r="W160" s="64">
        <f>IF(ลับ!W$3=0,0,IF(เวลาเรียน!AB6="o",ลับ!W$3,0))</f>
        <v>0</v>
      </c>
      <c r="X160" s="64">
        <f>IF(ลับ!X$3=0,0,IF(เวลาเรียน!AC6="o",ลับ!X$3,0))</f>
        <v>0</v>
      </c>
      <c r="Y160" s="64">
        <f>IF(ลับ!Y$3=0,0,IF(เวลาเรียน!AD6="o",ลับ!Y$3,0))</f>
        <v>0</v>
      </c>
      <c r="Z160" s="773">
        <f>IF(ลับ!Z$3=0,0,IF(เวลาเรียน!AE6="o",ลับ!Z$3,0))</f>
        <v>0</v>
      </c>
      <c r="AA160" s="64">
        <f>IF(ลับ!B$3=0,0,IF(เวลาเรียน!AH6="o",ลับ!B$3,0))</f>
        <v>0</v>
      </c>
      <c r="AB160" s="64">
        <f>IF(ลับ!C$3=0,0,IF(เวลาเรียน!AI6="o",ลับ!C$3,0))</f>
        <v>0</v>
      </c>
      <c r="AC160" s="64">
        <f>IF(ลับ!D$3=0,0,IF(เวลาเรียน!AJ6="o",ลับ!D$3,0))</f>
        <v>0</v>
      </c>
      <c r="AD160" s="64">
        <f>IF(ลับ!E$3=0,0,IF(เวลาเรียน!AK6="o",ลับ!E$3,0))</f>
        <v>0</v>
      </c>
      <c r="AE160" s="64">
        <f>IF(ลับ!F$3=0,0,IF(เวลาเรียน!AL6="o",ลับ!F$3,0))</f>
        <v>0</v>
      </c>
      <c r="AF160" s="64">
        <f>IF(ลับ!G$3=0,0,IF(เวลาเรียน!AM6="o",ลับ!G$3,0))</f>
        <v>0</v>
      </c>
      <c r="AG160" s="64">
        <f>IF(ลับ!H$3=0,0,IF(เวลาเรียน!AN6="o",ลับ!H$3,0))</f>
        <v>0</v>
      </c>
      <c r="AH160" s="64">
        <f>IF(ลับ!I$3=0,0,IF(เวลาเรียน!AO6="o",ลับ!I$3,0))</f>
        <v>0</v>
      </c>
      <c r="AI160" s="64">
        <f>IF(ลับ!J$3=0,0,IF(เวลาเรียน!AP6="o",ลับ!J$3,0))</f>
        <v>0</v>
      </c>
      <c r="AJ160" s="64">
        <f>IF(ลับ!K$3=0,0,IF(เวลาเรียน!AQ6="o",ลับ!K$3,0))</f>
        <v>0</v>
      </c>
      <c r="AK160" s="64">
        <f>IF(ลับ!L$3=0,0,IF(เวลาเรียน!AR6="o",ลับ!L$3,0))</f>
        <v>0</v>
      </c>
      <c r="AL160" s="64">
        <f>IF(ลับ!M$3=0,0,IF(เวลาเรียน!AS6="o",ลับ!M$3,0))</f>
        <v>0</v>
      </c>
      <c r="AM160" s="64">
        <f>IF(ลับ!N$3=0,0,IF(เวลาเรียน!AT6="o",ลับ!N$3,0))</f>
        <v>0</v>
      </c>
      <c r="AN160" s="64">
        <f>IF(ลับ!O$3=0,0,IF(เวลาเรียน!AU6="o",ลับ!O$3,0))</f>
        <v>0</v>
      </c>
      <c r="AO160" s="64">
        <f>IF(ลับ!P$3=0,0,IF(เวลาเรียน!AV6="o",ลับ!P$3,0))</f>
        <v>0</v>
      </c>
      <c r="AP160" s="64">
        <f>IF(ลับ!Q$3=0,0,IF(เวลาเรียน!AW6="o",ลับ!Q$3,0))</f>
        <v>0</v>
      </c>
      <c r="AQ160" s="64">
        <f>IF(ลับ!R$3=0,0,IF(เวลาเรียน!AX6="o",ลับ!R$3,0))</f>
        <v>0</v>
      </c>
      <c r="AR160" s="64">
        <f>IF(ลับ!S$3=0,0,IF(เวลาเรียน!AY6="o",ลับ!S$3,0))</f>
        <v>0</v>
      </c>
      <c r="AS160" s="64">
        <f>IF(ลับ!T$3=0,0,IF(เวลาเรียน!AZ6="o",ลับ!T$3,0))</f>
        <v>0</v>
      </c>
      <c r="AT160" s="64">
        <f>IF(ลับ!U$3=0,0,IF(เวลาเรียน!BA6="o",ลับ!U$3,0))</f>
        <v>0</v>
      </c>
      <c r="AU160" s="64">
        <f>IF(ลับ!V$3=0,0,IF(เวลาเรียน!BB6="o",ลับ!V$3,0))</f>
        <v>0</v>
      </c>
      <c r="AV160" s="64">
        <f>IF(ลับ!W$3=0,0,IF(เวลาเรียน!BC6="o",ลับ!W$3,0))</f>
        <v>0</v>
      </c>
      <c r="AW160" s="64">
        <f>IF(ลับ!X$3=0,0,IF(เวลาเรียน!BD6="o",ลับ!X$3,0))</f>
        <v>0</v>
      </c>
      <c r="AX160" s="64">
        <f>IF(ลับ!Y$3=0,0,IF(เวลาเรียน!BE6="o",ลับ!Y$3,0))</f>
        <v>0</v>
      </c>
      <c r="AY160" s="64">
        <f>IF(ลับ!Z$3=0,0,IF(เวลาเรียน!BF6="o",ลับ!Z$3,0))</f>
        <v>0</v>
      </c>
      <c r="AZ160" s="64">
        <f>IF(ลับ!AA$3=0,0,IF(เวลาเรียน!BG6="o",ลับ!AA$3,0))</f>
        <v>0</v>
      </c>
      <c r="BA160" s="64">
        <f>IF(ลับ!AB$3=0,0,IF(เวลาเรียน!BH6="o",ลับ!AB$3,0))</f>
        <v>0</v>
      </c>
      <c r="BB160" s="64">
        <f>IF(ลับ!AC$3=0,0,IF(เวลาเรียน!BI6="o",ลับ!AC$3,0))</f>
        <v>0</v>
      </c>
      <c r="BC160" s="64">
        <f>IF(ลับ!AD$3=0,0,IF(เวลาเรียน!BJ6="o",ลับ!AD$3,0))</f>
        <v>0</v>
      </c>
      <c r="BD160" s="64">
        <f>IF(ลับ!AE$3=0,0,IF(เวลาเรียน!BK6="o",ลับ!AE$3,0))</f>
        <v>0</v>
      </c>
      <c r="BE160" s="64">
        <f>IF(ลับ!AF$3=0,0,IF(เวลาเรียน!BL6="o",ลับ!AF$3,0))</f>
        <v>0</v>
      </c>
      <c r="BF160" s="64">
        <f>IF(ลับ!AG$3=0,0,IF(เวลาเรียน!BM6="o",ลับ!AG$3,0))</f>
        <v>0</v>
      </c>
      <c r="BG160" s="64">
        <f>IF(ลับ!AH$3=0,0,IF(เวลาเรียน!BN6="o",ลับ!AH$3,0))</f>
        <v>0</v>
      </c>
      <c r="BH160" s="64">
        <f>IF(ลับ!AI$3=0,0,IF(เวลาเรียน!BO6="o",ลับ!AI$3,0))</f>
        <v>0</v>
      </c>
      <c r="BI160" s="64">
        <f>IF(ลับ!AJ$3=0,0,IF(เวลาเรียน!BP6="o",ลับ!AJ$3,0))</f>
        <v>0</v>
      </c>
      <c r="BJ160" s="64">
        <f>IF(ลับ!AK$3=0,0,IF(เวลาเรียน!BQ6="o",ลับ!AK$3,0))</f>
        <v>0</v>
      </c>
      <c r="BK160" s="64">
        <f>IF(ลับ!AL$3=0,0,IF(เวลาเรียน!BR6="o",ลับ!AL$3,0))</f>
        <v>0</v>
      </c>
      <c r="BL160" s="64">
        <f>IF(ลับ!AM$3=0,0,IF(เวลาเรียน!BS6="o",ลับ!AM$3,0))</f>
        <v>0</v>
      </c>
      <c r="BM160" s="64">
        <f>IF(ลับ!AN$3=0,0,IF(เวลาเรียน!BT6="o",ลับ!AN$3,0))</f>
        <v>0</v>
      </c>
      <c r="BN160" s="64">
        <f>IF(ลับ!AO$3=0,0,IF(เวลาเรียน!BU6="o",ลับ!AO$3,0))</f>
        <v>0</v>
      </c>
      <c r="BO160" s="64">
        <f>IF(ลับ!AP$3=0,0,IF(เวลาเรียน!BV6="o",ลับ!AP$3,0))</f>
        <v>0</v>
      </c>
      <c r="BP160" s="64">
        <f>IF(ลับ!AQ$3=0,0,IF(เวลาเรียน!BW6="o",ลับ!AQ$3,0))</f>
        <v>0</v>
      </c>
      <c r="BQ160" s="64">
        <f>IF(ลับ!AR$3=0,0,IF(เวลาเรียน!BX6="o",ลับ!AR$3,0))</f>
        <v>0</v>
      </c>
      <c r="BR160" s="64">
        <f>IF(ลับ!AS$3=0,0,IF(เวลาเรียน!BY6="o",ลับ!AS$3,0))</f>
        <v>0</v>
      </c>
      <c r="BS160" s="773">
        <f>IF(ลับ!AT$3=0,0,IF(เวลาเรียน!BZ6="o",ลับ!AT$3,0))</f>
        <v>0</v>
      </c>
      <c r="BT160" s="64">
        <f>IF(ลับ!BT$3=0,0,IF(เวลาเรียน!CB6="o",ลับ!BT$3,0))</f>
        <v>0</v>
      </c>
      <c r="BU160" s="64">
        <f>IF(ลับ!BU$3=0,0,IF(เวลาเรียน!CC6="o",ลับ!BU$3,0))</f>
        <v>0</v>
      </c>
      <c r="BV160" s="64">
        <f>IF(ลับ!BV$3=0,0,IF(เวลาเรียน!CD6="o",ลับ!BV$3,0))</f>
        <v>0</v>
      </c>
      <c r="BW160" s="64">
        <f>IF(ลับ!BW$3=0,0,IF(เวลาเรียน!CE6="o",ลับ!BW$3,0))</f>
        <v>0</v>
      </c>
      <c r="BX160" s="64">
        <f>IF(ลับ!BX$3=0,0,IF(เวลาเรียน!CF6="o",ลับ!BX$3,0))</f>
        <v>0</v>
      </c>
      <c r="BY160" s="64">
        <f>IF(ลับ!BY$3=0,0,IF(เวลาเรียน!CG6="o",ลับ!BY$3,0))</f>
        <v>0</v>
      </c>
      <c r="BZ160" s="64">
        <f>IF(ลับ!BZ$3=0,0,IF(เวลาเรียน!CH6="o",ลับ!BZ$3,0))</f>
        <v>0</v>
      </c>
      <c r="CA160" s="64">
        <f>IF(ลับ!CA$3=0,0,IF(เวลาเรียน!CI6="o",ลับ!CA$3,0))</f>
        <v>0</v>
      </c>
      <c r="CB160" s="64">
        <f>IF(ลับ!CB$3=0,0,IF(เวลาเรียน!CJ6="o",ลับ!CB$3,0))</f>
        <v>0</v>
      </c>
      <c r="CC160" s="64">
        <f>IF(ลับ!CC$3=0,0,IF(เวลาเรียน!CK6="o",ลับ!CC$3,0))</f>
        <v>0</v>
      </c>
      <c r="CD160" s="64">
        <f>IF(ลับ!CD$3=0,0,IF(เวลาเรียน!CL6="o",ลับ!CD$3,0))</f>
        <v>0</v>
      </c>
      <c r="CE160" s="64">
        <f>IF(ลับ!CE$3=0,0,IF(เวลาเรียน!CM6="o",ลับ!CE$3,0))</f>
        <v>0</v>
      </c>
      <c r="CF160" s="64">
        <f>IF(ลับ!CF$3=0,0,IF(เวลาเรียน!CN6="o",ลับ!CF$3,0))</f>
        <v>0</v>
      </c>
      <c r="CG160" s="64">
        <f>IF(ลับ!CG$3=0,0,IF(เวลาเรียน!CO6="o",ลับ!CG$3,0))</f>
        <v>0</v>
      </c>
      <c r="CH160" s="64">
        <f>IF(ลับ!CH$3=0,0,IF(เวลาเรียน!CP6="o",ลับ!CH$3,0))</f>
        <v>0</v>
      </c>
      <c r="CI160" s="64">
        <f>IF(ลับ!CI$3=0,0,IF(เวลาเรียน!CQ6="o",ลับ!CI$3,0))</f>
        <v>0</v>
      </c>
      <c r="CJ160" s="64">
        <f>IF(ลับ!CJ$3=0,0,IF(เวลาเรียน!CR6="o",ลับ!CJ$3,0))</f>
        <v>0</v>
      </c>
      <c r="CK160" s="64">
        <f>IF(ลับ!CK$3=0,0,IF(เวลาเรียน!CS6="o",ลับ!CK$3,0))</f>
        <v>0</v>
      </c>
      <c r="CL160" s="64">
        <f>IF(ลับ!CL$3=0,0,IF(เวลาเรียน!CT6="o",ลับ!CL$3,0))</f>
        <v>0</v>
      </c>
      <c r="CM160" s="64">
        <f>IF(ลับ!CM$3=0,0,IF(เวลาเรียน!CU6="o",ลับ!CM$3,0))</f>
        <v>0</v>
      </c>
      <c r="CN160" s="64">
        <f>IF(ลับ!CN$3=0,0,IF(เวลาเรียน!CV6="o",ลับ!CN$3,0))</f>
        <v>0</v>
      </c>
      <c r="CO160" s="64">
        <f>IF(ลับ!CO$3=0,0,IF(เวลาเรียน!CW6="o",ลับ!CO$3,0))</f>
        <v>0</v>
      </c>
      <c r="CP160" s="64">
        <f>IF(ลับ!CP$3=0,0,IF(เวลาเรียน!CX6="o",ลับ!CP$3,0))</f>
        <v>0</v>
      </c>
      <c r="CQ160" s="64">
        <f>IF(ลับ!CQ$3=0,0,IF(เวลาเรียน!CY6="o",ลับ!CQ$3,0))</f>
        <v>0</v>
      </c>
      <c r="CR160" s="64">
        <f>IF(ลับ!CR$3=0,0,IF(เวลาเรียน!CZ6="o",ลับ!CR$3,0))</f>
        <v>0</v>
      </c>
      <c r="CS160" s="64">
        <f>IF(ลับ!CS$3=0,0,IF(เวลาเรียน!DA6="o",ลับ!CS$3,0))</f>
        <v>0</v>
      </c>
      <c r="CT160" s="64">
        <f>IF(ลับ!CT$3=0,0,IF(เวลาเรียน!DB6="o",ลับ!CT$3,0))</f>
        <v>0</v>
      </c>
      <c r="CU160" s="64">
        <f>IF(ลับ!CU$3=0,0,IF(เวลาเรียน!DC6="o",ลับ!CU$3,0))</f>
        <v>0</v>
      </c>
      <c r="CV160" s="64">
        <f>IF(ลับ!CV$3=0,0,IF(เวลาเรียน!DD6="o",ลับ!CV$3,0))</f>
        <v>0</v>
      </c>
      <c r="CW160" s="64">
        <f>IF(ลับ!CW$3=0,0,IF(เวลาเรียน!DE6="o",ลับ!CW$3,0))</f>
        <v>0</v>
      </c>
      <c r="CX160" s="85">
        <f>SUM(B160:CW160)</f>
        <v>0</v>
      </c>
      <c r="CZ160" s="51"/>
      <c r="DA160" s="51"/>
      <c r="DB160" s="51"/>
      <c r="DC160" s="51"/>
      <c r="DD160" s="51"/>
      <c r="DE160" s="51"/>
      <c r="DF160" s="51"/>
      <c r="DG160" s="51"/>
      <c r="DH160" s="51"/>
      <c r="DI160" s="51"/>
      <c r="DJ160" s="51"/>
      <c r="DK160" s="51"/>
      <c r="DL160" s="51"/>
      <c r="DM160" s="51"/>
      <c r="DN160" s="51"/>
      <c r="DO160" s="51"/>
      <c r="DP160" s="51"/>
      <c r="DQ160" s="51"/>
      <c r="DR160" s="51"/>
      <c r="DS160" s="51"/>
      <c r="DT160" s="51"/>
      <c r="DU160" s="51"/>
      <c r="DV160" s="51"/>
      <c r="DW160" s="51"/>
      <c r="DX160" s="51"/>
      <c r="DY160" s="51"/>
      <c r="DZ160" s="51"/>
      <c r="EA160" s="51"/>
      <c r="EB160" s="51"/>
      <c r="EC160" s="51"/>
      <c r="ED160" s="51"/>
      <c r="EE160" s="51"/>
      <c r="EF160" s="51"/>
      <c r="GI160" s="77"/>
      <c r="GJ160" s="77"/>
      <c r="GK160" s="77"/>
      <c r="GL160" s="77"/>
      <c r="GM160" s="77"/>
      <c r="GN160" s="77"/>
      <c r="GO160" s="77"/>
      <c r="GP160" s="77"/>
      <c r="GQ160" s="77"/>
      <c r="GR160" s="77"/>
      <c r="GS160" s="77"/>
      <c r="GT160" s="77"/>
      <c r="GU160" s="77"/>
      <c r="GV160" s="77"/>
      <c r="GW160" s="77"/>
      <c r="GX160" s="77"/>
      <c r="GY160" s="77"/>
      <c r="GZ160" s="77"/>
      <c r="HA160" s="77"/>
      <c r="HB160" s="77"/>
      <c r="HC160" s="77"/>
      <c r="HD160" s="77"/>
      <c r="HE160" s="77"/>
      <c r="HF160" s="77"/>
    </row>
    <row r="161" spans="1:214" ht="21">
      <c r="A161" s="29">
        <v>2</v>
      </c>
      <c r="B161" s="64">
        <f>IF(ลับ!B$3=0,0,IF(เวลาเรียน!G7="o",ลับ!B$3,0))</f>
        <v>0</v>
      </c>
      <c r="C161" s="64">
        <f>IF(ลับ!C$3=0,0,IF(เวลาเรียน!H7="o",ลับ!C$3,0))</f>
        <v>0</v>
      </c>
      <c r="D161" s="64">
        <f>IF(ลับ!D$3=0,0,IF(เวลาเรียน!I7="o",ลับ!D$3,0))</f>
        <v>0</v>
      </c>
      <c r="E161" s="64">
        <f>IF(ลับ!E$3=0,0,IF(เวลาเรียน!J7="o",ลับ!E$3,0))</f>
        <v>0</v>
      </c>
      <c r="F161" s="64">
        <f>IF(ลับ!F$3=0,0,IF(เวลาเรียน!K7="o",ลับ!F$3,0))</f>
        <v>0</v>
      </c>
      <c r="G161" s="64">
        <f>IF(ลับ!G$3=0,0,IF(เวลาเรียน!L7="o",ลับ!G$3,0))</f>
        <v>0</v>
      </c>
      <c r="H161" s="64">
        <f>IF(ลับ!H$3=0,0,IF(เวลาเรียน!M7="o",ลับ!H$3,0))</f>
        <v>0</v>
      </c>
      <c r="I161" s="64">
        <f>IF(ลับ!I$3=0,0,IF(เวลาเรียน!N7="o",ลับ!I$3,0))</f>
        <v>0</v>
      </c>
      <c r="J161" s="64">
        <f>IF(ลับ!J$3=0,0,IF(เวลาเรียน!O7="o",ลับ!J$3,0))</f>
        <v>0</v>
      </c>
      <c r="K161" s="64">
        <f>IF(ลับ!K$3=0,0,IF(เวลาเรียน!P7="o",ลับ!K$3,0))</f>
        <v>0</v>
      </c>
      <c r="L161" s="64">
        <f>IF(ลับ!L$3=0,0,IF(เวลาเรียน!Q7="o",ลับ!L$3,0))</f>
        <v>0</v>
      </c>
      <c r="M161" s="64">
        <f>IF(ลับ!M$3=0,0,IF(เวลาเรียน!R7="o",ลับ!M$3,0))</f>
        <v>0</v>
      </c>
      <c r="N161" s="64">
        <f>IF(ลับ!N$3=0,0,IF(เวลาเรียน!S7="o",ลับ!N$3,0))</f>
        <v>0</v>
      </c>
      <c r="O161" s="64">
        <f>IF(ลับ!O$3=0,0,IF(เวลาเรียน!T7="o",ลับ!O$3,0))</f>
        <v>0</v>
      </c>
      <c r="P161" s="64">
        <f>IF(ลับ!P$3=0,0,IF(เวลาเรียน!U7="o",ลับ!P$3,0))</f>
        <v>0</v>
      </c>
      <c r="Q161" s="64">
        <f>IF(ลับ!Q$3=0,0,IF(เวลาเรียน!V7="o",ลับ!Q$3,0))</f>
        <v>0</v>
      </c>
      <c r="R161" s="64">
        <f>IF(ลับ!R$3=0,0,IF(เวลาเรียน!W7="o",ลับ!R$3,0))</f>
        <v>0</v>
      </c>
      <c r="S161" s="64">
        <f>IF(ลับ!S$3=0,0,IF(เวลาเรียน!X7="o",ลับ!S$3,0))</f>
        <v>0</v>
      </c>
      <c r="T161" s="64">
        <f>IF(ลับ!T$3=0,0,IF(เวลาเรียน!Y7="o",ลับ!T$3,0))</f>
        <v>0</v>
      </c>
      <c r="U161" s="64">
        <f>IF(ลับ!U$3=0,0,IF(เวลาเรียน!Z7="o",ลับ!U$3,0))</f>
        <v>0</v>
      </c>
      <c r="V161" s="64">
        <f>IF(ลับ!V$3=0,0,IF(เวลาเรียน!AA7="o",ลับ!V$3,0))</f>
        <v>0</v>
      </c>
      <c r="W161" s="64">
        <f>IF(ลับ!W$3=0,0,IF(เวลาเรียน!AB7="o",ลับ!W$3,0))</f>
        <v>0</v>
      </c>
      <c r="X161" s="64">
        <f>IF(ลับ!X$3=0,0,IF(เวลาเรียน!AC7="o",ลับ!X$3,0))</f>
        <v>0</v>
      </c>
      <c r="Y161" s="64">
        <f>IF(ลับ!Y$3=0,0,IF(เวลาเรียน!AD7="o",ลับ!Y$3,0))</f>
        <v>0</v>
      </c>
      <c r="Z161" s="773">
        <f>IF(ลับ!Z$3=0,0,IF(เวลาเรียน!AE7="o",ลับ!Z$3,0))</f>
        <v>0</v>
      </c>
      <c r="AA161" s="64">
        <f>IF(ลับ!B$3=0,0,IF(เวลาเรียน!AH7="o",ลับ!B$3,0))</f>
        <v>0</v>
      </c>
      <c r="AB161" s="64">
        <f>IF(ลับ!C$3=0,0,IF(เวลาเรียน!AI7="o",ลับ!C$3,0))</f>
        <v>0</v>
      </c>
      <c r="AC161" s="64">
        <f>IF(ลับ!D$3=0,0,IF(เวลาเรียน!AJ7="o",ลับ!D$3,0))</f>
        <v>0</v>
      </c>
      <c r="AD161" s="64">
        <f>IF(ลับ!E$3=0,0,IF(เวลาเรียน!AK7="o",ลับ!E$3,0))</f>
        <v>0</v>
      </c>
      <c r="AE161" s="64">
        <f>IF(ลับ!F$3=0,0,IF(เวลาเรียน!AL7="o",ลับ!F$3,0))</f>
        <v>0</v>
      </c>
      <c r="AF161" s="64">
        <f>IF(ลับ!G$3=0,0,IF(เวลาเรียน!AM7="o",ลับ!G$3,0))</f>
        <v>0</v>
      </c>
      <c r="AG161" s="64">
        <f>IF(ลับ!H$3=0,0,IF(เวลาเรียน!AN7="o",ลับ!H$3,0))</f>
        <v>0</v>
      </c>
      <c r="AH161" s="64">
        <f>IF(ลับ!I$3=0,0,IF(เวลาเรียน!AO7="o",ลับ!I$3,0))</f>
        <v>0</v>
      </c>
      <c r="AI161" s="64">
        <f>IF(ลับ!J$3=0,0,IF(เวลาเรียน!AP7="o",ลับ!J$3,0))</f>
        <v>0</v>
      </c>
      <c r="AJ161" s="64">
        <f>IF(ลับ!K$3=0,0,IF(เวลาเรียน!AQ7="o",ลับ!K$3,0))</f>
        <v>0</v>
      </c>
      <c r="AK161" s="64">
        <f>IF(ลับ!L$3=0,0,IF(เวลาเรียน!AR7="o",ลับ!L$3,0))</f>
        <v>0</v>
      </c>
      <c r="AL161" s="64">
        <f>IF(ลับ!M$3=0,0,IF(เวลาเรียน!AS7="o",ลับ!M$3,0))</f>
        <v>0</v>
      </c>
      <c r="AM161" s="64">
        <f>IF(ลับ!N$3=0,0,IF(เวลาเรียน!AT7="o",ลับ!N$3,0))</f>
        <v>0</v>
      </c>
      <c r="AN161" s="64">
        <f>IF(ลับ!O$3=0,0,IF(เวลาเรียน!AU7="o",ลับ!O$3,0))</f>
        <v>0</v>
      </c>
      <c r="AO161" s="64">
        <f>IF(ลับ!P$3=0,0,IF(เวลาเรียน!AV7="o",ลับ!P$3,0))</f>
        <v>0</v>
      </c>
      <c r="AP161" s="64">
        <f>IF(ลับ!Q$3=0,0,IF(เวลาเรียน!AW7="o",ลับ!Q$3,0))</f>
        <v>0</v>
      </c>
      <c r="AQ161" s="64">
        <f>IF(ลับ!R$3=0,0,IF(เวลาเรียน!AX7="o",ลับ!R$3,0))</f>
        <v>0</v>
      </c>
      <c r="AR161" s="64">
        <f>IF(ลับ!S$3=0,0,IF(เวลาเรียน!AY7="o",ลับ!S$3,0))</f>
        <v>0</v>
      </c>
      <c r="AS161" s="64">
        <f>IF(ลับ!T$3=0,0,IF(เวลาเรียน!AZ7="o",ลับ!T$3,0))</f>
        <v>0</v>
      </c>
      <c r="AT161" s="64">
        <f>IF(ลับ!U$3=0,0,IF(เวลาเรียน!BA7="o",ลับ!U$3,0))</f>
        <v>0</v>
      </c>
      <c r="AU161" s="64">
        <f>IF(ลับ!V$3=0,0,IF(เวลาเรียน!BB7="o",ลับ!V$3,0))</f>
        <v>0</v>
      </c>
      <c r="AV161" s="64">
        <f>IF(ลับ!W$3=0,0,IF(เวลาเรียน!BC7="o",ลับ!W$3,0))</f>
        <v>0</v>
      </c>
      <c r="AW161" s="64">
        <f>IF(ลับ!X$3=0,0,IF(เวลาเรียน!BD7="o",ลับ!X$3,0))</f>
        <v>0</v>
      </c>
      <c r="AX161" s="64">
        <f>IF(ลับ!Y$3=0,0,IF(เวลาเรียน!BE7="o",ลับ!Y$3,0))</f>
        <v>0</v>
      </c>
      <c r="AY161" s="64">
        <f>IF(ลับ!Z$3=0,0,IF(เวลาเรียน!BF7="o",ลับ!Z$3,0))</f>
        <v>0</v>
      </c>
      <c r="AZ161" s="64">
        <f>IF(ลับ!AA$3=0,0,IF(เวลาเรียน!BG7="o",ลับ!AA$3,0))</f>
        <v>0</v>
      </c>
      <c r="BA161" s="64">
        <f>IF(ลับ!AB$3=0,0,IF(เวลาเรียน!BH7="o",ลับ!AB$3,0))</f>
        <v>0</v>
      </c>
      <c r="BB161" s="64">
        <f>IF(ลับ!AC$3=0,0,IF(เวลาเรียน!BI7="o",ลับ!AC$3,0))</f>
        <v>0</v>
      </c>
      <c r="BC161" s="64">
        <f>IF(ลับ!AD$3=0,0,IF(เวลาเรียน!BJ7="o",ลับ!AD$3,0))</f>
        <v>0</v>
      </c>
      <c r="BD161" s="64">
        <f>IF(ลับ!AE$3=0,0,IF(เวลาเรียน!BK7="o",ลับ!AE$3,0))</f>
        <v>0</v>
      </c>
      <c r="BE161" s="64">
        <f>IF(ลับ!AF$3=0,0,IF(เวลาเรียน!BL7="o",ลับ!AF$3,0))</f>
        <v>0</v>
      </c>
      <c r="BF161" s="64">
        <f>IF(ลับ!AG$3=0,0,IF(เวลาเรียน!BM7="o",ลับ!AG$3,0))</f>
        <v>0</v>
      </c>
      <c r="BG161" s="64">
        <f>IF(ลับ!AH$3=0,0,IF(เวลาเรียน!BN7="o",ลับ!AH$3,0))</f>
        <v>0</v>
      </c>
      <c r="BH161" s="64">
        <f>IF(ลับ!AI$3=0,0,IF(เวลาเรียน!BO7="o",ลับ!AI$3,0))</f>
        <v>0</v>
      </c>
      <c r="BI161" s="64">
        <f>IF(ลับ!AJ$3=0,0,IF(เวลาเรียน!BP7="o",ลับ!AJ$3,0))</f>
        <v>0</v>
      </c>
      <c r="BJ161" s="64">
        <f>IF(ลับ!AK$3=0,0,IF(เวลาเรียน!BQ7="o",ลับ!AK$3,0))</f>
        <v>0</v>
      </c>
      <c r="BK161" s="64">
        <f>IF(ลับ!AL$3=0,0,IF(เวลาเรียน!BR7="o",ลับ!AL$3,0))</f>
        <v>0</v>
      </c>
      <c r="BL161" s="64">
        <f>IF(ลับ!AM$3=0,0,IF(เวลาเรียน!BS7="o",ลับ!AM$3,0))</f>
        <v>0</v>
      </c>
      <c r="BM161" s="64">
        <f>IF(ลับ!AN$3=0,0,IF(เวลาเรียน!BT7="o",ลับ!AN$3,0))</f>
        <v>0</v>
      </c>
      <c r="BN161" s="64">
        <f>IF(ลับ!AO$3=0,0,IF(เวลาเรียน!BU7="o",ลับ!AO$3,0))</f>
        <v>0</v>
      </c>
      <c r="BO161" s="64">
        <f>IF(ลับ!AP$3=0,0,IF(เวลาเรียน!BV7="o",ลับ!AP$3,0))</f>
        <v>0</v>
      </c>
      <c r="BP161" s="64">
        <f>IF(ลับ!AQ$3=0,0,IF(เวลาเรียน!BW7="o",ลับ!AQ$3,0))</f>
        <v>0</v>
      </c>
      <c r="BQ161" s="64">
        <f>IF(ลับ!AR$3=0,0,IF(เวลาเรียน!BX7="o",ลับ!AR$3,0))</f>
        <v>0</v>
      </c>
      <c r="BR161" s="64">
        <f>IF(ลับ!AS$3=0,0,IF(เวลาเรียน!BY7="o",ลับ!AS$3,0))</f>
        <v>0</v>
      </c>
      <c r="BS161" s="773">
        <f>IF(ลับ!AT$3=0,0,IF(เวลาเรียน!BZ7="o",ลับ!AT$3,0))</f>
        <v>0</v>
      </c>
      <c r="BT161" s="64">
        <f>IF(ลับ!BT$3=0,0,IF(เวลาเรียน!CB7="o",ลับ!BT$3,0))</f>
        <v>0</v>
      </c>
      <c r="BU161" s="64">
        <f>IF(ลับ!BU$3=0,0,IF(เวลาเรียน!CC7="o",ลับ!BU$3,0))</f>
        <v>0</v>
      </c>
      <c r="BV161" s="64">
        <f>IF(ลับ!BV$3=0,0,IF(เวลาเรียน!CD7="o",ลับ!BV$3,0))</f>
        <v>0</v>
      </c>
      <c r="BW161" s="64">
        <f>IF(ลับ!BW$3=0,0,IF(เวลาเรียน!CE7="o",ลับ!BW$3,0))</f>
        <v>0</v>
      </c>
      <c r="BX161" s="64">
        <f>IF(ลับ!BX$3=0,0,IF(เวลาเรียน!CF7="o",ลับ!BX$3,0))</f>
        <v>0</v>
      </c>
      <c r="BY161" s="64">
        <f>IF(ลับ!BY$3=0,0,IF(เวลาเรียน!CG7="o",ลับ!BY$3,0))</f>
        <v>0</v>
      </c>
      <c r="BZ161" s="64">
        <f>IF(ลับ!BZ$3=0,0,IF(เวลาเรียน!CH7="o",ลับ!BZ$3,0))</f>
        <v>0</v>
      </c>
      <c r="CA161" s="64">
        <f>IF(ลับ!CA$3=0,0,IF(เวลาเรียน!CI7="o",ลับ!CA$3,0))</f>
        <v>0</v>
      </c>
      <c r="CB161" s="64">
        <f>IF(ลับ!CB$3=0,0,IF(เวลาเรียน!CJ7="o",ลับ!CB$3,0))</f>
        <v>0</v>
      </c>
      <c r="CC161" s="64">
        <f>IF(ลับ!CC$3=0,0,IF(เวลาเรียน!CK7="o",ลับ!CC$3,0))</f>
        <v>0</v>
      </c>
      <c r="CD161" s="64">
        <f>IF(ลับ!CD$3=0,0,IF(เวลาเรียน!CL7="o",ลับ!CD$3,0))</f>
        <v>0</v>
      </c>
      <c r="CE161" s="64">
        <f>IF(ลับ!CE$3=0,0,IF(เวลาเรียน!CM7="o",ลับ!CE$3,0))</f>
        <v>0</v>
      </c>
      <c r="CF161" s="64">
        <f>IF(ลับ!CF$3=0,0,IF(เวลาเรียน!CN7="o",ลับ!CF$3,0))</f>
        <v>0</v>
      </c>
      <c r="CG161" s="64">
        <f>IF(ลับ!CG$3=0,0,IF(เวลาเรียน!CO7="o",ลับ!CG$3,0))</f>
        <v>0</v>
      </c>
      <c r="CH161" s="64">
        <f>IF(ลับ!CH$3=0,0,IF(เวลาเรียน!CP7="o",ลับ!CH$3,0))</f>
        <v>0</v>
      </c>
      <c r="CI161" s="64">
        <f>IF(ลับ!CI$3=0,0,IF(เวลาเรียน!CQ7="o",ลับ!CI$3,0))</f>
        <v>0</v>
      </c>
      <c r="CJ161" s="64">
        <f>IF(ลับ!CJ$3=0,0,IF(เวลาเรียน!CR7="o",ลับ!CJ$3,0))</f>
        <v>0</v>
      </c>
      <c r="CK161" s="64">
        <f>IF(ลับ!CK$3=0,0,IF(เวลาเรียน!CS7="o",ลับ!CK$3,0))</f>
        <v>0</v>
      </c>
      <c r="CL161" s="64">
        <f>IF(ลับ!CL$3=0,0,IF(เวลาเรียน!CT7="o",ลับ!CL$3,0))</f>
        <v>0</v>
      </c>
      <c r="CM161" s="64">
        <f>IF(ลับ!CM$3=0,0,IF(เวลาเรียน!CU7="o",ลับ!CM$3,0))</f>
        <v>0</v>
      </c>
      <c r="CN161" s="64">
        <f>IF(ลับ!CN$3=0,0,IF(เวลาเรียน!CV7="o",ลับ!CN$3,0))</f>
        <v>0</v>
      </c>
      <c r="CO161" s="64">
        <f>IF(ลับ!CO$3=0,0,IF(เวลาเรียน!CW7="o",ลับ!CO$3,0))</f>
        <v>0</v>
      </c>
      <c r="CP161" s="64">
        <f>IF(ลับ!CP$3=0,0,IF(เวลาเรียน!CX7="o",ลับ!CP$3,0))</f>
        <v>0</v>
      </c>
      <c r="CQ161" s="64">
        <f>IF(ลับ!CQ$3=0,0,IF(เวลาเรียน!CY7="o",ลับ!CQ$3,0))</f>
        <v>0</v>
      </c>
      <c r="CR161" s="64">
        <f>IF(ลับ!CR$3=0,0,IF(เวลาเรียน!CZ7="o",ลับ!CR$3,0))</f>
        <v>0</v>
      </c>
      <c r="CS161" s="64">
        <f>IF(ลับ!CS$3=0,0,IF(เวลาเรียน!DA7="o",ลับ!CS$3,0))</f>
        <v>0</v>
      </c>
      <c r="CT161" s="64">
        <f>IF(ลับ!CT$3=0,0,IF(เวลาเรียน!DB7="o",ลับ!CT$3,0))</f>
        <v>0</v>
      </c>
      <c r="CU161" s="64">
        <f>IF(ลับ!CU$3=0,0,IF(เวลาเรียน!DC7="o",ลับ!CU$3,0))</f>
        <v>0</v>
      </c>
      <c r="CV161" s="64">
        <f>IF(ลับ!CV$3=0,0,IF(เวลาเรียน!DD7="o",ลับ!CV$3,0))</f>
        <v>0</v>
      </c>
      <c r="CW161" s="64">
        <f>IF(ลับ!CW$3=0,0,IF(เวลาเรียน!DE7="o",ลับ!CW$3,0))</f>
        <v>0</v>
      </c>
      <c r="CX161" s="85">
        <f t="shared" ref="CX161:CX209" si="26">SUM(B161:CW161)</f>
        <v>0</v>
      </c>
      <c r="CZ161" s="51"/>
      <c r="DA161" s="51"/>
      <c r="DB161" s="51"/>
      <c r="DC161" s="51"/>
      <c r="DD161" s="51"/>
      <c r="DE161" s="51"/>
      <c r="DF161" s="51"/>
      <c r="DG161" s="51"/>
      <c r="DH161" s="51"/>
      <c r="DI161" s="51"/>
      <c r="DJ161" s="51"/>
      <c r="DK161" s="51"/>
      <c r="DL161" s="51"/>
      <c r="DM161" s="51"/>
      <c r="DN161" s="51"/>
      <c r="DO161" s="51"/>
      <c r="DP161" s="51"/>
      <c r="DQ161" s="51"/>
      <c r="DR161" s="51"/>
      <c r="DS161" s="51"/>
      <c r="DT161" s="51"/>
      <c r="DU161" s="51"/>
      <c r="DV161" s="51"/>
      <c r="DW161" s="51"/>
      <c r="DX161" s="51"/>
      <c r="DY161" s="51"/>
      <c r="DZ161" s="51"/>
      <c r="EA161" s="51"/>
      <c r="EB161" s="51"/>
      <c r="EC161" s="51"/>
      <c r="ED161" s="51"/>
      <c r="EE161" s="51"/>
      <c r="EF161" s="51"/>
      <c r="GI161" s="77"/>
      <c r="GJ161" s="77"/>
      <c r="GK161" s="77"/>
      <c r="GL161" s="77"/>
      <c r="GM161" s="77"/>
      <c r="GN161" s="77"/>
      <c r="GO161" s="77"/>
      <c r="GP161" s="77"/>
      <c r="GQ161" s="77"/>
      <c r="GR161" s="77"/>
      <c r="GS161" s="77"/>
      <c r="GT161" s="77"/>
      <c r="GU161" s="77"/>
      <c r="GV161" s="77"/>
      <c r="GW161" s="77"/>
      <c r="GX161" s="77"/>
      <c r="GY161" s="77"/>
      <c r="GZ161" s="77"/>
      <c r="HA161" s="77"/>
      <c r="HB161" s="77"/>
      <c r="HC161" s="77"/>
      <c r="HD161" s="77"/>
      <c r="HE161" s="77"/>
      <c r="HF161" s="77"/>
    </row>
    <row r="162" spans="1:214" ht="21">
      <c r="A162" s="29">
        <v>3</v>
      </c>
      <c r="B162" s="64">
        <f>IF(ลับ!B$3=0,0,IF(เวลาเรียน!G8="o",ลับ!B$3,0))</f>
        <v>0</v>
      </c>
      <c r="C162" s="64">
        <f>IF(ลับ!C$3=0,0,IF(เวลาเรียน!H8="o",ลับ!C$3,0))</f>
        <v>0</v>
      </c>
      <c r="D162" s="64">
        <f>IF(ลับ!D$3=0,0,IF(เวลาเรียน!I8="o",ลับ!D$3,0))</f>
        <v>0</v>
      </c>
      <c r="E162" s="64">
        <f>IF(ลับ!E$3=0,0,IF(เวลาเรียน!J8="o",ลับ!E$3,0))</f>
        <v>0</v>
      </c>
      <c r="F162" s="64">
        <f>IF(ลับ!F$3=0,0,IF(เวลาเรียน!K8="o",ลับ!F$3,0))</f>
        <v>0</v>
      </c>
      <c r="G162" s="64">
        <f>IF(ลับ!G$3=0,0,IF(เวลาเรียน!L8="o",ลับ!G$3,0))</f>
        <v>0</v>
      </c>
      <c r="H162" s="64">
        <f>IF(ลับ!H$3=0,0,IF(เวลาเรียน!M8="o",ลับ!H$3,0))</f>
        <v>0</v>
      </c>
      <c r="I162" s="64">
        <f>IF(ลับ!I$3=0,0,IF(เวลาเรียน!N8="o",ลับ!I$3,0))</f>
        <v>0</v>
      </c>
      <c r="J162" s="64">
        <f>IF(ลับ!J$3=0,0,IF(เวลาเรียน!O8="o",ลับ!J$3,0))</f>
        <v>0</v>
      </c>
      <c r="K162" s="64">
        <f>IF(ลับ!K$3=0,0,IF(เวลาเรียน!P8="o",ลับ!K$3,0))</f>
        <v>0</v>
      </c>
      <c r="L162" s="64">
        <f>IF(ลับ!L$3=0,0,IF(เวลาเรียน!Q8="o",ลับ!L$3,0))</f>
        <v>0</v>
      </c>
      <c r="M162" s="64">
        <f>IF(ลับ!M$3=0,0,IF(เวลาเรียน!R8="o",ลับ!M$3,0))</f>
        <v>0</v>
      </c>
      <c r="N162" s="64">
        <f>IF(ลับ!N$3=0,0,IF(เวลาเรียน!S8="o",ลับ!N$3,0))</f>
        <v>0</v>
      </c>
      <c r="O162" s="64">
        <f>IF(ลับ!O$3=0,0,IF(เวลาเรียน!T8="o",ลับ!O$3,0))</f>
        <v>0</v>
      </c>
      <c r="P162" s="64">
        <f>IF(ลับ!P$3=0,0,IF(เวลาเรียน!U8="o",ลับ!P$3,0))</f>
        <v>0</v>
      </c>
      <c r="Q162" s="64">
        <f>IF(ลับ!Q$3=0,0,IF(เวลาเรียน!V8="o",ลับ!Q$3,0))</f>
        <v>0</v>
      </c>
      <c r="R162" s="64">
        <f>IF(ลับ!R$3=0,0,IF(เวลาเรียน!W8="o",ลับ!R$3,0))</f>
        <v>0</v>
      </c>
      <c r="S162" s="64">
        <f>IF(ลับ!S$3=0,0,IF(เวลาเรียน!X8="o",ลับ!S$3,0))</f>
        <v>0</v>
      </c>
      <c r="T162" s="64">
        <f>IF(ลับ!T$3=0,0,IF(เวลาเรียน!Y8="o",ลับ!T$3,0))</f>
        <v>0</v>
      </c>
      <c r="U162" s="64">
        <f>IF(ลับ!U$3=0,0,IF(เวลาเรียน!Z8="o",ลับ!U$3,0))</f>
        <v>0</v>
      </c>
      <c r="V162" s="64">
        <f>IF(ลับ!V$3=0,0,IF(เวลาเรียน!AA8="o",ลับ!V$3,0))</f>
        <v>0</v>
      </c>
      <c r="W162" s="64">
        <f>IF(ลับ!W$3=0,0,IF(เวลาเรียน!AB8="o",ลับ!W$3,0))</f>
        <v>0</v>
      </c>
      <c r="X162" s="64">
        <f>IF(ลับ!X$3=0,0,IF(เวลาเรียน!AC8="o",ลับ!X$3,0))</f>
        <v>0</v>
      </c>
      <c r="Y162" s="64">
        <f>IF(ลับ!Y$3=0,0,IF(เวลาเรียน!AD8="o",ลับ!Y$3,0))</f>
        <v>0</v>
      </c>
      <c r="Z162" s="773">
        <f>IF(ลับ!Z$3=0,0,IF(เวลาเรียน!AE8="o",ลับ!Z$3,0))</f>
        <v>0</v>
      </c>
      <c r="AA162" s="64">
        <f>IF(ลับ!B$3=0,0,IF(เวลาเรียน!AH8="o",ลับ!B$3,0))</f>
        <v>0</v>
      </c>
      <c r="AB162" s="64">
        <f>IF(ลับ!C$3=0,0,IF(เวลาเรียน!AI8="o",ลับ!C$3,0))</f>
        <v>0</v>
      </c>
      <c r="AC162" s="64">
        <f>IF(ลับ!D$3=0,0,IF(เวลาเรียน!AJ8="o",ลับ!D$3,0))</f>
        <v>0</v>
      </c>
      <c r="AD162" s="64">
        <f>IF(ลับ!E$3=0,0,IF(เวลาเรียน!AK8="o",ลับ!E$3,0))</f>
        <v>0</v>
      </c>
      <c r="AE162" s="64">
        <f>IF(ลับ!F$3=0,0,IF(เวลาเรียน!AL8="o",ลับ!F$3,0))</f>
        <v>0</v>
      </c>
      <c r="AF162" s="64">
        <f>IF(ลับ!G$3=0,0,IF(เวลาเรียน!AM8="o",ลับ!G$3,0))</f>
        <v>0</v>
      </c>
      <c r="AG162" s="64">
        <f>IF(ลับ!H$3=0,0,IF(เวลาเรียน!AN8="o",ลับ!H$3,0))</f>
        <v>0</v>
      </c>
      <c r="AH162" s="64">
        <f>IF(ลับ!I$3=0,0,IF(เวลาเรียน!AO8="o",ลับ!I$3,0))</f>
        <v>0</v>
      </c>
      <c r="AI162" s="64">
        <f>IF(ลับ!J$3=0,0,IF(เวลาเรียน!AP8="o",ลับ!J$3,0))</f>
        <v>0</v>
      </c>
      <c r="AJ162" s="64">
        <f>IF(ลับ!K$3=0,0,IF(เวลาเรียน!AQ8="o",ลับ!K$3,0))</f>
        <v>0</v>
      </c>
      <c r="AK162" s="64">
        <f>IF(ลับ!L$3=0,0,IF(เวลาเรียน!AR8="o",ลับ!L$3,0))</f>
        <v>0</v>
      </c>
      <c r="AL162" s="64">
        <f>IF(ลับ!M$3=0,0,IF(เวลาเรียน!AS8="o",ลับ!M$3,0))</f>
        <v>0</v>
      </c>
      <c r="AM162" s="64">
        <f>IF(ลับ!N$3=0,0,IF(เวลาเรียน!AT8="o",ลับ!N$3,0))</f>
        <v>0</v>
      </c>
      <c r="AN162" s="64">
        <f>IF(ลับ!O$3=0,0,IF(เวลาเรียน!AU8="o",ลับ!O$3,0))</f>
        <v>0</v>
      </c>
      <c r="AO162" s="64">
        <f>IF(ลับ!P$3=0,0,IF(เวลาเรียน!AV8="o",ลับ!P$3,0))</f>
        <v>0</v>
      </c>
      <c r="AP162" s="64">
        <f>IF(ลับ!Q$3=0,0,IF(เวลาเรียน!AW8="o",ลับ!Q$3,0))</f>
        <v>0</v>
      </c>
      <c r="AQ162" s="64">
        <f>IF(ลับ!R$3=0,0,IF(เวลาเรียน!AX8="o",ลับ!R$3,0))</f>
        <v>0</v>
      </c>
      <c r="AR162" s="64">
        <f>IF(ลับ!S$3=0,0,IF(เวลาเรียน!AY8="o",ลับ!S$3,0))</f>
        <v>0</v>
      </c>
      <c r="AS162" s="64">
        <f>IF(ลับ!T$3=0,0,IF(เวลาเรียน!AZ8="o",ลับ!T$3,0))</f>
        <v>0</v>
      </c>
      <c r="AT162" s="64">
        <f>IF(ลับ!U$3=0,0,IF(เวลาเรียน!BA8="o",ลับ!U$3,0))</f>
        <v>0</v>
      </c>
      <c r="AU162" s="64">
        <f>IF(ลับ!V$3=0,0,IF(เวลาเรียน!BB8="o",ลับ!V$3,0))</f>
        <v>0</v>
      </c>
      <c r="AV162" s="64">
        <f>IF(ลับ!W$3=0,0,IF(เวลาเรียน!BC8="o",ลับ!W$3,0))</f>
        <v>0</v>
      </c>
      <c r="AW162" s="64">
        <f>IF(ลับ!X$3=0,0,IF(เวลาเรียน!BD8="o",ลับ!X$3,0))</f>
        <v>0</v>
      </c>
      <c r="AX162" s="64">
        <f>IF(ลับ!Y$3=0,0,IF(เวลาเรียน!BE8="o",ลับ!Y$3,0))</f>
        <v>0</v>
      </c>
      <c r="AY162" s="64">
        <f>IF(ลับ!Z$3=0,0,IF(เวลาเรียน!BF8="o",ลับ!Z$3,0))</f>
        <v>0</v>
      </c>
      <c r="AZ162" s="64">
        <f>IF(ลับ!AA$3=0,0,IF(เวลาเรียน!BG8="o",ลับ!AA$3,0))</f>
        <v>0</v>
      </c>
      <c r="BA162" s="64">
        <f>IF(ลับ!AB$3=0,0,IF(เวลาเรียน!BH8="o",ลับ!AB$3,0))</f>
        <v>0</v>
      </c>
      <c r="BB162" s="64">
        <f>IF(ลับ!AC$3=0,0,IF(เวลาเรียน!BI8="o",ลับ!AC$3,0))</f>
        <v>0</v>
      </c>
      <c r="BC162" s="64">
        <f>IF(ลับ!AD$3=0,0,IF(เวลาเรียน!BJ8="o",ลับ!AD$3,0))</f>
        <v>0</v>
      </c>
      <c r="BD162" s="64">
        <f>IF(ลับ!AE$3=0,0,IF(เวลาเรียน!BK8="o",ลับ!AE$3,0))</f>
        <v>0</v>
      </c>
      <c r="BE162" s="64">
        <f>IF(ลับ!AF$3=0,0,IF(เวลาเรียน!BL8="o",ลับ!AF$3,0))</f>
        <v>0</v>
      </c>
      <c r="BF162" s="64">
        <f>IF(ลับ!AG$3=0,0,IF(เวลาเรียน!BM8="o",ลับ!AG$3,0))</f>
        <v>0</v>
      </c>
      <c r="BG162" s="64">
        <f>IF(ลับ!AH$3=0,0,IF(เวลาเรียน!BN8="o",ลับ!AH$3,0))</f>
        <v>0</v>
      </c>
      <c r="BH162" s="64">
        <f>IF(ลับ!AI$3=0,0,IF(เวลาเรียน!BO8="o",ลับ!AI$3,0))</f>
        <v>0</v>
      </c>
      <c r="BI162" s="64">
        <f>IF(ลับ!AJ$3=0,0,IF(เวลาเรียน!BP8="o",ลับ!AJ$3,0))</f>
        <v>0</v>
      </c>
      <c r="BJ162" s="64">
        <f>IF(ลับ!AK$3=0,0,IF(เวลาเรียน!BQ8="o",ลับ!AK$3,0))</f>
        <v>0</v>
      </c>
      <c r="BK162" s="64">
        <f>IF(ลับ!AL$3=0,0,IF(เวลาเรียน!BR8="o",ลับ!AL$3,0))</f>
        <v>0</v>
      </c>
      <c r="BL162" s="64">
        <f>IF(ลับ!AM$3=0,0,IF(เวลาเรียน!BS8="o",ลับ!AM$3,0))</f>
        <v>0</v>
      </c>
      <c r="BM162" s="64">
        <f>IF(ลับ!AN$3=0,0,IF(เวลาเรียน!BT8="o",ลับ!AN$3,0))</f>
        <v>0</v>
      </c>
      <c r="BN162" s="64">
        <f>IF(ลับ!AO$3=0,0,IF(เวลาเรียน!BU8="o",ลับ!AO$3,0))</f>
        <v>0</v>
      </c>
      <c r="BO162" s="64">
        <f>IF(ลับ!AP$3=0,0,IF(เวลาเรียน!BV8="o",ลับ!AP$3,0))</f>
        <v>0</v>
      </c>
      <c r="BP162" s="64">
        <f>IF(ลับ!AQ$3=0,0,IF(เวลาเรียน!BW8="o",ลับ!AQ$3,0))</f>
        <v>0</v>
      </c>
      <c r="BQ162" s="64">
        <f>IF(ลับ!AR$3=0,0,IF(เวลาเรียน!BX8="o",ลับ!AR$3,0))</f>
        <v>0</v>
      </c>
      <c r="BR162" s="64">
        <f>IF(ลับ!AS$3=0,0,IF(เวลาเรียน!BY8="o",ลับ!AS$3,0))</f>
        <v>0</v>
      </c>
      <c r="BS162" s="773">
        <f>IF(ลับ!AT$3=0,0,IF(เวลาเรียน!BZ8="o",ลับ!AT$3,0))</f>
        <v>0</v>
      </c>
      <c r="BT162" s="64">
        <f>IF(ลับ!BT$3=0,0,IF(เวลาเรียน!CB8="o",ลับ!BT$3,0))</f>
        <v>0</v>
      </c>
      <c r="BU162" s="64">
        <f>IF(ลับ!BU$3=0,0,IF(เวลาเรียน!CC8="o",ลับ!BU$3,0))</f>
        <v>0</v>
      </c>
      <c r="BV162" s="64">
        <f>IF(ลับ!BV$3=0,0,IF(เวลาเรียน!CD8="o",ลับ!BV$3,0))</f>
        <v>0</v>
      </c>
      <c r="BW162" s="64">
        <f>IF(ลับ!BW$3=0,0,IF(เวลาเรียน!CE8="o",ลับ!BW$3,0))</f>
        <v>0</v>
      </c>
      <c r="BX162" s="64">
        <f>IF(ลับ!BX$3=0,0,IF(เวลาเรียน!CF8="o",ลับ!BX$3,0))</f>
        <v>0</v>
      </c>
      <c r="BY162" s="64">
        <f>IF(ลับ!BY$3=0,0,IF(เวลาเรียน!CG8="o",ลับ!BY$3,0))</f>
        <v>0</v>
      </c>
      <c r="BZ162" s="64">
        <f>IF(ลับ!BZ$3=0,0,IF(เวลาเรียน!CH8="o",ลับ!BZ$3,0))</f>
        <v>0</v>
      </c>
      <c r="CA162" s="64">
        <f>IF(ลับ!CA$3=0,0,IF(เวลาเรียน!CI8="o",ลับ!CA$3,0))</f>
        <v>0</v>
      </c>
      <c r="CB162" s="64">
        <f>IF(ลับ!CB$3=0,0,IF(เวลาเรียน!CJ8="o",ลับ!CB$3,0))</f>
        <v>0</v>
      </c>
      <c r="CC162" s="64">
        <f>IF(ลับ!CC$3=0,0,IF(เวลาเรียน!CK8="o",ลับ!CC$3,0))</f>
        <v>0</v>
      </c>
      <c r="CD162" s="64">
        <f>IF(ลับ!CD$3=0,0,IF(เวลาเรียน!CL8="o",ลับ!CD$3,0))</f>
        <v>0</v>
      </c>
      <c r="CE162" s="64">
        <f>IF(ลับ!CE$3=0,0,IF(เวลาเรียน!CM8="o",ลับ!CE$3,0))</f>
        <v>0</v>
      </c>
      <c r="CF162" s="64">
        <f>IF(ลับ!CF$3=0,0,IF(เวลาเรียน!CN8="o",ลับ!CF$3,0))</f>
        <v>0</v>
      </c>
      <c r="CG162" s="64">
        <f>IF(ลับ!CG$3=0,0,IF(เวลาเรียน!CO8="o",ลับ!CG$3,0))</f>
        <v>0</v>
      </c>
      <c r="CH162" s="64">
        <f>IF(ลับ!CH$3=0,0,IF(เวลาเรียน!CP8="o",ลับ!CH$3,0))</f>
        <v>0</v>
      </c>
      <c r="CI162" s="64">
        <f>IF(ลับ!CI$3=0,0,IF(เวลาเรียน!CQ8="o",ลับ!CI$3,0))</f>
        <v>0</v>
      </c>
      <c r="CJ162" s="64">
        <f>IF(ลับ!CJ$3=0,0,IF(เวลาเรียน!CR8="o",ลับ!CJ$3,0))</f>
        <v>0</v>
      </c>
      <c r="CK162" s="64">
        <f>IF(ลับ!CK$3=0,0,IF(เวลาเรียน!CS8="o",ลับ!CK$3,0))</f>
        <v>0</v>
      </c>
      <c r="CL162" s="64">
        <f>IF(ลับ!CL$3=0,0,IF(เวลาเรียน!CT8="o",ลับ!CL$3,0))</f>
        <v>0</v>
      </c>
      <c r="CM162" s="64">
        <f>IF(ลับ!CM$3=0,0,IF(เวลาเรียน!CU8="o",ลับ!CM$3,0))</f>
        <v>0</v>
      </c>
      <c r="CN162" s="64">
        <f>IF(ลับ!CN$3=0,0,IF(เวลาเรียน!CV8="o",ลับ!CN$3,0))</f>
        <v>0</v>
      </c>
      <c r="CO162" s="64">
        <f>IF(ลับ!CO$3=0,0,IF(เวลาเรียน!CW8="o",ลับ!CO$3,0))</f>
        <v>0</v>
      </c>
      <c r="CP162" s="64">
        <f>IF(ลับ!CP$3=0,0,IF(เวลาเรียน!CX8="o",ลับ!CP$3,0))</f>
        <v>0</v>
      </c>
      <c r="CQ162" s="64">
        <f>IF(ลับ!CQ$3=0,0,IF(เวลาเรียน!CY8="o",ลับ!CQ$3,0))</f>
        <v>0</v>
      </c>
      <c r="CR162" s="64">
        <f>IF(ลับ!CR$3=0,0,IF(เวลาเรียน!CZ8="o",ลับ!CR$3,0))</f>
        <v>0</v>
      </c>
      <c r="CS162" s="64">
        <f>IF(ลับ!CS$3=0,0,IF(เวลาเรียน!DA8="o",ลับ!CS$3,0))</f>
        <v>0</v>
      </c>
      <c r="CT162" s="64">
        <f>IF(ลับ!CT$3=0,0,IF(เวลาเรียน!DB8="o",ลับ!CT$3,0))</f>
        <v>0</v>
      </c>
      <c r="CU162" s="64">
        <f>IF(ลับ!CU$3=0,0,IF(เวลาเรียน!DC8="o",ลับ!CU$3,0))</f>
        <v>0</v>
      </c>
      <c r="CV162" s="64">
        <f>IF(ลับ!CV$3=0,0,IF(เวลาเรียน!DD8="o",ลับ!CV$3,0))</f>
        <v>0</v>
      </c>
      <c r="CW162" s="64">
        <f>IF(ลับ!CW$3=0,0,IF(เวลาเรียน!DE8="o",ลับ!CW$3,0))</f>
        <v>0</v>
      </c>
      <c r="CX162" s="85">
        <f t="shared" si="26"/>
        <v>0</v>
      </c>
      <c r="CZ162" s="51"/>
      <c r="DA162" s="51"/>
      <c r="DB162" s="51"/>
      <c r="DC162" s="51"/>
      <c r="DD162" s="51"/>
      <c r="DE162" s="51"/>
      <c r="DF162" s="51"/>
      <c r="DG162" s="51"/>
      <c r="DH162" s="51"/>
      <c r="DI162" s="51"/>
      <c r="DJ162" s="51"/>
      <c r="DK162" s="51"/>
      <c r="DL162" s="51"/>
      <c r="DM162" s="51"/>
      <c r="DN162" s="51"/>
      <c r="DO162" s="51"/>
      <c r="DP162" s="51"/>
      <c r="DQ162" s="51"/>
      <c r="DR162" s="51"/>
      <c r="DS162" s="51"/>
      <c r="DT162" s="51"/>
      <c r="DU162" s="51"/>
      <c r="DV162" s="51"/>
      <c r="DW162" s="51"/>
      <c r="DX162" s="51"/>
      <c r="DY162" s="51"/>
      <c r="DZ162" s="51"/>
      <c r="EA162" s="51"/>
      <c r="EB162" s="51"/>
      <c r="EC162" s="51"/>
      <c r="ED162" s="51"/>
      <c r="EE162" s="51"/>
      <c r="EF162" s="51"/>
      <c r="GI162" s="77"/>
      <c r="GJ162" s="77"/>
      <c r="GK162" s="77"/>
      <c r="GL162" s="77"/>
      <c r="GM162" s="77"/>
      <c r="GN162" s="77"/>
      <c r="GO162" s="77"/>
      <c r="GP162" s="77"/>
      <c r="GQ162" s="77"/>
      <c r="GR162" s="77"/>
      <c r="GS162" s="77"/>
      <c r="GT162" s="77"/>
      <c r="GU162" s="77"/>
      <c r="GV162" s="77"/>
      <c r="GW162" s="77"/>
      <c r="GX162" s="77"/>
      <c r="GY162" s="77"/>
      <c r="GZ162" s="77"/>
      <c r="HA162" s="77"/>
      <c r="HB162" s="77"/>
      <c r="HC162" s="77"/>
      <c r="HD162" s="77"/>
      <c r="HE162" s="77"/>
      <c r="HF162" s="77"/>
    </row>
    <row r="163" spans="1:214" ht="21">
      <c r="A163" s="29">
        <v>4</v>
      </c>
      <c r="B163" s="64">
        <f>IF(ลับ!B$3=0,0,IF(เวลาเรียน!G9="o",ลับ!B$3,0))</f>
        <v>0</v>
      </c>
      <c r="C163" s="64">
        <f>IF(ลับ!C$3=0,0,IF(เวลาเรียน!H9="o",ลับ!C$3,0))</f>
        <v>0</v>
      </c>
      <c r="D163" s="64">
        <f>IF(ลับ!D$3=0,0,IF(เวลาเรียน!I9="o",ลับ!D$3,0))</f>
        <v>0</v>
      </c>
      <c r="E163" s="64">
        <f>IF(ลับ!E$3=0,0,IF(เวลาเรียน!J9="o",ลับ!E$3,0))</f>
        <v>0</v>
      </c>
      <c r="F163" s="64">
        <f>IF(ลับ!F$3=0,0,IF(เวลาเรียน!K9="o",ลับ!F$3,0))</f>
        <v>0</v>
      </c>
      <c r="G163" s="64">
        <f>IF(ลับ!G$3=0,0,IF(เวลาเรียน!L9="o",ลับ!G$3,0))</f>
        <v>0</v>
      </c>
      <c r="H163" s="64">
        <f>IF(ลับ!H$3=0,0,IF(เวลาเรียน!M9="o",ลับ!H$3,0))</f>
        <v>0</v>
      </c>
      <c r="I163" s="64">
        <f>IF(ลับ!I$3=0,0,IF(เวลาเรียน!N9="o",ลับ!I$3,0))</f>
        <v>0</v>
      </c>
      <c r="J163" s="64">
        <f>IF(ลับ!J$3=0,0,IF(เวลาเรียน!O9="o",ลับ!J$3,0))</f>
        <v>0</v>
      </c>
      <c r="K163" s="64">
        <f>IF(ลับ!K$3=0,0,IF(เวลาเรียน!P9="o",ลับ!K$3,0))</f>
        <v>0</v>
      </c>
      <c r="L163" s="64">
        <f>IF(ลับ!L$3=0,0,IF(เวลาเรียน!Q9="o",ลับ!L$3,0))</f>
        <v>0</v>
      </c>
      <c r="M163" s="64">
        <f>IF(ลับ!M$3=0,0,IF(เวลาเรียน!R9="o",ลับ!M$3,0))</f>
        <v>0</v>
      </c>
      <c r="N163" s="64">
        <f>IF(ลับ!N$3=0,0,IF(เวลาเรียน!S9="o",ลับ!N$3,0))</f>
        <v>0</v>
      </c>
      <c r="O163" s="64">
        <f>IF(ลับ!O$3=0,0,IF(เวลาเรียน!T9="o",ลับ!O$3,0))</f>
        <v>0</v>
      </c>
      <c r="P163" s="64">
        <f>IF(ลับ!P$3=0,0,IF(เวลาเรียน!U9="o",ลับ!P$3,0))</f>
        <v>0</v>
      </c>
      <c r="Q163" s="64">
        <f>IF(ลับ!Q$3=0,0,IF(เวลาเรียน!V9="o",ลับ!Q$3,0))</f>
        <v>0</v>
      </c>
      <c r="R163" s="64">
        <f>IF(ลับ!R$3=0,0,IF(เวลาเรียน!W9="o",ลับ!R$3,0))</f>
        <v>0</v>
      </c>
      <c r="S163" s="64">
        <f>IF(ลับ!S$3=0,0,IF(เวลาเรียน!X9="o",ลับ!S$3,0))</f>
        <v>0</v>
      </c>
      <c r="T163" s="64">
        <f>IF(ลับ!T$3=0,0,IF(เวลาเรียน!Y9="o",ลับ!T$3,0))</f>
        <v>0</v>
      </c>
      <c r="U163" s="64">
        <f>IF(ลับ!U$3=0,0,IF(เวลาเรียน!Z9="o",ลับ!U$3,0))</f>
        <v>0</v>
      </c>
      <c r="V163" s="64">
        <f>IF(ลับ!V$3=0,0,IF(เวลาเรียน!AA9="o",ลับ!V$3,0))</f>
        <v>0</v>
      </c>
      <c r="W163" s="64">
        <f>IF(ลับ!W$3=0,0,IF(เวลาเรียน!AB9="o",ลับ!W$3,0))</f>
        <v>0</v>
      </c>
      <c r="X163" s="64">
        <f>IF(ลับ!X$3=0,0,IF(เวลาเรียน!AC9="o",ลับ!X$3,0))</f>
        <v>0</v>
      </c>
      <c r="Y163" s="64">
        <f>IF(ลับ!Y$3=0,0,IF(เวลาเรียน!AD9="o",ลับ!Y$3,0))</f>
        <v>0</v>
      </c>
      <c r="Z163" s="773">
        <f>IF(ลับ!Z$3=0,0,IF(เวลาเรียน!AE9="o",ลับ!Z$3,0))</f>
        <v>0</v>
      </c>
      <c r="AA163" s="64">
        <f>IF(ลับ!B$3=0,0,IF(เวลาเรียน!AH9="o",ลับ!B$3,0))</f>
        <v>0</v>
      </c>
      <c r="AB163" s="64">
        <f>IF(ลับ!C$3=0,0,IF(เวลาเรียน!AI9="o",ลับ!C$3,0))</f>
        <v>0</v>
      </c>
      <c r="AC163" s="64">
        <f>IF(ลับ!D$3=0,0,IF(เวลาเรียน!AJ9="o",ลับ!D$3,0))</f>
        <v>0</v>
      </c>
      <c r="AD163" s="64">
        <f>IF(ลับ!E$3=0,0,IF(เวลาเรียน!AK9="o",ลับ!E$3,0))</f>
        <v>0</v>
      </c>
      <c r="AE163" s="64">
        <f>IF(ลับ!F$3=0,0,IF(เวลาเรียน!AL9="o",ลับ!F$3,0))</f>
        <v>0</v>
      </c>
      <c r="AF163" s="64">
        <f>IF(ลับ!G$3=0,0,IF(เวลาเรียน!AM9="o",ลับ!G$3,0))</f>
        <v>0</v>
      </c>
      <c r="AG163" s="64">
        <f>IF(ลับ!H$3=0,0,IF(เวลาเรียน!AN9="o",ลับ!H$3,0))</f>
        <v>0</v>
      </c>
      <c r="AH163" s="64">
        <f>IF(ลับ!I$3=0,0,IF(เวลาเรียน!AO9="o",ลับ!I$3,0))</f>
        <v>0</v>
      </c>
      <c r="AI163" s="64">
        <f>IF(ลับ!J$3=0,0,IF(เวลาเรียน!AP9="o",ลับ!J$3,0))</f>
        <v>0</v>
      </c>
      <c r="AJ163" s="64">
        <f>IF(ลับ!K$3=0,0,IF(เวลาเรียน!AQ9="o",ลับ!K$3,0))</f>
        <v>0</v>
      </c>
      <c r="AK163" s="64">
        <f>IF(ลับ!L$3=0,0,IF(เวลาเรียน!AR9="o",ลับ!L$3,0))</f>
        <v>0</v>
      </c>
      <c r="AL163" s="64">
        <f>IF(ลับ!M$3=0,0,IF(เวลาเรียน!AS9="o",ลับ!M$3,0))</f>
        <v>0</v>
      </c>
      <c r="AM163" s="64">
        <f>IF(ลับ!N$3=0,0,IF(เวลาเรียน!AT9="o",ลับ!N$3,0))</f>
        <v>0</v>
      </c>
      <c r="AN163" s="64">
        <f>IF(ลับ!O$3=0,0,IF(เวลาเรียน!AU9="o",ลับ!O$3,0))</f>
        <v>0</v>
      </c>
      <c r="AO163" s="64">
        <f>IF(ลับ!P$3=0,0,IF(เวลาเรียน!AV9="o",ลับ!P$3,0))</f>
        <v>0</v>
      </c>
      <c r="AP163" s="64">
        <f>IF(ลับ!Q$3=0,0,IF(เวลาเรียน!AW9="o",ลับ!Q$3,0))</f>
        <v>0</v>
      </c>
      <c r="AQ163" s="64">
        <f>IF(ลับ!R$3=0,0,IF(เวลาเรียน!AX9="o",ลับ!R$3,0))</f>
        <v>0</v>
      </c>
      <c r="AR163" s="64">
        <f>IF(ลับ!S$3=0,0,IF(เวลาเรียน!AY9="o",ลับ!S$3,0))</f>
        <v>0</v>
      </c>
      <c r="AS163" s="64">
        <f>IF(ลับ!T$3=0,0,IF(เวลาเรียน!AZ9="o",ลับ!T$3,0))</f>
        <v>0</v>
      </c>
      <c r="AT163" s="64">
        <f>IF(ลับ!U$3=0,0,IF(เวลาเรียน!BA9="o",ลับ!U$3,0))</f>
        <v>0</v>
      </c>
      <c r="AU163" s="64">
        <f>IF(ลับ!V$3=0,0,IF(เวลาเรียน!BB9="o",ลับ!V$3,0))</f>
        <v>0</v>
      </c>
      <c r="AV163" s="64">
        <f>IF(ลับ!W$3=0,0,IF(เวลาเรียน!BC9="o",ลับ!W$3,0))</f>
        <v>0</v>
      </c>
      <c r="AW163" s="64">
        <f>IF(ลับ!X$3=0,0,IF(เวลาเรียน!BD9="o",ลับ!X$3,0))</f>
        <v>0</v>
      </c>
      <c r="AX163" s="64">
        <f>IF(ลับ!Y$3=0,0,IF(เวลาเรียน!BE9="o",ลับ!Y$3,0))</f>
        <v>0</v>
      </c>
      <c r="AY163" s="64">
        <f>IF(ลับ!Z$3=0,0,IF(เวลาเรียน!BF9="o",ลับ!Z$3,0))</f>
        <v>0</v>
      </c>
      <c r="AZ163" s="64">
        <f>IF(ลับ!AA$3=0,0,IF(เวลาเรียน!BG9="o",ลับ!AA$3,0))</f>
        <v>0</v>
      </c>
      <c r="BA163" s="64">
        <f>IF(ลับ!AB$3=0,0,IF(เวลาเรียน!BH9="o",ลับ!AB$3,0))</f>
        <v>0</v>
      </c>
      <c r="BB163" s="64">
        <f>IF(ลับ!AC$3=0,0,IF(เวลาเรียน!BI9="o",ลับ!AC$3,0))</f>
        <v>0</v>
      </c>
      <c r="BC163" s="64">
        <f>IF(ลับ!AD$3=0,0,IF(เวลาเรียน!BJ9="o",ลับ!AD$3,0))</f>
        <v>0</v>
      </c>
      <c r="BD163" s="64">
        <f>IF(ลับ!AE$3=0,0,IF(เวลาเรียน!BK9="o",ลับ!AE$3,0))</f>
        <v>0</v>
      </c>
      <c r="BE163" s="64">
        <f>IF(ลับ!AF$3=0,0,IF(เวลาเรียน!BL9="o",ลับ!AF$3,0))</f>
        <v>0</v>
      </c>
      <c r="BF163" s="64">
        <f>IF(ลับ!AG$3=0,0,IF(เวลาเรียน!BM9="o",ลับ!AG$3,0))</f>
        <v>0</v>
      </c>
      <c r="BG163" s="64">
        <f>IF(ลับ!AH$3=0,0,IF(เวลาเรียน!BN9="o",ลับ!AH$3,0))</f>
        <v>0</v>
      </c>
      <c r="BH163" s="64">
        <f>IF(ลับ!AI$3=0,0,IF(เวลาเรียน!BO9="o",ลับ!AI$3,0))</f>
        <v>0</v>
      </c>
      <c r="BI163" s="64">
        <f>IF(ลับ!AJ$3=0,0,IF(เวลาเรียน!BP9="o",ลับ!AJ$3,0))</f>
        <v>0</v>
      </c>
      <c r="BJ163" s="64">
        <f>IF(ลับ!AK$3=0,0,IF(เวลาเรียน!BQ9="o",ลับ!AK$3,0))</f>
        <v>0</v>
      </c>
      <c r="BK163" s="64">
        <f>IF(ลับ!AL$3=0,0,IF(เวลาเรียน!BR9="o",ลับ!AL$3,0))</f>
        <v>0</v>
      </c>
      <c r="BL163" s="64">
        <f>IF(ลับ!AM$3=0,0,IF(เวลาเรียน!BS9="o",ลับ!AM$3,0))</f>
        <v>0</v>
      </c>
      <c r="BM163" s="64">
        <f>IF(ลับ!AN$3=0,0,IF(เวลาเรียน!BT9="o",ลับ!AN$3,0))</f>
        <v>0</v>
      </c>
      <c r="BN163" s="64">
        <f>IF(ลับ!AO$3=0,0,IF(เวลาเรียน!BU9="o",ลับ!AO$3,0))</f>
        <v>0</v>
      </c>
      <c r="BO163" s="64">
        <f>IF(ลับ!AP$3=0,0,IF(เวลาเรียน!BV9="o",ลับ!AP$3,0))</f>
        <v>0</v>
      </c>
      <c r="BP163" s="64">
        <f>IF(ลับ!AQ$3=0,0,IF(เวลาเรียน!BW9="o",ลับ!AQ$3,0))</f>
        <v>0</v>
      </c>
      <c r="BQ163" s="64">
        <f>IF(ลับ!AR$3=0,0,IF(เวลาเรียน!BX9="o",ลับ!AR$3,0))</f>
        <v>0</v>
      </c>
      <c r="BR163" s="64">
        <f>IF(ลับ!AS$3=0,0,IF(เวลาเรียน!BY9="o",ลับ!AS$3,0))</f>
        <v>0</v>
      </c>
      <c r="BS163" s="773">
        <f>IF(ลับ!AT$3=0,0,IF(เวลาเรียน!BZ9="o",ลับ!AT$3,0))</f>
        <v>0</v>
      </c>
      <c r="BT163" s="64">
        <f>IF(ลับ!BT$3=0,0,IF(เวลาเรียน!CB9="o",ลับ!BT$3,0))</f>
        <v>0</v>
      </c>
      <c r="BU163" s="64">
        <f>IF(ลับ!BU$3=0,0,IF(เวลาเรียน!CC9="o",ลับ!BU$3,0))</f>
        <v>0</v>
      </c>
      <c r="BV163" s="64">
        <f>IF(ลับ!BV$3=0,0,IF(เวลาเรียน!CD9="o",ลับ!BV$3,0))</f>
        <v>0</v>
      </c>
      <c r="BW163" s="64">
        <f>IF(ลับ!BW$3=0,0,IF(เวลาเรียน!CE9="o",ลับ!BW$3,0))</f>
        <v>0</v>
      </c>
      <c r="BX163" s="64">
        <f>IF(ลับ!BX$3=0,0,IF(เวลาเรียน!CF9="o",ลับ!BX$3,0))</f>
        <v>0</v>
      </c>
      <c r="BY163" s="64">
        <f>IF(ลับ!BY$3=0,0,IF(เวลาเรียน!CG9="o",ลับ!BY$3,0))</f>
        <v>0</v>
      </c>
      <c r="BZ163" s="64">
        <f>IF(ลับ!BZ$3=0,0,IF(เวลาเรียน!CH9="o",ลับ!BZ$3,0))</f>
        <v>0</v>
      </c>
      <c r="CA163" s="64">
        <f>IF(ลับ!CA$3=0,0,IF(เวลาเรียน!CI9="o",ลับ!CA$3,0))</f>
        <v>0</v>
      </c>
      <c r="CB163" s="64">
        <f>IF(ลับ!CB$3=0,0,IF(เวลาเรียน!CJ9="o",ลับ!CB$3,0))</f>
        <v>0</v>
      </c>
      <c r="CC163" s="64">
        <f>IF(ลับ!CC$3=0,0,IF(เวลาเรียน!CK9="o",ลับ!CC$3,0))</f>
        <v>0</v>
      </c>
      <c r="CD163" s="64">
        <f>IF(ลับ!CD$3=0,0,IF(เวลาเรียน!CL9="o",ลับ!CD$3,0))</f>
        <v>0</v>
      </c>
      <c r="CE163" s="64">
        <f>IF(ลับ!CE$3=0,0,IF(เวลาเรียน!CM9="o",ลับ!CE$3,0))</f>
        <v>0</v>
      </c>
      <c r="CF163" s="64">
        <f>IF(ลับ!CF$3=0,0,IF(เวลาเรียน!CN9="o",ลับ!CF$3,0))</f>
        <v>0</v>
      </c>
      <c r="CG163" s="64">
        <f>IF(ลับ!CG$3=0,0,IF(เวลาเรียน!CO9="o",ลับ!CG$3,0))</f>
        <v>0</v>
      </c>
      <c r="CH163" s="64">
        <f>IF(ลับ!CH$3=0,0,IF(เวลาเรียน!CP9="o",ลับ!CH$3,0))</f>
        <v>0</v>
      </c>
      <c r="CI163" s="64">
        <f>IF(ลับ!CI$3=0,0,IF(เวลาเรียน!CQ9="o",ลับ!CI$3,0))</f>
        <v>0</v>
      </c>
      <c r="CJ163" s="64">
        <f>IF(ลับ!CJ$3=0,0,IF(เวลาเรียน!CR9="o",ลับ!CJ$3,0))</f>
        <v>0</v>
      </c>
      <c r="CK163" s="64">
        <f>IF(ลับ!CK$3=0,0,IF(เวลาเรียน!CS9="o",ลับ!CK$3,0))</f>
        <v>0</v>
      </c>
      <c r="CL163" s="64">
        <f>IF(ลับ!CL$3=0,0,IF(เวลาเรียน!CT9="o",ลับ!CL$3,0))</f>
        <v>0</v>
      </c>
      <c r="CM163" s="64">
        <f>IF(ลับ!CM$3=0,0,IF(เวลาเรียน!CU9="o",ลับ!CM$3,0))</f>
        <v>0</v>
      </c>
      <c r="CN163" s="64">
        <f>IF(ลับ!CN$3=0,0,IF(เวลาเรียน!CV9="o",ลับ!CN$3,0))</f>
        <v>0</v>
      </c>
      <c r="CO163" s="64">
        <f>IF(ลับ!CO$3=0,0,IF(เวลาเรียน!CW9="o",ลับ!CO$3,0))</f>
        <v>0</v>
      </c>
      <c r="CP163" s="64">
        <f>IF(ลับ!CP$3=0,0,IF(เวลาเรียน!CX9="o",ลับ!CP$3,0))</f>
        <v>0</v>
      </c>
      <c r="CQ163" s="64">
        <f>IF(ลับ!CQ$3=0,0,IF(เวลาเรียน!CY9="o",ลับ!CQ$3,0))</f>
        <v>0</v>
      </c>
      <c r="CR163" s="64">
        <f>IF(ลับ!CR$3=0,0,IF(เวลาเรียน!CZ9="o",ลับ!CR$3,0))</f>
        <v>0</v>
      </c>
      <c r="CS163" s="64">
        <f>IF(ลับ!CS$3=0,0,IF(เวลาเรียน!DA9="o",ลับ!CS$3,0))</f>
        <v>0</v>
      </c>
      <c r="CT163" s="64">
        <f>IF(ลับ!CT$3=0,0,IF(เวลาเรียน!DB9="o",ลับ!CT$3,0))</f>
        <v>0</v>
      </c>
      <c r="CU163" s="64">
        <f>IF(ลับ!CU$3=0,0,IF(เวลาเรียน!DC9="o",ลับ!CU$3,0))</f>
        <v>0</v>
      </c>
      <c r="CV163" s="64">
        <f>IF(ลับ!CV$3=0,0,IF(เวลาเรียน!DD9="o",ลับ!CV$3,0))</f>
        <v>0</v>
      </c>
      <c r="CW163" s="64">
        <f>IF(ลับ!CW$3=0,0,IF(เวลาเรียน!DE9="o",ลับ!CW$3,0))</f>
        <v>0</v>
      </c>
      <c r="CX163" s="85">
        <f t="shared" si="26"/>
        <v>0</v>
      </c>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c r="DW163" s="51"/>
      <c r="DX163" s="51"/>
      <c r="DY163" s="51"/>
      <c r="DZ163" s="51"/>
      <c r="EA163" s="51"/>
      <c r="EB163" s="51"/>
      <c r="EC163" s="51"/>
      <c r="ED163" s="51"/>
      <c r="EE163" s="51"/>
      <c r="EF163" s="51"/>
      <c r="GI163" s="77"/>
      <c r="GJ163" s="77"/>
      <c r="GK163" s="77"/>
      <c r="GL163" s="77"/>
      <c r="GM163" s="77"/>
      <c r="GN163" s="77"/>
      <c r="GO163" s="77"/>
      <c r="GP163" s="77"/>
      <c r="GQ163" s="77"/>
      <c r="GR163" s="77"/>
      <c r="GS163" s="77"/>
      <c r="GT163" s="77"/>
      <c r="GU163" s="77"/>
      <c r="GV163" s="77"/>
      <c r="GW163" s="77"/>
      <c r="GX163" s="77"/>
      <c r="GY163" s="77"/>
      <c r="GZ163" s="77"/>
      <c r="HA163" s="77"/>
      <c r="HB163" s="77"/>
      <c r="HC163" s="77"/>
      <c r="HD163" s="77"/>
      <c r="HE163" s="77"/>
      <c r="HF163" s="77"/>
    </row>
    <row r="164" spans="1:214" ht="21">
      <c r="A164" s="29">
        <v>5</v>
      </c>
      <c r="B164" s="64">
        <f>IF(ลับ!B$3=0,0,IF(เวลาเรียน!G10="o",ลับ!B$3,0))</f>
        <v>0</v>
      </c>
      <c r="C164" s="64">
        <f>IF(ลับ!C$3=0,0,IF(เวลาเรียน!H10="o",ลับ!C$3,0))</f>
        <v>0</v>
      </c>
      <c r="D164" s="64">
        <f>IF(ลับ!D$3=0,0,IF(เวลาเรียน!I10="o",ลับ!D$3,0))</f>
        <v>0</v>
      </c>
      <c r="E164" s="64">
        <f>IF(ลับ!E$3=0,0,IF(เวลาเรียน!J10="o",ลับ!E$3,0))</f>
        <v>0</v>
      </c>
      <c r="F164" s="64">
        <f>IF(ลับ!F$3=0,0,IF(เวลาเรียน!K10="o",ลับ!F$3,0))</f>
        <v>0</v>
      </c>
      <c r="G164" s="64">
        <f>IF(ลับ!G$3=0,0,IF(เวลาเรียน!L10="o",ลับ!G$3,0))</f>
        <v>0</v>
      </c>
      <c r="H164" s="64">
        <f>IF(ลับ!H$3=0,0,IF(เวลาเรียน!M10="o",ลับ!H$3,0))</f>
        <v>0</v>
      </c>
      <c r="I164" s="64">
        <f>IF(ลับ!I$3=0,0,IF(เวลาเรียน!N10="o",ลับ!I$3,0))</f>
        <v>0</v>
      </c>
      <c r="J164" s="64">
        <f>IF(ลับ!J$3=0,0,IF(เวลาเรียน!O10="o",ลับ!J$3,0))</f>
        <v>0</v>
      </c>
      <c r="K164" s="64">
        <f>IF(ลับ!K$3=0,0,IF(เวลาเรียน!P10="o",ลับ!K$3,0))</f>
        <v>0</v>
      </c>
      <c r="L164" s="64">
        <f>IF(ลับ!L$3=0,0,IF(เวลาเรียน!Q10="o",ลับ!L$3,0))</f>
        <v>0</v>
      </c>
      <c r="M164" s="64">
        <f>IF(ลับ!M$3=0,0,IF(เวลาเรียน!R10="o",ลับ!M$3,0))</f>
        <v>0</v>
      </c>
      <c r="N164" s="64">
        <f>IF(ลับ!N$3=0,0,IF(เวลาเรียน!S10="o",ลับ!N$3,0))</f>
        <v>0</v>
      </c>
      <c r="O164" s="64">
        <f>IF(ลับ!O$3=0,0,IF(เวลาเรียน!T10="o",ลับ!O$3,0))</f>
        <v>0</v>
      </c>
      <c r="P164" s="64">
        <f>IF(ลับ!P$3=0,0,IF(เวลาเรียน!U10="o",ลับ!P$3,0))</f>
        <v>0</v>
      </c>
      <c r="Q164" s="64">
        <f>IF(ลับ!Q$3=0,0,IF(เวลาเรียน!V10="o",ลับ!Q$3,0))</f>
        <v>0</v>
      </c>
      <c r="R164" s="64">
        <f>IF(ลับ!R$3=0,0,IF(เวลาเรียน!W10="o",ลับ!R$3,0))</f>
        <v>0</v>
      </c>
      <c r="S164" s="64">
        <f>IF(ลับ!S$3=0,0,IF(เวลาเรียน!X10="o",ลับ!S$3,0))</f>
        <v>0</v>
      </c>
      <c r="T164" s="64">
        <f>IF(ลับ!T$3=0,0,IF(เวลาเรียน!Y10="o",ลับ!T$3,0))</f>
        <v>0</v>
      </c>
      <c r="U164" s="64">
        <f>IF(ลับ!U$3=0,0,IF(เวลาเรียน!Z10="o",ลับ!U$3,0))</f>
        <v>0</v>
      </c>
      <c r="V164" s="64">
        <f>IF(ลับ!V$3=0,0,IF(เวลาเรียน!AA10="o",ลับ!V$3,0))</f>
        <v>0</v>
      </c>
      <c r="W164" s="64">
        <f>IF(ลับ!W$3=0,0,IF(เวลาเรียน!AB10="o",ลับ!W$3,0))</f>
        <v>0</v>
      </c>
      <c r="X164" s="64">
        <f>IF(ลับ!X$3=0,0,IF(เวลาเรียน!AC10="o",ลับ!X$3,0))</f>
        <v>0</v>
      </c>
      <c r="Y164" s="64">
        <f>IF(ลับ!Y$3=0,0,IF(เวลาเรียน!AD10="o",ลับ!Y$3,0))</f>
        <v>0</v>
      </c>
      <c r="Z164" s="773">
        <f>IF(ลับ!Z$3=0,0,IF(เวลาเรียน!AE10="o",ลับ!Z$3,0))</f>
        <v>0</v>
      </c>
      <c r="AA164" s="64">
        <f>IF(ลับ!B$3=0,0,IF(เวลาเรียน!AH10="o",ลับ!B$3,0))</f>
        <v>0</v>
      </c>
      <c r="AB164" s="64">
        <f>IF(ลับ!C$3=0,0,IF(เวลาเรียน!AI10="o",ลับ!C$3,0))</f>
        <v>0</v>
      </c>
      <c r="AC164" s="64">
        <f>IF(ลับ!D$3=0,0,IF(เวลาเรียน!AJ10="o",ลับ!D$3,0))</f>
        <v>0</v>
      </c>
      <c r="AD164" s="64">
        <f>IF(ลับ!E$3=0,0,IF(เวลาเรียน!AK10="o",ลับ!E$3,0))</f>
        <v>0</v>
      </c>
      <c r="AE164" s="64">
        <f>IF(ลับ!F$3=0,0,IF(เวลาเรียน!AL10="o",ลับ!F$3,0))</f>
        <v>0</v>
      </c>
      <c r="AF164" s="64">
        <f>IF(ลับ!G$3=0,0,IF(เวลาเรียน!AM10="o",ลับ!G$3,0))</f>
        <v>0</v>
      </c>
      <c r="AG164" s="64">
        <f>IF(ลับ!H$3=0,0,IF(เวลาเรียน!AN10="o",ลับ!H$3,0))</f>
        <v>0</v>
      </c>
      <c r="AH164" s="64">
        <f>IF(ลับ!I$3=0,0,IF(เวลาเรียน!AO10="o",ลับ!I$3,0))</f>
        <v>0</v>
      </c>
      <c r="AI164" s="64">
        <f>IF(ลับ!J$3=0,0,IF(เวลาเรียน!AP10="o",ลับ!J$3,0))</f>
        <v>0</v>
      </c>
      <c r="AJ164" s="64">
        <f>IF(ลับ!K$3=0,0,IF(เวลาเรียน!AQ10="o",ลับ!K$3,0))</f>
        <v>0</v>
      </c>
      <c r="AK164" s="64">
        <f>IF(ลับ!L$3=0,0,IF(เวลาเรียน!AR10="o",ลับ!L$3,0))</f>
        <v>0</v>
      </c>
      <c r="AL164" s="64">
        <f>IF(ลับ!M$3=0,0,IF(เวลาเรียน!AS10="o",ลับ!M$3,0))</f>
        <v>0</v>
      </c>
      <c r="AM164" s="64">
        <f>IF(ลับ!N$3=0,0,IF(เวลาเรียน!AT10="o",ลับ!N$3,0))</f>
        <v>0</v>
      </c>
      <c r="AN164" s="64">
        <f>IF(ลับ!O$3=0,0,IF(เวลาเรียน!AU10="o",ลับ!O$3,0))</f>
        <v>0</v>
      </c>
      <c r="AO164" s="64">
        <f>IF(ลับ!P$3=0,0,IF(เวลาเรียน!AV10="o",ลับ!P$3,0))</f>
        <v>0</v>
      </c>
      <c r="AP164" s="64">
        <f>IF(ลับ!Q$3=0,0,IF(เวลาเรียน!AW10="o",ลับ!Q$3,0))</f>
        <v>0</v>
      </c>
      <c r="AQ164" s="64">
        <f>IF(ลับ!R$3=0,0,IF(เวลาเรียน!AX10="o",ลับ!R$3,0))</f>
        <v>0</v>
      </c>
      <c r="AR164" s="64">
        <f>IF(ลับ!S$3=0,0,IF(เวลาเรียน!AY10="o",ลับ!S$3,0))</f>
        <v>0</v>
      </c>
      <c r="AS164" s="64">
        <f>IF(ลับ!T$3=0,0,IF(เวลาเรียน!AZ10="o",ลับ!T$3,0))</f>
        <v>0</v>
      </c>
      <c r="AT164" s="64">
        <f>IF(ลับ!U$3=0,0,IF(เวลาเรียน!BA10="o",ลับ!U$3,0))</f>
        <v>0</v>
      </c>
      <c r="AU164" s="64">
        <f>IF(ลับ!V$3=0,0,IF(เวลาเรียน!BB10="o",ลับ!V$3,0))</f>
        <v>0</v>
      </c>
      <c r="AV164" s="64">
        <f>IF(ลับ!W$3=0,0,IF(เวลาเรียน!BC10="o",ลับ!W$3,0))</f>
        <v>0</v>
      </c>
      <c r="AW164" s="64">
        <f>IF(ลับ!X$3=0,0,IF(เวลาเรียน!BD10="o",ลับ!X$3,0))</f>
        <v>0</v>
      </c>
      <c r="AX164" s="64">
        <f>IF(ลับ!Y$3=0,0,IF(เวลาเรียน!BE10="o",ลับ!Y$3,0))</f>
        <v>0</v>
      </c>
      <c r="AY164" s="64">
        <f>IF(ลับ!Z$3=0,0,IF(เวลาเรียน!BF10="o",ลับ!Z$3,0))</f>
        <v>0</v>
      </c>
      <c r="AZ164" s="64">
        <f>IF(ลับ!AA$3=0,0,IF(เวลาเรียน!BG10="o",ลับ!AA$3,0))</f>
        <v>0</v>
      </c>
      <c r="BA164" s="64">
        <f>IF(ลับ!AB$3=0,0,IF(เวลาเรียน!BH10="o",ลับ!AB$3,0))</f>
        <v>0</v>
      </c>
      <c r="BB164" s="64">
        <f>IF(ลับ!AC$3=0,0,IF(เวลาเรียน!BI10="o",ลับ!AC$3,0))</f>
        <v>0</v>
      </c>
      <c r="BC164" s="64">
        <f>IF(ลับ!AD$3=0,0,IF(เวลาเรียน!BJ10="o",ลับ!AD$3,0))</f>
        <v>0</v>
      </c>
      <c r="BD164" s="64">
        <f>IF(ลับ!AE$3=0,0,IF(เวลาเรียน!BK10="o",ลับ!AE$3,0))</f>
        <v>0</v>
      </c>
      <c r="BE164" s="64">
        <f>IF(ลับ!AF$3=0,0,IF(เวลาเรียน!BL10="o",ลับ!AF$3,0))</f>
        <v>0</v>
      </c>
      <c r="BF164" s="64">
        <f>IF(ลับ!AG$3=0,0,IF(เวลาเรียน!BM10="o",ลับ!AG$3,0))</f>
        <v>0</v>
      </c>
      <c r="BG164" s="64">
        <f>IF(ลับ!AH$3=0,0,IF(เวลาเรียน!BN10="o",ลับ!AH$3,0))</f>
        <v>0</v>
      </c>
      <c r="BH164" s="64">
        <f>IF(ลับ!AI$3=0,0,IF(เวลาเรียน!BO10="o",ลับ!AI$3,0))</f>
        <v>0</v>
      </c>
      <c r="BI164" s="64">
        <f>IF(ลับ!AJ$3=0,0,IF(เวลาเรียน!BP10="o",ลับ!AJ$3,0))</f>
        <v>0</v>
      </c>
      <c r="BJ164" s="64">
        <f>IF(ลับ!AK$3=0,0,IF(เวลาเรียน!BQ10="o",ลับ!AK$3,0))</f>
        <v>0</v>
      </c>
      <c r="BK164" s="64">
        <f>IF(ลับ!AL$3=0,0,IF(เวลาเรียน!BR10="o",ลับ!AL$3,0))</f>
        <v>0</v>
      </c>
      <c r="BL164" s="64">
        <f>IF(ลับ!AM$3=0,0,IF(เวลาเรียน!BS10="o",ลับ!AM$3,0))</f>
        <v>0</v>
      </c>
      <c r="BM164" s="64">
        <f>IF(ลับ!AN$3=0,0,IF(เวลาเรียน!BT10="o",ลับ!AN$3,0))</f>
        <v>0</v>
      </c>
      <c r="BN164" s="64">
        <f>IF(ลับ!AO$3=0,0,IF(เวลาเรียน!BU10="o",ลับ!AO$3,0))</f>
        <v>0</v>
      </c>
      <c r="BO164" s="64">
        <f>IF(ลับ!AP$3=0,0,IF(เวลาเรียน!BV10="o",ลับ!AP$3,0))</f>
        <v>0</v>
      </c>
      <c r="BP164" s="64">
        <f>IF(ลับ!AQ$3=0,0,IF(เวลาเรียน!BW10="o",ลับ!AQ$3,0))</f>
        <v>0</v>
      </c>
      <c r="BQ164" s="64">
        <f>IF(ลับ!AR$3=0,0,IF(เวลาเรียน!BX10="o",ลับ!AR$3,0))</f>
        <v>0</v>
      </c>
      <c r="BR164" s="64">
        <f>IF(ลับ!AS$3=0,0,IF(เวลาเรียน!BY10="o",ลับ!AS$3,0))</f>
        <v>0</v>
      </c>
      <c r="BS164" s="773">
        <f>IF(ลับ!AT$3=0,0,IF(เวลาเรียน!BZ10="o",ลับ!AT$3,0))</f>
        <v>0</v>
      </c>
      <c r="BT164" s="64">
        <f>IF(ลับ!BT$3=0,0,IF(เวลาเรียน!CB10="o",ลับ!BT$3,0))</f>
        <v>0</v>
      </c>
      <c r="BU164" s="64">
        <f>IF(ลับ!BU$3=0,0,IF(เวลาเรียน!CC10="o",ลับ!BU$3,0))</f>
        <v>0</v>
      </c>
      <c r="BV164" s="64">
        <f>IF(ลับ!BV$3=0,0,IF(เวลาเรียน!CD10="o",ลับ!BV$3,0))</f>
        <v>0</v>
      </c>
      <c r="BW164" s="64">
        <f>IF(ลับ!BW$3=0,0,IF(เวลาเรียน!CE10="o",ลับ!BW$3,0))</f>
        <v>0</v>
      </c>
      <c r="BX164" s="64">
        <f>IF(ลับ!BX$3=0,0,IF(เวลาเรียน!CF10="o",ลับ!BX$3,0))</f>
        <v>0</v>
      </c>
      <c r="BY164" s="64">
        <f>IF(ลับ!BY$3=0,0,IF(เวลาเรียน!CG10="o",ลับ!BY$3,0))</f>
        <v>0</v>
      </c>
      <c r="BZ164" s="64">
        <f>IF(ลับ!BZ$3=0,0,IF(เวลาเรียน!CH10="o",ลับ!BZ$3,0))</f>
        <v>0</v>
      </c>
      <c r="CA164" s="64">
        <f>IF(ลับ!CA$3=0,0,IF(เวลาเรียน!CI10="o",ลับ!CA$3,0))</f>
        <v>0</v>
      </c>
      <c r="CB164" s="64">
        <f>IF(ลับ!CB$3=0,0,IF(เวลาเรียน!CJ10="o",ลับ!CB$3,0))</f>
        <v>0</v>
      </c>
      <c r="CC164" s="64">
        <f>IF(ลับ!CC$3=0,0,IF(เวลาเรียน!CK10="o",ลับ!CC$3,0))</f>
        <v>0</v>
      </c>
      <c r="CD164" s="64">
        <f>IF(ลับ!CD$3=0,0,IF(เวลาเรียน!CL10="o",ลับ!CD$3,0))</f>
        <v>0</v>
      </c>
      <c r="CE164" s="64">
        <f>IF(ลับ!CE$3=0,0,IF(เวลาเรียน!CM10="o",ลับ!CE$3,0))</f>
        <v>0</v>
      </c>
      <c r="CF164" s="64">
        <f>IF(ลับ!CF$3=0,0,IF(เวลาเรียน!CN10="o",ลับ!CF$3,0))</f>
        <v>0</v>
      </c>
      <c r="CG164" s="64">
        <f>IF(ลับ!CG$3=0,0,IF(เวลาเรียน!CO10="o",ลับ!CG$3,0))</f>
        <v>0</v>
      </c>
      <c r="CH164" s="64">
        <f>IF(ลับ!CH$3=0,0,IF(เวลาเรียน!CP10="o",ลับ!CH$3,0))</f>
        <v>0</v>
      </c>
      <c r="CI164" s="64">
        <f>IF(ลับ!CI$3=0,0,IF(เวลาเรียน!CQ10="o",ลับ!CI$3,0))</f>
        <v>0</v>
      </c>
      <c r="CJ164" s="64">
        <f>IF(ลับ!CJ$3=0,0,IF(เวลาเรียน!CR10="o",ลับ!CJ$3,0))</f>
        <v>0</v>
      </c>
      <c r="CK164" s="64">
        <f>IF(ลับ!CK$3=0,0,IF(เวลาเรียน!CS10="o",ลับ!CK$3,0))</f>
        <v>0</v>
      </c>
      <c r="CL164" s="64">
        <f>IF(ลับ!CL$3=0,0,IF(เวลาเรียน!CT10="o",ลับ!CL$3,0))</f>
        <v>0</v>
      </c>
      <c r="CM164" s="64">
        <f>IF(ลับ!CM$3=0,0,IF(เวลาเรียน!CU10="o",ลับ!CM$3,0))</f>
        <v>0</v>
      </c>
      <c r="CN164" s="64">
        <f>IF(ลับ!CN$3=0,0,IF(เวลาเรียน!CV10="o",ลับ!CN$3,0))</f>
        <v>0</v>
      </c>
      <c r="CO164" s="64">
        <f>IF(ลับ!CO$3=0,0,IF(เวลาเรียน!CW10="o",ลับ!CO$3,0))</f>
        <v>0</v>
      </c>
      <c r="CP164" s="64">
        <f>IF(ลับ!CP$3=0,0,IF(เวลาเรียน!CX10="o",ลับ!CP$3,0))</f>
        <v>0</v>
      </c>
      <c r="CQ164" s="64">
        <f>IF(ลับ!CQ$3=0,0,IF(เวลาเรียน!CY10="o",ลับ!CQ$3,0))</f>
        <v>0</v>
      </c>
      <c r="CR164" s="64">
        <f>IF(ลับ!CR$3=0,0,IF(เวลาเรียน!CZ10="o",ลับ!CR$3,0))</f>
        <v>0</v>
      </c>
      <c r="CS164" s="64">
        <f>IF(ลับ!CS$3=0,0,IF(เวลาเรียน!DA10="o",ลับ!CS$3,0))</f>
        <v>0</v>
      </c>
      <c r="CT164" s="64">
        <f>IF(ลับ!CT$3=0,0,IF(เวลาเรียน!DB10="o",ลับ!CT$3,0))</f>
        <v>0</v>
      </c>
      <c r="CU164" s="64">
        <f>IF(ลับ!CU$3=0,0,IF(เวลาเรียน!DC10="o",ลับ!CU$3,0))</f>
        <v>0</v>
      </c>
      <c r="CV164" s="64">
        <f>IF(ลับ!CV$3=0,0,IF(เวลาเรียน!DD10="o",ลับ!CV$3,0))</f>
        <v>0</v>
      </c>
      <c r="CW164" s="64">
        <f>IF(ลับ!CW$3=0,0,IF(เวลาเรียน!DE10="o",ลับ!CW$3,0))</f>
        <v>0</v>
      </c>
      <c r="CX164" s="85">
        <f t="shared" si="26"/>
        <v>0</v>
      </c>
      <c r="CZ164" s="51"/>
      <c r="DA164" s="51"/>
      <c r="DB164" s="51"/>
      <c r="DC164" s="51"/>
      <c r="DD164" s="51"/>
      <c r="DE164" s="51"/>
      <c r="DF164" s="51"/>
      <c r="DG164" s="51"/>
      <c r="DH164" s="51"/>
      <c r="DI164" s="51"/>
      <c r="DJ164" s="51"/>
      <c r="DK164" s="51"/>
      <c r="DL164" s="51"/>
      <c r="DM164" s="51"/>
      <c r="DN164" s="51"/>
      <c r="DO164" s="51"/>
      <c r="DP164" s="51"/>
      <c r="DQ164" s="51"/>
      <c r="DR164" s="51"/>
      <c r="DS164" s="51"/>
      <c r="DT164" s="51"/>
      <c r="DU164" s="51"/>
      <c r="DV164" s="51"/>
      <c r="DW164" s="51"/>
      <c r="DX164" s="51"/>
      <c r="DY164" s="51"/>
      <c r="DZ164" s="51"/>
      <c r="EA164" s="51"/>
      <c r="EB164" s="51"/>
      <c r="EC164" s="51"/>
      <c r="ED164" s="51"/>
      <c r="EE164" s="51"/>
      <c r="EF164" s="51"/>
      <c r="GI164" s="77"/>
      <c r="GJ164" s="77"/>
      <c r="GK164" s="77"/>
      <c r="GL164" s="77"/>
      <c r="GM164" s="77"/>
      <c r="GN164" s="77"/>
      <c r="GO164" s="77"/>
      <c r="GP164" s="77"/>
      <c r="GQ164" s="77"/>
      <c r="GR164" s="77"/>
      <c r="GS164" s="77"/>
      <c r="GT164" s="77"/>
      <c r="GU164" s="77"/>
      <c r="GV164" s="77"/>
      <c r="GW164" s="77"/>
      <c r="GX164" s="77"/>
      <c r="GY164" s="77"/>
      <c r="GZ164" s="77"/>
      <c r="HA164" s="77"/>
      <c r="HB164" s="77"/>
      <c r="HC164" s="77"/>
      <c r="HD164" s="77"/>
      <c r="HE164" s="77"/>
      <c r="HF164" s="77"/>
    </row>
    <row r="165" spans="1:214" ht="21">
      <c r="A165" s="29">
        <v>6</v>
      </c>
      <c r="B165" s="64">
        <f>IF(ลับ!B$3=0,0,IF(เวลาเรียน!G11="o",ลับ!B$3,0))</f>
        <v>0</v>
      </c>
      <c r="C165" s="64">
        <f>IF(ลับ!C$3=0,0,IF(เวลาเรียน!H11="o",ลับ!C$3,0))</f>
        <v>0</v>
      </c>
      <c r="D165" s="64">
        <f>IF(ลับ!D$3=0,0,IF(เวลาเรียน!I11="o",ลับ!D$3,0))</f>
        <v>0</v>
      </c>
      <c r="E165" s="64">
        <f>IF(ลับ!E$3=0,0,IF(เวลาเรียน!J11="o",ลับ!E$3,0))</f>
        <v>0</v>
      </c>
      <c r="F165" s="64">
        <f>IF(ลับ!F$3=0,0,IF(เวลาเรียน!K11="o",ลับ!F$3,0))</f>
        <v>0</v>
      </c>
      <c r="G165" s="64">
        <f>IF(ลับ!G$3=0,0,IF(เวลาเรียน!L11="o",ลับ!G$3,0))</f>
        <v>0</v>
      </c>
      <c r="H165" s="64">
        <f>IF(ลับ!H$3=0,0,IF(เวลาเรียน!M11="o",ลับ!H$3,0))</f>
        <v>0</v>
      </c>
      <c r="I165" s="64">
        <f>IF(ลับ!I$3=0,0,IF(เวลาเรียน!N11="o",ลับ!I$3,0))</f>
        <v>0</v>
      </c>
      <c r="J165" s="64">
        <f>IF(ลับ!J$3=0,0,IF(เวลาเรียน!O11="o",ลับ!J$3,0))</f>
        <v>0</v>
      </c>
      <c r="K165" s="64">
        <f>IF(ลับ!K$3=0,0,IF(เวลาเรียน!P11="o",ลับ!K$3,0))</f>
        <v>0</v>
      </c>
      <c r="L165" s="64">
        <f>IF(ลับ!L$3=0,0,IF(เวลาเรียน!Q11="o",ลับ!L$3,0))</f>
        <v>0</v>
      </c>
      <c r="M165" s="64">
        <f>IF(ลับ!M$3=0,0,IF(เวลาเรียน!R11="o",ลับ!M$3,0))</f>
        <v>0</v>
      </c>
      <c r="N165" s="64">
        <f>IF(ลับ!N$3=0,0,IF(เวลาเรียน!S11="o",ลับ!N$3,0))</f>
        <v>0</v>
      </c>
      <c r="O165" s="64">
        <f>IF(ลับ!O$3=0,0,IF(เวลาเรียน!T11="o",ลับ!O$3,0))</f>
        <v>0</v>
      </c>
      <c r="P165" s="64">
        <f>IF(ลับ!P$3=0,0,IF(เวลาเรียน!U11="o",ลับ!P$3,0))</f>
        <v>0</v>
      </c>
      <c r="Q165" s="64">
        <f>IF(ลับ!Q$3=0,0,IF(เวลาเรียน!V11="o",ลับ!Q$3,0))</f>
        <v>0</v>
      </c>
      <c r="R165" s="64">
        <f>IF(ลับ!R$3=0,0,IF(เวลาเรียน!W11="o",ลับ!R$3,0))</f>
        <v>0</v>
      </c>
      <c r="S165" s="64">
        <f>IF(ลับ!S$3=0,0,IF(เวลาเรียน!X11="o",ลับ!S$3,0))</f>
        <v>0</v>
      </c>
      <c r="T165" s="64">
        <f>IF(ลับ!T$3=0,0,IF(เวลาเรียน!Y11="o",ลับ!T$3,0))</f>
        <v>0</v>
      </c>
      <c r="U165" s="64">
        <f>IF(ลับ!U$3=0,0,IF(เวลาเรียน!Z11="o",ลับ!U$3,0))</f>
        <v>0</v>
      </c>
      <c r="V165" s="64">
        <f>IF(ลับ!V$3=0,0,IF(เวลาเรียน!AA11="o",ลับ!V$3,0))</f>
        <v>0</v>
      </c>
      <c r="W165" s="64">
        <f>IF(ลับ!W$3=0,0,IF(เวลาเรียน!AB11="o",ลับ!W$3,0))</f>
        <v>0</v>
      </c>
      <c r="X165" s="64">
        <f>IF(ลับ!X$3=0,0,IF(เวลาเรียน!AC11="o",ลับ!X$3,0))</f>
        <v>0</v>
      </c>
      <c r="Y165" s="64">
        <f>IF(ลับ!Y$3=0,0,IF(เวลาเรียน!AD11="o",ลับ!Y$3,0))</f>
        <v>0</v>
      </c>
      <c r="Z165" s="773">
        <f>IF(ลับ!Z$3=0,0,IF(เวลาเรียน!AE11="o",ลับ!Z$3,0))</f>
        <v>0</v>
      </c>
      <c r="AA165" s="64">
        <f>IF(ลับ!B$3=0,0,IF(เวลาเรียน!AH11="o",ลับ!B$3,0))</f>
        <v>0</v>
      </c>
      <c r="AB165" s="64">
        <f>IF(ลับ!C$3=0,0,IF(เวลาเรียน!AI11="o",ลับ!C$3,0))</f>
        <v>0</v>
      </c>
      <c r="AC165" s="64">
        <f>IF(ลับ!D$3=0,0,IF(เวลาเรียน!AJ11="o",ลับ!D$3,0))</f>
        <v>0</v>
      </c>
      <c r="AD165" s="64">
        <f>IF(ลับ!E$3=0,0,IF(เวลาเรียน!AK11="o",ลับ!E$3,0))</f>
        <v>0</v>
      </c>
      <c r="AE165" s="64">
        <f>IF(ลับ!F$3=0,0,IF(เวลาเรียน!AL11="o",ลับ!F$3,0))</f>
        <v>0</v>
      </c>
      <c r="AF165" s="64">
        <f>IF(ลับ!G$3=0,0,IF(เวลาเรียน!AM11="o",ลับ!G$3,0))</f>
        <v>0</v>
      </c>
      <c r="AG165" s="64">
        <f>IF(ลับ!H$3=0,0,IF(เวลาเรียน!AN11="o",ลับ!H$3,0))</f>
        <v>0</v>
      </c>
      <c r="AH165" s="64">
        <f>IF(ลับ!I$3=0,0,IF(เวลาเรียน!AO11="o",ลับ!I$3,0))</f>
        <v>0</v>
      </c>
      <c r="AI165" s="64">
        <f>IF(ลับ!J$3=0,0,IF(เวลาเรียน!AP11="o",ลับ!J$3,0))</f>
        <v>0</v>
      </c>
      <c r="AJ165" s="64">
        <f>IF(ลับ!K$3=0,0,IF(เวลาเรียน!AQ11="o",ลับ!K$3,0))</f>
        <v>0</v>
      </c>
      <c r="AK165" s="64">
        <f>IF(ลับ!L$3=0,0,IF(เวลาเรียน!AR11="o",ลับ!L$3,0))</f>
        <v>0</v>
      </c>
      <c r="AL165" s="64">
        <f>IF(ลับ!M$3=0,0,IF(เวลาเรียน!AS11="o",ลับ!M$3,0))</f>
        <v>0</v>
      </c>
      <c r="AM165" s="64">
        <f>IF(ลับ!N$3=0,0,IF(เวลาเรียน!AT11="o",ลับ!N$3,0))</f>
        <v>0</v>
      </c>
      <c r="AN165" s="64">
        <f>IF(ลับ!O$3=0,0,IF(เวลาเรียน!AU11="o",ลับ!O$3,0))</f>
        <v>0</v>
      </c>
      <c r="AO165" s="64">
        <f>IF(ลับ!P$3=0,0,IF(เวลาเรียน!AV11="o",ลับ!P$3,0))</f>
        <v>0</v>
      </c>
      <c r="AP165" s="64">
        <f>IF(ลับ!Q$3=0,0,IF(เวลาเรียน!AW11="o",ลับ!Q$3,0))</f>
        <v>0</v>
      </c>
      <c r="AQ165" s="64">
        <f>IF(ลับ!R$3=0,0,IF(เวลาเรียน!AX11="o",ลับ!R$3,0))</f>
        <v>0</v>
      </c>
      <c r="AR165" s="64">
        <f>IF(ลับ!S$3=0,0,IF(เวลาเรียน!AY11="o",ลับ!S$3,0))</f>
        <v>0</v>
      </c>
      <c r="AS165" s="64">
        <f>IF(ลับ!T$3=0,0,IF(เวลาเรียน!AZ11="o",ลับ!T$3,0))</f>
        <v>0</v>
      </c>
      <c r="AT165" s="64">
        <f>IF(ลับ!U$3=0,0,IF(เวลาเรียน!BA11="o",ลับ!U$3,0))</f>
        <v>0</v>
      </c>
      <c r="AU165" s="64">
        <f>IF(ลับ!V$3=0,0,IF(เวลาเรียน!BB11="o",ลับ!V$3,0))</f>
        <v>0</v>
      </c>
      <c r="AV165" s="64">
        <f>IF(ลับ!W$3=0,0,IF(เวลาเรียน!BC11="o",ลับ!W$3,0))</f>
        <v>0</v>
      </c>
      <c r="AW165" s="64">
        <f>IF(ลับ!X$3=0,0,IF(เวลาเรียน!BD11="o",ลับ!X$3,0))</f>
        <v>0</v>
      </c>
      <c r="AX165" s="64">
        <f>IF(ลับ!Y$3=0,0,IF(เวลาเรียน!BE11="o",ลับ!Y$3,0))</f>
        <v>0</v>
      </c>
      <c r="AY165" s="64">
        <f>IF(ลับ!Z$3=0,0,IF(เวลาเรียน!BF11="o",ลับ!Z$3,0))</f>
        <v>0</v>
      </c>
      <c r="AZ165" s="64">
        <f>IF(ลับ!AA$3=0,0,IF(เวลาเรียน!BG11="o",ลับ!AA$3,0))</f>
        <v>0</v>
      </c>
      <c r="BA165" s="64">
        <f>IF(ลับ!AB$3=0,0,IF(เวลาเรียน!BH11="o",ลับ!AB$3,0))</f>
        <v>0</v>
      </c>
      <c r="BB165" s="64">
        <f>IF(ลับ!AC$3=0,0,IF(เวลาเรียน!BI11="o",ลับ!AC$3,0))</f>
        <v>0</v>
      </c>
      <c r="BC165" s="64">
        <f>IF(ลับ!AD$3=0,0,IF(เวลาเรียน!BJ11="o",ลับ!AD$3,0))</f>
        <v>0</v>
      </c>
      <c r="BD165" s="64">
        <f>IF(ลับ!AE$3=0,0,IF(เวลาเรียน!BK11="o",ลับ!AE$3,0))</f>
        <v>0</v>
      </c>
      <c r="BE165" s="64">
        <f>IF(ลับ!AF$3=0,0,IF(เวลาเรียน!BL11="o",ลับ!AF$3,0))</f>
        <v>0</v>
      </c>
      <c r="BF165" s="64">
        <f>IF(ลับ!AG$3=0,0,IF(เวลาเรียน!BM11="o",ลับ!AG$3,0))</f>
        <v>0</v>
      </c>
      <c r="BG165" s="64">
        <f>IF(ลับ!AH$3=0,0,IF(เวลาเรียน!BN11="o",ลับ!AH$3,0))</f>
        <v>0</v>
      </c>
      <c r="BH165" s="64">
        <f>IF(ลับ!AI$3=0,0,IF(เวลาเรียน!BO11="o",ลับ!AI$3,0))</f>
        <v>0</v>
      </c>
      <c r="BI165" s="64">
        <f>IF(ลับ!AJ$3=0,0,IF(เวลาเรียน!BP11="o",ลับ!AJ$3,0))</f>
        <v>0</v>
      </c>
      <c r="BJ165" s="64">
        <f>IF(ลับ!AK$3=0,0,IF(เวลาเรียน!BQ11="o",ลับ!AK$3,0))</f>
        <v>0</v>
      </c>
      <c r="BK165" s="64">
        <f>IF(ลับ!AL$3=0,0,IF(เวลาเรียน!BR11="o",ลับ!AL$3,0))</f>
        <v>0</v>
      </c>
      <c r="BL165" s="64">
        <f>IF(ลับ!AM$3=0,0,IF(เวลาเรียน!BS11="o",ลับ!AM$3,0))</f>
        <v>0</v>
      </c>
      <c r="BM165" s="64">
        <f>IF(ลับ!AN$3=0,0,IF(เวลาเรียน!BT11="o",ลับ!AN$3,0))</f>
        <v>0</v>
      </c>
      <c r="BN165" s="64">
        <f>IF(ลับ!AO$3=0,0,IF(เวลาเรียน!BU11="o",ลับ!AO$3,0))</f>
        <v>0</v>
      </c>
      <c r="BO165" s="64">
        <f>IF(ลับ!AP$3=0,0,IF(เวลาเรียน!BV11="o",ลับ!AP$3,0))</f>
        <v>0</v>
      </c>
      <c r="BP165" s="64">
        <f>IF(ลับ!AQ$3=0,0,IF(เวลาเรียน!BW11="o",ลับ!AQ$3,0))</f>
        <v>0</v>
      </c>
      <c r="BQ165" s="64">
        <f>IF(ลับ!AR$3=0,0,IF(เวลาเรียน!BX11="o",ลับ!AR$3,0))</f>
        <v>0</v>
      </c>
      <c r="BR165" s="64">
        <f>IF(ลับ!AS$3=0,0,IF(เวลาเรียน!BY11="o",ลับ!AS$3,0))</f>
        <v>0</v>
      </c>
      <c r="BS165" s="773">
        <f>IF(ลับ!AT$3=0,0,IF(เวลาเรียน!BZ11="o",ลับ!AT$3,0))</f>
        <v>0</v>
      </c>
      <c r="BT165" s="64">
        <f>IF(ลับ!BT$3=0,0,IF(เวลาเรียน!CB11="o",ลับ!BT$3,0))</f>
        <v>0</v>
      </c>
      <c r="BU165" s="64">
        <f>IF(ลับ!BU$3=0,0,IF(เวลาเรียน!CC11="o",ลับ!BU$3,0))</f>
        <v>0</v>
      </c>
      <c r="BV165" s="64">
        <f>IF(ลับ!BV$3=0,0,IF(เวลาเรียน!CD11="o",ลับ!BV$3,0))</f>
        <v>0</v>
      </c>
      <c r="BW165" s="64">
        <f>IF(ลับ!BW$3=0,0,IF(เวลาเรียน!CE11="o",ลับ!BW$3,0))</f>
        <v>0</v>
      </c>
      <c r="BX165" s="64">
        <f>IF(ลับ!BX$3=0,0,IF(เวลาเรียน!CF11="o",ลับ!BX$3,0))</f>
        <v>0</v>
      </c>
      <c r="BY165" s="64">
        <f>IF(ลับ!BY$3=0,0,IF(เวลาเรียน!CG11="o",ลับ!BY$3,0))</f>
        <v>0</v>
      </c>
      <c r="BZ165" s="64">
        <f>IF(ลับ!BZ$3=0,0,IF(เวลาเรียน!CH11="o",ลับ!BZ$3,0))</f>
        <v>0</v>
      </c>
      <c r="CA165" s="64">
        <f>IF(ลับ!CA$3=0,0,IF(เวลาเรียน!CI11="o",ลับ!CA$3,0))</f>
        <v>0</v>
      </c>
      <c r="CB165" s="64">
        <f>IF(ลับ!CB$3=0,0,IF(เวลาเรียน!CJ11="o",ลับ!CB$3,0))</f>
        <v>0</v>
      </c>
      <c r="CC165" s="64">
        <f>IF(ลับ!CC$3=0,0,IF(เวลาเรียน!CK11="o",ลับ!CC$3,0))</f>
        <v>0</v>
      </c>
      <c r="CD165" s="64">
        <f>IF(ลับ!CD$3=0,0,IF(เวลาเรียน!CL11="o",ลับ!CD$3,0))</f>
        <v>0</v>
      </c>
      <c r="CE165" s="64">
        <f>IF(ลับ!CE$3=0,0,IF(เวลาเรียน!CM11="o",ลับ!CE$3,0))</f>
        <v>0</v>
      </c>
      <c r="CF165" s="64">
        <f>IF(ลับ!CF$3=0,0,IF(เวลาเรียน!CN11="o",ลับ!CF$3,0))</f>
        <v>0</v>
      </c>
      <c r="CG165" s="64">
        <f>IF(ลับ!CG$3=0,0,IF(เวลาเรียน!CO11="o",ลับ!CG$3,0))</f>
        <v>0</v>
      </c>
      <c r="CH165" s="64">
        <f>IF(ลับ!CH$3=0,0,IF(เวลาเรียน!CP11="o",ลับ!CH$3,0))</f>
        <v>0</v>
      </c>
      <c r="CI165" s="64">
        <f>IF(ลับ!CI$3=0,0,IF(เวลาเรียน!CQ11="o",ลับ!CI$3,0))</f>
        <v>0</v>
      </c>
      <c r="CJ165" s="64">
        <f>IF(ลับ!CJ$3=0,0,IF(เวลาเรียน!CR11="o",ลับ!CJ$3,0))</f>
        <v>0</v>
      </c>
      <c r="CK165" s="64">
        <f>IF(ลับ!CK$3=0,0,IF(เวลาเรียน!CS11="o",ลับ!CK$3,0))</f>
        <v>0</v>
      </c>
      <c r="CL165" s="64">
        <f>IF(ลับ!CL$3=0,0,IF(เวลาเรียน!CT11="o",ลับ!CL$3,0))</f>
        <v>0</v>
      </c>
      <c r="CM165" s="64">
        <f>IF(ลับ!CM$3=0,0,IF(เวลาเรียน!CU11="o",ลับ!CM$3,0))</f>
        <v>0</v>
      </c>
      <c r="CN165" s="64">
        <f>IF(ลับ!CN$3=0,0,IF(เวลาเรียน!CV11="o",ลับ!CN$3,0))</f>
        <v>0</v>
      </c>
      <c r="CO165" s="64">
        <f>IF(ลับ!CO$3=0,0,IF(เวลาเรียน!CW11="o",ลับ!CO$3,0))</f>
        <v>0</v>
      </c>
      <c r="CP165" s="64">
        <f>IF(ลับ!CP$3=0,0,IF(เวลาเรียน!CX11="o",ลับ!CP$3,0))</f>
        <v>0</v>
      </c>
      <c r="CQ165" s="64">
        <f>IF(ลับ!CQ$3=0,0,IF(เวลาเรียน!CY11="o",ลับ!CQ$3,0))</f>
        <v>0</v>
      </c>
      <c r="CR165" s="64">
        <f>IF(ลับ!CR$3=0,0,IF(เวลาเรียน!CZ11="o",ลับ!CR$3,0))</f>
        <v>0</v>
      </c>
      <c r="CS165" s="64">
        <f>IF(ลับ!CS$3=0,0,IF(เวลาเรียน!DA11="o",ลับ!CS$3,0))</f>
        <v>0</v>
      </c>
      <c r="CT165" s="64">
        <f>IF(ลับ!CT$3=0,0,IF(เวลาเรียน!DB11="o",ลับ!CT$3,0))</f>
        <v>0</v>
      </c>
      <c r="CU165" s="64">
        <f>IF(ลับ!CU$3=0,0,IF(เวลาเรียน!DC11="o",ลับ!CU$3,0))</f>
        <v>0</v>
      </c>
      <c r="CV165" s="64">
        <f>IF(ลับ!CV$3=0,0,IF(เวลาเรียน!DD11="o",ลับ!CV$3,0))</f>
        <v>0</v>
      </c>
      <c r="CW165" s="64">
        <f>IF(ลับ!CW$3=0,0,IF(เวลาเรียน!DE11="o",ลับ!CW$3,0))</f>
        <v>0</v>
      </c>
      <c r="CX165" s="85">
        <f t="shared" si="26"/>
        <v>0</v>
      </c>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c r="DW165" s="51"/>
      <c r="DX165" s="51"/>
      <c r="DY165" s="51"/>
      <c r="DZ165" s="51"/>
      <c r="EA165" s="51"/>
      <c r="EB165" s="51"/>
      <c r="EC165" s="51"/>
      <c r="ED165" s="51"/>
      <c r="EE165" s="51"/>
      <c r="EF165" s="51"/>
      <c r="GI165" s="77"/>
      <c r="GJ165" s="77"/>
      <c r="GK165" s="77"/>
      <c r="GL165" s="77"/>
      <c r="GM165" s="77"/>
      <c r="GN165" s="77"/>
      <c r="GO165" s="77"/>
      <c r="GP165" s="77"/>
      <c r="GQ165" s="77"/>
      <c r="GR165" s="77"/>
      <c r="GS165" s="77"/>
      <c r="GT165" s="77"/>
      <c r="GU165" s="77"/>
      <c r="GV165" s="77"/>
      <c r="GW165" s="77"/>
      <c r="GX165" s="77"/>
      <c r="GY165" s="77"/>
      <c r="GZ165" s="77"/>
      <c r="HA165" s="77"/>
      <c r="HB165" s="77"/>
      <c r="HC165" s="77"/>
      <c r="HD165" s="77"/>
      <c r="HE165" s="77"/>
      <c r="HF165" s="77"/>
    </row>
    <row r="166" spans="1:214" ht="21">
      <c r="A166" s="29">
        <v>7</v>
      </c>
      <c r="B166" s="64">
        <f>IF(ลับ!B$3=0,0,IF(เวลาเรียน!G12="o",ลับ!B$3,0))</f>
        <v>0</v>
      </c>
      <c r="C166" s="64">
        <f>IF(ลับ!C$3=0,0,IF(เวลาเรียน!H12="o",ลับ!C$3,0))</f>
        <v>0</v>
      </c>
      <c r="D166" s="64">
        <f>IF(ลับ!D$3=0,0,IF(เวลาเรียน!I12="o",ลับ!D$3,0))</f>
        <v>0</v>
      </c>
      <c r="E166" s="64">
        <f>IF(ลับ!E$3=0,0,IF(เวลาเรียน!J12="o",ลับ!E$3,0))</f>
        <v>0</v>
      </c>
      <c r="F166" s="64">
        <f>IF(ลับ!F$3=0,0,IF(เวลาเรียน!K12="o",ลับ!F$3,0))</f>
        <v>0</v>
      </c>
      <c r="G166" s="64">
        <f>IF(ลับ!G$3=0,0,IF(เวลาเรียน!L12="o",ลับ!G$3,0))</f>
        <v>0</v>
      </c>
      <c r="H166" s="64">
        <f>IF(ลับ!H$3=0,0,IF(เวลาเรียน!M12="o",ลับ!H$3,0))</f>
        <v>0</v>
      </c>
      <c r="I166" s="64">
        <f>IF(ลับ!I$3=0,0,IF(เวลาเรียน!N12="o",ลับ!I$3,0))</f>
        <v>0</v>
      </c>
      <c r="J166" s="64">
        <f>IF(ลับ!J$3=0,0,IF(เวลาเรียน!O12="o",ลับ!J$3,0))</f>
        <v>0</v>
      </c>
      <c r="K166" s="64">
        <f>IF(ลับ!K$3=0,0,IF(เวลาเรียน!P12="o",ลับ!K$3,0))</f>
        <v>0</v>
      </c>
      <c r="L166" s="64">
        <f>IF(ลับ!L$3=0,0,IF(เวลาเรียน!Q12="o",ลับ!L$3,0))</f>
        <v>0</v>
      </c>
      <c r="M166" s="64">
        <f>IF(ลับ!M$3=0,0,IF(เวลาเรียน!R12="o",ลับ!M$3,0))</f>
        <v>0</v>
      </c>
      <c r="N166" s="64">
        <f>IF(ลับ!N$3=0,0,IF(เวลาเรียน!S12="o",ลับ!N$3,0))</f>
        <v>0</v>
      </c>
      <c r="O166" s="64">
        <f>IF(ลับ!O$3=0,0,IF(เวลาเรียน!T12="o",ลับ!O$3,0))</f>
        <v>0</v>
      </c>
      <c r="P166" s="64">
        <f>IF(ลับ!P$3=0,0,IF(เวลาเรียน!U12="o",ลับ!P$3,0))</f>
        <v>0</v>
      </c>
      <c r="Q166" s="64">
        <f>IF(ลับ!Q$3=0,0,IF(เวลาเรียน!V12="o",ลับ!Q$3,0))</f>
        <v>0</v>
      </c>
      <c r="R166" s="64">
        <f>IF(ลับ!R$3=0,0,IF(เวลาเรียน!W12="o",ลับ!R$3,0))</f>
        <v>0</v>
      </c>
      <c r="S166" s="64">
        <f>IF(ลับ!S$3=0,0,IF(เวลาเรียน!X12="o",ลับ!S$3,0))</f>
        <v>0</v>
      </c>
      <c r="T166" s="64">
        <f>IF(ลับ!T$3=0,0,IF(เวลาเรียน!Y12="o",ลับ!T$3,0))</f>
        <v>0</v>
      </c>
      <c r="U166" s="64">
        <f>IF(ลับ!U$3=0,0,IF(เวลาเรียน!Z12="o",ลับ!U$3,0))</f>
        <v>0</v>
      </c>
      <c r="V166" s="64">
        <f>IF(ลับ!V$3=0,0,IF(เวลาเรียน!AA12="o",ลับ!V$3,0))</f>
        <v>0</v>
      </c>
      <c r="W166" s="64">
        <f>IF(ลับ!W$3=0,0,IF(เวลาเรียน!AB12="o",ลับ!W$3,0))</f>
        <v>0</v>
      </c>
      <c r="X166" s="64">
        <f>IF(ลับ!X$3=0,0,IF(เวลาเรียน!AC12="o",ลับ!X$3,0))</f>
        <v>0</v>
      </c>
      <c r="Y166" s="64">
        <f>IF(ลับ!Y$3=0,0,IF(เวลาเรียน!AD12="o",ลับ!Y$3,0))</f>
        <v>0</v>
      </c>
      <c r="Z166" s="773">
        <f>IF(ลับ!Z$3=0,0,IF(เวลาเรียน!AE12="o",ลับ!Z$3,0))</f>
        <v>0</v>
      </c>
      <c r="AA166" s="64">
        <f>IF(ลับ!B$3=0,0,IF(เวลาเรียน!AH12="o",ลับ!B$3,0))</f>
        <v>0</v>
      </c>
      <c r="AB166" s="64">
        <f>IF(ลับ!C$3=0,0,IF(เวลาเรียน!AI12="o",ลับ!C$3,0))</f>
        <v>0</v>
      </c>
      <c r="AC166" s="64">
        <f>IF(ลับ!D$3=0,0,IF(เวลาเรียน!AJ12="o",ลับ!D$3,0))</f>
        <v>0</v>
      </c>
      <c r="AD166" s="64">
        <f>IF(ลับ!E$3=0,0,IF(เวลาเรียน!AK12="o",ลับ!E$3,0))</f>
        <v>0</v>
      </c>
      <c r="AE166" s="64">
        <f>IF(ลับ!F$3=0,0,IF(เวลาเรียน!AL12="o",ลับ!F$3,0))</f>
        <v>0</v>
      </c>
      <c r="AF166" s="64">
        <f>IF(ลับ!G$3=0,0,IF(เวลาเรียน!AM12="o",ลับ!G$3,0))</f>
        <v>0</v>
      </c>
      <c r="AG166" s="64">
        <f>IF(ลับ!H$3=0,0,IF(เวลาเรียน!AN12="o",ลับ!H$3,0))</f>
        <v>0</v>
      </c>
      <c r="AH166" s="64">
        <f>IF(ลับ!I$3=0,0,IF(เวลาเรียน!AO12="o",ลับ!I$3,0))</f>
        <v>0</v>
      </c>
      <c r="AI166" s="64">
        <f>IF(ลับ!J$3=0,0,IF(เวลาเรียน!AP12="o",ลับ!J$3,0))</f>
        <v>0</v>
      </c>
      <c r="AJ166" s="64">
        <f>IF(ลับ!K$3=0,0,IF(เวลาเรียน!AQ12="o",ลับ!K$3,0))</f>
        <v>0</v>
      </c>
      <c r="AK166" s="64">
        <f>IF(ลับ!L$3=0,0,IF(เวลาเรียน!AR12="o",ลับ!L$3,0))</f>
        <v>0</v>
      </c>
      <c r="AL166" s="64">
        <f>IF(ลับ!M$3=0,0,IF(เวลาเรียน!AS12="o",ลับ!M$3,0))</f>
        <v>0</v>
      </c>
      <c r="AM166" s="64">
        <f>IF(ลับ!N$3=0,0,IF(เวลาเรียน!AT12="o",ลับ!N$3,0))</f>
        <v>0</v>
      </c>
      <c r="AN166" s="64">
        <f>IF(ลับ!O$3=0,0,IF(เวลาเรียน!AU12="o",ลับ!O$3,0))</f>
        <v>0</v>
      </c>
      <c r="AO166" s="64">
        <f>IF(ลับ!P$3=0,0,IF(เวลาเรียน!AV12="o",ลับ!P$3,0))</f>
        <v>0</v>
      </c>
      <c r="AP166" s="64">
        <f>IF(ลับ!Q$3=0,0,IF(เวลาเรียน!AW12="o",ลับ!Q$3,0))</f>
        <v>0</v>
      </c>
      <c r="AQ166" s="64">
        <f>IF(ลับ!R$3=0,0,IF(เวลาเรียน!AX12="o",ลับ!R$3,0))</f>
        <v>0</v>
      </c>
      <c r="AR166" s="64">
        <f>IF(ลับ!S$3=0,0,IF(เวลาเรียน!AY12="o",ลับ!S$3,0))</f>
        <v>0</v>
      </c>
      <c r="AS166" s="64">
        <f>IF(ลับ!T$3=0,0,IF(เวลาเรียน!AZ12="o",ลับ!T$3,0))</f>
        <v>0</v>
      </c>
      <c r="AT166" s="64">
        <f>IF(ลับ!U$3=0,0,IF(เวลาเรียน!BA12="o",ลับ!U$3,0))</f>
        <v>0</v>
      </c>
      <c r="AU166" s="64">
        <f>IF(ลับ!V$3=0,0,IF(เวลาเรียน!BB12="o",ลับ!V$3,0))</f>
        <v>0</v>
      </c>
      <c r="AV166" s="64">
        <f>IF(ลับ!W$3=0,0,IF(เวลาเรียน!BC12="o",ลับ!W$3,0))</f>
        <v>0</v>
      </c>
      <c r="AW166" s="64">
        <f>IF(ลับ!X$3=0,0,IF(เวลาเรียน!BD12="o",ลับ!X$3,0))</f>
        <v>0</v>
      </c>
      <c r="AX166" s="64">
        <f>IF(ลับ!Y$3=0,0,IF(เวลาเรียน!BE12="o",ลับ!Y$3,0))</f>
        <v>0</v>
      </c>
      <c r="AY166" s="64">
        <f>IF(ลับ!Z$3=0,0,IF(เวลาเรียน!BF12="o",ลับ!Z$3,0))</f>
        <v>0</v>
      </c>
      <c r="AZ166" s="64">
        <f>IF(ลับ!AA$3=0,0,IF(เวลาเรียน!BG12="o",ลับ!AA$3,0))</f>
        <v>0</v>
      </c>
      <c r="BA166" s="64">
        <f>IF(ลับ!AB$3=0,0,IF(เวลาเรียน!BH12="o",ลับ!AB$3,0))</f>
        <v>0</v>
      </c>
      <c r="BB166" s="64">
        <f>IF(ลับ!AC$3=0,0,IF(เวลาเรียน!BI12="o",ลับ!AC$3,0))</f>
        <v>0</v>
      </c>
      <c r="BC166" s="64">
        <f>IF(ลับ!AD$3=0,0,IF(เวลาเรียน!BJ12="o",ลับ!AD$3,0))</f>
        <v>0</v>
      </c>
      <c r="BD166" s="64">
        <f>IF(ลับ!AE$3=0,0,IF(เวลาเรียน!BK12="o",ลับ!AE$3,0))</f>
        <v>0</v>
      </c>
      <c r="BE166" s="64">
        <f>IF(ลับ!AF$3=0,0,IF(เวลาเรียน!BL12="o",ลับ!AF$3,0))</f>
        <v>0</v>
      </c>
      <c r="BF166" s="64">
        <f>IF(ลับ!AG$3=0,0,IF(เวลาเรียน!BM12="o",ลับ!AG$3,0))</f>
        <v>0</v>
      </c>
      <c r="BG166" s="64">
        <f>IF(ลับ!AH$3=0,0,IF(เวลาเรียน!BN12="o",ลับ!AH$3,0))</f>
        <v>0</v>
      </c>
      <c r="BH166" s="64">
        <f>IF(ลับ!AI$3=0,0,IF(เวลาเรียน!BO12="o",ลับ!AI$3,0))</f>
        <v>0</v>
      </c>
      <c r="BI166" s="64">
        <f>IF(ลับ!AJ$3=0,0,IF(เวลาเรียน!BP12="o",ลับ!AJ$3,0))</f>
        <v>0</v>
      </c>
      <c r="BJ166" s="64">
        <f>IF(ลับ!AK$3=0,0,IF(เวลาเรียน!BQ12="o",ลับ!AK$3,0))</f>
        <v>0</v>
      </c>
      <c r="BK166" s="64">
        <f>IF(ลับ!AL$3=0,0,IF(เวลาเรียน!BR12="o",ลับ!AL$3,0))</f>
        <v>0</v>
      </c>
      <c r="BL166" s="64">
        <f>IF(ลับ!AM$3=0,0,IF(เวลาเรียน!BS12="o",ลับ!AM$3,0))</f>
        <v>0</v>
      </c>
      <c r="BM166" s="64">
        <f>IF(ลับ!AN$3=0,0,IF(เวลาเรียน!BT12="o",ลับ!AN$3,0))</f>
        <v>0</v>
      </c>
      <c r="BN166" s="64">
        <f>IF(ลับ!AO$3=0,0,IF(เวลาเรียน!BU12="o",ลับ!AO$3,0))</f>
        <v>0</v>
      </c>
      <c r="BO166" s="64">
        <f>IF(ลับ!AP$3=0,0,IF(เวลาเรียน!BV12="o",ลับ!AP$3,0))</f>
        <v>0</v>
      </c>
      <c r="BP166" s="64">
        <f>IF(ลับ!AQ$3=0,0,IF(เวลาเรียน!BW12="o",ลับ!AQ$3,0))</f>
        <v>0</v>
      </c>
      <c r="BQ166" s="64">
        <f>IF(ลับ!AR$3=0,0,IF(เวลาเรียน!BX12="o",ลับ!AR$3,0))</f>
        <v>0</v>
      </c>
      <c r="BR166" s="64">
        <f>IF(ลับ!AS$3=0,0,IF(เวลาเรียน!BY12="o",ลับ!AS$3,0))</f>
        <v>0</v>
      </c>
      <c r="BS166" s="773">
        <f>IF(ลับ!AT$3=0,0,IF(เวลาเรียน!BZ12="o",ลับ!AT$3,0))</f>
        <v>0</v>
      </c>
      <c r="BT166" s="64">
        <f>IF(ลับ!BT$3=0,0,IF(เวลาเรียน!CB12="o",ลับ!BT$3,0))</f>
        <v>0</v>
      </c>
      <c r="BU166" s="64">
        <f>IF(ลับ!BU$3=0,0,IF(เวลาเรียน!CC12="o",ลับ!BU$3,0))</f>
        <v>0</v>
      </c>
      <c r="BV166" s="64">
        <f>IF(ลับ!BV$3=0,0,IF(เวลาเรียน!CD12="o",ลับ!BV$3,0))</f>
        <v>0</v>
      </c>
      <c r="BW166" s="64">
        <f>IF(ลับ!BW$3=0,0,IF(เวลาเรียน!CE12="o",ลับ!BW$3,0))</f>
        <v>0</v>
      </c>
      <c r="BX166" s="64">
        <f>IF(ลับ!BX$3=0,0,IF(เวลาเรียน!CF12="o",ลับ!BX$3,0))</f>
        <v>0</v>
      </c>
      <c r="BY166" s="64">
        <f>IF(ลับ!BY$3=0,0,IF(เวลาเรียน!CG12="o",ลับ!BY$3,0))</f>
        <v>0</v>
      </c>
      <c r="BZ166" s="64">
        <f>IF(ลับ!BZ$3=0,0,IF(เวลาเรียน!CH12="o",ลับ!BZ$3,0))</f>
        <v>0</v>
      </c>
      <c r="CA166" s="64">
        <f>IF(ลับ!CA$3=0,0,IF(เวลาเรียน!CI12="o",ลับ!CA$3,0))</f>
        <v>0</v>
      </c>
      <c r="CB166" s="64">
        <f>IF(ลับ!CB$3=0,0,IF(เวลาเรียน!CJ12="o",ลับ!CB$3,0))</f>
        <v>0</v>
      </c>
      <c r="CC166" s="64">
        <f>IF(ลับ!CC$3=0,0,IF(เวลาเรียน!CK12="o",ลับ!CC$3,0))</f>
        <v>0</v>
      </c>
      <c r="CD166" s="64">
        <f>IF(ลับ!CD$3=0,0,IF(เวลาเรียน!CL12="o",ลับ!CD$3,0))</f>
        <v>0</v>
      </c>
      <c r="CE166" s="64">
        <f>IF(ลับ!CE$3=0,0,IF(เวลาเรียน!CM12="o",ลับ!CE$3,0))</f>
        <v>0</v>
      </c>
      <c r="CF166" s="64">
        <f>IF(ลับ!CF$3=0,0,IF(เวลาเรียน!CN12="o",ลับ!CF$3,0))</f>
        <v>0</v>
      </c>
      <c r="CG166" s="64">
        <f>IF(ลับ!CG$3=0,0,IF(เวลาเรียน!CO12="o",ลับ!CG$3,0))</f>
        <v>0</v>
      </c>
      <c r="CH166" s="64">
        <f>IF(ลับ!CH$3=0,0,IF(เวลาเรียน!CP12="o",ลับ!CH$3,0))</f>
        <v>0</v>
      </c>
      <c r="CI166" s="64">
        <f>IF(ลับ!CI$3=0,0,IF(เวลาเรียน!CQ12="o",ลับ!CI$3,0))</f>
        <v>0</v>
      </c>
      <c r="CJ166" s="64">
        <f>IF(ลับ!CJ$3=0,0,IF(เวลาเรียน!CR12="o",ลับ!CJ$3,0))</f>
        <v>0</v>
      </c>
      <c r="CK166" s="64">
        <f>IF(ลับ!CK$3=0,0,IF(เวลาเรียน!CS12="o",ลับ!CK$3,0))</f>
        <v>0</v>
      </c>
      <c r="CL166" s="64">
        <f>IF(ลับ!CL$3=0,0,IF(เวลาเรียน!CT12="o",ลับ!CL$3,0))</f>
        <v>0</v>
      </c>
      <c r="CM166" s="64">
        <f>IF(ลับ!CM$3=0,0,IF(เวลาเรียน!CU12="o",ลับ!CM$3,0))</f>
        <v>0</v>
      </c>
      <c r="CN166" s="64">
        <f>IF(ลับ!CN$3=0,0,IF(เวลาเรียน!CV12="o",ลับ!CN$3,0))</f>
        <v>0</v>
      </c>
      <c r="CO166" s="64">
        <f>IF(ลับ!CO$3=0,0,IF(เวลาเรียน!CW12="o",ลับ!CO$3,0))</f>
        <v>0</v>
      </c>
      <c r="CP166" s="64">
        <f>IF(ลับ!CP$3=0,0,IF(เวลาเรียน!CX12="o",ลับ!CP$3,0))</f>
        <v>0</v>
      </c>
      <c r="CQ166" s="64">
        <f>IF(ลับ!CQ$3=0,0,IF(เวลาเรียน!CY12="o",ลับ!CQ$3,0))</f>
        <v>0</v>
      </c>
      <c r="CR166" s="64">
        <f>IF(ลับ!CR$3=0,0,IF(เวลาเรียน!CZ12="o",ลับ!CR$3,0))</f>
        <v>0</v>
      </c>
      <c r="CS166" s="64">
        <f>IF(ลับ!CS$3=0,0,IF(เวลาเรียน!DA12="o",ลับ!CS$3,0))</f>
        <v>0</v>
      </c>
      <c r="CT166" s="64">
        <f>IF(ลับ!CT$3=0,0,IF(เวลาเรียน!DB12="o",ลับ!CT$3,0))</f>
        <v>0</v>
      </c>
      <c r="CU166" s="64">
        <f>IF(ลับ!CU$3=0,0,IF(เวลาเรียน!DC12="o",ลับ!CU$3,0))</f>
        <v>0</v>
      </c>
      <c r="CV166" s="64">
        <f>IF(ลับ!CV$3=0,0,IF(เวลาเรียน!DD12="o",ลับ!CV$3,0))</f>
        <v>0</v>
      </c>
      <c r="CW166" s="64">
        <f>IF(ลับ!CW$3=0,0,IF(เวลาเรียน!DE12="o",ลับ!CW$3,0))</f>
        <v>0</v>
      </c>
      <c r="CX166" s="85">
        <f t="shared" si="26"/>
        <v>0</v>
      </c>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GI166" s="77"/>
      <c r="GJ166" s="77"/>
      <c r="GK166" s="77"/>
      <c r="GL166" s="77"/>
      <c r="GM166" s="77"/>
      <c r="GN166" s="77"/>
      <c r="GO166" s="77"/>
      <c r="GP166" s="77"/>
      <c r="GQ166" s="77"/>
      <c r="GR166" s="77"/>
      <c r="GS166" s="77"/>
      <c r="GT166" s="77"/>
      <c r="GU166" s="77"/>
      <c r="GV166" s="77"/>
      <c r="GW166" s="77"/>
      <c r="GX166" s="77"/>
      <c r="GY166" s="77"/>
      <c r="GZ166" s="77"/>
      <c r="HA166" s="77"/>
      <c r="HB166" s="77"/>
      <c r="HC166" s="77"/>
      <c r="HD166" s="77"/>
      <c r="HE166" s="77"/>
      <c r="HF166" s="77"/>
    </row>
    <row r="167" spans="1:214" ht="21">
      <c r="A167" s="29">
        <v>8</v>
      </c>
      <c r="B167" s="64">
        <f>IF(ลับ!B$3=0,0,IF(เวลาเรียน!G13="o",ลับ!B$3,0))</f>
        <v>0</v>
      </c>
      <c r="C167" s="64">
        <f>IF(ลับ!C$3=0,0,IF(เวลาเรียน!H13="o",ลับ!C$3,0))</f>
        <v>0</v>
      </c>
      <c r="D167" s="64">
        <f>IF(ลับ!D$3=0,0,IF(เวลาเรียน!I13="o",ลับ!D$3,0))</f>
        <v>0</v>
      </c>
      <c r="E167" s="64">
        <f>IF(ลับ!E$3=0,0,IF(เวลาเรียน!J13="o",ลับ!E$3,0))</f>
        <v>0</v>
      </c>
      <c r="F167" s="64">
        <f>IF(ลับ!F$3=0,0,IF(เวลาเรียน!K13="o",ลับ!F$3,0))</f>
        <v>0</v>
      </c>
      <c r="G167" s="64">
        <f>IF(ลับ!G$3=0,0,IF(เวลาเรียน!L13="o",ลับ!G$3,0))</f>
        <v>0</v>
      </c>
      <c r="H167" s="64">
        <f>IF(ลับ!H$3=0,0,IF(เวลาเรียน!M13="o",ลับ!H$3,0))</f>
        <v>0</v>
      </c>
      <c r="I167" s="64">
        <f>IF(ลับ!I$3=0,0,IF(เวลาเรียน!N13="o",ลับ!I$3,0))</f>
        <v>0</v>
      </c>
      <c r="J167" s="64">
        <f>IF(ลับ!J$3=0,0,IF(เวลาเรียน!O13="o",ลับ!J$3,0))</f>
        <v>0</v>
      </c>
      <c r="K167" s="64">
        <f>IF(ลับ!K$3=0,0,IF(เวลาเรียน!P13="o",ลับ!K$3,0))</f>
        <v>0</v>
      </c>
      <c r="L167" s="64">
        <f>IF(ลับ!L$3=0,0,IF(เวลาเรียน!Q13="o",ลับ!L$3,0))</f>
        <v>0</v>
      </c>
      <c r="M167" s="64">
        <f>IF(ลับ!M$3=0,0,IF(เวลาเรียน!R13="o",ลับ!M$3,0))</f>
        <v>0</v>
      </c>
      <c r="N167" s="64">
        <f>IF(ลับ!N$3=0,0,IF(เวลาเรียน!S13="o",ลับ!N$3,0))</f>
        <v>0</v>
      </c>
      <c r="O167" s="64">
        <f>IF(ลับ!O$3=0,0,IF(เวลาเรียน!T13="o",ลับ!O$3,0))</f>
        <v>0</v>
      </c>
      <c r="P167" s="64">
        <f>IF(ลับ!P$3=0,0,IF(เวลาเรียน!U13="o",ลับ!P$3,0))</f>
        <v>0</v>
      </c>
      <c r="Q167" s="64">
        <f>IF(ลับ!Q$3=0,0,IF(เวลาเรียน!V13="o",ลับ!Q$3,0))</f>
        <v>0</v>
      </c>
      <c r="R167" s="64">
        <f>IF(ลับ!R$3=0,0,IF(เวลาเรียน!W13="o",ลับ!R$3,0))</f>
        <v>0</v>
      </c>
      <c r="S167" s="64">
        <f>IF(ลับ!S$3=0,0,IF(เวลาเรียน!X13="o",ลับ!S$3,0))</f>
        <v>0</v>
      </c>
      <c r="T167" s="64">
        <f>IF(ลับ!T$3=0,0,IF(เวลาเรียน!Y13="o",ลับ!T$3,0))</f>
        <v>0</v>
      </c>
      <c r="U167" s="64">
        <f>IF(ลับ!U$3=0,0,IF(เวลาเรียน!Z13="o",ลับ!U$3,0))</f>
        <v>0</v>
      </c>
      <c r="V167" s="64">
        <f>IF(ลับ!V$3=0,0,IF(เวลาเรียน!AA13="o",ลับ!V$3,0))</f>
        <v>0</v>
      </c>
      <c r="W167" s="64">
        <f>IF(ลับ!W$3=0,0,IF(เวลาเรียน!AB13="o",ลับ!W$3,0))</f>
        <v>0</v>
      </c>
      <c r="X167" s="64">
        <f>IF(ลับ!X$3=0,0,IF(เวลาเรียน!AC13="o",ลับ!X$3,0))</f>
        <v>0</v>
      </c>
      <c r="Y167" s="64">
        <f>IF(ลับ!Y$3=0,0,IF(เวลาเรียน!AD13="o",ลับ!Y$3,0))</f>
        <v>0</v>
      </c>
      <c r="Z167" s="773">
        <f>IF(ลับ!Z$3=0,0,IF(เวลาเรียน!AE13="o",ลับ!Z$3,0))</f>
        <v>0</v>
      </c>
      <c r="AA167" s="64">
        <f>IF(ลับ!B$3=0,0,IF(เวลาเรียน!AH13="o",ลับ!B$3,0))</f>
        <v>0</v>
      </c>
      <c r="AB167" s="64">
        <f>IF(ลับ!C$3=0,0,IF(เวลาเรียน!AI13="o",ลับ!C$3,0))</f>
        <v>0</v>
      </c>
      <c r="AC167" s="64">
        <f>IF(ลับ!D$3=0,0,IF(เวลาเรียน!AJ13="o",ลับ!D$3,0))</f>
        <v>0</v>
      </c>
      <c r="AD167" s="64">
        <f>IF(ลับ!E$3=0,0,IF(เวลาเรียน!AK13="o",ลับ!E$3,0))</f>
        <v>0</v>
      </c>
      <c r="AE167" s="64">
        <f>IF(ลับ!F$3=0,0,IF(เวลาเรียน!AL13="o",ลับ!F$3,0))</f>
        <v>0</v>
      </c>
      <c r="AF167" s="64">
        <f>IF(ลับ!G$3=0,0,IF(เวลาเรียน!AM13="o",ลับ!G$3,0))</f>
        <v>0</v>
      </c>
      <c r="AG167" s="64">
        <f>IF(ลับ!H$3=0,0,IF(เวลาเรียน!AN13="o",ลับ!H$3,0))</f>
        <v>0</v>
      </c>
      <c r="AH167" s="64">
        <f>IF(ลับ!I$3=0,0,IF(เวลาเรียน!AO13="o",ลับ!I$3,0))</f>
        <v>0</v>
      </c>
      <c r="AI167" s="64">
        <f>IF(ลับ!J$3=0,0,IF(เวลาเรียน!AP13="o",ลับ!J$3,0))</f>
        <v>0</v>
      </c>
      <c r="AJ167" s="64">
        <f>IF(ลับ!K$3=0,0,IF(เวลาเรียน!AQ13="o",ลับ!K$3,0))</f>
        <v>0</v>
      </c>
      <c r="AK167" s="64">
        <f>IF(ลับ!L$3=0,0,IF(เวลาเรียน!AR13="o",ลับ!L$3,0))</f>
        <v>0</v>
      </c>
      <c r="AL167" s="64">
        <f>IF(ลับ!M$3=0,0,IF(เวลาเรียน!AS13="o",ลับ!M$3,0))</f>
        <v>0</v>
      </c>
      <c r="AM167" s="64">
        <f>IF(ลับ!N$3=0,0,IF(เวลาเรียน!AT13="o",ลับ!N$3,0))</f>
        <v>0</v>
      </c>
      <c r="AN167" s="64">
        <f>IF(ลับ!O$3=0,0,IF(เวลาเรียน!AU13="o",ลับ!O$3,0))</f>
        <v>0</v>
      </c>
      <c r="AO167" s="64">
        <f>IF(ลับ!P$3=0,0,IF(เวลาเรียน!AV13="o",ลับ!P$3,0))</f>
        <v>0</v>
      </c>
      <c r="AP167" s="64">
        <f>IF(ลับ!Q$3=0,0,IF(เวลาเรียน!AW13="o",ลับ!Q$3,0))</f>
        <v>0</v>
      </c>
      <c r="AQ167" s="64">
        <f>IF(ลับ!R$3=0,0,IF(เวลาเรียน!AX13="o",ลับ!R$3,0))</f>
        <v>0</v>
      </c>
      <c r="AR167" s="64">
        <f>IF(ลับ!S$3=0,0,IF(เวลาเรียน!AY13="o",ลับ!S$3,0))</f>
        <v>0</v>
      </c>
      <c r="AS167" s="64">
        <f>IF(ลับ!T$3=0,0,IF(เวลาเรียน!AZ13="o",ลับ!T$3,0))</f>
        <v>0</v>
      </c>
      <c r="AT167" s="64">
        <f>IF(ลับ!U$3=0,0,IF(เวลาเรียน!BA13="o",ลับ!U$3,0))</f>
        <v>0</v>
      </c>
      <c r="AU167" s="64">
        <f>IF(ลับ!V$3=0,0,IF(เวลาเรียน!BB13="o",ลับ!V$3,0))</f>
        <v>0</v>
      </c>
      <c r="AV167" s="64">
        <f>IF(ลับ!W$3=0,0,IF(เวลาเรียน!BC13="o",ลับ!W$3,0))</f>
        <v>0</v>
      </c>
      <c r="AW167" s="64">
        <f>IF(ลับ!X$3=0,0,IF(เวลาเรียน!BD13="o",ลับ!X$3,0))</f>
        <v>0</v>
      </c>
      <c r="AX167" s="64">
        <f>IF(ลับ!Y$3=0,0,IF(เวลาเรียน!BE13="o",ลับ!Y$3,0))</f>
        <v>0</v>
      </c>
      <c r="AY167" s="64">
        <f>IF(ลับ!Z$3=0,0,IF(เวลาเรียน!BF13="o",ลับ!Z$3,0))</f>
        <v>0</v>
      </c>
      <c r="AZ167" s="64">
        <f>IF(ลับ!AA$3=0,0,IF(เวลาเรียน!BG13="o",ลับ!AA$3,0))</f>
        <v>0</v>
      </c>
      <c r="BA167" s="64">
        <f>IF(ลับ!AB$3=0,0,IF(เวลาเรียน!BH13="o",ลับ!AB$3,0))</f>
        <v>0</v>
      </c>
      <c r="BB167" s="64">
        <f>IF(ลับ!AC$3=0,0,IF(เวลาเรียน!BI13="o",ลับ!AC$3,0))</f>
        <v>0</v>
      </c>
      <c r="BC167" s="64">
        <f>IF(ลับ!AD$3=0,0,IF(เวลาเรียน!BJ13="o",ลับ!AD$3,0))</f>
        <v>0</v>
      </c>
      <c r="BD167" s="64">
        <f>IF(ลับ!AE$3=0,0,IF(เวลาเรียน!BK13="o",ลับ!AE$3,0))</f>
        <v>0</v>
      </c>
      <c r="BE167" s="64">
        <f>IF(ลับ!AF$3=0,0,IF(เวลาเรียน!BL13="o",ลับ!AF$3,0))</f>
        <v>0</v>
      </c>
      <c r="BF167" s="64">
        <f>IF(ลับ!AG$3=0,0,IF(เวลาเรียน!BM13="o",ลับ!AG$3,0))</f>
        <v>0</v>
      </c>
      <c r="BG167" s="64">
        <f>IF(ลับ!AH$3=0,0,IF(เวลาเรียน!BN13="o",ลับ!AH$3,0))</f>
        <v>0</v>
      </c>
      <c r="BH167" s="64">
        <f>IF(ลับ!AI$3=0,0,IF(เวลาเรียน!BO13="o",ลับ!AI$3,0))</f>
        <v>0</v>
      </c>
      <c r="BI167" s="64">
        <f>IF(ลับ!AJ$3=0,0,IF(เวลาเรียน!BP13="o",ลับ!AJ$3,0))</f>
        <v>0</v>
      </c>
      <c r="BJ167" s="64">
        <f>IF(ลับ!AK$3=0,0,IF(เวลาเรียน!BQ13="o",ลับ!AK$3,0))</f>
        <v>0</v>
      </c>
      <c r="BK167" s="64">
        <f>IF(ลับ!AL$3=0,0,IF(เวลาเรียน!BR13="o",ลับ!AL$3,0))</f>
        <v>0</v>
      </c>
      <c r="BL167" s="64">
        <f>IF(ลับ!AM$3=0,0,IF(เวลาเรียน!BS13="o",ลับ!AM$3,0))</f>
        <v>0</v>
      </c>
      <c r="BM167" s="64">
        <f>IF(ลับ!AN$3=0,0,IF(เวลาเรียน!BT13="o",ลับ!AN$3,0))</f>
        <v>0</v>
      </c>
      <c r="BN167" s="64">
        <f>IF(ลับ!AO$3=0,0,IF(เวลาเรียน!BU13="o",ลับ!AO$3,0))</f>
        <v>0</v>
      </c>
      <c r="BO167" s="64">
        <f>IF(ลับ!AP$3=0,0,IF(เวลาเรียน!BV13="o",ลับ!AP$3,0))</f>
        <v>0</v>
      </c>
      <c r="BP167" s="64">
        <f>IF(ลับ!AQ$3=0,0,IF(เวลาเรียน!BW13="o",ลับ!AQ$3,0))</f>
        <v>0</v>
      </c>
      <c r="BQ167" s="64">
        <f>IF(ลับ!AR$3=0,0,IF(เวลาเรียน!BX13="o",ลับ!AR$3,0))</f>
        <v>0</v>
      </c>
      <c r="BR167" s="64">
        <f>IF(ลับ!AS$3=0,0,IF(เวลาเรียน!BY13="o",ลับ!AS$3,0))</f>
        <v>0</v>
      </c>
      <c r="BS167" s="773">
        <f>IF(ลับ!AT$3=0,0,IF(เวลาเรียน!BZ13="o",ลับ!AT$3,0))</f>
        <v>0</v>
      </c>
      <c r="BT167" s="64">
        <f>IF(ลับ!BT$3=0,0,IF(เวลาเรียน!CB13="o",ลับ!BT$3,0))</f>
        <v>0</v>
      </c>
      <c r="BU167" s="64">
        <f>IF(ลับ!BU$3=0,0,IF(เวลาเรียน!CC13="o",ลับ!BU$3,0))</f>
        <v>0</v>
      </c>
      <c r="BV167" s="64">
        <f>IF(ลับ!BV$3=0,0,IF(เวลาเรียน!CD13="o",ลับ!BV$3,0))</f>
        <v>0</v>
      </c>
      <c r="BW167" s="64">
        <f>IF(ลับ!BW$3=0,0,IF(เวลาเรียน!CE13="o",ลับ!BW$3,0))</f>
        <v>0</v>
      </c>
      <c r="BX167" s="64">
        <f>IF(ลับ!BX$3=0,0,IF(เวลาเรียน!CF13="o",ลับ!BX$3,0))</f>
        <v>0</v>
      </c>
      <c r="BY167" s="64">
        <f>IF(ลับ!BY$3=0,0,IF(เวลาเรียน!CG13="o",ลับ!BY$3,0))</f>
        <v>0</v>
      </c>
      <c r="BZ167" s="64">
        <f>IF(ลับ!BZ$3=0,0,IF(เวลาเรียน!CH13="o",ลับ!BZ$3,0))</f>
        <v>0</v>
      </c>
      <c r="CA167" s="64">
        <f>IF(ลับ!CA$3=0,0,IF(เวลาเรียน!CI13="o",ลับ!CA$3,0))</f>
        <v>0</v>
      </c>
      <c r="CB167" s="64">
        <f>IF(ลับ!CB$3=0,0,IF(เวลาเรียน!CJ13="o",ลับ!CB$3,0))</f>
        <v>0</v>
      </c>
      <c r="CC167" s="64">
        <f>IF(ลับ!CC$3=0,0,IF(เวลาเรียน!CK13="o",ลับ!CC$3,0))</f>
        <v>0</v>
      </c>
      <c r="CD167" s="64">
        <f>IF(ลับ!CD$3=0,0,IF(เวลาเรียน!CL13="o",ลับ!CD$3,0))</f>
        <v>0</v>
      </c>
      <c r="CE167" s="64">
        <f>IF(ลับ!CE$3=0,0,IF(เวลาเรียน!CM13="o",ลับ!CE$3,0))</f>
        <v>0</v>
      </c>
      <c r="CF167" s="64">
        <f>IF(ลับ!CF$3=0,0,IF(เวลาเรียน!CN13="o",ลับ!CF$3,0))</f>
        <v>0</v>
      </c>
      <c r="CG167" s="64">
        <f>IF(ลับ!CG$3=0,0,IF(เวลาเรียน!CO13="o",ลับ!CG$3,0))</f>
        <v>0</v>
      </c>
      <c r="CH167" s="64">
        <f>IF(ลับ!CH$3=0,0,IF(เวลาเรียน!CP13="o",ลับ!CH$3,0))</f>
        <v>0</v>
      </c>
      <c r="CI167" s="64">
        <f>IF(ลับ!CI$3=0,0,IF(เวลาเรียน!CQ13="o",ลับ!CI$3,0))</f>
        <v>0</v>
      </c>
      <c r="CJ167" s="64">
        <f>IF(ลับ!CJ$3=0,0,IF(เวลาเรียน!CR13="o",ลับ!CJ$3,0))</f>
        <v>0</v>
      </c>
      <c r="CK167" s="64">
        <f>IF(ลับ!CK$3=0,0,IF(เวลาเรียน!CS13="o",ลับ!CK$3,0))</f>
        <v>0</v>
      </c>
      <c r="CL167" s="64">
        <f>IF(ลับ!CL$3=0,0,IF(เวลาเรียน!CT13="o",ลับ!CL$3,0))</f>
        <v>0</v>
      </c>
      <c r="CM167" s="64">
        <f>IF(ลับ!CM$3=0,0,IF(เวลาเรียน!CU13="o",ลับ!CM$3,0))</f>
        <v>0</v>
      </c>
      <c r="CN167" s="64">
        <f>IF(ลับ!CN$3=0,0,IF(เวลาเรียน!CV13="o",ลับ!CN$3,0))</f>
        <v>0</v>
      </c>
      <c r="CO167" s="64">
        <f>IF(ลับ!CO$3=0,0,IF(เวลาเรียน!CW13="o",ลับ!CO$3,0))</f>
        <v>0</v>
      </c>
      <c r="CP167" s="64">
        <f>IF(ลับ!CP$3=0,0,IF(เวลาเรียน!CX13="o",ลับ!CP$3,0))</f>
        <v>0</v>
      </c>
      <c r="CQ167" s="64">
        <f>IF(ลับ!CQ$3=0,0,IF(เวลาเรียน!CY13="o",ลับ!CQ$3,0))</f>
        <v>0</v>
      </c>
      <c r="CR167" s="64">
        <f>IF(ลับ!CR$3=0,0,IF(เวลาเรียน!CZ13="o",ลับ!CR$3,0))</f>
        <v>0</v>
      </c>
      <c r="CS167" s="64">
        <f>IF(ลับ!CS$3=0,0,IF(เวลาเรียน!DA13="o",ลับ!CS$3,0))</f>
        <v>0</v>
      </c>
      <c r="CT167" s="64">
        <f>IF(ลับ!CT$3=0,0,IF(เวลาเรียน!DB13="o",ลับ!CT$3,0))</f>
        <v>0</v>
      </c>
      <c r="CU167" s="64">
        <f>IF(ลับ!CU$3=0,0,IF(เวลาเรียน!DC13="o",ลับ!CU$3,0))</f>
        <v>0</v>
      </c>
      <c r="CV167" s="64">
        <f>IF(ลับ!CV$3=0,0,IF(เวลาเรียน!DD13="o",ลับ!CV$3,0))</f>
        <v>0</v>
      </c>
      <c r="CW167" s="64">
        <f>IF(ลับ!CW$3=0,0,IF(เวลาเรียน!DE13="o",ลับ!CW$3,0))</f>
        <v>0</v>
      </c>
      <c r="CX167" s="85">
        <f t="shared" si="26"/>
        <v>0</v>
      </c>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c r="DW167" s="51"/>
      <c r="DX167" s="51"/>
      <c r="DY167" s="51"/>
      <c r="DZ167" s="51"/>
      <c r="EA167" s="51"/>
      <c r="EB167" s="51"/>
      <c r="EC167" s="51"/>
      <c r="ED167" s="51"/>
      <c r="EE167" s="51"/>
      <c r="EF167" s="51"/>
      <c r="GI167" s="77"/>
      <c r="GJ167" s="77"/>
      <c r="GK167" s="77"/>
      <c r="GL167" s="77"/>
      <c r="GM167" s="77"/>
      <c r="GN167" s="77"/>
      <c r="GO167" s="77"/>
      <c r="GP167" s="77"/>
      <c r="GQ167" s="77"/>
      <c r="GR167" s="77"/>
      <c r="GS167" s="77"/>
      <c r="GT167" s="77"/>
      <c r="GU167" s="77"/>
      <c r="GV167" s="77"/>
      <c r="GW167" s="77"/>
      <c r="GX167" s="77"/>
      <c r="GY167" s="77"/>
      <c r="GZ167" s="77"/>
      <c r="HA167" s="77"/>
      <c r="HB167" s="77"/>
      <c r="HC167" s="77"/>
      <c r="HD167" s="77"/>
      <c r="HE167" s="77"/>
      <c r="HF167" s="77"/>
    </row>
    <row r="168" spans="1:214" ht="21">
      <c r="A168" s="29">
        <v>9</v>
      </c>
      <c r="B168" s="64">
        <f>IF(ลับ!B$3=0,0,IF(เวลาเรียน!G14="o",ลับ!B$3,0))</f>
        <v>0</v>
      </c>
      <c r="C168" s="64">
        <f>IF(ลับ!C$3=0,0,IF(เวลาเรียน!H14="o",ลับ!C$3,0))</f>
        <v>0</v>
      </c>
      <c r="D168" s="64">
        <f>IF(ลับ!D$3=0,0,IF(เวลาเรียน!I14="o",ลับ!D$3,0))</f>
        <v>0</v>
      </c>
      <c r="E168" s="64">
        <f>IF(ลับ!E$3=0,0,IF(เวลาเรียน!J14="o",ลับ!E$3,0))</f>
        <v>0</v>
      </c>
      <c r="F168" s="64">
        <f>IF(ลับ!F$3=0,0,IF(เวลาเรียน!K14="o",ลับ!F$3,0))</f>
        <v>0</v>
      </c>
      <c r="G168" s="64">
        <f>IF(ลับ!G$3=0,0,IF(เวลาเรียน!L14="o",ลับ!G$3,0))</f>
        <v>0</v>
      </c>
      <c r="H168" s="64">
        <f>IF(ลับ!H$3=0,0,IF(เวลาเรียน!M14="o",ลับ!H$3,0))</f>
        <v>0</v>
      </c>
      <c r="I168" s="64">
        <f>IF(ลับ!I$3=0,0,IF(เวลาเรียน!N14="o",ลับ!I$3,0))</f>
        <v>0</v>
      </c>
      <c r="J168" s="64">
        <f>IF(ลับ!J$3=0,0,IF(เวลาเรียน!O14="o",ลับ!J$3,0))</f>
        <v>0</v>
      </c>
      <c r="K168" s="64">
        <f>IF(ลับ!K$3=0,0,IF(เวลาเรียน!P14="o",ลับ!K$3,0))</f>
        <v>0</v>
      </c>
      <c r="L168" s="64">
        <f>IF(ลับ!L$3=0,0,IF(เวลาเรียน!Q14="o",ลับ!L$3,0))</f>
        <v>0</v>
      </c>
      <c r="M168" s="64">
        <f>IF(ลับ!M$3=0,0,IF(เวลาเรียน!R14="o",ลับ!M$3,0))</f>
        <v>0</v>
      </c>
      <c r="N168" s="64">
        <f>IF(ลับ!N$3=0,0,IF(เวลาเรียน!S14="o",ลับ!N$3,0))</f>
        <v>0</v>
      </c>
      <c r="O168" s="64">
        <f>IF(ลับ!O$3=0,0,IF(เวลาเรียน!T14="o",ลับ!O$3,0))</f>
        <v>0</v>
      </c>
      <c r="P168" s="64">
        <f>IF(ลับ!P$3=0,0,IF(เวลาเรียน!U14="o",ลับ!P$3,0))</f>
        <v>0</v>
      </c>
      <c r="Q168" s="64">
        <f>IF(ลับ!Q$3=0,0,IF(เวลาเรียน!V14="o",ลับ!Q$3,0))</f>
        <v>0</v>
      </c>
      <c r="R168" s="64">
        <f>IF(ลับ!R$3=0,0,IF(เวลาเรียน!W14="o",ลับ!R$3,0))</f>
        <v>0</v>
      </c>
      <c r="S168" s="64">
        <f>IF(ลับ!S$3=0,0,IF(เวลาเรียน!X14="o",ลับ!S$3,0))</f>
        <v>0</v>
      </c>
      <c r="T168" s="64">
        <f>IF(ลับ!T$3=0,0,IF(เวลาเรียน!Y14="o",ลับ!T$3,0))</f>
        <v>0</v>
      </c>
      <c r="U168" s="64">
        <f>IF(ลับ!U$3=0,0,IF(เวลาเรียน!Z14="o",ลับ!U$3,0))</f>
        <v>0</v>
      </c>
      <c r="V168" s="64">
        <f>IF(ลับ!V$3=0,0,IF(เวลาเรียน!AA14="o",ลับ!V$3,0))</f>
        <v>0</v>
      </c>
      <c r="W168" s="64">
        <f>IF(ลับ!W$3=0,0,IF(เวลาเรียน!AB14="o",ลับ!W$3,0))</f>
        <v>0</v>
      </c>
      <c r="X168" s="64">
        <f>IF(ลับ!X$3=0,0,IF(เวลาเรียน!AC14="o",ลับ!X$3,0))</f>
        <v>0</v>
      </c>
      <c r="Y168" s="64">
        <f>IF(ลับ!Y$3=0,0,IF(เวลาเรียน!AD14="o",ลับ!Y$3,0))</f>
        <v>0</v>
      </c>
      <c r="Z168" s="773">
        <f>IF(ลับ!Z$3=0,0,IF(เวลาเรียน!AE14="o",ลับ!Z$3,0))</f>
        <v>0</v>
      </c>
      <c r="AA168" s="64">
        <f>IF(ลับ!B$3=0,0,IF(เวลาเรียน!AH14="o",ลับ!B$3,0))</f>
        <v>0</v>
      </c>
      <c r="AB168" s="64">
        <f>IF(ลับ!C$3=0,0,IF(เวลาเรียน!AI14="o",ลับ!C$3,0))</f>
        <v>0</v>
      </c>
      <c r="AC168" s="64">
        <f>IF(ลับ!D$3=0,0,IF(เวลาเรียน!AJ14="o",ลับ!D$3,0))</f>
        <v>0</v>
      </c>
      <c r="AD168" s="64">
        <f>IF(ลับ!E$3=0,0,IF(เวลาเรียน!AK14="o",ลับ!E$3,0))</f>
        <v>0</v>
      </c>
      <c r="AE168" s="64">
        <f>IF(ลับ!F$3=0,0,IF(เวลาเรียน!AL14="o",ลับ!F$3,0))</f>
        <v>0</v>
      </c>
      <c r="AF168" s="64">
        <f>IF(ลับ!G$3=0,0,IF(เวลาเรียน!AM14="o",ลับ!G$3,0))</f>
        <v>0</v>
      </c>
      <c r="AG168" s="64">
        <f>IF(ลับ!H$3=0,0,IF(เวลาเรียน!AN14="o",ลับ!H$3,0))</f>
        <v>0</v>
      </c>
      <c r="AH168" s="64">
        <f>IF(ลับ!I$3=0,0,IF(เวลาเรียน!AO14="o",ลับ!I$3,0))</f>
        <v>0</v>
      </c>
      <c r="AI168" s="64">
        <f>IF(ลับ!J$3=0,0,IF(เวลาเรียน!AP14="o",ลับ!J$3,0))</f>
        <v>0</v>
      </c>
      <c r="AJ168" s="64">
        <f>IF(ลับ!K$3=0,0,IF(เวลาเรียน!AQ14="o",ลับ!K$3,0))</f>
        <v>0</v>
      </c>
      <c r="AK168" s="64">
        <f>IF(ลับ!L$3=0,0,IF(เวลาเรียน!AR14="o",ลับ!L$3,0))</f>
        <v>0</v>
      </c>
      <c r="AL168" s="64">
        <f>IF(ลับ!M$3=0,0,IF(เวลาเรียน!AS14="o",ลับ!M$3,0))</f>
        <v>0</v>
      </c>
      <c r="AM168" s="64">
        <f>IF(ลับ!N$3=0,0,IF(เวลาเรียน!AT14="o",ลับ!N$3,0))</f>
        <v>0</v>
      </c>
      <c r="AN168" s="64">
        <f>IF(ลับ!O$3=0,0,IF(เวลาเรียน!AU14="o",ลับ!O$3,0))</f>
        <v>0</v>
      </c>
      <c r="AO168" s="64">
        <f>IF(ลับ!P$3=0,0,IF(เวลาเรียน!AV14="o",ลับ!P$3,0))</f>
        <v>0</v>
      </c>
      <c r="AP168" s="64">
        <f>IF(ลับ!Q$3=0,0,IF(เวลาเรียน!AW14="o",ลับ!Q$3,0))</f>
        <v>0</v>
      </c>
      <c r="AQ168" s="64">
        <f>IF(ลับ!R$3=0,0,IF(เวลาเรียน!AX14="o",ลับ!R$3,0))</f>
        <v>0</v>
      </c>
      <c r="AR168" s="64">
        <f>IF(ลับ!S$3=0,0,IF(เวลาเรียน!AY14="o",ลับ!S$3,0))</f>
        <v>0</v>
      </c>
      <c r="AS168" s="64">
        <f>IF(ลับ!T$3=0,0,IF(เวลาเรียน!AZ14="o",ลับ!T$3,0))</f>
        <v>0</v>
      </c>
      <c r="AT168" s="64">
        <f>IF(ลับ!U$3=0,0,IF(เวลาเรียน!BA14="o",ลับ!U$3,0))</f>
        <v>0</v>
      </c>
      <c r="AU168" s="64">
        <f>IF(ลับ!V$3=0,0,IF(เวลาเรียน!BB14="o",ลับ!V$3,0))</f>
        <v>0</v>
      </c>
      <c r="AV168" s="64">
        <f>IF(ลับ!W$3=0,0,IF(เวลาเรียน!BC14="o",ลับ!W$3,0))</f>
        <v>0</v>
      </c>
      <c r="AW168" s="64">
        <f>IF(ลับ!X$3=0,0,IF(เวลาเรียน!BD14="o",ลับ!X$3,0))</f>
        <v>0</v>
      </c>
      <c r="AX168" s="64">
        <f>IF(ลับ!Y$3=0,0,IF(เวลาเรียน!BE14="o",ลับ!Y$3,0))</f>
        <v>0</v>
      </c>
      <c r="AY168" s="64">
        <f>IF(ลับ!Z$3=0,0,IF(เวลาเรียน!BF14="o",ลับ!Z$3,0))</f>
        <v>0</v>
      </c>
      <c r="AZ168" s="64">
        <f>IF(ลับ!AA$3=0,0,IF(เวลาเรียน!BG14="o",ลับ!AA$3,0))</f>
        <v>0</v>
      </c>
      <c r="BA168" s="64">
        <f>IF(ลับ!AB$3=0,0,IF(เวลาเรียน!BH14="o",ลับ!AB$3,0))</f>
        <v>0</v>
      </c>
      <c r="BB168" s="64">
        <f>IF(ลับ!AC$3=0,0,IF(เวลาเรียน!BI14="o",ลับ!AC$3,0))</f>
        <v>0</v>
      </c>
      <c r="BC168" s="64">
        <f>IF(ลับ!AD$3=0,0,IF(เวลาเรียน!BJ14="o",ลับ!AD$3,0))</f>
        <v>0</v>
      </c>
      <c r="BD168" s="64">
        <f>IF(ลับ!AE$3=0,0,IF(เวลาเรียน!BK14="o",ลับ!AE$3,0))</f>
        <v>0</v>
      </c>
      <c r="BE168" s="64">
        <f>IF(ลับ!AF$3=0,0,IF(เวลาเรียน!BL14="o",ลับ!AF$3,0))</f>
        <v>0</v>
      </c>
      <c r="BF168" s="64">
        <f>IF(ลับ!AG$3=0,0,IF(เวลาเรียน!BM14="o",ลับ!AG$3,0))</f>
        <v>0</v>
      </c>
      <c r="BG168" s="64">
        <f>IF(ลับ!AH$3=0,0,IF(เวลาเรียน!BN14="o",ลับ!AH$3,0))</f>
        <v>0</v>
      </c>
      <c r="BH168" s="64">
        <f>IF(ลับ!AI$3=0,0,IF(เวลาเรียน!BO14="o",ลับ!AI$3,0))</f>
        <v>0</v>
      </c>
      <c r="BI168" s="64">
        <f>IF(ลับ!AJ$3=0,0,IF(เวลาเรียน!BP14="o",ลับ!AJ$3,0))</f>
        <v>0</v>
      </c>
      <c r="BJ168" s="64">
        <f>IF(ลับ!AK$3=0,0,IF(เวลาเรียน!BQ14="o",ลับ!AK$3,0))</f>
        <v>0</v>
      </c>
      <c r="BK168" s="64">
        <f>IF(ลับ!AL$3=0,0,IF(เวลาเรียน!BR14="o",ลับ!AL$3,0))</f>
        <v>0</v>
      </c>
      <c r="BL168" s="64">
        <f>IF(ลับ!AM$3=0,0,IF(เวลาเรียน!BS14="o",ลับ!AM$3,0))</f>
        <v>0</v>
      </c>
      <c r="BM168" s="64">
        <f>IF(ลับ!AN$3=0,0,IF(เวลาเรียน!BT14="o",ลับ!AN$3,0))</f>
        <v>0</v>
      </c>
      <c r="BN168" s="64">
        <f>IF(ลับ!AO$3=0,0,IF(เวลาเรียน!BU14="o",ลับ!AO$3,0))</f>
        <v>0</v>
      </c>
      <c r="BO168" s="64">
        <f>IF(ลับ!AP$3=0,0,IF(เวลาเรียน!BV14="o",ลับ!AP$3,0))</f>
        <v>0</v>
      </c>
      <c r="BP168" s="64">
        <f>IF(ลับ!AQ$3=0,0,IF(เวลาเรียน!BW14="o",ลับ!AQ$3,0))</f>
        <v>0</v>
      </c>
      <c r="BQ168" s="64">
        <f>IF(ลับ!AR$3=0,0,IF(เวลาเรียน!BX14="o",ลับ!AR$3,0))</f>
        <v>0</v>
      </c>
      <c r="BR168" s="64">
        <f>IF(ลับ!AS$3=0,0,IF(เวลาเรียน!BY14="o",ลับ!AS$3,0))</f>
        <v>0</v>
      </c>
      <c r="BS168" s="773">
        <f>IF(ลับ!AT$3=0,0,IF(เวลาเรียน!BZ14="o",ลับ!AT$3,0))</f>
        <v>0</v>
      </c>
      <c r="BT168" s="64">
        <f>IF(ลับ!BT$3=0,0,IF(เวลาเรียน!CB14="o",ลับ!BT$3,0))</f>
        <v>0</v>
      </c>
      <c r="BU168" s="64">
        <f>IF(ลับ!BU$3=0,0,IF(เวลาเรียน!CC14="o",ลับ!BU$3,0))</f>
        <v>0</v>
      </c>
      <c r="BV168" s="64">
        <f>IF(ลับ!BV$3=0,0,IF(เวลาเรียน!CD14="o",ลับ!BV$3,0))</f>
        <v>0</v>
      </c>
      <c r="BW168" s="64">
        <f>IF(ลับ!BW$3=0,0,IF(เวลาเรียน!CE14="o",ลับ!BW$3,0))</f>
        <v>0</v>
      </c>
      <c r="BX168" s="64">
        <f>IF(ลับ!BX$3=0,0,IF(เวลาเรียน!CF14="o",ลับ!BX$3,0))</f>
        <v>0</v>
      </c>
      <c r="BY168" s="64">
        <f>IF(ลับ!BY$3=0,0,IF(เวลาเรียน!CG14="o",ลับ!BY$3,0))</f>
        <v>0</v>
      </c>
      <c r="BZ168" s="64">
        <f>IF(ลับ!BZ$3=0,0,IF(เวลาเรียน!CH14="o",ลับ!BZ$3,0))</f>
        <v>0</v>
      </c>
      <c r="CA168" s="64">
        <f>IF(ลับ!CA$3=0,0,IF(เวลาเรียน!CI14="o",ลับ!CA$3,0))</f>
        <v>0</v>
      </c>
      <c r="CB168" s="64">
        <f>IF(ลับ!CB$3=0,0,IF(เวลาเรียน!CJ14="o",ลับ!CB$3,0))</f>
        <v>0</v>
      </c>
      <c r="CC168" s="64">
        <f>IF(ลับ!CC$3=0,0,IF(เวลาเรียน!CK14="o",ลับ!CC$3,0))</f>
        <v>0</v>
      </c>
      <c r="CD168" s="64">
        <f>IF(ลับ!CD$3=0,0,IF(เวลาเรียน!CL14="o",ลับ!CD$3,0))</f>
        <v>0</v>
      </c>
      <c r="CE168" s="64">
        <f>IF(ลับ!CE$3=0,0,IF(เวลาเรียน!CM14="o",ลับ!CE$3,0))</f>
        <v>0</v>
      </c>
      <c r="CF168" s="64">
        <f>IF(ลับ!CF$3=0,0,IF(เวลาเรียน!CN14="o",ลับ!CF$3,0))</f>
        <v>0</v>
      </c>
      <c r="CG168" s="64">
        <f>IF(ลับ!CG$3=0,0,IF(เวลาเรียน!CO14="o",ลับ!CG$3,0))</f>
        <v>0</v>
      </c>
      <c r="CH168" s="64">
        <f>IF(ลับ!CH$3=0,0,IF(เวลาเรียน!CP14="o",ลับ!CH$3,0))</f>
        <v>0</v>
      </c>
      <c r="CI168" s="64">
        <f>IF(ลับ!CI$3=0,0,IF(เวลาเรียน!CQ14="o",ลับ!CI$3,0))</f>
        <v>0</v>
      </c>
      <c r="CJ168" s="64">
        <f>IF(ลับ!CJ$3=0,0,IF(เวลาเรียน!CR14="o",ลับ!CJ$3,0))</f>
        <v>0</v>
      </c>
      <c r="CK168" s="64">
        <f>IF(ลับ!CK$3=0,0,IF(เวลาเรียน!CS14="o",ลับ!CK$3,0))</f>
        <v>0</v>
      </c>
      <c r="CL168" s="64">
        <f>IF(ลับ!CL$3=0,0,IF(เวลาเรียน!CT14="o",ลับ!CL$3,0))</f>
        <v>0</v>
      </c>
      <c r="CM168" s="64">
        <f>IF(ลับ!CM$3=0,0,IF(เวลาเรียน!CU14="o",ลับ!CM$3,0))</f>
        <v>0</v>
      </c>
      <c r="CN168" s="64">
        <f>IF(ลับ!CN$3=0,0,IF(เวลาเรียน!CV14="o",ลับ!CN$3,0))</f>
        <v>0</v>
      </c>
      <c r="CO168" s="64">
        <f>IF(ลับ!CO$3=0,0,IF(เวลาเรียน!CW14="o",ลับ!CO$3,0))</f>
        <v>0</v>
      </c>
      <c r="CP168" s="64">
        <f>IF(ลับ!CP$3=0,0,IF(เวลาเรียน!CX14="o",ลับ!CP$3,0))</f>
        <v>0</v>
      </c>
      <c r="CQ168" s="64">
        <f>IF(ลับ!CQ$3=0,0,IF(เวลาเรียน!CY14="o",ลับ!CQ$3,0))</f>
        <v>0</v>
      </c>
      <c r="CR168" s="64">
        <f>IF(ลับ!CR$3=0,0,IF(เวลาเรียน!CZ14="o",ลับ!CR$3,0))</f>
        <v>0</v>
      </c>
      <c r="CS168" s="64">
        <f>IF(ลับ!CS$3=0,0,IF(เวลาเรียน!DA14="o",ลับ!CS$3,0))</f>
        <v>0</v>
      </c>
      <c r="CT168" s="64">
        <f>IF(ลับ!CT$3=0,0,IF(เวลาเรียน!DB14="o",ลับ!CT$3,0))</f>
        <v>0</v>
      </c>
      <c r="CU168" s="64">
        <f>IF(ลับ!CU$3=0,0,IF(เวลาเรียน!DC14="o",ลับ!CU$3,0))</f>
        <v>0</v>
      </c>
      <c r="CV168" s="64">
        <f>IF(ลับ!CV$3=0,0,IF(เวลาเรียน!DD14="o",ลับ!CV$3,0))</f>
        <v>0</v>
      </c>
      <c r="CW168" s="64">
        <f>IF(ลับ!CW$3=0,0,IF(เวลาเรียน!DE14="o",ลับ!CW$3,0))</f>
        <v>0</v>
      </c>
      <c r="CX168" s="85">
        <f t="shared" si="26"/>
        <v>0</v>
      </c>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GI168" s="77"/>
      <c r="GJ168" s="77"/>
      <c r="GK168" s="77"/>
      <c r="GL168" s="77"/>
      <c r="GM168" s="77"/>
      <c r="GN168" s="77"/>
      <c r="GO168" s="77"/>
      <c r="GP168" s="77"/>
      <c r="GQ168" s="77"/>
      <c r="GR168" s="77"/>
      <c r="GS168" s="77"/>
      <c r="GT168" s="77"/>
      <c r="GU168" s="77"/>
      <c r="GV168" s="77"/>
      <c r="GW168" s="77"/>
      <c r="GX168" s="77"/>
      <c r="GY168" s="77"/>
      <c r="GZ168" s="77"/>
      <c r="HA168" s="77"/>
      <c r="HB168" s="77"/>
      <c r="HC168" s="77"/>
      <c r="HD168" s="77"/>
      <c r="HE168" s="77"/>
      <c r="HF168" s="77"/>
    </row>
    <row r="169" spans="1:214" ht="21">
      <c r="A169" s="29">
        <v>10</v>
      </c>
      <c r="B169" s="64">
        <f>IF(ลับ!B$3=0,0,IF(เวลาเรียน!G15="o",ลับ!B$3,0))</f>
        <v>0</v>
      </c>
      <c r="C169" s="64">
        <f>IF(ลับ!C$3=0,0,IF(เวลาเรียน!H15="o",ลับ!C$3,0))</f>
        <v>0</v>
      </c>
      <c r="D169" s="64">
        <f>IF(ลับ!D$3=0,0,IF(เวลาเรียน!I15="o",ลับ!D$3,0))</f>
        <v>0</v>
      </c>
      <c r="E169" s="64">
        <f>IF(ลับ!E$3=0,0,IF(เวลาเรียน!J15="o",ลับ!E$3,0))</f>
        <v>0</v>
      </c>
      <c r="F169" s="64">
        <f>IF(ลับ!F$3=0,0,IF(เวลาเรียน!K15="o",ลับ!F$3,0))</f>
        <v>0</v>
      </c>
      <c r="G169" s="64">
        <f>IF(ลับ!G$3=0,0,IF(เวลาเรียน!L15="o",ลับ!G$3,0))</f>
        <v>0</v>
      </c>
      <c r="H169" s="64">
        <f>IF(ลับ!H$3=0,0,IF(เวลาเรียน!M15="o",ลับ!H$3,0))</f>
        <v>0</v>
      </c>
      <c r="I169" s="64">
        <f>IF(ลับ!I$3=0,0,IF(เวลาเรียน!N15="o",ลับ!I$3,0))</f>
        <v>0</v>
      </c>
      <c r="J169" s="64">
        <f>IF(ลับ!J$3=0,0,IF(เวลาเรียน!O15="o",ลับ!J$3,0))</f>
        <v>0</v>
      </c>
      <c r="K169" s="64">
        <f>IF(ลับ!K$3=0,0,IF(เวลาเรียน!P15="o",ลับ!K$3,0))</f>
        <v>0</v>
      </c>
      <c r="L169" s="64">
        <f>IF(ลับ!L$3=0,0,IF(เวลาเรียน!Q15="o",ลับ!L$3,0))</f>
        <v>0</v>
      </c>
      <c r="M169" s="64">
        <f>IF(ลับ!M$3=0,0,IF(เวลาเรียน!R15="o",ลับ!M$3,0))</f>
        <v>0</v>
      </c>
      <c r="N169" s="64">
        <f>IF(ลับ!N$3=0,0,IF(เวลาเรียน!S15="o",ลับ!N$3,0))</f>
        <v>0</v>
      </c>
      <c r="O169" s="64">
        <f>IF(ลับ!O$3=0,0,IF(เวลาเรียน!T15="o",ลับ!O$3,0))</f>
        <v>0</v>
      </c>
      <c r="P169" s="64">
        <f>IF(ลับ!P$3=0,0,IF(เวลาเรียน!U15="o",ลับ!P$3,0))</f>
        <v>0</v>
      </c>
      <c r="Q169" s="64">
        <f>IF(ลับ!Q$3=0,0,IF(เวลาเรียน!V15="o",ลับ!Q$3,0))</f>
        <v>0</v>
      </c>
      <c r="R169" s="64">
        <f>IF(ลับ!R$3=0,0,IF(เวลาเรียน!W15="o",ลับ!R$3,0))</f>
        <v>0</v>
      </c>
      <c r="S169" s="64">
        <f>IF(ลับ!S$3=0,0,IF(เวลาเรียน!X15="o",ลับ!S$3,0))</f>
        <v>0</v>
      </c>
      <c r="T169" s="64">
        <f>IF(ลับ!T$3=0,0,IF(เวลาเรียน!Y15="o",ลับ!T$3,0))</f>
        <v>0</v>
      </c>
      <c r="U169" s="64">
        <f>IF(ลับ!U$3=0,0,IF(เวลาเรียน!Z15="o",ลับ!U$3,0))</f>
        <v>0</v>
      </c>
      <c r="V169" s="64">
        <f>IF(ลับ!V$3=0,0,IF(เวลาเรียน!AA15="o",ลับ!V$3,0))</f>
        <v>0</v>
      </c>
      <c r="W169" s="64">
        <f>IF(ลับ!W$3=0,0,IF(เวลาเรียน!AB15="o",ลับ!W$3,0))</f>
        <v>0</v>
      </c>
      <c r="X169" s="64">
        <f>IF(ลับ!X$3=0,0,IF(เวลาเรียน!AC15="o",ลับ!X$3,0))</f>
        <v>0</v>
      </c>
      <c r="Y169" s="64">
        <f>IF(ลับ!Y$3=0,0,IF(เวลาเรียน!AD15="o",ลับ!Y$3,0))</f>
        <v>0</v>
      </c>
      <c r="Z169" s="773">
        <f>IF(ลับ!Z$3=0,0,IF(เวลาเรียน!AE15="o",ลับ!Z$3,0))</f>
        <v>0</v>
      </c>
      <c r="AA169" s="64">
        <f>IF(ลับ!B$3=0,0,IF(เวลาเรียน!AH15="o",ลับ!B$3,0))</f>
        <v>0</v>
      </c>
      <c r="AB169" s="64">
        <f>IF(ลับ!C$3=0,0,IF(เวลาเรียน!AI15="o",ลับ!C$3,0))</f>
        <v>0</v>
      </c>
      <c r="AC169" s="64">
        <f>IF(ลับ!D$3=0,0,IF(เวลาเรียน!AJ15="o",ลับ!D$3,0))</f>
        <v>0</v>
      </c>
      <c r="AD169" s="64">
        <f>IF(ลับ!E$3=0,0,IF(เวลาเรียน!AK15="o",ลับ!E$3,0))</f>
        <v>0</v>
      </c>
      <c r="AE169" s="64">
        <f>IF(ลับ!F$3=0,0,IF(เวลาเรียน!AL15="o",ลับ!F$3,0))</f>
        <v>0</v>
      </c>
      <c r="AF169" s="64">
        <f>IF(ลับ!G$3=0,0,IF(เวลาเรียน!AM15="o",ลับ!G$3,0))</f>
        <v>0</v>
      </c>
      <c r="AG169" s="64">
        <f>IF(ลับ!H$3=0,0,IF(เวลาเรียน!AN15="o",ลับ!H$3,0))</f>
        <v>0</v>
      </c>
      <c r="AH169" s="64">
        <f>IF(ลับ!I$3=0,0,IF(เวลาเรียน!AO15="o",ลับ!I$3,0))</f>
        <v>0</v>
      </c>
      <c r="AI169" s="64">
        <f>IF(ลับ!J$3=0,0,IF(เวลาเรียน!AP15="o",ลับ!J$3,0))</f>
        <v>0</v>
      </c>
      <c r="AJ169" s="64">
        <f>IF(ลับ!K$3=0,0,IF(เวลาเรียน!AQ15="o",ลับ!K$3,0))</f>
        <v>0</v>
      </c>
      <c r="AK169" s="64">
        <f>IF(ลับ!L$3=0,0,IF(เวลาเรียน!AR15="o",ลับ!L$3,0))</f>
        <v>0</v>
      </c>
      <c r="AL169" s="64">
        <f>IF(ลับ!M$3=0,0,IF(เวลาเรียน!AS15="o",ลับ!M$3,0))</f>
        <v>0</v>
      </c>
      <c r="AM169" s="64">
        <f>IF(ลับ!N$3=0,0,IF(เวลาเรียน!AT15="o",ลับ!N$3,0))</f>
        <v>0</v>
      </c>
      <c r="AN169" s="64">
        <f>IF(ลับ!O$3=0,0,IF(เวลาเรียน!AU15="o",ลับ!O$3,0))</f>
        <v>0</v>
      </c>
      <c r="AO169" s="64">
        <f>IF(ลับ!P$3=0,0,IF(เวลาเรียน!AV15="o",ลับ!P$3,0))</f>
        <v>0</v>
      </c>
      <c r="AP169" s="64">
        <f>IF(ลับ!Q$3=0,0,IF(เวลาเรียน!AW15="o",ลับ!Q$3,0))</f>
        <v>0</v>
      </c>
      <c r="AQ169" s="64">
        <f>IF(ลับ!R$3=0,0,IF(เวลาเรียน!AX15="o",ลับ!R$3,0))</f>
        <v>0</v>
      </c>
      <c r="AR169" s="64">
        <f>IF(ลับ!S$3=0,0,IF(เวลาเรียน!AY15="o",ลับ!S$3,0))</f>
        <v>0</v>
      </c>
      <c r="AS169" s="64">
        <f>IF(ลับ!T$3=0,0,IF(เวลาเรียน!AZ15="o",ลับ!T$3,0))</f>
        <v>0</v>
      </c>
      <c r="AT169" s="64">
        <f>IF(ลับ!U$3=0,0,IF(เวลาเรียน!BA15="o",ลับ!U$3,0))</f>
        <v>0</v>
      </c>
      <c r="AU169" s="64">
        <f>IF(ลับ!V$3=0,0,IF(เวลาเรียน!BB15="o",ลับ!V$3,0))</f>
        <v>0</v>
      </c>
      <c r="AV169" s="64">
        <f>IF(ลับ!W$3=0,0,IF(เวลาเรียน!BC15="o",ลับ!W$3,0))</f>
        <v>0</v>
      </c>
      <c r="AW169" s="64">
        <f>IF(ลับ!X$3=0,0,IF(เวลาเรียน!BD15="o",ลับ!X$3,0))</f>
        <v>0</v>
      </c>
      <c r="AX169" s="64">
        <f>IF(ลับ!Y$3=0,0,IF(เวลาเรียน!BE15="o",ลับ!Y$3,0))</f>
        <v>0</v>
      </c>
      <c r="AY169" s="64">
        <f>IF(ลับ!Z$3=0,0,IF(เวลาเรียน!BF15="o",ลับ!Z$3,0))</f>
        <v>0</v>
      </c>
      <c r="AZ169" s="64">
        <f>IF(ลับ!AA$3=0,0,IF(เวลาเรียน!BG15="o",ลับ!AA$3,0))</f>
        <v>0</v>
      </c>
      <c r="BA169" s="64">
        <f>IF(ลับ!AB$3=0,0,IF(เวลาเรียน!BH15="o",ลับ!AB$3,0))</f>
        <v>0</v>
      </c>
      <c r="BB169" s="64">
        <f>IF(ลับ!AC$3=0,0,IF(เวลาเรียน!BI15="o",ลับ!AC$3,0))</f>
        <v>0</v>
      </c>
      <c r="BC169" s="64">
        <f>IF(ลับ!AD$3=0,0,IF(เวลาเรียน!BJ15="o",ลับ!AD$3,0))</f>
        <v>0</v>
      </c>
      <c r="BD169" s="64">
        <f>IF(ลับ!AE$3=0,0,IF(เวลาเรียน!BK15="o",ลับ!AE$3,0))</f>
        <v>0</v>
      </c>
      <c r="BE169" s="64">
        <f>IF(ลับ!AF$3=0,0,IF(เวลาเรียน!BL15="o",ลับ!AF$3,0))</f>
        <v>0</v>
      </c>
      <c r="BF169" s="64">
        <f>IF(ลับ!AG$3=0,0,IF(เวลาเรียน!BM15="o",ลับ!AG$3,0))</f>
        <v>0</v>
      </c>
      <c r="BG169" s="64">
        <f>IF(ลับ!AH$3=0,0,IF(เวลาเรียน!BN15="o",ลับ!AH$3,0))</f>
        <v>0</v>
      </c>
      <c r="BH169" s="64">
        <f>IF(ลับ!AI$3=0,0,IF(เวลาเรียน!BO15="o",ลับ!AI$3,0))</f>
        <v>0</v>
      </c>
      <c r="BI169" s="64">
        <f>IF(ลับ!AJ$3=0,0,IF(เวลาเรียน!BP15="o",ลับ!AJ$3,0))</f>
        <v>0</v>
      </c>
      <c r="BJ169" s="64">
        <f>IF(ลับ!AK$3=0,0,IF(เวลาเรียน!BQ15="o",ลับ!AK$3,0))</f>
        <v>0</v>
      </c>
      <c r="BK169" s="64">
        <f>IF(ลับ!AL$3=0,0,IF(เวลาเรียน!BR15="o",ลับ!AL$3,0))</f>
        <v>0</v>
      </c>
      <c r="BL169" s="64">
        <f>IF(ลับ!AM$3=0,0,IF(เวลาเรียน!BS15="o",ลับ!AM$3,0))</f>
        <v>0</v>
      </c>
      <c r="BM169" s="64">
        <f>IF(ลับ!AN$3=0,0,IF(เวลาเรียน!BT15="o",ลับ!AN$3,0))</f>
        <v>0</v>
      </c>
      <c r="BN169" s="64">
        <f>IF(ลับ!AO$3=0,0,IF(เวลาเรียน!BU15="o",ลับ!AO$3,0))</f>
        <v>0</v>
      </c>
      <c r="BO169" s="64">
        <f>IF(ลับ!AP$3=0,0,IF(เวลาเรียน!BV15="o",ลับ!AP$3,0))</f>
        <v>0</v>
      </c>
      <c r="BP169" s="64">
        <f>IF(ลับ!AQ$3=0,0,IF(เวลาเรียน!BW15="o",ลับ!AQ$3,0))</f>
        <v>0</v>
      </c>
      <c r="BQ169" s="64">
        <f>IF(ลับ!AR$3=0,0,IF(เวลาเรียน!BX15="o",ลับ!AR$3,0))</f>
        <v>0</v>
      </c>
      <c r="BR169" s="64">
        <f>IF(ลับ!AS$3=0,0,IF(เวลาเรียน!BY15="o",ลับ!AS$3,0))</f>
        <v>0</v>
      </c>
      <c r="BS169" s="773">
        <f>IF(ลับ!AT$3=0,0,IF(เวลาเรียน!BZ15="o",ลับ!AT$3,0))</f>
        <v>0</v>
      </c>
      <c r="BT169" s="64">
        <f>IF(ลับ!BT$3=0,0,IF(เวลาเรียน!CB15="o",ลับ!BT$3,0))</f>
        <v>0</v>
      </c>
      <c r="BU169" s="64">
        <f>IF(ลับ!BU$3=0,0,IF(เวลาเรียน!CC15="o",ลับ!BU$3,0))</f>
        <v>0</v>
      </c>
      <c r="BV169" s="64">
        <f>IF(ลับ!BV$3=0,0,IF(เวลาเรียน!CD15="o",ลับ!BV$3,0))</f>
        <v>0</v>
      </c>
      <c r="BW169" s="64">
        <f>IF(ลับ!BW$3=0,0,IF(เวลาเรียน!CE15="o",ลับ!BW$3,0))</f>
        <v>0</v>
      </c>
      <c r="BX169" s="64">
        <f>IF(ลับ!BX$3=0,0,IF(เวลาเรียน!CF15="o",ลับ!BX$3,0))</f>
        <v>0</v>
      </c>
      <c r="BY169" s="64">
        <f>IF(ลับ!BY$3=0,0,IF(เวลาเรียน!CG15="o",ลับ!BY$3,0))</f>
        <v>0</v>
      </c>
      <c r="BZ169" s="64">
        <f>IF(ลับ!BZ$3=0,0,IF(เวลาเรียน!CH15="o",ลับ!BZ$3,0))</f>
        <v>0</v>
      </c>
      <c r="CA169" s="64">
        <f>IF(ลับ!CA$3=0,0,IF(เวลาเรียน!CI15="o",ลับ!CA$3,0))</f>
        <v>0</v>
      </c>
      <c r="CB169" s="64">
        <f>IF(ลับ!CB$3=0,0,IF(เวลาเรียน!CJ15="o",ลับ!CB$3,0))</f>
        <v>0</v>
      </c>
      <c r="CC169" s="64">
        <f>IF(ลับ!CC$3=0,0,IF(เวลาเรียน!CK15="o",ลับ!CC$3,0))</f>
        <v>0</v>
      </c>
      <c r="CD169" s="64">
        <f>IF(ลับ!CD$3=0,0,IF(เวลาเรียน!CL15="o",ลับ!CD$3,0))</f>
        <v>0</v>
      </c>
      <c r="CE169" s="64">
        <f>IF(ลับ!CE$3=0,0,IF(เวลาเรียน!CM15="o",ลับ!CE$3,0))</f>
        <v>0</v>
      </c>
      <c r="CF169" s="64">
        <f>IF(ลับ!CF$3=0,0,IF(เวลาเรียน!CN15="o",ลับ!CF$3,0))</f>
        <v>0</v>
      </c>
      <c r="CG169" s="64">
        <f>IF(ลับ!CG$3=0,0,IF(เวลาเรียน!CO15="o",ลับ!CG$3,0))</f>
        <v>0</v>
      </c>
      <c r="CH169" s="64">
        <f>IF(ลับ!CH$3=0,0,IF(เวลาเรียน!CP15="o",ลับ!CH$3,0))</f>
        <v>0</v>
      </c>
      <c r="CI169" s="64">
        <f>IF(ลับ!CI$3=0,0,IF(เวลาเรียน!CQ15="o",ลับ!CI$3,0))</f>
        <v>0</v>
      </c>
      <c r="CJ169" s="64">
        <f>IF(ลับ!CJ$3=0,0,IF(เวลาเรียน!CR15="o",ลับ!CJ$3,0))</f>
        <v>0</v>
      </c>
      <c r="CK169" s="64">
        <f>IF(ลับ!CK$3=0,0,IF(เวลาเรียน!CS15="o",ลับ!CK$3,0))</f>
        <v>0</v>
      </c>
      <c r="CL169" s="64">
        <f>IF(ลับ!CL$3=0,0,IF(เวลาเรียน!CT15="o",ลับ!CL$3,0))</f>
        <v>0</v>
      </c>
      <c r="CM169" s="64">
        <f>IF(ลับ!CM$3=0,0,IF(เวลาเรียน!CU15="o",ลับ!CM$3,0))</f>
        <v>0</v>
      </c>
      <c r="CN169" s="64">
        <f>IF(ลับ!CN$3=0,0,IF(เวลาเรียน!CV15="o",ลับ!CN$3,0))</f>
        <v>0</v>
      </c>
      <c r="CO169" s="64">
        <f>IF(ลับ!CO$3=0,0,IF(เวลาเรียน!CW15="o",ลับ!CO$3,0))</f>
        <v>0</v>
      </c>
      <c r="CP169" s="64">
        <f>IF(ลับ!CP$3=0,0,IF(เวลาเรียน!CX15="o",ลับ!CP$3,0))</f>
        <v>0</v>
      </c>
      <c r="CQ169" s="64">
        <f>IF(ลับ!CQ$3=0,0,IF(เวลาเรียน!CY15="o",ลับ!CQ$3,0))</f>
        <v>0</v>
      </c>
      <c r="CR169" s="64">
        <f>IF(ลับ!CR$3=0,0,IF(เวลาเรียน!CZ15="o",ลับ!CR$3,0))</f>
        <v>0</v>
      </c>
      <c r="CS169" s="64">
        <f>IF(ลับ!CS$3=0,0,IF(เวลาเรียน!DA15="o",ลับ!CS$3,0))</f>
        <v>0</v>
      </c>
      <c r="CT169" s="64">
        <f>IF(ลับ!CT$3=0,0,IF(เวลาเรียน!DB15="o",ลับ!CT$3,0))</f>
        <v>0</v>
      </c>
      <c r="CU169" s="64">
        <f>IF(ลับ!CU$3=0,0,IF(เวลาเรียน!DC15="o",ลับ!CU$3,0))</f>
        <v>0</v>
      </c>
      <c r="CV169" s="64">
        <f>IF(ลับ!CV$3=0,0,IF(เวลาเรียน!DD15="o",ลับ!CV$3,0))</f>
        <v>0</v>
      </c>
      <c r="CW169" s="64">
        <f>IF(ลับ!CW$3=0,0,IF(เวลาเรียน!DE15="o",ลับ!CW$3,0))</f>
        <v>0</v>
      </c>
      <c r="CX169" s="85">
        <f t="shared" si="26"/>
        <v>0</v>
      </c>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c r="DW169" s="51"/>
      <c r="DX169" s="51"/>
      <c r="DY169" s="51"/>
      <c r="DZ169" s="51"/>
      <c r="EA169" s="51"/>
      <c r="EB169" s="51"/>
      <c r="EC169" s="51"/>
      <c r="ED169" s="51"/>
      <c r="EE169" s="51"/>
      <c r="EF169" s="51"/>
      <c r="GI169" s="77"/>
      <c r="GJ169" s="77"/>
      <c r="GK169" s="77"/>
      <c r="GL169" s="77"/>
      <c r="GM169" s="77"/>
      <c r="GN169" s="77"/>
      <c r="GO169" s="77"/>
      <c r="GP169" s="77"/>
      <c r="GQ169" s="77"/>
      <c r="GR169" s="77"/>
      <c r="GS169" s="77"/>
      <c r="GT169" s="77"/>
      <c r="GU169" s="77"/>
      <c r="GV169" s="77"/>
      <c r="GW169" s="77"/>
      <c r="GX169" s="77"/>
      <c r="GY169" s="77"/>
      <c r="GZ169" s="77"/>
      <c r="HA169" s="77"/>
      <c r="HB169" s="77"/>
      <c r="HC169" s="77"/>
      <c r="HD169" s="77"/>
      <c r="HE169" s="77"/>
      <c r="HF169" s="77"/>
    </row>
    <row r="170" spans="1:214" ht="21">
      <c r="A170" s="29">
        <v>11</v>
      </c>
      <c r="B170" s="64">
        <f>IF(ลับ!B$3=0,0,IF(เวลาเรียน!G16="o",ลับ!B$3,0))</f>
        <v>0</v>
      </c>
      <c r="C170" s="64">
        <f>IF(ลับ!C$3=0,0,IF(เวลาเรียน!H16="o",ลับ!C$3,0))</f>
        <v>0</v>
      </c>
      <c r="D170" s="64">
        <f>IF(ลับ!D$3=0,0,IF(เวลาเรียน!I16="o",ลับ!D$3,0))</f>
        <v>0</v>
      </c>
      <c r="E170" s="64">
        <f>IF(ลับ!E$3=0,0,IF(เวลาเรียน!J16="o",ลับ!E$3,0))</f>
        <v>0</v>
      </c>
      <c r="F170" s="64">
        <f>IF(ลับ!F$3=0,0,IF(เวลาเรียน!K16="o",ลับ!F$3,0))</f>
        <v>0</v>
      </c>
      <c r="G170" s="64">
        <f>IF(ลับ!G$3=0,0,IF(เวลาเรียน!L16="o",ลับ!G$3,0))</f>
        <v>0</v>
      </c>
      <c r="H170" s="64">
        <f>IF(ลับ!H$3=0,0,IF(เวลาเรียน!M16="o",ลับ!H$3,0))</f>
        <v>0</v>
      </c>
      <c r="I170" s="64">
        <f>IF(ลับ!I$3=0,0,IF(เวลาเรียน!N16="o",ลับ!I$3,0))</f>
        <v>0</v>
      </c>
      <c r="J170" s="64">
        <f>IF(ลับ!J$3=0,0,IF(เวลาเรียน!O16="o",ลับ!J$3,0))</f>
        <v>0</v>
      </c>
      <c r="K170" s="64">
        <f>IF(ลับ!K$3=0,0,IF(เวลาเรียน!P16="o",ลับ!K$3,0))</f>
        <v>0</v>
      </c>
      <c r="L170" s="64">
        <f>IF(ลับ!L$3=0,0,IF(เวลาเรียน!Q16="o",ลับ!L$3,0))</f>
        <v>0</v>
      </c>
      <c r="M170" s="64">
        <f>IF(ลับ!M$3=0,0,IF(เวลาเรียน!R16="o",ลับ!M$3,0))</f>
        <v>0</v>
      </c>
      <c r="N170" s="64">
        <f>IF(ลับ!N$3=0,0,IF(เวลาเรียน!S16="o",ลับ!N$3,0))</f>
        <v>0</v>
      </c>
      <c r="O170" s="64">
        <f>IF(ลับ!O$3=0,0,IF(เวลาเรียน!T16="o",ลับ!O$3,0))</f>
        <v>0</v>
      </c>
      <c r="P170" s="64">
        <f>IF(ลับ!P$3=0,0,IF(เวลาเรียน!U16="o",ลับ!P$3,0))</f>
        <v>0</v>
      </c>
      <c r="Q170" s="64">
        <f>IF(ลับ!Q$3=0,0,IF(เวลาเรียน!V16="o",ลับ!Q$3,0))</f>
        <v>0</v>
      </c>
      <c r="R170" s="64">
        <f>IF(ลับ!R$3=0,0,IF(เวลาเรียน!W16="o",ลับ!R$3,0))</f>
        <v>0</v>
      </c>
      <c r="S170" s="64">
        <f>IF(ลับ!S$3=0,0,IF(เวลาเรียน!X16="o",ลับ!S$3,0))</f>
        <v>0</v>
      </c>
      <c r="T170" s="64">
        <f>IF(ลับ!T$3=0,0,IF(เวลาเรียน!Y16="o",ลับ!T$3,0))</f>
        <v>0</v>
      </c>
      <c r="U170" s="64">
        <f>IF(ลับ!U$3=0,0,IF(เวลาเรียน!Z16="o",ลับ!U$3,0))</f>
        <v>0</v>
      </c>
      <c r="V170" s="64">
        <f>IF(ลับ!V$3=0,0,IF(เวลาเรียน!AA16="o",ลับ!V$3,0))</f>
        <v>0</v>
      </c>
      <c r="W170" s="64">
        <f>IF(ลับ!W$3=0,0,IF(เวลาเรียน!AB16="o",ลับ!W$3,0))</f>
        <v>0</v>
      </c>
      <c r="X170" s="64">
        <f>IF(ลับ!X$3=0,0,IF(เวลาเรียน!AC16="o",ลับ!X$3,0))</f>
        <v>0</v>
      </c>
      <c r="Y170" s="64">
        <f>IF(ลับ!Y$3=0,0,IF(เวลาเรียน!AD16="o",ลับ!Y$3,0))</f>
        <v>0</v>
      </c>
      <c r="Z170" s="773">
        <f>IF(ลับ!Z$3=0,0,IF(เวลาเรียน!AE16="o",ลับ!Z$3,0))</f>
        <v>0</v>
      </c>
      <c r="AA170" s="64">
        <f>IF(ลับ!B$3=0,0,IF(เวลาเรียน!AH16="o",ลับ!B$3,0))</f>
        <v>0</v>
      </c>
      <c r="AB170" s="64">
        <f>IF(ลับ!C$3=0,0,IF(เวลาเรียน!AI16="o",ลับ!C$3,0))</f>
        <v>0</v>
      </c>
      <c r="AC170" s="64">
        <f>IF(ลับ!D$3=0,0,IF(เวลาเรียน!AJ16="o",ลับ!D$3,0))</f>
        <v>0</v>
      </c>
      <c r="AD170" s="64">
        <f>IF(ลับ!E$3=0,0,IF(เวลาเรียน!AK16="o",ลับ!E$3,0))</f>
        <v>0</v>
      </c>
      <c r="AE170" s="64">
        <f>IF(ลับ!F$3=0,0,IF(เวลาเรียน!AL16="o",ลับ!F$3,0))</f>
        <v>0</v>
      </c>
      <c r="AF170" s="64">
        <f>IF(ลับ!G$3=0,0,IF(เวลาเรียน!AM16="o",ลับ!G$3,0))</f>
        <v>0</v>
      </c>
      <c r="AG170" s="64">
        <f>IF(ลับ!H$3=0,0,IF(เวลาเรียน!AN16="o",ลับ!H$3,0))</f>
        <v>0</v>
      </c>
      <c r="AH170" s="64">
        <f>IF(ลับ!I$3=0,0,IF(เวลาเรียน!AO16="o",ลับ!I$3,0))</f>
        <v>0</v>
      </c>
      <c r="AI170" s="64">
        <f>IF(ลับ!J$3=0,0,IF(เวลาเรียน!AP16="o",ลับ!J$3,0))</f>
        <v>0</v>
      </c>
      <c r="AJ170" s="64">
        <f>IF(ลับ!K$3=0,0,IF(เวลาเรียน!AQ16="o",ลับ!K$3,0))</f>
        <v>0</v>
      </c>
      <c r="AK170" s="64">
        <f>IF(ลับ!L$3=0,0,IF(เวลาเรียน!AR16="o",ลับ!L$3,0))</f>
        <v>0</v>
      </c>
      <c r="AL170" s="64">
        <f>IF(ลับ!M$3=0,0,IF(เวลาเรียน!AS16="o",ลับ!M$3,0))</f>
        <v>0</v>
      </c>
      <c r="AM170" s="64">
        <f>IF(ลับ!N$3=0,0,IF(เวลาเรียน!AT16="o",ลับ!N$3,0))</f>
        <v>0</v>
      </c>
      <c r="AN170" s="64">
        <f>IF(ลับ!O$3=0,0,IF(เวลาเรียน!AU16="o",ลับ!O$3,0))</f>
        <v>0</v>
      </c>
      <c r="AO170" s="64">
        <f>IF(ลับ!P$3=0,0,IF(เวลาเรียน!AV16="o",ลับ!P$3,0))</f>
        <v>0</v>
      </c>
      <c r="AP170" s="64">
        <f>IF(ลับ!Q$3=0,0,IF(เวลาเรียน!AW16="o",ลับ!Q$3,0))</f>
        <v>0</v>
      </c>
      <c r="AQ170" s="64">
        <f>IF(ลับ!R$3=0,0,IF(เวลาเรียน!AX16="o",ลับ!R$3,0))</f>
        <v>0</v>
      </c>
      <c r="AR170" s="64">
        <f>IF(ลับ!S$3=0,0,IF(เวลาเรียน!AY16="o",ลับ!S$3,0))</f>
        <v>0</v>
      </c>
      <c r="AS170" s="64">
        <f>IF(ลับ!T$3=0,0,IF(เวลาเรียน!AZ16="o",ลับ!T$3,0))</f>
        <v>0</v>
      </c>
      <c r="AT170" s="64">
        <f>IF(ลับ!U$3=0,0,IF(เวลาเรียน!BA16="o",ลับ!U$3,0))</f>
        <v>0</v>
      </c>
      <c r="AU170" s="64">
        <f>IF(ลับ!V$3=0,0,IF(เวลาเรียน!BB16="o",ลับ!V$3,0))</f>
        <v>0</v>
      </c>
      <c r="AV170" s="64">
        <f>IF(ลับ!W$3=0,0,IF(เวลาเรียน!BC16="o",ลับ!W$3,0))</f>
        <v>0</v>
      </c>
      <c r="AW170" s="64">
        <f>IF(ลับ!X$3=0,0,IF(เวลาเรียน!BD16="o",ลับ!X$3,0))</f>
        <v>0</v>
      </c>
      <c r="AX170" s="64">
        <f>IF(ลับ!Y$3=0,0,IF(เวลาเรียน!BE16="o",ลับ!Y$3,0))</f>
        <v>0</v>
      </c>
      <c r="AY170" s="64">
        <f>IF(ลับ!Z$3=0,0,IF(เวลาเรียน!BF16="o",ลับ!Z$3,0))</f>
        <v>0</v>
      </c>
      <c r="AZ170" s="64">
        <f>IF(ลับ!AA$3=0,0,IF(เวลาเรียน!BG16="o",ลับ!AA$3,0))</f>
        <v>0</v>
      </c>
      <c r="BA170" s="64">
        <f>IF(ลับ!AB$3=0,0,IF(เวลาเรียน!BH16="o",ลับ!AB$3,0))</f>
        <v>0</v>
      </c>
      <c r="BB170" s="64">
        <f>IF(ลับ!AC$3=0,0,IF(เวลาเรียน!BI16="o",ลับ!AC$3,0))</f>
        <v>0</v>
      </c>
      <c r="BC170" s="64">
        <f>IF(ลับ!AD$3=0,0,IF(เวลาเรียน!BJ16="o",ลับ!AD$3,0))</f>
        <v>0</v>
      </c>
      <c r="BD170" s="64">
        <f>IF(ลับ!AE$3=0,0,IF(เวลาเรียน!BK16="o",ลับ!AE$3,0))</f>
        <v>0</v>
      </c>
      <c r="BE170" s="64">
        <f>IF(ลับ!AF$3=0,0,IF(เวลาเรียน!BL16="o",ลับ!AF$3,0))</f>
        <v>0</v>
      </c>
      <c r="BF170" s="64">
        <f>IF(ลับ!AG$3=0,0,IF(เวลาเรียน!BM16="o",ลับ!AG$3,0))</f>
        <v>0</v>
      </c>
      <c r="BG170" s="64">
        <f>IF(ลับ!AH$3=0,0,IF(เวลาเรียน!BN16="o",ลับ!AH$3,0))</f>
        <v>0</v>
      </c>
      <c r="BH170" s="64">
        <f>IF(ลับ!AI$3=0,0,IF(เวลาเรียน!BO16="o",ลับ!AI$3,0))</f>
        <v>0</v>
      </c>
      <c r="BI170" s="64">
        <f>IF(ลับ!AJ$3=0,0,IF(เวลาเรียน!BP16="o",ลับ!AJ$3,0))</f>
        <v>0</v>
      </c>
      <c r="BJ170" s="64">
        <f>IF(ลับ!AK$3=0,0,IF(เวลาเรียน!BQ16="o",ลับ!AK$3,0))</f>
        <v>0</v>
      </c>
      <c r="BK170" s="64">
        <f>IF(ลับ!AL$3=0,0,IF(เวลาเรียน!BR16="o",ลับ!AL$3,0))</f>
        <v>0</v>
      </c>
      <c r="BL170" s="64">
        <f>IF(ลับ!AM$3=0,0,IF(เวลาเรียน!BS16="o",ลับ!AM$3,0))</f>
        <v>0</v>
      </c>
      <c r="BM170" s="64">
        <f>IF(ลับ!AN$3=0,0,IF(เวลาเรียน!BT16="o",ลับ!AN$3,0))</f>
        <v>0</v>
      </c>
      <c r="BN170" s="64">
        <f>IF(ลับ!AO$3=0,0,IF(เวลาเรียน!BU16="o",ลับ!AO$3,0))</f>
        <v>0</v>
      </c>
      <c r="BO170" s="64">
        <f>IF(ลับ!AP$3=0,0,IF(เวลาเรียน!BV16="o",ลับ!AP$3,0))</f>
        <v>0</v>
      </c>
      <c r="BP170" s="64">
        <f>IF(ลับ!AQ$3=0,0,IF(เวลาเรียน!BW16="o",ลับ!AQ$3,0))</f>
        <v>0</v>
      </c>
      <c r="BQ170" s="64">
        <f>IF(ลับ!AR$3=0,0,IF(เวลาเรียน!BX16="o",ลับ!AR$3,0))</f>
        <v>0</v>
      </c>
      <c r="BR170" s="64">
        <f>IF(ลับ!AS$3=0,0,IF(เวลาเรียน!BY16="o",ลับ!AS$3,0))</f>
        <v>0</v>
      </c>
      <c r="BS170" s="773">
        <f>IF(ลับ!AT$3=0,0,IF(เวลาเรียน!BZ16="o",ลับ!AT$3,0))</f>
        <v>0</v>
      </c>
      <c r="BT170" s="64">
        <f>IF(ลับ!BT$3=0,0,IF(เวลาเรียน!CB16="o",ลับ!BT$3,0))</f>
        <v>0</v>
      </c>
      <c r="BU170" s="64">
        <f>IF(ลับ!BU$3=0,0,IF(เวลาเรียน!CC16="o",ลับ!BU$3,0))</f>
        <v>0</v>
      </c>
      <c r="BV170" s="64">
        <f>IF(ลับ!BV$3=0,0,IF(เวลาเรียน!CD16="o",ลับ!BV$3,0))</f>
        <v>0</v>
      </c>
      <c r="BW170" s="64">
        <f>IF(ลับ!BW$3=0,0,IF(เวลาเรียน!CE16="o",ลับ!BW$3,0))</f>
        <v>0</v>
      </c>
      <c r="BX170" s="64">
        <f>IF(ลับ!BX$3=0,0,IF(เวลาเรียน!CF16="o",ลับ!BX$3,0))</f>
        <v>0</v>
      </c>
      <c r="BY170" s="64">
        <f>IF(ลับ!BY$3=0,0,IF(เวลาเรียน!CG16="o",ลับ!BY$3,0))</f>
        <v>0</v>
      </c>
      <c r="BZ170" s="64">
        <f>IF(ลับ!BZ$3=0,0,IF(เวลาเรียน!CH16="o",ลับ!BZ$3,0))</f>
        <v>0</v>
      </c>
      <c r="CA170" s="64">
        <f>IF(ลับ!CA$3=0,0,IF(เวลาเรียน!CI16="o",ลับ!CA$3,0))</f>
        <v>0</v>
      </c>
      <c r="CB170" s="64">
        <f>IF(ลับ!CB$3=0,0,IF(เวลาเรียน!CJ16="o",ลับ!CB$3,0))</f>
        <v>0</v>
      </c>
      <c r="CC170" s="64">
        <f>IF(ลับ!CC$3=0,0,IF(เวลาเรียน!CK16="o",ลับ!CC$3,0))</f>
        <v>0</v>
      </c>
      <c r="CD170" s="64">
        <f>IF(ลับ!CD$3=0,0,IF(เวลาเรียน!CL16="o",ลับ!CD$3,0))</f>
        <v>0</v>
      </c>
      <c r="CE170" s="64">
        <f>IF(ลับ!CE$3=0,0,IF(เวลาเรียน!CM16="o",ลับ!CE$3,0))</f>
        <v>0</v>
      </c>
      <c r="CF170" s="64">
        <f>IF(ลับ!CF$3=0,0,IF(เวลาเรียน!CN16="o",ลับ!CF$3,0))</f>
        <v>0</v>
      </c>
      <c r="CG170" s="64">
        <f>IF(ลับ!CG$3=0,0,IF(เวลาเรียน!CO16="o",ลับ!CG$3,0))</f>
        <v>0</v>
      </c>
      <c r="CH170" s="64">
        <f>IF(ลับ!CH$3=0,0,IF(เวลาเรียน!CP16="o",ลับ!CH$3,0))</f>
        <v>0</v>
      </c>
      <c r="CI170" s="64">
        <f>IF(ลับ!CI$3=0,0,IF(เวลาเรียน!CQ16="o",ลับ!CI$3,0))</f>
        <v>0</v>
      </c>
      <c r="CJ170" s="64">
        <f>IF(ลับ!CJ$3=0,0,IF(เวลาเรียน!CR16="o",ลับ!CJ$3,0))</f>
        <v>0</v>
      </c>
      <c r="CK170" s="64">
        <f>IF(ลับ!CK$3=0,0,IF(เวลาเรียน!CS16="o",ลับ!CK$3,0))</f>
        <v>0</v>
      </c>
      <c r="CL170" s="64">
        <f>IF(ลับ!CL$3=0,0,IF(เวลาเรียน!CT16="o",ลับ!CL$3,0))</f>
        <v>0</v>
      </c>
      <c r="CM170" s="64">
        <f>IF(ลับ!CM$3=0,0,IF(เวลาเรียน!CU16="o",ลับ!CM$3,0))</f>
        <v>0</v>
      </c>
      <c r="CN170" s="64">
        <f>IF(ลับ!CN$3=0,0,IF(เวลาเรียน!CV16="o",ลับ!CN$3,0))</f>
        <v>0</v>
      </c>
      <c r="CO170" s="64">
        <f>IF(ลับ!CO$3=0,0,IF(เวลาเรียน!CW16="o",ลับ!CO$3,0))</f>
        <v>0</v>
      </c>
      <c r="CP170" s="64">
        <f>IF(ลับ!CP$3=0,0,IF(เวลาเรียน!CX16="o",ลับ!CP$3,0))</f>
        <v>0</v>
      </c>
      <c r="CQ170" s="64">
        <f>IF(ลับ!CQ$3=0,0,IF(เวลาเรียน!CY16="o",ลับ!CQ$3,0))</f>
        <v>0</v>
      </c>
      <c r="CR170" s="64">
        <f>IF(ลับ!CR$3=0,0,IF(เวลาเรียน!CZ16="o",ลับ!CR$3,0))</f>
        <v>0</v>
      </c>
      <c r="CS170" s="64">
        <f>IF(ลับ!CS$3=0,0,IF(เวลาเรียน!DA16="o",ลับ!CS$3,0))</f>
        <v>0</v>
      </c>
      <c r="CT170" s="64">
        <f>IF(ลับ!CT$3=0,0,IF(เวลาเรียน!DB16="o",ลับ!CT$3,0))</f>
        <v>0</v>
      </c>
      <c r="CU170" s="64">
        <f>IF(ลับ!CU$3=0,0,IF(เวลาเรียน!DC16="o",ลับ!CU$3,0))</f>
        <v>0</v>
      </c>
      <c r="CV170" s="64">
        <f>IF(ลับ!CV$3=0,0,IF(เวลาเรียน!DD16="o",ลับ!CV$3,0))</f>
        <v>0</v>
      </c>
      <c r="CW170" s="64">
        <f>IF(ลับ!CW$3=0,0,IF(เวลาเรียน!DE16="o",ลับ!CW$3,0))</f>
        <v>0</v>
      </c>
      <c r="CX170" s="85">
        <f t="shared" si="26"/>
        <v>0</v>
      </c>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c r="DW170" s="51"/>
      <c r="DX170" s="51"/>
      <c r="DY170" s="51"/>
      <c r="DZ170" s="51"/>
      <c r="EA170" s="51"/>
      <c r="EB170" s="51"/>
      <c r="EC170" s="51"/>
      <c r="ED170" s="51"/>
      <c r="EE170" s="51"/>
      <c r="EF170" s="51"/>
      <c r="GI170" s="77"/>
      <c r="GJ170" s="77"/>
      <c r="GK170" s="77"/>
      <c r="GL170" s="77"/>
      <c r="GM170" s="77"/>
      <c r="GN170" s="77"/>
      <c r="GO170" s="77"/>
      <c r="GP170" s="77"/>
      <c r="GQ170" s="77"/>
      <c r="GR170" s="77"/>
      <c r="GS170" s="77"/>
      <c r="GT170" s="77"/>
      <c r="GU170" s="77"/>
      <c r="GV170" s="77"/>
      <c r="GW170" s="77"/>
      <c r="GX170" s="77"/>
      <c r="GY170" s="77"/>
      <c r="GZ170" s="77"/>
      <c r="HA170" s="77"/>
      <c r="HB170" s="77"/>
      <c r="HC170" s="77"/>
      <c r="HD170" s="77"/>
      <c r="HE170" s="77"/>
      <c r="HF170" s="77"/>
    </row>
    <row r="171" spans="1:214" ht="21">
      <c r="A171" s="29">
        <v>12</v>
      </c>
      <c r="B171" s="64">
        <f>IF(ลับ!B$3=0,0,IF(เวลาเรียน!G17="o",ลับ!B$3,0))</f>
        <v>0</v>
      </c>
      <c r="C171" s="64">
        <f>IF(ลับ!C$3=0,0,IF(เวลาเรียน!H17="o",ลับ!C$3,0))</f>
        <v>0</v>
      </c>
      <c r="D171" s="64">
        <f>IF(ลับ!D$3=0,0,IF(เวลาเรียน!I17="o",ลับ!D$3,0))</f>
        <v>0</v>
      </c>
      <c r="E171" s="64">
        <f>IF(ลับ!E$3=0,0,IF(เวลาเรียน!J17="o",ลับ!E$3,0))</f>
        <v>0</v>
      </c>
      <c r="F171" s="64">
        <f>IF(ลับ!F$3=0,0,IF(เวลาเรียน!K17="o",ลับ!F$3,0))</f>
        <v>0</v>
      </c>
      <c r="G171" s="64">
        <f>IF(ลับ!G$3=0,0,IF(เวลาเรียน!L17="o",ลับ!G$3,0))</f>
        <v>0</v>
      </c>
      <c r="H171" s="64">
        <f>IF(ลับ!H$3=0,0,IF(เวลาเรียน!M17="o",ลับ!H$3,0))</f>
        <v>0</v>
      </c>
      <c r="I171" s="64">
        <f>IF(ลับ!I$3=0,0,IF(เวลาเรียน!N17="o",ลับ!I$3,0))</f>
        <v>0</v>
      </c>
      <c r="J171" s="64">
        <f>IF(ลับ!J$3=0,0,IF(เวลาเรียน!O17="o",ลับ!J$3,0))</f>
        <v>0</v>
      </c>
      <c r="K171" s="64">
        <f>IF(ลับ!K$3=0,0,IF(เวลาเรียน!P17="o",ลับ!K$3,0))</f>
        <v>0</v>
      </c>
      <c r="L171" s="64">
        <f>IF(ลับ!L$3=0,0,IF(เวลาเรียน!Q17="o",ลับ!L$3,0))</f>
        <v>0</v>
      </c>
      <c r="M171" s="64">
        <f>IF(ลับ!M$3=0,0,IF(เวลาเรียน!R17="o",ลับ!M$3,0))</f>
        <v>0</v>
      </c>
      <c r="N171" s="64">
        <f>IF(ลับ!N$3=0,0,IF(เวลาเรียน!S17="o",ลับ!N$3,0))</f>
        <v>0</v>
      </c>
      <c r="O171" s="64">
        <f>IF(ลับ!O$3=0,0,IF(เวลาเรียน!T17="o",ลับ!O$3,0))</f>
        <v>0</v>
      </c>
      <c r="P171" s="64">
        <f>IF(ลับ!P$3=0,0,IF(เวลาเรียน!U17="o",ลับ!P$3,0))</f>
        <v>0</v>
      </c>
      <c r="Q171" s="64">
        <f>IF(ลับ!Q$3=0,0,IF(เวลาเรียน!V17="o",ลับ!Q$3,0))</f>
        <v>0</v>
      </c>
      <c r="R171" s="64">
        <f>IF(ลับ!R$3=0,0,IF(เวลาเรียน!W17="o",ลับ!R$3,0))</f>
        <v>0</v>
      </c>
      <c r="S171" s="64">
        <f>IF(ลับ!S$3=0,0,IF(เวลาเรียน!X17="o",ลับ!S$3,0))</f>
        <v>0</v>
      </c>
      <c r="T171" s="64">
        <f>IF(ลับ!T$3=0,0,IF(เวลาเรียน!Y17="o",ลับ!T$3,0))</f>
        <v>0</v>
      </c>
      <c r="U171" s="64">
        <f>IF(ลับ!U$3=0,0,IF(เวลาเรียน!Z17="o",ลับ!U$3,0))</f>
        <v>0</v>
      </c>
      <c r="V171" s="64">
        <f>IF(ลับ!V$3=0,0,IF(เวลาเรียน!AA17="o",ลับ!V$3,0))</f>
        <v>0</v>
      </c>
      <c r="W171" s="64">
        <f>IF(ลับ!W$3=0,0,IF(เวลาเรียน!AB17="o",ลับ!W$3,0))</f>
        <v>0</v>
      </c>
      <c r="X171" s="64">
        <f>IF(ลับ!X$3=0,0,IF(เวลาเรียน!AC17="o",ลับ!X$3,0))</f>
        <v>0</v>
      </c>
      <c r="Y171" s="64">
        <f>IF(ลับ!Y$3=0,0,IF(เวลาเรียน!AD17="o",ลับ!Y$3,0))</f>
        <v>0</v>
      </c>
      <c r="Z171" s="773">
        <f>IF(ลับ!Z$3=0,0,IF(เวลาเรียน!AE17="o",ลับ!Z$3,0))</f>
        <v>0</v>
      </c>
      <c r="AA171" s="64">
        <f>IF(ลับ!B$3=0,0,IF(เวลาเรียน!AH17="o",ลับ!B$3,0))</f>
        <v>0</v>
      </c>
      <c r="AB171" s="64">
        <f>IF(ลับ!C$3=0,0,IF(เวลาเรียน!AI17="o",ลับ!C$3,0))</f>
        <v>0</v>
      </c>
      <c r="AC171" s="64">
        <f>IF(ลับ!D$3=0,0,IF(เวลาเรียน!AJ17="o",ลับ!D$3,0))</f>
        <v>0</v>
      </c>
      <c r="AD171" s="64">
        <f>IF(ลับ!E$3=0,0,IF(เวลาเรียน!AK17="o",ลับ!E$3,0))</f>
        <v>0</v>
      </c>
      <c r="AE171" s="64">
        <f>IF(ลับ!F$3=0,0,IF(เวลาเรียน!AL17="o",ลับ!F$3,0))</f>
        <v>0</v>
      </c>
      <c r="AF171" s="64">
        <f>IF(ลับ!G$3=0,0,IF(เวลาเรียน!AM17="o",ลับ!G$3,0))</f>
        <v>0</v>
      </c>
      <c r="AG171" s="64">
        <f>IF(ลับ!H$3=0,0,IF(เวลาเรียน!AN17="o",ลับ!H$3,0))</f>
        <v>0</v>
      </c>
      <c r="AH171" s="64">
        <f>IF(ลับ!I$3=0,0,IF(เวลาเรียน!AO17="o",ลับ!I$3,0))</f>
        <v>0</v>
      </c>
      <c r="AI171" s="64">
        <f>IF(ลับ!J$3=0,0,IF(เวลาเรียน!AP17="o",ลับ!J$3,0))</f>
        <v>0</v>
      </c>
      <c r="AJ171" s="64">
        <f>IF(ลับ!K$3=0,0,IF(เวลาเรียน!AQ17="o",ลับ!K$3,0))</f>
        <v>0</v>
      </c>
      <c r="AK171" s="64">
        <f>IF(ลับ!L$3=0,0,IF(เวลาเรียน!AR17="o",ลับ!L$3,0))</f>
        <v>0</v>
      </c>
      <c r="AL171" s="64">
        <f>IF(ลับ!M$3=0,0,IF(เวลาเรียน!AS17="o",ลับ!M$3,0))</f>
        <v>0</v>
      </c>
      <c r="AM171" s="64">
        <f>IF(ลับ!N$3=0,0,IF(เวลาเรียน!AT17="o",ลับ!N$3,0))</f>
        <v>0</v>
      </c>
      <c r="AN171" s="64">
        <f>IF(ลับ!O$3=0,0,IF(เวลาเรียน!AU17="o",ลับ!O$3,0))</f>
        <v>0</v>
      </c>
      <c r="AO171" s="64">
        <f>IF(ลับ!P$3=0,0,IF(เวลาเรียน!AV17="o",ลับ!P$3,0))</f>
        <v>0</v>
      </c>
      <c r="AP171" s="64">
        <f>IF(ลับ!Q$3=0,0,IF(เวลาเรียน!AW17="o",ลับ!Q$3,0))</f>
        <v>0</v>
      </c>
      <c r="AQ171" s="64">
        <f>IF(ลับ!R$3=0,0,IF(เวลาเรียน!AX17="o",ลับ!R$3,0))</f>
        <v>0</v>
      </c>
      <c r="AR171" s="64">
        <f>IF(ลับ!S$3=0,0,IF(เวลาเรียน!AY17="o",ลับ!S$3,0))</f>
        <v>0</v>
      </c>
      <c r="AS171" s="64">
        <f>IF(ลับ!T$3=0,0,IF(เวลาเรียน!AZ17="o",ลับ!T$3,0))</f>
        <v>0</v>
      </c>
      <c r="AT171" s="64">
        <f>IF(ลับ!U$3=0,0,IF(เวลาเรียน!BA17="o",ลับ!U$3,0))</f>
        <v>0</v>
      </c>
      <c r="AU171" s="64">
        <f>IF(ลับ!V$3=0,0,IF(เวลาเรียน!BB17="o",ลับ!V$3,0))</f>
        <v>0</v>
      </c>
      <c r="AV171" s="64">
        <f>IF(ลับ!W$3=0,0,IF(เวลาเรียน!BC17="o",ลับ!W$3,0))</f>
        <v>0</v>
      </c>
      <c r="AW171" s="64">
        <f>IF(ลับ!X$3=0,0,IF(เวลาเรียน!BD17="o",ลับ!X$3,0))</f>
        <v>0</v>
      </c>
      <c r="AX171" s="64">
        <f>IF(ลับ!Y$3=0,0,IF(เวลาเรียน!BE17="o",ลับ!Y$3,0))</f>
        <v>0</v>
      </c>
      <c r="AY171" s="64">
        <f>IF(ลับ!Z$3=0,0,IF(เวลาเรียน!BF17="o",ลับ!Z$3,0))</f>
        <v>0</v>
      </c>
      <c r="AZ171" s="64">
        <f>IF(ลับ!AA$3=0,0,IF(เวลาเรียน!BG17="o",ลับ!AA$3,0))</f>
        <v>0</v>
      </c>
      <c r="BA171" s="64">
        <f>IF(ลับ!AB$3=0,0,IF(เวลาเรียน!BH17="o",ลับ!AB$3,0))</f>
        <v>0</v>
      </c>
      <c r="BB171" s="64">
        <f>IF(ลับ!AC$3=0,0,IF(เวลาเรียน!BI17="o",ลับ!AC$3,0))</f>
        <v>0</v>
      </c>
      <c r="BC171" s="64">
        <f>IF(ลับ!AD$3=0,0,IF(เวลาเรียน!BJ17="o",ลับ!AD$3,0))</f>
        <v>0</v>
      </c>
      <c r="BD171" s="64">
        <f>IF(ลับ!AE$3=0,0,IF(เวลาเรียน!BK17="o",ลับ!AE$3,0))</f>
        <v>0</v>
      </c>
      <c r="BE171" s="64">
        <f>IF(ลับ!AF$3=0,0,IF(เวลาเรียน!BL17="o",ลับ!AF$3,0))</f>
        <v>0</v>
      </c>
      <c r="BF171" s="64">
        <f>IF(ลับ!AG$3=0,0,IF(เวลาเรียน!BM17="o",ลับ!AG$3,0))</f>
        <v>0</v>
      </c>
      <c r="BG171" s="64">
        <f>IF(ลับ!AH$3=0,0,IF(เวลาเรียน!BN17="o",ลับ!AH$3,0))</f>
        <v>0</v>
      </c>
      <c r="BH171" s="64">
        <f>IF(ลับ!AI$3=0,0,IF(เวลาเรียน!BO17="o",ลับ!AI$3,0))</f>
        <v>0</v>
      </c>
      <c r="BI171" s="64">
        <f>IF(ลับ!AJ$3=0,0,IF(เวลาเรียน!BP17="o",ลับ!AJ$3,0))</f>
        <v>0</v>
      </c>
      <c r="BJ171" s="64">
        <f>IF(ลับ!AK$3=0,0,IF(เวลาเรียน!BQ17="o",ลับ!AK$3,0))</f>
        <v>0</v>
      </c>
      <c r="BK171" s="64">
        <f>IF(ลับ!AL$3=0,0,IF(เวลาเรียน!BR17="o",ลับ!AL$3,0))</f>
        <v>0</v>
      </c>
      <c r="BL171" s="64">
        <f>IF(ลับ!AM$3=0,0,IF(เวลาเรียน!BS17="o",ลับ!AM$3,0))</f>
        <v>0</v>
      </c>
      <c r="BM171" s="64">
        <f>IF(ลับ!AN$3=0,0,IF(เวลาเรียน!BT17="o",ลับ!AN$3,0))</f>
        <v>0</v>
      </c>
      <c r="BN171" s="64">
        <f>IF(ลับ!AO$3=0,0,IF(เวลาเรียน!BU17="o",ลับ!AO$3,0))</f>
        <v>0</v>
      </c>
      <c r="BO171" s="64">
        <f>IF(ลับ!AP$3=0,0,IF(เวลาเรียน!BV17="o",ลับ!AP$3,0))</f>
        <v>0</v>
      </c>
      <c r="BP171" s="64">
        <f>IF(ลับ!AQ$3=0,0,IF(เวลาเรียน!BW17="o",ลับ!AQ$3,0))</f>
        <v>0</v>
      </c>
      <c r="BQ171" s="64">
        <f>IF(ลับ!AR$3=0,0,IF(เวลาเรียน!BX17="o",ลับ!AR$3,0))</f>
        <v>0</v>
      </c>
      <c r="BR171" s="64">
        <f>IF(ลับ!AS$3=0,0,IF(เวลาเรียน!BY17="o",ลับ!AS$3,0))</f>
        <v>0</v>
      </c>
      <c r="BS171" s="773">
        <f>IF(ลับ!AT$3=0,0,IF(เวลาเรียน!BZ17="o",ลับ!AT$3,0))</f>
        <v>0</v>
      </c>
      <c r="BT171" s="64">
        <f>IF(ลับ!BT$3=0,0,IF(เวลาเรียน!CB17="o",ลับ!BT$3,0))</f>
        <v>0</v>
      </c>
      <c r="BU171" s="64">
        <f>IF(ลับ!BU$3=0,0,IF(เวลาเรียน!CC17="o",ลับ!BU$3,0))</f>
        <v>0</v>
      </c>
      <c r="BV171" s="64">
        <f>IF(ลับ!BV$3=0,0,IF(เวลาเรียน!CD17="o",ลับ!BV$3,0))</f>
        <v>0</v>
      </c>
      <c r="BW171" s="64">
        <f>IF(ลับ!BW$3=0,0,IF(เวลาเรียน!CE17="o",ลับ!BW$3,0))</f>
        <v>0</v>
      </c>
      <c r="BX171" s="64">
        <f>IF(ลับ!BX$3=0,0,IF(เวลาเรียน!CF17="o",ลับ!BX$3,0))</f>
        <v>0</v>
      </c>
      <c r="BY171" s="64">
        <f>IF(ลับ!BY$3=0,0,IF(เวลาเรียน!CG17="o",ลับ!BY$3,0))</f>
        <v>0</v>
      </c>
      <c r="BZ171" s="64">
        <f>IF(ลับ!BZ$3=0,0,IF(เวลาเรียน!CH17="o",ลับ!BZ$3,0))</f>
        <v>0</v>
      </c>
      <c r="CA171" s="64">
        <f>IF(ลับ!CA$3=0,0,IF(เวลาเรียน!CI17="o",ลับ!CA$3,0))</f>
        <v>0</v>
      </c>
      <c r="CB171" s="64">
        <f>IF(ลับ!CB$3=0,0,IF(เวลาเรียน!CJ17="o",ลับ!CB$3,0))</f>
        <v>0</v>
      </c>
      <c r="CC171" s="64">
        <f>IF(ลับ!CC$3=0,0,IF(เวลาเรียน!CK17="o",ลับ!CC$3,0))</f>
        <v>0</v>
      </c>
      <c r="CD171" s="64">
        <f>IF(ลับ!CD$3=0,0,IF(เวลาเรียน!CL17="o",ลับ!CD$3,0))</f>
        <v>0</v>
      </c>
      <c r="CE171" s="64">
        <f>IF(ลับ!CE$3=0,0,IF(เวลาเรียน!CM17="o",ลับ!CE$3,0))</f>
        <v>0</v>
      </c>
      <c r="CF171" s="64">
        <f>IF(ลับ!CF$3=0,0,IF(เวลาเรียน!CN17="o",ลับ!CF$3,0))</f>
        <v>0</v>
      </c>
      <c r="CG171" s="64">
        <f>IF(ลับ!CG$3=0,0,IF(เวลาเรียน!CO17="o",ลับ!CG$3,0))</f>
        <v>0</v>
      </c>
      <c r="CH171" s="64">
        <f>IF(ลับ!CH$3=0,0,IF(เวลาเรียน!CP17="o",ลับ!CH$3,0))</f>
        <v>0</v>
      </c>
      <c r="CI171" s="64">
        <f>IF(ลับ!CI$3=0,0,IF(เวลาเรียน!CQ17="o",ลับ!CI$3,0))</f>
        <v>0</v>
      </c>
      <c r="CJ171" s="64">
        <f>IF(ลับ!CJ$3=0,0,IF(เวลาเรียน!CR17="o",ลับ!CJ$3,0))</f>
        <v>0</v>
      </c>
      <c r="CK171" s="64">
        <f>IF(ลับ!CK$3=0,0,IF(เวลาเรียน!CS17="o",ลับ!CK$3,0))</f>
        <v>0</v>
      </c>
      <c r="CL171" s="64">
        <f>IF(ลับ!CL$3=0,0,IF(เวลาเรียน!CT17="o",ลับ!CL$3,0))</f>
        <v>0</v>
      </c>
      <c r="CM171" s="64">
        <f>IF(ลับ!CM$3=0,0,IF(เวลาเรียน!CU17="o",ลับ!CM$3,0))</f>
        <v>0</v>
      </c>
      <c r="CN171" s="64">
        <f>IF(ลับ!CN$3=0,0,IF(เวลาเรียน!CV17="o",ลับ!CN$3,0))</f>
        <v>0</v>
      </c>
      <c r="CO171" s="64">
        <f>IF(ลับ!CO$3=0,0,IF(เวลาเรียน!CW17="o",ลับ!CO$3,0))</f>
        <v>0</v>
      </c>
      <c r="CP171" s="64">
        <f>IF(ลับ!CP$3=0,0,IF(เวลาเรียน!CX17="o",ลับ!CP$3,0))</f>
        <v>0</v>
      </c>
      <c r="CQ171" s="64">
        <f>IF(ลับ!CQ$3=0,0,IF(เวลาเรียน!CY17="o",ลับ!CQ$3,0))</f>
        <v>0</v>
      </c>
      <c r="CR171" s="64">
        <f>IF(ลับ!CR$3=0,0,IF(เวลาเรียน!CZ17="o",ลับ!CR$3,0))</f>
        <v>0</v>
      </c>
      <c r="CS171" s="64">
        <f>IF(ลับ!CS$3=0,0,IF(เวลาเรียน!DA17="o",ลับ!CS$3,0))</f>
        <v>0</v>
      </c>
      <c r="CT171" s="64">
        <f>IF(ลับ!CT$3=0,0,IF(เวลาเรียน!DB17="o",ลับ!CT$3,0))</f>
        <v>0</v>
      </c>
      <c r="CU171" s="64">
        <f>IF(ลับ!CU$3=0,0,IF(เวลาเรียน!DC17="o",ลับ!CU$3,0))</f>
        <v>0</v>
      </c>
      <c r="CV171" s="64">
        <f>IF(ลับ!CV$3=0,0,IF(เวลาเรียน!DD17="o",ลับ!CV$3,0))</f>
        <v>0</v>
      </c>
      <c r="CW171" s="64">
        <f>IF(ลับ!CW$3=0,0,IF(เวลาเรียน!DE17="o",ลับ!CW$3,0))</f>
        <v>0</v>
      </c>
      <c r="CX171" s="85">
        <f t="shared" si="26"/>
        <v>0</v>
      </c>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GI171" s="77"/>
      <c r="GJ171" s="77"/>
      <c r="GK171" s="77"/>
      <c r="GL171" s="77"/>
      <c r="GM171" s="77"/>
      <c r="GN171" s="77"/>
      <c r="GO171" s="77"/>
      <c r="GP171" s="77"/>
      <c r="GQ171" s="77"/>
      <c r="GR171" s="77"/>
      <c r="GS171" s="77"/>
      <c r="GT171" s="77"/>
      <c r="GU171" s="77"/>
      <c r="GV171" s="77"/>
      <c r="GW171" s="77"/>
      <c r="GX171" s="77"/>
      <c r="GY171" s="77"/>
      <c r="GZ171" s="77"/>
      <c r="HA171" s="77"/>
      <c r="HB171" s="77"/>
      <c r="HC171" s="77"/>
      <c r="HD171" s="77"/>
      <c r="HE171" s="77"/>
      <c r="HF171" s="77"/>
    </row>
    <row r="172" spans="1:214" ht="21">
      <c r="A172" s="29">
        <v>13</v>
      </c>
      <c r="B172" s="64">
        <f>IF(ลับ!B$3=0,0,IF(เวลาเรียน!G18="o",ลับ!B$3,0))</f>
        <v>0</v>
      </c>
      <c r="C172" s="64">
        <f>IF(ลับ!C$3=0,0,IF(เวลาเรียน!H18="o",ลับ!C$3,0))</f>
        <v>0</v>
      </c>
      <c r="D172" s="64">
        <f>IF(ลับ!D$3=0,0,IF(เวลาเรียน!I18="o",ลับ!D$3,0))</f>
        <v>0</v>
      </c>
      <c r="E172" s="64">
        <f>IF(ลับ!E$3=0,0,IF(เวลาเรียน!J18="o",ลับ!E$3,0))</f>
        <v>0</v>
      </c>
      <c r="F172" s="64">
        <f>IF(ลับ!F$3=0,0,IF(เวลาเรียน!K18="o",ลับ!F$3,0))</f>
        <v>0</v>
      </c>
      <c r="G172" s="64">
        <f>IF(ลับ!G$3=0,0,IF(เวลาเรียน!L18="o",ลับ!G$3,0))</f>
        <v>0</v>
      </c>
      <c r="H172" s="64">
        <f>IF(ลับ!H$3=0,0,IF(เวลาเรียน!M18="o",ลับ!H$3,0))</f>
        <v>0</v>
      </c>
      <c r="I172" s="64">
        <f>IF(ลับ!I$3=0,0,IF(เวลาเรียน!N18="o",ลับ!I$3,0))</f>
        <v>0</v>
      </c>
      <c r="J172" s="64">
        <f>IF(ลับ!J$3=0,0,IF(เวลาเรียน!O18="o",ลับ!J$3,0))</f>
        <v>0</v>
      </c>
      <c r="K172" s="64">
        <f>IF(ลับ!K$3=0,0,IF(เวลาเรียน!P18="o",ลับ!K$3,0))</f>
        <v>0</v>
      </c>
      <c r="L172" s="64">
        <f>IF(ลับ!L$3=0,0,IF(เวลาเรียน!Q18="o",ลับ!L$3,0))</f>
        <v>0</v>
      </c>
      <c r="M172" s="64">
        <f>IF(ลับ!M$3=0,0,IF(เวลาเรียน!R18="o",ลับ!M$3,0))</f>
        <v>0</v>
      </c>
      <c r="N172" s="64">
        <f>IF(ลับ!N$3=0,0,IF(เวลาเรียน!S18="o",ลับ!N$3,0))</f>
        <v>0</v>
      </c>
      <c r="O172" s="64">
        <f>IF(ลับ!O$3=0,0,IF(เวลาเรียน!T18="o",ลับ!O$3,0))</f>
        <v>0</v>
      </c>
      <c r="P172" s="64">
        <f>IF(ลับ!P$3=0,0,IF(เวลาเรียน!U18="o",ลับ!P$3,0))</f>
        <v>0</v>
      </c>
      <c r="Q172" s="64">
        <f>IF(ลับ!Q$3=0,0,IF(เวลาเรียน!V18="o",ลับ!Q$3,0))</f>
        <v>0</v>
      </c>
      <c r="R172" s="64">
        <f>IF(ลับ!R$3=0,0,IF(เวลาเรียน!W18="o",ลับ!R$3,0))</f>
        <v>0</v>
      </c>
      <c r="S172" s="64">
        <f>IF(ลับ!S$3=0,0,IF(เวลาเรียน!X18="o",ลับ!S$3,0))</f>
        <v>0</v>
      </c>
      <c r="T172" s="64">
        <f>IF(ลับ!T$3=0,0,IF(เวลาเรียน!Y18="o",ลับ!T$3,0))</f>
        <v>0</v>
      </c>
      <c r="U172" s="64">
        <f>IF(ลับ!U$3=0,0,IF(เวลาเรียน!Z18="o",ลับ!U$3,0))</f>
        <v>0</v>
      </c>
      <c r="V172" s="64">
        <f>IF(ลับ!V$3=0,0,IF(เวลาเรียน!AA18="o",ลับ!V$3,0))</f>
        <v>0</v>
      </c>
      <c r="W172" s="64">
        <f>IF(ลับ!W$3=0,0,IF(เวลาเรียน!AB18="o",ลับ!W$3,0))</f>
        <v>0</v>
      </c>
      <c r="X172" s="64">
        <f>IF(ลับ!X$3=0,0,IF(เวลาเรียน!AC18="o",ลับ!X$3,0))</f>
        <v>0</v>
      </c>
      <c r="Y172" s="64">
        <f>IF(ลับ!Y$3=0,0,IF(เวลาเรียน!AD18="o",ลับ!Y$3,0))</f>
        <v>0</v>
      </c>
      <c r="Z172" s="773">
        <f>IF(ลับ!Z$3=0,0,IF(เวลาเรียน!AE18="o",ลับ!Z$3,0))</f>
        <v>0</v>
      </c>
      <c r="AA172" s="64">
        <f>IF(ลับ!B$3=0,0,IF(เวลาเรียน!AH18="o",ลับ!B$3,0))</f>
        <v>0</v>
      </c>
      <c r="AB172" s="64">
        <f>IF(ลับ!C$3=0,0,IF(เวลาเรียน!AI18="o",ลับ!C$3,0))</f>
        <v>0</v>
      </c>
      <c r="AC172" s="64">
        <f>IF(ลับ!D$3=0,0,IF(เวลาเรียน!AJ18="o",ลับ!D$3,0))</f>
        <v>0</v>
      </c>
      <c r="AD172" s="64">
        <f>IF(ลับ!E$3=0,0,IF(เวลาเรียน!AK18="o",ลับ!E$3,0))</f>
        <v>0</v>
      </c>
      <c r="AE172" s="64">
        <f>IF(ลับ!F$3=0,0,IF(เวลาเรียน!AL18="o",ลับ!F$3,0))</f>
        <v>0</v>
      </c>
      <c r="AF172" s="64">
        <f>IF(ลับ!G$3=0,0,IF(เวลาเรียน!AM18="o",ลับ!G$3,0))</f>
        <v>0</v>
      </c>
      <c r="AG172" s="64">
        <f>IF(ลับ!H$3=0,0,IF(เวลาเรียน!AN18="o",ลับ!H$3,0))</f>
        <v>0</v>
      </c>
      <c r="AH172" s="64">
        <f>IF(ลับ!I$3=0,0,IF(เวลาเรียน!AO18="o",ลับ!I$3,0))</f>
        <v>0</v>
      </c>
      <c r="AI172" s="64">
        <f>IF(ลับ!J$3=0,0,IF(เวลาเรียน!AP18="o",ลับ!J$3,0))</f>
        <v>0</v>
      </c>
      <c r="AJ172" s="64">
        <f>IF(ลับ!K$3=0,0,IF(เวลาเรียน!AQ18="o",ลับ!K$3,0))</f>
        <v>0</v>
      </c>
      <c r="AK172" s="64">
        <f>IF(ลับ!L$3=0,0,IF(เวลาเรียน!AR18="o",ลับ!L$3,0))</f>
        <v>0</v>
      </c>
      <c r="AL172" s="64">
        <f>IF(ลับ!M$3=0,0,IF(เวลาเรียน!AS18="o",ลับ!M$3,0))</f>
        <v>0</v>
      </c>
      <c r="AM172" s="64">
        <f>IF(ลับ!N$3=0,0,IF(เวลาเรียน!AT18="o",ลับ!N$3,0))</f>
        <v>0</v>
      </c>
      <c r="AN172" s="64">
        <f>IF(ลับ!O$3=0,0,IF(เวลาเรียน!AU18="o",ลับ!O$3,0))</f>
        <v>0</v>
      </c>
      <c r="AO172" s="64">
        <f>IF(ลับ!P$3=0,0,IF(เวลาเรียน!AV18="o",ลับ!P$3,0))</f>
        <v>0</v>
      </c>
      <c r="AP172" s="64">
        <f>IF(ลับ!Q$3=0,0,IF(เวลาเรียน!AW18="o",ลับ!Q$3,0))</f>
        <v>0</v>
      </c>
      <c r="AQ172" s="64">
        <f>IF(ลับ!R$3=0,0,IF(เวลาเรียน!AX18="o",ลับ!R$3,0))</f>
        <v>0</v>
      </c>
      <c r="AR172" s="64">
        <f>IF(ลับ!S$3=0,0,IF(เวลาเรียน!AY18="o",ลับ!S$3,0))</f>
        <v>0</v>
      </c>
      <c r="AS172" s="64">
        <f>IF(ลับ!T$3=0,0,IF(เวลาเรียน!AZ18="o",ลับ!T$3,0))</f>
        <v>0</v>
      </c>
      <c r="AT172" s="64">
        <f>IF(ลับ!U$3=0,0,IF(เวลาเรียน!BA18="o",ลับ!U$3,0))</f>
        <v>0</v>
      </c>
      <c r="AU172" s="64">
        <f>IF(ลับ!V$3=0,0,IF(เวลาเรียน!BB18="o",ลับ!V$3,0))</f>
        <v>0</v>
      </c>
      <c r="AV172" s="64">
        <f>IF(ลับ!W$3=0,0,IF(เวลาเรียน!BC18="o",ลับ!W$3,0))</f>
        <v>0</v>
      </c>
      <c r="AW172" s="64">
        <f>IF(ลับ!X$3=0,0,IF(เวลาเรียน!BD18="o",ลับ!X$3,0))</f>
        <v>0</v>
      </c>
      <c r="AX172" s="64">
        <f>IF(ลับ!Y$3=0,0,IF(เวลาเรียน!BE18="o",ลับ!Y$3,0))</f>
        <v>0</v>
      </c>
      <c r="AY172" s="64">
        <f>IF(ลับ!Z$3=0,0,IF(เวลาเรียน!BF18="o",ลับ!Z$3,0))</f>
        <v>0</v>
      </c>
      <c r="AZ172" s="64">
        <f>IF(ลับ!AA$3=0,0,IF(เวลาเรียน!BG18="o",ลับ!AA$3,0))</f>
        <v>0</v>
      </c>
      <c r="BA172" s="64">
        <f>IF(ลับ!AB$3=0,0,IF(เวลาเรียน!BH18="o",ลับ!AB$3,0))</f>
        <v>0</v>
      </c>
      <c r="BB172" s="64">
        <f>IF(ลับ!AC$3=0,0,IF(เวลาเรียน!BI18="o",ลับ!AC$3,0))</f>
        <v>0</v>
      </c>
      <c r="BC172" s="64">
        <f>IF(ลับ!AD$3=0,0,IF(เวลาเรียน!BJ18="o",ลับ!AD$3,0))</f>
        <v>0</v>
      </c>
      <c r="BD172" s="64">
        <f>IF(ลับ!AE$3=0,0,IF(เวลาเรียน!BK18="o",ลับ!AE$3,0))</f>
        <v>0</v>
      </c>
      <c r="BE172" s="64">
        <f>IF(ลับ!AF$3=0,0,IF(เวลาเรียน!BL18="o",ลับ!AF$3,0))</f>
        <v>0</v>
      </c>
      <c r="BF172" s="64">
        <f>IF(ลับ!AG$3=0,0,IF(เวลาเรียน!BM18="o",ลับ!AG$3,0))</f>
        <v>0</v>
      </c>
      <c r="BG172" s="64">
        <f>IF(ลับ!AH$3=0,0,IF(เวลาเรียน!BN18="o",ลับ!AH$3,0))</f>
        <v>0</v>
      </c>
      <c r="BH172" s="64">
        <f>IF(ลับ!AI$3=0,0,IF(เวลาเรียน!BO18="o",ลับ!AI$3,0))</f>
        <v>0</v>
      </c>
      <c r="BI172" s="64">
        <f>IF(ลับ!AJ$3=0,0,IF(เวลาเรียน!BP18="o",ลับ!AJ$3,0))</f>
        <v>0</v>
      </c>
      <c r="BJ172" s="64">
        <f>IF(ลับ!AK$3=0,0,IF(เวลาเรียน!BQ18="o",ลับ!AK$3,0))</f>
        <v>0</v>
      </c>
      <c r="BK172" s="64">
        <f>IF(ลับ!AL$3=0,0,IF(เวลาเรียน!BR18="o",ลับ!AL$3,0))</f>
        <v>0</v>
      </c>
      <c r="BL172" s="64">
        <f>IF(ลับ!AM$3=0,0,IF(เวลาเรียน!BS18="o",ลับ!AM$3,0))</f>
        <v>0</v>
      </c>
      <c r="BM172" s="64">
        <f>IF(ลับ!AN$3=0,0,IF(เวลาเรียน!BT18="o",ลับ!AN$3,0))</f>
        <v>0</v>
      </c>
      <c r="BN172" s="64">
        <f>IF(ลับ!AO$3=0,0,IF(เวลาเรียน!BU18="o",ลับ!AO$3,0))</f>
        <v>0</v>
      </c>
      <c r="BO172" s="64">
        <f>IF(ลับ!AP$3=0,0,IF(เวลาเรียน!BV18="o",ลับ!AP$3,0))</f>
        <v>0</v>
      </c>
      <c r="BP172" s="64">
        <f>IF(ลับ!AQ$3=0,0,IF(เวลาเรียน!BW18="o",ลับ!AQ$3,0))</f>
        <v>0</v>
      </c>
      <c r="BQ172" s="64">
        <f>IF(ลับ!AR$3=0,0,IF(เวลาเรียน!BX18="o",ลับ!AR$3,0))</f>
        <v>0</v>
      </c>
      <c r="BR172" s="64">
        <f>IF(ลับ!AS$3=0,0,IF(เวลาเรียน!BY18="o",ลับ!AS$3,0))</f>
        <v>0</v>
      </c>
      <c r="BS172" s="773">
        <f>IF(ลับ!AT$3=0,0,IF(เวลาเรียน!BZ18="o",ลับ!AT$3,0))</f>
        <v>0</v>
      </c>
      <c r="BT172" s="64">
        <f>IF(ลับ!BT$3=0,0,IF(เวลาเรียน!CB18="o",ลับ!BT$3,0))</f>
        <v>0</v>
      </c>
      <c r="BU172" s="64">
        <f>IF(ลับ!BU$3=0,0,IF(เวลาเรียน!CC18="o",ลับ!BU$3,0))</f>
        <v>0</v>
      </c>
      <c r="BV172" s="64">
        <f>IF(ลับ!BV$3=0,0,IF(เวลาเรียน!CD18="o",ลับ!BV$3,0))</f>
        <v>0</v>
      </c>
      <c r="BW172" s="64">
        <f>IF(ลับ!BW$3=0,0,IF(เวลาเรียน!CE18="o",ลับ!BW$3,0))</f>
        <v>0</v>
      </c>
      <c r="BX172" s="64">
        <f>IF(ลับ!BX$3=0,0,IF(เวลาเรียน!CF18="o",ลับ!BX$3,0))</f>
        <v>0</v>
      </c>
      <c r="BY172" s="64">
        <f>IF(ลับ!BY$3=0,0,IF(เวลาเรียน!CG18="o",ลับ!BY$3,0))</f>
        <v>0</v>
      </c>
      <c r="BZ172" s="64">
        <f>IF(ลับ!BZ$3=0,0,IF(เวลาเรียน!CH18="o",ลับ!BZ$3,0))</f>
        <v>0</v>
      </c>
      <c r="CA172" s="64">
        <f>IF(ลับ!CA$3=0,0,IF(เวลาเรียน!CI18="o",ลับ!CA$3,0))</f>
        <v>0</v>
      </c>
      <c r="CB172" s="64">
        <f>IF(ลับ!CB$3=0,0,IF(เวลาเรียน!CJ18="o",ลับ!CB$3,0))</f>
        <v>0</v>
      </c>
      <c r="CC172" s="64">
        <f>IF(ลับ!CC$3=0,0,IF(เวลาเรียน!CK18="o",ลับ!CC$3,0))</f>
        <v>0</v>
      </c>
      <c r="CD172" s="64">
        <f>IF(ลับ!CD$3=0,0,IF(เวลาเรียน!CL18="o",ลับ!CD$3,0))</f>
        <v>0</v>
      </c>
      <c r="CE172" s="64">
        <f>IF(ลับ!CE$3=0,0,IF(เวลาเรียน!CM18="o",ลับ!CE$3,0))</f>
        <v>0</v>
      </c>
      <c r="CF172" s="64">
        <f>IF(ลับ!CF$3=0,0,IF(เวลาเรียน!CN18="o",ลับ!CF$3,0))</f>
        <v>0</v>
      </c>
      <c r="CG172" s="64">
        <f>IF(ลับ!CG$3=0,0,IF(เวลาเรียน!CO18="o",ลับ!CG$3,0))</f>
        <v>0</v>
      </c>
      <c r="CH172" s="64">
        <f>IF(ลับ!CH$3=0,0,IF(เวลาเรียน!CP18="o",ลับ!CH$3,0))</f>
        <v>0</v>
      </c>
      <c r="CI172" s="64">
        <f>IF(ลับ!CI$3=0,0,IF(เวลาเรียน!CQ18="o",ลับ!CI$3,0))</f>
        <v>0</v>
      </c>
      <c r="CJ172" s="64">
        <f>IF(ลับ!CJ$3=0,0,IF(เวลาเรียน!CR18="o",ลับ!CJ$3,0))</f>
        <v>0</v>
      </c>
      <c r="CK172" s="64">
        <f>IF(ลับ!CK$3=0,0,IF(เวลาเรียน!CS18="o",ลับ!CK$3,0))</f>
        <v>0</v>
      </c>
      <c r="CL172" s="64">
        <f>IF(ลับ!CL$3=0,0,IF(เวลาเรียน!CT18="o",ลับ!CL$3,0))</f>
        <v>0</v>
      </c>
      <c r="CM172" s="64">
        <f>IF(ลับ!CM$3=0,0,IF(เวลาเรียน!CU18="o",ลับ!CM$3,0))</f>
        <v>0</v>
      </c>
      <c r="CN172" s="64">
        <f>IF(ลับ!CN$3=0,0,IF(เวลาเรียน!CV18="o",ลับ!CN$3,0))</f>
        <v>0</v>
      </c>
      <c r="CO172" s="64">
        <f>IF(ลับ!CO$3=0,0,IF(เวลาเรียน!CW18="o",ลับ!CO$3,0))</f>
        <v>0</v>
      </c>
      <c r="CP172" s="64">
        <f>IF(ลับ!CP$3=0,0,IF(เวลาเรียน!CX18="o",ลับ!CP$3,0))</f>
        <v>0</v>
      </c>
      <c r="CQ172" s="64">
        <f>IF(ลับ!CQ$3=0,0,IF(เวลาเรียน!CY18="o",ลับ!CQ$3,0))</f>
        <v>0</v>
      </c>
      <c r="CR172" s="64">
        <f>IF(ลับ!CR$3=0,0,IF(เวลาเรียน!CZ18="o",ลับ!CR$3,0))</f>
        <v>0</v>
      </c>
      <c r="CS172" s="64">
        <f>IF(ลับ!CS$3=0,0,IF(เวลาเรียน!DA18="o",ลับ!CS$3,0))</f>
        <v>0</v>
      </c>
      <c r="CT172" s="64">
        <f>IF(ลับ!CT$3=0,0,IF(เวลาเรียน!DB18="o",ลับ!CT$3,0))</f>
        <v>0</v>
      </c>
      <c r="CU172" s="64">
        <f>IF(ลับ!CU$3=0,0,IF(เวลาเรียน!DC18="o",ลับ!CU$3,0))</f>
        <v>0</v>
      </c>
      <c r="CV172" s="64">
        <f>IF(ลับ!CV$3=0,0,IF(เวลาเรียน!DD18="o",ลับ!CV$3,0))</f>
        <v>0</v>
      </c>
      <c r="CW172" s="64">
        <f>IF(ลับ!CW$3=0,0,IF(เวลาเรียน!DE18="o",ลับ!CW$3,0))</f>
        <v>0</v>
      </c>
      <c r="CX172" s="85">
        <f t="shared" si="26"/>
        <v>0</v>
      </c>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GI172" s="77"/>
      <c r="GJ172" s="77"/>
      <c r="GK172" s="77"/>
      <c r="GL172" s="77"/>
      <c r="GM172" s="77"/>
      <c r="GN172" s="77"/>
      <c r="GO172" s="77"/>
      <c r="GP172" s="77"/>
      <c r="GQ172" s="77"/>
      <c r="GR172" s="77"/>
      <c r="GS172" s="77"/>
      <c r="GT172" s="77"/>
      <c r="GU172" s="77"/>
      <c r="GV172" s="77"/>
      <c r="GW172" s="77"/>
      <c r="GX172" s="77"/>
      <c r="GY172" s="77"/>
      <c r="GZ172" s="77"/>
      <c r="HA172" s="77"/>
      <c r="HB172" s="77"/>
      <c r="HC172" s="77"/>
      <c r="HD172" s="77"/>
      <c r="HE172" s="77"/>
      <c r="HF172" s="77"/>
    </row>
    <row r="173" spans="1:214" ht="21">
      <c r="A173" s="29">
        <v>14</v>
      </c>
      <c r="B173" s="64">
        <f>IF(ลับ!B$3=0,0,IF(เวลาเรียน!G19="o",ลับ!B$3,0))</f>
        <v>0</v>
      </c>
      <c r="C173" s="64">
        <f>IF(ลับ!C$3=0,0,IF(เวลาเรียน!H19="o",ลับ!C$3,0))</f>
        <v>0</v>
      </c>
      <c r="D173" s="64">
        <f>IF(ลับ!D$3=0,0,IF(เวลาเรียน!I19="o",ลับ!D$3,0))</f>
        <v>0</v>
      </c>
      <c r="E173" s="64">
        <f>IF(ลับ!E$3=0,0,IF(เวลาเรียน!J19="o",ลับ!E$3,0))</f>
        <v>0</v>
      </c>
      <c r="F173" s="64">
        <f>IF(ลับ!F$3=0,0,IF(เวลาเรียน!K19="o",ลับ!F$3,0))</f>
        <v>0</v>
      </c>
      <c r="G173" s="64">
        <f>IF(ลับ!G$3=0,0,IF(เวลาเรียน!L19="o",ลับ!G$3,0))</f>
        <v>0</v>
      </c>
      <c r="H173" s="64">
        <f>IF(ลับ!H$3=0,0,IF(เวลาเรียน!M19="o",ลับ!H$3,0))</f>
        <v>0</v>
      </c>
      <c r="I173" s="64">
        <f>IF(ลับ!I$3=0,0,IF(เวลาเรียน!N19="o",ลับ!I$3,0))</f>
        <v>0</v>
      </c>
      <c r="J173" s="64">
        <f>IF(ลับ!J$3=0,0,IF(เวลาเรียน!O19="o",ลับ!J$3,0))</f>
        <v>0</v>
      </c>
      <c r="K173" s="64">
        <f>IF(ลับ!K$3=0,0,IF(เวลาเรียน!P19="o",ลับ!K$3,0))</f>
        <v>0</v>
      </c>
      <c r="L173" s="64">
        <f>IF(ลับ!L$3=0,0,IF(เวลาเรียน!Q19="o",ลับ!L$3,0))</f>
        <v>0</v>
      </c>
      <c r="M173" s="64">
        <f>IF(ลับ!M$3=0,0,IF(เวลาเรียน!R19="o",ลับ!M$3,0))</f>
        <v>0</v>
      </c>
      <c r="N173" s="64">
        <f>IF(ลับ!N$3=0,0,IF(เวลาเรียน!S19="o",ลับ!N$3,0))</f>
        <v>0</v>
      </c>
      <c r="O173" s="64">
        <f>IF(ลับ!O$3=0,0,IF(เวลาเรียน!T19="o",ลับ!O$3,0))</f>
        <v>0</v>
      </c>
      <c r="P173" s="64">
        <f>IF(ลับ!P$3=0,0,IF(เวลาเรียน!U19="o",ลับ!P$3,0))</f>
        <v>0</v>
      </c>
      <c r="Q173" s="64">
        <f>IF(ลับ!Q$3=0,0,IF(เวลาเรียน!V19="o",ลับ!Q$3,0))</f>
        <v>0</v>
      </c>
      <c r="R173" s="64">
        <f>IF(ลับ!R$3=0,0,IF(เวลาเรียน!W19="o",ลับ!R$3,0))</f>
        <v>0</v>
      </c>
      <c r="S173" s="64">
        <f>IF(ลับ!S$3=0,0,IF(เวลาเรียน!X19="o",ลับ!S$3,0))</f>
        <v>0</v>
      </c>
      <c r="T173" s="64">
        <f>IF(ลับ!T$3=0,0,IF(เวลาเรียน!Y19="o",ลับ!T$3,0))</f>
        <v>0</v>
      </c>
      <c r="U173" s="64">
        <f>IF(ลับ!U$3=0,0,IF(เวลาเรียน!Z19="o",ลับ!U$3,0))</f>
        <v>0</v>
      </c>
      <c r="V173" s="64">
        <f>IF(ลับ!V$3=0,0,IF(เวลาเรียน!AA19="o",ลับ!V$3,0))</f>
        <v>0</v>
      </c>
      <c r="W173" s="64">
        <f>IF(ลับ!W$3=0,0,IF(เวลาเรียน!AB19="o",ลับ!W$3,0))</f>
        <v>0</v>
      </c>
      <c r="X173" s="64">
        <f>IF(ลับ!X$3=0,0,IF(เวลาเรียน!AC19="o",ลับ!X$3,0))</f>
        <v>0</v>
      </c>
      <c r="Y173" s="64">
        <f>IF(ลับ!Y$3=0,0,IF(เวลาเรียน!AD19="o",ลับ!Y$3,0))</f>
        <v>0</v>
      </c>
      <c r="Z173" s="773">
        <f>IF(ลับ!Z$3=0,0,IF(เวลาเรียน!AE19="o",ลับ!Z$3,0))</f>
        <v>0</v>
      </c>
      <c r="AA173" s="64">
        <f>IF(ลับ!B$3=0,0,IF(เวลาเรียน!AH19="o",ลับ!B$3,0))</f>
        <v>0</v>
      </c>
      <c r="AB173" s="64">
        <f>IF(ลับ!C$3=0,0,IF(เวลาเรียน!AI19="o",ลับ!C$3,0))</f>
        <v>0</v>
      </c>
      <c r="AC173" s="64">
        <f>IF(ลับ!D$3=0,0,IF(เวลาเรียน!AJ19="o",ลับ!D$3,0))</f>
        <v>0</v>
      </c>
      <c r="AD173" s="64">
        <f>IF(ลับ!E$3=0,0,IF(เวลาเรียน!AK19="o",ลับ!E$3,0))</f>
        <v>0</v>
      </c>
      <c r="AE173" s="64">
        <f>IF(ลับ!F$3=0,0,IF(เวลาเรียน!AL19="o",ลับ!F$3,0))</f>
        <v>0</v>
      </c>
      <c r="AF173" s="64">
        <f>IF(ลับ!G$3=0,0,IF(เวลาเรียน!AM19="o",ลับ!G$3,0))</f>
        <v>0</v>
      </c>
      <c r="AG173" s="64">
        <f>IF(ลับ!H$3=0,0,IF(เวลาเรียน!AN19="o",ลับ!H$3,0))</f>
        <v>0</v>
      </c>
      <c r="AH173" s="64">
        <f>IF(ลับ!I$3=0,0,IF(เวลาเรียน!AO19="o",ลับ!I$3,0))</f>
        <v>0</v>
      </c>
      <c r="AI173" s="64">
        <f>IF(ลับ!J$3=0,0,IF(เวลาเรียน!AP19="o",ลับ!J$3,0))</f>
        <v>0</v>
      </c>
      <c r="AJ173" s="64">
        <f>IF(ลับ!K$3=0,0,IF(เวลาเรียน!AQ19="o",ลับ!K$3,0))</f>
        <v>0</v>
      </c>
      <c r="AK173" s="64">
        <f>IF(ลับ!L$3=0,0,IF(เวลาเรียน!AR19="o",ลับ!L$3,0))</f>
        <v>0</v>
      </c>
      <c r="AL173" s="64">
        <f>IF(ลับ!M$3=0,0,IF(เวลาเรียน!AS19="o",ลับ!M$3,0))</f>
        <v>0</v>
      </c>
      <c r="AM173" s="64">
        <f>IF(ลับ!N$3=0,0,IF(เวลาเรียน!AT19="o",ลับ!N$3,0))</f>
        <v>0</v>
      </c>
      <c r="AN173" s="64">
        <f>IF(ลับ!O$3=0,0,IF(เวลาเรียน!AU19="o",ลับ!O$3,0))</f>
        <v>0</v>
      </c>
      <c r="AO173" s="64">
        <f>IF(ลับ!P$3=0,0,IF(เวลาเรียน!AV19="o",ลับ!P$3,0))</f>
        <v>0</v>
      </c>
      <c r="AP173" s="64">
        <f>IF(ลับ!Q$3=0,0,IF(เวลาเรียน!AW19="o",ลับ!Q$3,0))</f>
        <v>0</v>
      </c>
      <c r="AQ173" s="64">
        <f>IF(ลับ!R$3=0,0,IF(เวลาเรียน!AX19="o",ลับ!R$3,0))</f>
        <v>0</v>
      </c>
      <c r="AR173" s="64">
        <f>IF(ลับ!S$3=0,0,IF(เวลาเรียน!AY19="o",ลับ!S$3,0))</f>
        <v>0</v>
      </c>
      <c r="AS173" s="64">
        <f>IF(ลับ!T$3=0,0,IF(เวลาเรียน!AZ19="o",ลับ!T$3,0))</f>
        <v>0</v>
      </c>
      <c r="AT173" s="64">
        <f>IF(ลับ!U$3=0,0,IF(เวลาเรียน!BA19="o",ลับ!U$3,0))</f>
        <v>0</v>
      </c>
      <c r="AU173" s="64">
        <f>IF(ลับ!V$3=0,0,IF(เวลาเรียน!BB19="o",ลับ!V$3,0))</f>
        <v>0</v>
      </c>
      <c r="AV173" s="64">
        <f>IF(ลับ!W$3=0,0,IF(เวลาเรียน!BC19="o",ลับ!W$3,0))</f>
        <v>0</v>
      </c>
      <c r="AW173" s="64">
        <f>IF(ลับ!X$3=0,0,IF(เวลาเรียน!BD19="o",ลับ!X$3,0))</f>
        <v>0</v>
      </c>
      <c r="AX173" s="64">
        <f>IF(ลับ!Y$3=0,0,IF(เวลาเรียน!BE19="o",ลับ!Y$3,0))</f>
        <v>0</v>
      </c>
      <c r="AY173" s="64">
        <f>IF(ลับ!Z$3=0,0,IF(เวลาเรียน!BF19="o",ลับ!Z$3,0))</f>
        <v>0</v>
      </c>
      <c r="AZ173" s="64">
        <f>IF(ลับ!AA$3=0,0,IF(เวลาเรียน!BG19="o",ลับ!AA$3,0))</f>
        <v>0</v>
      </c>
      <c r="BA173" s="64">
        <f>IF(ลับ!AB$3=0,0,IF(เวลาเรียน!BH19="o",ลับ!AB$3,0))</f>
        <v>0</v>
      </c>
      <c r="BB173" s="64">
        <f>IF(ลับ!AC$3=0,0,IF(เวลาเรียน!BI19="o",ลับ!AC$3,0))</f>
        <v>0</v>
      </c>
      <c r="BC173" s="64">
        <f>IF(ลับ!AD$3=0,0,IF(เวลาเรียน!BJ19="o",ลับ!AD$3,0))</f>
        <v>0</v>
      </c>
      <c r="BD173" s="64">
        <f>IF(ลับ!AE$3=0,0,IF(เวลาเรียน!BK19="o",ลับ!AE$3,0))</f>
        <v>0</v>
      </c>
      <c r="BE173" s="64">
        <f>IF(ลับ!AF$3=0,0,IF(เวลาเรียน!BL19="o",ลับ!AF$3,0))</f>
        <v>0</v>
      </c>
      <c r="BF173" s="64">
        <f>IF(ลับ!AG$3=0,0,IF(เวลาเรียน!BM19="o",ลับ!AG$3,0))</f>
        <v>0</v>
      </c>
      <c r="BG173" s="64">
        <f>IF(ลับ!AH$3=0,0,IF(เวลาเรียน!BN19="o",ลับ!AH$3,0))</f>
        <v>0</v>
      </c>
      <c r="BH173" s="64">
        <f>IF(ลับ!AI$3=0,0,IF(เวลาเรียน!BO19="o",ลับ!AI$3,0))</f>
        <v>0</v>
      </c>
      <c r="BI173" s="64">
        <f>IF(ลับ!AJ$3=0,0,IF(เวลาเรียน!BP19="o",ลับ!AJ$3,0))</f>
        <v>0</v>
      </c>
      <c r="BJ173" s="64">
        <f>IF(ลับ!AK$3=0,0,IF(เวลาเรียน!BQ19="o",ลับ!AK$3,0))</f>
        <v>0</v>
      </c>
      <c r="BK173" s="64">
        <f>IF(ลับ!AL$3=0,0,IF(เวลาเรียน!BR19="o",ลับ!AL$3,0))</f>
        <v>0</v>
      </c>
      <c r="BL173" s="64">
        <f>IF(ลับ!AM$3=0,0,IF(เวลาเรียน!BS19="o",ลับ!AM$3,0))</f>
        <v>0</v>
      </c>
      <c r="BM173" s="64">
        <f>IF(ลับ!AN$3=0,0,IF(เวลาเรียน!BT19="o",ลับ!AN$3,0))</f>
        <v>0</v>
      </c>
      <c r="BN173" s="64">
        <f>IF(ลับ!AO$3=0,0,IF(เวลาเรียน!BU19="o",ลับ!AO$3,0))</f>
        <v>0</v>
      </c>
      <c r="BO173" s="64">
        <f>IF(ลับ!AP$3=0,0,IF(เวลาเรียน!BV19="o",ลับ!AP$3,0))</f>
        <v>0</v>
      </c>
      <c r="BP173" s="64">
        <f>IF(ลับ!AQ$3=0,0,IF(เวลาเรียน!BW19="o",ลับ!AQ$3,0))</f>
        <v>0</v>
      </c>
      <c r="BQ173" s="64">
        <f>IF(ลับ!AR$3=0,0,IF(เวลาเรียน!BX19="o",ลับ!AR$3,0))</f>
        <v>0</v>
      </c>
      <c r="BR173" s="64">
        <f>IF(ลับ!AS$3=0,0,IF(เวลาเรียน!BY19="o",ลับ!AS$3,0))</f>
        <v>0</v>
      </c>
      <c r="BS173" s="773">
        <f>IF(ลับ!AT$3=0,0,IF(เวลาเรียน!BZ19="o",ลับ!AT$3,0))</f>
        <v>0</v>
      </c>
      <c r="BT173" s="64">
        <f>IF(ลับ!BT$3=0,0,IF(เวลาเรียน!CB19="o",ลับ!BT$3,0))</f>
        <v>0</v>
      </c>
      <c r="BU173" s="64">
        <f>IF(ลับ!BU$3=0,0,IF(เวลาเรียน!CC19="o",ลับ!BU$3,0))</f>
        <v>0</v>
      </c>
      <c r="BV173" s="64">
        <f>IF(ลับ!BV$3=0,0,IF(เวลาเรียน!CD19="o",ลับ!BV$3,0))</f>
        <v>0</v>
      </c>
      <c r="BW173" s="64">
        <f>IF(ลับ!BW$3=0,0,IF(เวลาเรียน!CE19="o",ลับ!BW$3,0))</f>
        <v>0</v>
      </c>
      <c r="BX173" s="64">
        <f>IF(ลับ!BX$3=0,0,IF(เวลาเรียน!CF19="o",ลับ!BX$3,0))</f>
        <v>0</v>
      </c>
      <c r="BY173" s="64">
        <f>IF(ลับ!BY$3=0,0,IF(เวลาเรียน!CG19="o",ลับ!BY$3,0))</f>
        <v>0</v>
      </c>
      <c r="BZ173" s="64">
        <f>IF(ลับ!BZ$3=0,0,IF(เวลาเรียน!CH19="o",ลับ!BZ$3,0))</f>
        <v>0</v>
      </c>
      <c r="CA173" s="64">
        <f>IF(ลับ!CA$3=0,0,IF(เวลาเรียน!CI19="o",ลับ!CA$3,0))</f>
        <v>0</v>
      </c>
      <c r="CB173" s="64">
        <f>IF(ลับ!CB$3=0,0,IF(เวลาเรียน!CJ19="o",ลับ!CB$3,0))</f>
        <v>0</v>
      </c>
      <c r="CC173" s="64">
        <f>IF(ลับ!CC$3=0,0,IF(เวลาเรียน!CK19="o",ลับ!CC$3,0))</f>
        <v>0</v>
      </c>
      <c r="CD173" s="64">
        <f>IF(ลับ!CD$3=0,0,IF(เวลาเรียน!CL19="o",ลับ!CD$3,0))</f>
        <v>0</v>
      </c>
      <c r="CE173" s="64">
        <f>IF(ลับ!CE$3=0,0,IF(เวลาเรียน!CM19="o",ลับ!CE$3,0))</f>
        <v>0</v>
      </c>
      <c r="CF173" s="64">
        <f>IF(ลับ!CF$3=0,0,IF(เวลาเรียน!CN19="o",ลับ!CF$3,0))</f>
        <v>0</v>
      </c>
      <c r="CG173" s="64">
        <f>IF(ลับ!CG$3=0,0,IF(เวลาเรียน!CO19="o",ลับ!CG$3,0))</f>
        <v>0</v>
      </c>
      <c r="CH173" s="64">
        <f>IF(ลับ!CH$3=0,0,IF(เวลาเรียน!CP19="o",ลับ!CH$3,0))</f>
        <v>0</v>
      </c>
      <c r="CI173" s="64">
        <f>IF(ลับ!CI$3=0,0,IF(เวลาเรียน!CQ19="o",ลับ!CI$3,0))</f>
        <v>0</v>
      </c>
      <c r="CJ173" s="64">
        <f>IF(ลับ!CJ$3=0,0,IF(เวลาเรียน!CR19="o",ลับ!CJ$3,0))</f>
        <v>0</v>
      </c>
      <c r="CK173" s="64">
        <f>IF(ลับ!CK$3=0,0,IF(เวลาเรียน!CS19="o",ลับ!CK$3,0))</f>
        <v>0</v>
      </c>
      <c r="CL173" s="64">
        <f>IF(ลับ!CL$3=0,0,IF(เวลาเรียน!CT19="o",ลับ!CL$3,0))</f>
        <v>0</v>
      </c>
      <c r="CM173" s="64">
        <f>IF(ลับ!CM$3=0,0,IF(เวลาเรียน!CU19="o",ลับ!CM$3,0))</f>
        <v>0</v>
      </c>
      <c r="CN173" s="64">
        <f>IF(ลับ!CN$3=0,0,IF(เวลาเรียน!CV19="o",ลับ!CN$3,0))</f>
        <v>0</v>
      </c>
      <c r="CO173" s="64">
        <f>IF(ลับ!CO$3=0,0,IF(เวลาเรียน!CW19="o",ลับ!CO$3,0))</f>
        <v>0</v>
      </c>
      <c r="CP173" s="64">
        <f>IF(ลับ!CP$3=0,0,IF(เวลาเรียน!CX19="o",ลับ!CP$3,0))</f>
        <v>0</v>
      </c>
      <c r="CQ173" s="64">
        <f>IF(ลับ!CQ$3=0,0,IF(เวลาเรียน!CY19="o",ลับ!CQ$3,0))</f>
        <v>0</v>
      </c>
      <c r="CR173" s="64">
        <f>IF(ลับ!CR$3=0,0,IF(เวลาเรียน!CZ19="o",ลับ!CR$3,0))</f>
        <v>0</v>
      </c>
      <c r="CS173" s="64">
        <f>IF(ลับ!CS$3=0,0,IF(เวลาเรียน!DA19="o",ลับ!CS$3,0))</f>
        <v>0</v>
      </c>
      <c r="CT173" s="64">
        <f>IF(ลับ!CT$3=0,0,IF(เวลาเรียน!DB19="o",ลับ!CT$3,0))</f>
        <v>0</v>
      </c>
      <c r="CU173" s="64">
        <f>IF(ลับ!CU$3=0,0,IF(เวลาเรียน!DC19="o",ลับ!CU$3,0))</f>
        <v>0</v>
      </c>
      <c r="CV173" s="64">
        <f>IF(ลับ!CV$3=0,0,IF(เวลาเรียน!DD19="o",ลับ!CV$3,0))</f>
        <v>0</v>
      </c>
      <c r="CW173" s="64">
        <f>IF(ลับ!CW$3=0,0,IF(เวลาเรียน!DE19="o",ลับ!CW$3,0))</f>
        <v>0</v>
      </c>
      <c r="CX173" s="85">
        <f t="shared" si="26"/>
        <v>0</v>
      </c>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GI173" s="77"/>
      <c r="GJ173" s="77"/>
      <c r="GK173" s="77"/>
      <c r="GL173" s="77"/>
      <c r="GM173" s="77"/>
      <c r="GN173" s="77"/>
      <c r="GO173" s="77"/>
      <c r="GP173" s="77"/>
      <c r="GQ173" s="77"/>
      <c r="GR173" s="77"/>
      <c r="GS173" s="77"/>
      <c r="GT173" s="77"/>
      <c r="GU173" s="77"/>
      <c r="GV173" s="77"/>
      <c r="GW173" s="77"/>
      <c r="GX173" s="77"/>
      <c r="GY173" s="77"/>
      <c r="GZ173" s="77"/>
      <c r="HA173" s="77"/>
      <c r="HB173" s="77"/>
      <c r="HC173" s="77"/>
      <c r="HD173" s="77"/>
      <c r="HE173" s="77"/>
      <c r="HF173" s="77"/>
    </row>
    <row r="174" spans="1:214" ht="21">
      <c r="A174" s="29">
        <v>15</v>
      </c>
      <c r="B174" s="64">
        <f>IF(ลับ!B$3=0,0,IF(เวลาเรียน!G20="o",ลับ!B$3,0))</f>
        <v>0</v>
      </c>
      <c r="C174" s="64">
        <f>IF(ลับ!C$3=0,0,IF(เวลาเรียน!H20="o",ลับ!C$3,0))</f>
        <v>0</v>
      </c>
      <c r="D174" s="64">
        <f>IF(ลับ!D$3=0,0,IF(เวลาเรียน!I20="o",ลับ!D$3,0))</f>
        <v>0</v>
      </c>
      <c r="E174" s="64">
        <f>IF(ลับ!E$3=0,0,IF(เวลาเรียน!J20="o",ลับ!E$3,0))</f>
        <v>0</v>
      </c>
      <c r="F174" s="64">
        <f>IF(ลับ!F$3=0,0,IF(เวลาเรียน!K20="o",ลับ!F$3,0))</f>
        <v>0</v>
      </c>
      <c r="G174" s="64">
        <f>IF(ลับ!G$3=0,0,IF(เวลาเรียน!L20="o",ลับ!G$3,0))</f>
        <v>0</v>
      </c>
      <c r="H174" s="64">
        <f>IF(ลับ!H$3=0,0,IF(เวลาเรียน!M20="o",ลับ!H$3,0))</f>
        <v>0</v>
      </c>
      <c r="I174" s="64">
        <f>IF(ลับ!I$3=0,0,IF(เวลาเรียน!N20="o",ลับ!I$3,0))</f>
        <v>0</v>
      </c>
      <c r="J174" s="64">
        <f>IF(ลับ!J$3=0,0,IF(เวลาเรียน!O20="o",ลับ!J$3,0))</f>
        <v>0</v>
      </c>
      <c r="K174" s="64">
        <f>IF(ลับ!K$3=0,0,IF(เวลาเรียน!P20="o",ลับ!K$3,0))</f>
        <v>0</v>
      </c>
      <c r="L174" s="64">
        <f>IF(ลับ!L$3=0,0,IF(เวลาเรียน!Q20="o",ลับ!L$3,0))</f>
        <v>0</v>
      </c>
      <c r="M174" s="64">
        <f>IF(ลับ!M$3=0,0,IF(เวลาเรียน!R20="o",ลับ!M$3,0))</f>
        <v>0</v>
      </c>
      <c r="N174" s="64">
        <f>IF(ลับ!N$3=0,0,IF(เวลาเรียน!S20="o",ลับ!N$3,0))</f>
        <v>0</v>
      </c>
      <c r="O174" s="64">
        <f>IF(ลับ!O$3=0,0,IF(เวลาเรียน!T20="o",ลับ!O$3,0))</f>
        <v>0</v>
      </c>
      <c r="P174" s="64">
        <f>IF(ลับ!P$3=0,0,IF(เวลาเรียน!U20="o",ลับ!P$3,0))</f>
        <v>0</v>
      </c>
      <c r="Q174" s="64">
        <f>IF(ลับ!Q$3=0,0,IF(เวลาเรียน!V20="o",ลับ!Q$3,0))</f>
        <v>0</v>
      </c>
      <c r="R174" s="64">
        <f>IF(ลับ!R$3=0,0,IF(เวลาเรียน!W20="o",ลับ!R$3,0))</f>
        <v>0</v>
      </c>
      <c r="S174" s="64">
        <f>IF(ลับ!S$3=0,0,IF(เวลาเรียน!X20="o",ลับ!S$3,0))</f>
        <v>0</v>
      </c>
      <c r="T174" s="64">
        <f>IF(ลับ!T$3=0,0,IF(เวลาเรียน!Y20="o",ลับ!T$3,0))</f>
        <v>0</v>
      </c>
      <c r="U174" s="64">
        <f>IF(ลับ!U$3=0,0,IF(เวลาเรียน!Z20="o",ลับ!U$3,0))</f>
        <v>0</v>
      </c>
      <c r="V174" s="64">
        <f>IF(ลับ!V$3=0,0,IF(เวลาเรียน!AA20="o",ลับ!V$3,0))</f>
        <v>0</v>
      </c>
      <c r="W174" s="64">
        <f>IF(ลับ!W$3=0,0,IF(เวลาเรียน!AB20="o",ลับ!W$3,0))</f>
        <v>0</v>
      </c>
      <c r="X174" s="64">
        <f>IF(ลับ!X$3=0,0,IF(เวลาเรียน!AC20="o",ลับ!X$3,0))</f>
        <v>0</v>
      </c>
      <c r="Y174" s="64">
        <f>IF(ลับ!Y$3=0,0,IF(เวลาเรียน!AD20="o",ลับ!Y$3,0))</f>
        <v>0</v>
      </c>
      <c r="Z174" s="773">
        <f>IF(ลับ!Z$3=0,0,IF(เวลาเรียน!AE20="o",ลับ!Z$3,0))</f>
        <v>0</v>
      </c>
      <c r="AA174" s="64">
        <f>IF(ลับ!B$3=0,0,IF(เวลาเรียน!AH20="o",ลับ!B$3,0))</f>
        <v>0</v>
      </c>
      <c r="AB174" s="64">
        <f>IF(ลับ!C$3=0,0,IF(เวลาเรียน!AI20="o",ลับ!C$3,0))</f>
        <v>0</v>
      </c>
      <c r="AC174" s="64">
        <f>IF(ลับ!D$3=0,0,IF(เวลาเรียน!AJ20="o",ลับ!D$3,0))</f>
        <v>0</v>
      </c>
      <c r="AD174" s="64">
        <f>IF(ลับ!E$3=0,0,IF(เวลาเรียน!AK20="o",ลับ!E$3,0))</f>
        <v>0</v>
      </c>
      <c r="AE174" s="64">
        <f>IF(ลับ!F$3=0,0,IF(เวลาเรียน!AL20="o",ลับ!F$3,0))</f>
        <v>0</v>
      </c>
      <c r="AF174" s="64">
        <f>IF(ลับ!G$3=0,0,IF(เวลาเรียน!AM20="o",ลับ!G$3,0))</f>
        <v>0</v>
      </c>
      <c r="AG174" s="64">
        <f>IF(ลับ!H$3=0,0,IF(เวลาเรียน!AN20="o",ลับ!H$3,0))</f>
        <v>0</v>
      </c>
      <c r="AH174" s="64">
        <f>IF(ลับ!I$3=0,0,IF(เวลาเรียน!AO20="o",ลับ!I$3,0))</f>
        <v>0</v>
      </c>
      <c r="AI174" s="64">
        <f>IF(ลับ!J$3=0,0,IF(เวลาเรียน!AP20="o",ลับ!J$3,0))</f>
        <v>0</v>
      </c>
      <c r="AJ174" s="64">
        <f>IF(ลับ!K$3=0,0,IF(เวลาเรียน!AQ20="o",ลับ!K$3,0))</f>
        <v>0</v>
      </c>
      <c r="AK174" s="64">
        <f>IF(ลับ!L$3=0,0,IF(เวลาเรียน!AR20="o",ลับ!L$3,0))</f>
        <v>0</v>
      </c>
      <c r="AL174" s="64">
        <f>IF(ลับ!M$3=0,0,IF(เวลาเรียน!AS20="o",ลับ!M$3,0))</f>
        <v>0</v>
      </c>
      <c r="AM174" s="64">
        <f>IF(ลับ!N$3=0,0,IF(เวลาเรียน!AT20="o",ลับ!N$3,0))</f>
        <v>0</v>
      </c>
      <c r="AN174" s="64">
        <f>IF(ลับ!O$3=0,0,IF(เวลาเรียน!AU20="o",ลับ!O$3,0))</f>
        <v>0</v>
      </c>
      <c r="AO174" s="64">
        <f>IF(ลับ!P$3=0,0,IF(เวลาเรียน!AV20="o",ลับ!P$3,0))</f>
        <v>0</v>
      </c>
      <c r="AP174" s="64">
        <f>IF(ลับ!Q$3=0,0,IF(เวลาเรียน!AW20="o",ลับ!Q$3,0))</f>
        <v>0</v>
      </c>
      <c r="AQ174" s="64">
        <f>IF(ลับ!R$3=0,0,IF(เวลาเรียน!AX20="o",ลับ!R$3,0))</f>
        <v>0</v>
      </c>
      <c r="AR174" s="64">
        <f>IF(ลับ!S$3=0,0,IF(เวลาเรียน!AY20="o",ลับ!S$3,0))</f>
        <v>0</v>
      </c>
      <c r="AS174" s="64">
        <f>IF(ลับ!T$3=0,0,IF(เวลาเรียน!AZ20="o",ลับ!T$3,0))</f>
        <v>0</v>
      </c>
      <c r="AT174" s="64">
        <f>IF(ลับ!U$3=0,0,IF(เวลาเรียน!BA20="o",ลับ!U$3,0))</f>
        <v>0</v>
      </c>
      <c r="AU174" s="64">
        <f>IF(ลับ!V$3=0,0,IF(เวลาเรียน!BB20="o",ลับ!V$3,0))</f>
        <v>0</v>
      </c>
      <c r="AV174" s="64">
        <f>IF(ลับ!W$3=0,0,IF(เวลาเรียน!BC20="o",ลับ!W$3,0))</f>
        <v>0</v>
      </c>
      <c r="AW174" s="64">
        <f>IF(ลับ!X$3=0,0,IF(เวลาเรียน!BD20="o",ลับ!X$3,0))</f>
        <v>0</v>
      </c>
      <c r="AX174" s="64">
        <f>IF(ลับ!Y$3=0,0,IF(เวลาเรียน!BE20="o",ลับ!Y$3,0))</f>
        <v>0</v>
      </c>
      <c r="AY174" s="64">
        <f>IF(ลับ!Z$3=0,0,IF(เวลาเรียน!BF20="o",ลับ!Z$3,0))</f>
        <v>0</v>
      </c>
      <c r="AZ174" s="64">
        <f>IF(ลับ!AA$3=0,0,IF(เวลาเรียน!BG20="o",ลับ!AA$3,0))</f>
        <v>0</v>
      </c>
      <c r="BA174" s="64">
        <f>IF(ลับ!AB$3=0,0,IF(เวลาเรียน!BH20="o",ลับ!AB$3,0))</f>
        <v>0</v>
      </c>
      <c r="BB174" s="64">
        <f>IF(ลับ!AC$3=0,0,IF(เวลาเรียน!BI20="o",ลับ!AC$3,0))</f>
        <v>0</v>
      </c>
      <c r="BC174" s="64">
        <f>IF(ลับ!AD$3=0,0,IF(เวลาเรียน!BJ20="o",ลับ!AD$3,0))</f>
        <v>0</v>
      </c>
      <c r="BD174" s="64">
        <f>IF(ลับ!AE$3=0,0,IF(เวลาเรียน!BK20="o",ลับ!AE$3,0))</f>
        <v>0</v>
      </c>
      <c r="BE174" s="64">
        <f>IF(ลับ!AF$3=0,0,IF(เวลาเรียน!BL20="o",ลับ!AF$3,0))</f>
        <v>0</v>
      </c>
      <c r="BF174" s="64">
        <f>IF(ลับ!AG$3=0,0,IF(เวลาเรียน!BM20="o",ลับ!AG$3,0))</f>
        <v>0</v>
      </c>
      <c r="BG174" s="64">
        <f>IF(ลับ!AH$3=0,0,IF(เวลาเรียน!BN20="o",ลับ!AH$3,0))</f>
        <v>0</v>
      </c>
      <c r="BH174" s="64">
        <f>IF(ลับ!AI$3=0,0,IF(เวลาเรียน!BO20="o",ลับ!AI$3,0))</f>
        <v>0</v>
      </c>
      <c r="BI174" s="64">
        <f>IF(ลับ!AJ$3=0,0,IF(เวลาเรียน!BP20="o",ลับ!AJ$3,0))</f>
        <v>0</v>
      </c>
      <c r="BJ174" s="64">
        <f>IF(ลับ!AK$3=0,0,IF(เวลาเรียน!BQ20="o",ลับ!AK$3,0))</f>
        <v>0</v>
      </c>
      <c r="BK174" s="64">
        <f>IF(ลับ!AL$3=0,0,IF(เวลาเรียน!BR20="o",ลับ!AL$3,0))</f>
        <v>0</v>
      </c>
      <c r="BL174" s="64">
        <f>IF(ลับ!AM$3=0,0,IF(เวลาเรียน!BS20="o",ลับ!AM$3,0))</f>
        <v>0</v>
      </c>
      <c r="BM174" s="64">
        <f>IF(ลับ!AN$3=0,0,IF(เวลาเรียน!BT20="o",ลับ!AN$3,0))</f>
        <v>0</v>
      </c>
      <c r="BN174" s="64">
        <f>IF(ลับ!AO$3=0,0,IF(เวลาเรียน!BU20="o",ลับ!AO$3,0))</f>
        <v>0</v>
      </c>
      <c r="BO174" s="64">
        <f>IF(ลับ!AP$3=0,0,IF(เวลาเรียน!BV20="o",ลับ!AP$3,0))</f>
        <v>0</v>
      </c>
      <c r="BP174" s="64">
        <f>IF(ลับ!AQ$3=0,0,IF(เวลาเรียน!BW20="o",ลับ!AQ$3,0))</f>
        <v>0</v>
      </c>
      <c r="BQ174" s="64">
        <f>IF(ลับ!AR$3=0,0,IF(เวลาเรียน!BX20="o",ลับ!AR$3,0))</f>
        <v>0</v>
      </c>
      <c r="BR174" s="64">
        <f>IF(ลับ!AS$3=0,0,IF(เวลาเรียน!BY20="o",ลับ!AS$3,0))</f>
        <v>0</v>
      </c>
      <c r="BS174" s="773">
        <f>IF(ลับ!AT$3=0,0,IF(เวลาเรียน!BZ20="o",ลับ!AT$3,0))</f>
        <v>0</v>
      </c>
      <c r="BT174" s="64">
        <f>IF(ลับ!BT$3=0,0,IF(เวลาเรียน!CB20="o",ลับ!BT$3,0))</f>
        <v>0</v>
      </c>
      <c r="BU174" s="64">
        <f>IF(ลับ!BU$3=0,0,IF(เวลาเรียน!CC20="o",ลับ!BU$3,0))</f>
        <v>0</v>
      </c>
      <c r="BV174" s="64">
        <f>IF(ลับ!BV$3=0,0,IF(เวลาเรียน!CD20="o",ลับ!BV$3,0))</f>
        <v>0</v>
      </c>
      <c r="BW174" s="64">
        <f>IF(ลับ!BW$3=0,0,IF(เวลาเรียน!CE20="o",ลับ!BW$3,0))</f>
        <v>0</v>
      </c>
      <c r="BX174" s="64">
        <f>IF(ลับ!BX$3=0,0,IF(เวลาเรียน!CF20="o",ลับ!BX$3,0))</f>
        <v>0</v>
      </c>
      <c r="BY174" s="64">
        <f>IF(ลับ!BY$3=0,0,IF(เวลาเรียน!CG20="o",ลับ!BY$3,0))</f>
        <v>0</v>
      </c>
      <c r="BZ174" s="64">
        <f>IF(ลับ!BZ$3=0,0,IF(เวลาเรียน!CH20="o",ลับ!BZ$3,0))</f>
        <v>0</v>
      </c>
      <c r="CA174" s="64">
        <f>IF(ลับ!CA$3=0,0,IF(เวลาเรียน!CI20="o",ลับ!CA$3,0))</f>
        <v>0</v>
      </c>
      <c r="CB174" s="64">
        <f>IF(ลับ!CB$3=0,0,IF(เวลาเรียน!CJ20="o",ลับ!CB$3,0))</f>
        <v>0</v>
      </c>
      <c r="CC174" s="64">
        <f>IF(ลับ!CC$3=0,0,IF(เวลาเรียน!CK20="o",ลับ!CC$3,0))</f>
        <v>0</v>
      </c>
      <c r="CD174" s="64">
        <f>IF(ลับ!CD$3=0,0,IF(เวลาเรียน!CL20="o",ลับ!CD$3,0))</f>
        <v>0</v>
      </c>
      <c r="CE174" s="64">
        <f>IF(ลับ!CE$3=0,0,IF(เวลาเรียน!CM20="o",ลับ!CE$3,0))</f>
        <v>0</v>
      </c>
      <c r="CF174" s="64">
        <f>IF(ลับ!CF$3=0,0,IF(เวลาเรียน!CN20="o",ลับ!CF$3,0))</f>
        <v>0</v>
      </c>
      <c r="CG174" s="64">
        <f>IF(ลับ!CG$3=0,0,IF(เวลาเรียน!CO20="o",ลับ!CG$3,0))</f>
        <v>0</v>
      </c>
      <c r="CH174" s="64">
        <f>IF(ลับ!CH$3=0,0,IF(เวลาเรียน!CP20="o",ลับ!CH$3,0))</f>
        <v>0</v>
      </c>
      <c r="CI174" s="64">
        <f>IF(ลับ!CI$3=0,0,IF(เวลาเรียน!CQ20="o",ลับ!CI$3,0))</f>
        <v>0</v>
      </c>
      <c r="CJ174" s="64">
        <f>IF(ลับ!CJ$3=0,0,IF(เวลาเรียน!CR20="o",ลับ!CJ$3,0))</f>
        <v>0</v>
      </c>
      <c r="CK174" s="64">
        <f>IF(ลับ!CK$3=0,0,IF(เวลาเรียน!CS20="o",ลับ!CK$3,0))</f>
        <v>0</v>
      </c>
      <c r="CL174" s="64">
        <f>IF(ลับ!CL$3=0,0,IF(เวลาเรียน!CT20="o",ลับ!CL$3,0))</f>
        <v>0</v>
      </c>
      <c r="CM174" s="64">
        <f>IF(ลับ!CM$3=0,0,IF(เวลาเรียน!CU20="o",ลับ!CM$3,0))</f>
        <v>0</v>
      </c>
      <c r="CN174" s="64">
        <f>IF(ลับ!CN$3=0,0,IF(เวลาเรียน!CV20="o",ลับ!CN$3,0))</f>
        <v>0</v>
      </c>
      <c r="CO174" s="64">
        <f>IF(ลับ!CO$3=0,0,IF(เวลาเรียน!CW20="o",ลับ!CO$3,0))</f>
        <v>0</v>
      </c>
      <c r="CP174" s="64">
        <f>IF(ลับ!CP$3=0,0,IF(เวลาเรียน!CX20="o",ลับ!CP$3,0))</f>
        <v>0</v>
      </c>
      <c r="CQ174" s="64">
        <f>IF(ลับ!CQ$3=0,0,IF(เวลาเรียน!CY20="o",ลับ!CQ$3,0))</f>
        <v>0</v>
      </c>
      <c r="CR174" s="64">
        <f>IF(ลับ!CR$3=0,0,IF(เวลาเรียน!CZ20="o",ลับ!CR$3,0))</f>
        <v>0</v>
      </c>
      <c r="CS174" s="64">
        <f>IF(ลับ!CS$3=0,0,IF(เวลาเรียน!DA20="o",ลับ!CS$3,0))</f>
        <v>0</v>
      </c>
      <c r="CT174" s="64">
        <f>IF(ลับ!CT$3=0,0,IF(เวลาเรียน!DB20="o",ลับ!CT$3,0))</f>
        <v>0</v>
      </c>
      <c r="CU174" s="64">
        <f>IF(ลับ!CU$3=0,0,IF(เวลาเรียน!DC20="o",ลับ!CU$3,0))</f>
        <v>0</v>
      </c>
      <c r="CV174" s="64">
        <f>IF(ลับ!CV$3=0,0,IF(เวลาเรียน!DD20="o",ลับ!CV$3,0))</f>
        <v>0</v>
      </c>
      <c r="CW174" s="64">
        <f>IF(ลับ!CW$3=0,0,IF(เวลาเรียน!DE20="o",ลับ!CW$3,0))</f>
        <v>0</v>
      </c>
      <c r="CX174" s="85">
        <f t="shared" si="26"/>
        <v>0</v>
      </c>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GI174" s="77"/>
      <c r="GJ174" s="77"/>
      <c r="GK174" s="77"/>
      <c r="GL174" s="77"/>
      <c r="GM174" s="77"/>
      <c r="GN174" s="77"/>
      <c r="GO174" s="77"/>
      <c r="GP174" s="77"/>
      <c r="GQ174" s="77"/>
      <c r="GR174" s="77"/>
      <c r="GS174" s="77"/>
      <c r="GT174" s="77"/>
      <c r="GU174" s="77"/>
      <c r="GV174" s="77"/>
      <c r="GW174" s="77"/>
      <c r="GX174" s="77"/>
      <c r="GY174" s="77"/>
      <c r="GZ174" s="77"/>
      <c r="HA174" s="77"/>
      <c r="HB174" s="77"/>
      <c r="HC174" s="77"/>
      <c r="HD174" s="77"/>
      <c r="HE174" s="77"/>
      <c r="HF174" s="77"/>
    </row>
    <row r="175" spans="1:214" ht="21">
      <c r="A175" s="29">
        <v>16</v>
      </c>
      <c r="B175" s="64">
        <f>IF(ลับ!B$3=0,0,IF(เวลาเรียน!G21="o",ลับ!B$3,0))</f>
        <v>0</v>
      </c>
      <c r="C175" s="64">
        <f>IF(ลับ!C$3=0,0,IF(เวลาเรียน!H21="o",ลับ!C$3,0))</f>
        <v>0</v>
      </c>
      <c r="D175" s="64">
        <f>IF(ลับ!D$3=0,0,IF(เวลาเรียน!I21="o",ลับ!D$3,0))</f>
        <v>0</v>
      </c>
      <c r="E175" s="64">
        <f>IF(ลับ!E$3=0,0,IF(เวลาเรียน!J21="o",ลับ!E$3,0))</f>
        <v>0</v>
      </c>
      <c r="F175" s="64">
        <f>IF(ลับ!F$3=0,0,IF(เวลาเรียน!K21="o",ลับ!F$3,0))</f>
        <v>0</v>
      </c>
      <c r="G175" s="64">
        <f>IF(ลับ!G$3=0,0,IF(เวลาเรียน!L21="o",ลับ!G$3,0))</f>
        <v>0</v>
      </c>
      <c r="H175" s="64">
        <f>IF(ลับ!H$3=0,0,IF(เวลาเรียน!M21="o",ลับ!H$3,0))</f>
        <v>0</v>
      </c>
      <c r="I175" s="64">
        <f>IF(ลับ!I$3=0,0,IF(เวลาเรียน!N21="o",ลับ!I$3,0))</f>
        <v>0</v>
      </c>
      <c r="J175" s="64">
        <f>IF(ลับ!J$3=0,0,IF(เวลาเรียน!O21="o",ลับ!J$3,0))</f>
        <v>0</v>
      </c>
      <c r="K175" s="64">
        <f>IF(ลับ!K$3=0,0,IF(เวลาเรียน!P21="o",ลับ!K$3,0))</f>
        <v>0</v>
      </c>
      <c r="L175" s="64">
        <f>IF(ลับ!L$3=0,0,IF(เวลาเรียน!Q21="o",ลับ!L$3,0))</f>
        <v>0</v>
      </c>
      <c r="M175" s="64">
        <f>IF(ลับ!M$3=0,0,IF(เวลาเรียน!R21="o",ลับ!M$3,0))</f>
        <v>0</v>
      </c>
      <c r="N175" s="64">
        <f>IF(ลับ!N$3=0,0,IF(เวลาเรียน!S21="o",ลับ!N$3,0))</f>
        <v>0</v>
      </c>
      <c r="O175" s="64">
        <f>IF(ลับ!O$3=0,0,IF(เวลาเรียน!T21="o",ลับ!O$3,0))</f>
        <v>0</v>
      </c>
      <c r="P175" s="64">
        <f>IF(ลับ!P$3=0,0,IF(เวลาเรียน!U21="o",ลับ!P$3,0))</f>
        <v>0</v>
      </c>
      <c r="Q175" s="64">
        <f>IF(ลับ!Q$3=0,0,IF(เวลาเรียน!V21="o",ลับ!Q$3,0))</f>
        <v>0</v>
      </c>
      <c r="R175" s="64">
        <f>IF(ลับ!R$3=0,0,IF(เวลาเรียน!W21="o",ลับ!R$3,0))</f>
        <v>0</v>
      </c>
      <c r="S175" s="64">
        <f>IF(ลับ!S$3=0,0,IF(เวลาเรียน!X21="o",ลับ!S$3,0))</f>
        <v>0</v>
      </c>
      <c r="T175" s="64">
        <f>IF(ลับ!T$3=0,0,IF(เวลาเรียน!Y21="o",ลับ!T$3,0))</f>
        <v>0</v>
      </c>
      <c r="U175" s="64">
        <f>IF(ลับ!U$3=0,0,IF(เวลาเรียน!Z21="o",ลับ!U$3,0))</f>
        <v>0</v>
      </c>
      <c r="V175" s="64">
        <f>IF(ลับ!V$3=0,0,IF(เวลาเรียน!AA21="o",ลับ!V$3,0))</f>
        <v>0</v>
      </c>
      <c r="W175" s="64">
        <f>IF(ลับ!W$3=0,0,IF(เวลาเรียน!AB21="o",ลับ!W$3,0))</f>
        <v>0</v>
      </c>
      <c r="X175" s="64">
        <f>IF(ลับ!X$3=0,0,IF(เวลาเรียน!AC21="o",ลับ!X$3,0))</f>
        <v>0</v>
      </c>
      <c r="Y175" s="64">
        <f>IF(ลับ!Y$3=0,0,IF(เวลาเรียน!AD21="o",ลับ!Y$3,0))</f>
        <v>0</v>
      </c>
      <c r="Z175" s="773">
        <f>IF(ลับ!Z$3=0,0,IF(เวลาเรียน!AE21="o",ลับ!Z$3,0))</f>
        <v>0</v>
      </c>
      <c r="AA175" s="64">
        <f>IF(ลับ!B$3=0,0,IF(เวลาเรียน!AH21="o",ลับ!B$3,0))</f>
        <v>0</v>
      </c>
      <c r="AB175" s="64">
        <f>IF(ลับ!C$3=0,0,IF(เวลาเรียน!AI21="o",ลับ!C$3,0))</f>
        <v>0</v>
      </c>
      <c r="AC175" s="64">
        <f>IF(ลับ!D$3=0,0,IF(เวลาเรียน!AJ21="o",ลับ!D$3,0))</f>
        <v>0</v>
      </c>
      <c r="AD175" s="64">
        <f>IF(ลับ!E$3=0,0,IF(เวลาเรียน!AK21="o",ลับ!E$3,0))</f>
        <v>0</v>
      </c>
      <c r="AE175" s="64">
        <f>IF(ลับ!F$3=0,0,IF(เวลาเรียน!AL21="o",ลับ!F$3,0))</f>
        <v>0</v>
      </c>
      <c r="AF175" s="64">
        <f>IF(ลับ!G$3=0,0,IF(เวลาเรียน!AM21="o",ลับ!G$3,0))</f>
        <v>0</v>
      </c>
      <c r="AG175" s="64">
        <f>IF(ลับ!H$3=0,0,IF(เวลาเรียน!AN21="o",ลับ!H$3,0))</f>
        <v>0</v>
      </c>
      <c r="AH175" s="64">
        <f>IF(ลับ!I$3=0,0,IF(เวลาเรียน!AO21="o",ลับ!I$3,0))</f>
        <v>0</v>
      </c>
      <c r="AI175" s="64">
        <f>IF(ลับ!J$3=0,0,IF(เวลาเรียน!AP21="o",ลับ!J$3,0))</f>
        <v>0</v>
      </c>
      <c r="AJ175" s="64">
        <f>IF(ลับ!K$3=0,0,IF(เวลาเรียน!AQ21="o",ลับ!K$3,0))</f>
        <v>0</v>
      </c>
      <c r="AK175" s="64">
        <f>IF(ลับ!L$3=0,0,IF(เวลาเรียน!AR21="o",ลับ!L$3,0))</f>
        <v>0</v>
      </c>
      <c r="AL175" s="64">
        <f>IF(ลับ!M$3=0,0,IF(เวลาเรียน!AS21="o",ลับ!M$3,0))</f>
        <v>0</v>
      </c>
      <c r="AM175" s="64">
        <f>IF(ลับ!N$3=0,0,IF(เวลาเรียน!AT21="o",ลับ!N$3,0))</f>
        <v>0</v>
      </c>
      <c r="AN175" s="64">
        <f>IF(ลับ!O$3=0,0,IF(เวลาเรียน!AU21="o",ลับ!O$3,0))</f>
        <v>0</v>
      </c>
      <c r="AO175" s="64">
        <f>IF(ลับ!P$3=0,0,IF(เวลาเรียน!AV21="o",ลับ!P$3,0))</f>
        <v>0</v>
      </c>
      <c r="AP175" s="64">
        <f>IF(ลับ!Q$3=0,0,IF(เวลาเรียน!AW21="o",ลับ!Q$3,0))</f>
        <v>0</v>
      </c>
      <c r="AQ175" s="64">
        <f>IF(ลับ!R$3=0,0,IF(เวลาเรียน!AX21="o",ลับ!R$3,0))</f>
        <v>0</v>
      </c>
      <c r="AR175" s="64">
        <f>IF(ลับ!S$3=0,0,IF(เวลาเรียน!AY21="o",ลับ!S$3,0))</f>
        <v>0</v>
      </c>
      <c r="AS175" s="64">
        <f>IF(ลับ!T$3=0,0,IF(เวลาเรียน!AZ21="o",ลับ!T$3,0))</f>
        <v>0</v>
      </c>
      <c r="AT175" s="64">
        <f>IF(ลับ!U$3=0,0,IF(เวลาเรียน!BA21="o",ลับ!U$3,0))</f>
        <v>0</v>
      </c>
      <c r="AU175" s="64">
        <f>IF(ลับ!V$3=0,0,IF(เวลาเรียน!BB21="o",ลับ!V$3,0))</f>
        <v>0</v>
      </c>
      <c r="AV175" s="64">
        <f>IF(ลับ!W$3=0,0,IF(เวลาเรียน!BC21="o",ลับ!W$3,0))</f>
        <v>0</v>
      </c>
      <c r="AW175" s="64">
        <f>IF(ลับ!X$3=0,0,IF(เวลาเรียน!BD21="o",ลับ!X$3,0))</f>
        <v>0</v>
      </c>
      <c r="AX175" s="64">
        <f>IF(ลับ!Y$3=0,0,IF(เวลาเรียน!BE21="o",ลับ!Y$3,0))</f>
        <v>0</v>
      </c>
      <c r="AY175" s="64">
        <f>IF(ลับ!Z$3=0,0,IF(เวลาเรียน!BF21="o",ลับ!Z$3,0))</f>
        <v>0</v>
      </c>
      <c r="AZ175" s="64">
        <f>IF(ลับ!AA$3=0,0,IF(เวลาเรียน!BG21="o",ลับ!AA$3,0))</f>
        <v>0</v>
      </c>
      <c r="BA175" s="64">
        <f>IF(ลับ!AB$3=0,0,IF(เวลาเรียน!BH21="o",ลับ!AB$3,0))</f>
        <v>0</v>
      </c>
      <c r="BB175" s="64">
        <f>IF(ลับ!AC$3=0,0,IF(เวลาเรียน!BI21="o",ลับ!AC$3,0))</f>
        <v>0</v>
      </c>
      <c r="BC175" s="64">
        <f>IF(ลับ!AD$3=0,0,IF(เวลาเรียน!BJ21="o",ลับ!AD$3,0))</f>
        <v>0</v>
      </c>
      <c r="BD175" s="64">
        <f>IF(ลับ!AE$3=0,0,IF(เวลาเรียน!BK21="o",ลับ!AE$3,0))</f>
        <v>0</v>
      </c>
      <c r="BE175" s="64">
        <f>IF(ลับ!AF$3=0,0,IF(เวลาเรียน!BL21="o",ลับ!AF$3,0))</f>
        <v>0</v>
      </c>
      <c r="BF175" s="64">
        <f>IF(ลับ!AG$3=0,0,IF(เวลาเรียน!BM21="o",ลับ!AG$3,0))</f>
        <v>0</v>
      </c>
      <c r="BG175" s="64">
        <f>IF(ลับ!AH$3=0,0,IF(เวลาเรียน!BN21="o",ลับ!AH$3,0))</f>
        <v>0</v>
      </c>
      <c r="BH175" s="64">
        <f>IF(ลับ!AI$3=0,0,IF(เวลาเรียน!BO21="o",ลับ!AI$3,0))</f>
        <v>0</v>
      </c>
      <c r="BI175" s="64">
        <f>IF(ลับ!AJ$3=0,0,IF(เวลาเรียน!BP21="o",ลับ!AJ$3,0))</f>
        <v>0</v>
      </c>
      <c r="BJ175" s="64">
        <f>IF(ลับ!AK$3=0,0,IF(เวลาเรียน!BQ21="o",ลับ!AK$3,0))</f>
        <v>0</v>
      </c>
      <c r="BK175" s="64">
        <f>IF(ลับ!AL$3=0,0,IF(เวลาเรียน!BR21="o",ลับ!AL$3,0))</f>
        <v>0</v>
      </c>
      <c r="BL175" s="64">
        <f>IF(ลับ!AM$3=0,0,IF(เวลาเรียน!BS21="o",ลับ!AM$3,0))</f>
        <v>0</v>
      </c>
      <c r="BM175" s="64">
        <f>IF(ลับ!AN$3=0,0,IF(เวลาเรียน!BT21="o",ลับ!AN$3,0))</f>
        <v>0</v>
      </c>
      <c r="BN175" s="64">
        <f>IF(ลับ!AO$3=0,0,IF(เวลาเรียน!BU21="o",ลับ!AO$3,0))</f>
        <v>0</v>
      </c>
      <c r="BO175" s="64">
        <f>IF(ลับ!AP$3=0,0,IF(เวลาเรียน!BV21="o",ลับ!AP$3,0))</f>
        <v>0</v>
      </c>
      <c r="BP175" s="64">
        <f>IF(ลับ!AQ$3=0,0,IF(เวลาเรียน!BW21="o",ลับ!AQ$3,0))</f>
        <v>0</v>
      </c>
      <c r="BQ175" s="64">
        <f>IF(ลับ!AR$3=0,0,IF(เวลาเรียน!BX21="o",ลับ!AR$3,0))</f>
        <v>0</v>
      </c>
      <c r="BR175" s="64">
        <f>IF(ลับ!AS$3=0,0,IF(เวลาเรียน!BY21="o",ลับ!AS$3,0))</f>
        <v>0</v>
      </c>
      <c r="BS175" s="773">
        <f>IF(ลับ!AT$3=0,0,IF(เวลาเรียน!BZ21="o",ลับ!AT$3,0))</f>
        <v>0</v>
      </c>
      <c r="BT175" s="64">
        <f>IF(ลับ!BT$3=0,0,IF(เวลาเรียน!CB21="o",ลับ!BT$3,0))</f>
        <v>0</v>
      </c>
      <c r="BU175" s="64">
        <f>IF(ลับ!BU$3=0,0,IF(เวลาเรียน!CC21="o",ลับ!BU$3,0))</f>
        <v>0</v>
      </c>
      <c r="BV175" s="64">
        <f>IF(ลับ!BV$3=0,0,IF(เวลาเรียน!CD21="o",ลับ!BV$3,0))</f>
        <v>0</v>
      </c>
      <c r="BW175" s="64">
        <f>IF(ลับ!BW$3=0,0,IF(เวลาเรียน!CE21="o",ลับ!BW$3,0))</f>
        <v>0</v>
      </c>
      <c r="BX175" s="64">
        <f>IF(ลับ!BX$3=0,0,IF(เวลาเรียน!CF21="o",ลับ!BX$3,0))</f>
        <v>0</v>
      </c>
      <c r="BY175" s="64">
        <f>IF(ลับ!BY$3=0,0,IF(เวลาเรียน!CG21="o",ลับ!BY$3,0))</f>
        <v>0</v>
      </c>
      <c r="BZ175" s="64">
        <f>IF(ลับ!BZ$3=0,0,IF(เวลาเรียน!CH21="o",ลับ!BZ$3,0))</f>
        <v>0</v>
      </c>
      <c r="CA175" s="64">
        <f>IF(ลับ!CA$3=0,0,IF(เวลาเรียน!CI21="o",ลับ!CA$3,0))</f>
        <v>0</v>
      </c>
      <c r="CB175" s="64">
        <f>IF(ลับ!CB$3=0,0,IF(เวลาเรียน!CJ21="o",ลับ!CB$3,0))</f>
        <v>0</v>
      </c>
      <c r="CC175" s="64">
        <f>IF(ลับ!CC$3=0,0,IF(เวลาเรียน!CK21="o",ลับ!CC$3,0))</f>
        <v>0</v>
      </c>
      <c r="CD175" s="64">
        <f>IF(ลับ!CD$3=0,0,IF(เวลาเรียน!CL21="o",ลับ!CD$3,0))</f>
        <v>0</v>
      </c>
      <c r="CE175" s="64">
        <f>IF(ลับ!CE$3=0,0,IF(เวลาเรียน!CM21="o",ลับ!CE$3,0))</f>
        <v>0</v>
      </c>
      <c r="CF175" s="64">
        <f>IF(ลับ!CF$3=0,0,IF(เวลาเรียน!CN21="o",ลับ!CF$3,0))</f>
        <v>0</v>
      </c>
      <c r="CG175" s="64">
        <f>IF(ลับ!CG$3=0,0,IF(เวลาเรียน!CO21="o",ลับ!CG$3,0))</f>
        <v>0</v>
      </c>
      <c r="CH175" s="64">
        <f>IF(ลับ!CH$3=0,0,IF(เวลาเรียน!CP21="o",ลับ!CH$3,0))</f>
        <v>0</v>
      </c>
      <c r="CI175" s="64">
        <f>IF(ลับ!CI$3=0,0,IF(เวลาเรียน!CQ21="o",ลับ!CI$3,0))</f>
        <v>0</v>
      </c>
      <c r="CJ175" s="64">
        <f>IF(ลับ!CJ$3=0,0,IF(เวลาเรียน!CR21="o",ลับ!CJ$3,0))</f>
        <v>0</v>
      </c>
      <c r="CK175" s="64">
        <f>IF(ลับ!CK$3=0,0,IF(เวลาเรียน!CS21="o",ลับ!CK$3,0))</f>
        <v>0</v>
      </c>
      <c r="CL175" s="64">
        <f>IF(ลับ!CL$3=0,0,IF(เวลาเรียน!CT21="o",ลับ!CL$3,0))</f>
        <v>0</v>
      </c>
      <c r="CM175" s="64">
        <f>IF(ลับ!CM$3=0,0,IF(เวลาเรียน!CU21="o",ลับ!CM$3,0))</f>
        <v>0</v>
      </c>
      <c r="CN175" s="64">
        <f>IF(ลับ!CN$3=0,0,IF(เวลาเรียน!CV21="o",ลับ!CN$3,0))</f>
        <v>0</v>
      </c>
      <c r="CO175" s="64">
        <f>IF(ลับ!CO$3=0,0,IF(เวลาเรียน!CW21="o",ลับ!CO$3,0))</f>
        <v>0</v>
      </c>
      <c r="CP175" s="64">
        <f>IF(ลับ!CP$3=0,0,IF(เวลาเรียน!CX21="o",ลับ!CP$3,0))</f>
        <v>0</v>
      </c>
      <c r="CQ175" s="64">
        <f>IF(ลับ!CQ$3=0,0,IF(เวลาเรียน!CY21="o",ลับ!CQ$3,0))</f>
        <v>0</v>
      </c>
      <c r="CR175" s="64">
        <f>IF(ลับ!CR$3=0,0,IF(เวลาเรียน!CZ21="o",ลับ!CR$3,0))</f>
        <v>0</v>
      </c>
      <c r="CS175" s="64">
        <f>IF(ลับ!CS$3=0,0,IF(เวลาเรียน!DA21="o",ลับ!CS$3,0))</f>
        <v>0</v>
      </c>
      <c r="CT175" s="64">
        <f>IF(ลับ!CT$3=0,0,IF(เวลาเรียน!DB21="o",ลับ!CT$3,0))</f>
        <v>0</v>
      </c>
      <c r="CU175" s="64">
        <f>IF(ลับ!CU$3=0,0,IF(เวลาเรียน!DC21="o",ลับ!CU$3,0))</f>
        <v>0</v>
      </c>
      <c r="CV175" s="64">
        <f>IF(ลับ!CV$3=0,0,IF(เวลาเรียน!DD21="o",ลับ!CV$3,0))</f>
        <v>0</v>
      </c>
      <c r="CW175" s="64">
        <f>IF(ลับ!CW$3=0,0,IF(เวลาเรียน!DE21="o",ลับ!CW$3,0))</f>
        <v>0</v>
      </c>
      <c r="CX175" s="85">
        <f t="shared" si="26"/>
        <v>0</v>
      </c>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GI175" s="77"/>
      <c r="GJ175" s="77"/>
      <c r="GK175" s="77"/>
      <c r="GL175" s="77"/>
      <c r="GM175" s="77"/>
      <c r="GN175" s="77"/>
      <c r="GO175" s="77"/>
      <c r="GP175" s="77"/>
      <c r="GQ175" s="77"/>
      <c r="GR175" s="77"/>
      <c r="GS175" s="77"/>
      <c r="GT175" s="77"/>
      <c r="GU175" s="77"/>
      <c r="GV175" s="77"/>
      <c r="GW175" s="77"/>
      <c r="GX175" s="77"/>
      <c r="GY175" s="77"/>
      <c r="GZ175" s="77"/>
      <c r="HA175" s="77"/>
      <c r="HB175" s="77"/>
      <c r="HC175" s="77"/>
      <c r="HD175" s="77"/>
      <c r="HE175" s="77"/>
      <c r="HF175" s="77"/>
    </row>
    <row r="176" spans="1:214" ht="21">
      <c r="A176" s="29">
        <v>17</v>
      </c>
      <c r="B176" s="64">
        <f>IF(ลับ!B$3=0,0,IF(เวลาเรียน!G22="o",ลับ!B$3,0))</f>
        <v>0</v>
      </c>
      <c r="C176" s="64">
        <f>IF(ลับ!C$3=0,0,IF(เวลาเรียน!H22="o",ลับ!C$3,0))</f>
        <v>0</v>
      </c>
      <c r="D176" s="64">
        <f>IF(ลับ!D$3=0,0,IF(เวลาเรียน!I22="o",ลับ!D$3,0))</f>
        <v>0</v>
      </c>
      <c r="E176" s="64">
        <f>IF(ลับ!E$3=0,0,IF(เวลาเรียน!J22="o",ลับ!E$3,0))</f>
        <v>0</v>
      </c>
      <c r="F176" s="64">
        <f>IF(ลับ!F$3=0,0,IF(เวลาเรียน!K22="o",ลับ!F$3,0))</f>
        <v>0</v>
      </c>
      <c r="G176" s="64">
        <f>IF(ลับ!G$3=0,0,IF(เวลาเรียน!L22="o",ลับ!G$3,0))</f>
        <v>0</v>
      </c>
      <c r="H176" s="64">
        <f>IF(ลับ!H$3=0,0,IF(เวลาเรียน!M22="o",ลับ!H$3,0))</f>
        <v>0</v>
      </c>
      <c r="I176" s="64">
        <f>IF(ลับ!I$3=0,0,IF(เวลาเรียน!N22="o",ลับ!I$3,0))</f>
        <v>0</v>
      </c>
      <c r="J176" s="64">
        <f>IF(ลับ!J$3=0,0,IF(เวลาเรียน!O22="o",ลับ!J$3,0))</f>
        <v>0</v>
      </c>
      <c r="K176" s="64">
        <f>IF(ลับ!K$3=0,0,IF(เวลาเรียน!P22="o",ลับ!K$3,0))</f>
        <v>0</v>
      </c>
      <c r="L176" s="64">
        <f>IF(ลับ!L$3=0,0,IF(เวลาเรียน!Q22="o",ลับ!L$3,0))</f>
        <v>0</v>
      </c>
      <c r="M176" s="64">
        <f>IF(ลับ!M$3=0,0,IF(เวลาเรียน!R22="o",ลับ!M$3,0))</f>
        <v>0</v>
      </c>
      <c r="N176" s="64">
        <f>IF(ลับ!N$3=0,0,IF(เวลาเรียน!S22="o",ลับ!N$3,0))</f>
        <v>0</v>
      </c>
      <c r="O176" s="64">
        <f>IF(ลับ!O$3=0,0,IF(เวลาเรียน!T22="o",ลับ!O$3,0))</f>
        <v>0</v>
      </c>
      <c r="P176" s="64">
        <f>IF(ลับ!P$3=0,0,IF(เวลาเรียน!U22="o",ลับ!P$3,0))</f>
        <v>0</v>
      </c>
      <c r="Q176" s="64">
        <f>IF(ลับ!Q$3=0,0,IF(เวลาเรียน!V22="o",ลับ!Q$3,0))</f>
        <v>0</v>
      </c>
      <c r="R176" s="64">
        <f>IF(ลับ!R$3=0,0,IF(เวลาเรียน!W22="o",ลับ!R$3,0))</f>
        <v>0</v>
      </c>
      <c r="S176" s="64">
        <f>IF(ลับ!S$3=0,0,IF(เวลาเรียน!X22="o",ลับ!S$3,0))</f>
        <v>0</v>
      </c>
      <c r="T176" s="64">
        <f>IF(ลับ!T$3=0,0,IF(เวลาเรียน!Y22="o",ลับ!T$3,0))</f>
        <v>0</v>
      </c>
      <c r="U176" s="64">
        <f>IF(ลับ!U$3=0,0,IF(เวลาเรียน!Z22="o",ลับ!U$3,0))</f>
        <v>0</v>
      </c>
      <c r="V176" s="64">
        <f>IF(ลับ!V$3=0,0,IF(เวลาเรียน!AA22="o",ลับ!V$3,0))</f>
        <v>0</v>
      </c>
      <c r="W176" s="64">
        <f>IF(ลับ!W$3=0,0,IF(เวลาเรียน!AB22="o",ลับ!W$3,0))</f>
        <v>0</v>
      </c>
      <c r="X176" s="64">
        <f>IF(ลับ!X$3=0,0,IF(เวลาเรียน!AC22="o",ลับ!X$3,0))</f>
        <v>0</v>
      </c>
      <c r="Y176" s="64">
        <f>IF(ลับ!Y$3=0,0,IF(เวลาเรียน!AD22="o",ลับ!Y$3,0))</f>
        <v>0</v>
      </c>
      <c r="Z176" s="773">
        <f>IF(ลับ!Z$3=0,0,IF(เวลาเรียน!AE22="o",ลับ!Z$3,0))</f>
        <v>0</v>
      </c>
      <c r="AA176" s="64">
        <f>IF(ลับ!B$3=0,0,IF(เวลาเรียน!AH22="o",ลับ!B$3,0))</f>
        <v>0</v>
      </c>
      <c r="AB176" s="64">
        <f>IF(ลับ!C$3=0,0,IF(เวลาเรียน!AI22="o",ลับ!C$3,0))</f>
        <v>0</v>
      </c>
      <c r="AC176" s="64">
        <f>IF(ลับ!D$3=0,0,IF(เวลาเรียน!AJ22="o",ลับ!D$3,0))</f>
        <v>0</v>
      </c>
      <c r="AD176" s="64">
        <f>IF(ลับ!E$3=0,0,IF(เวลาเรียน!AK22="o",ลับ!E$3,0))</f>
        <v>0</v>
      </c>
      <c r="AE176" s="64">
        <f>IF(ลับ!F$3=0,0,IF(เวลาเรียน!AL22="o",ลับ!F$3,0))</f>
        <v>0</v>
      </c>
      <c r="AF176" s="64">
        <f>IF(ลับ!G$3=0,0,IF(เวลาเรียน!AM22="o",ลับ!G$3,0))</f>
        <v>0</v>
      </c>
      <c r="AG176" s="64">
        <f>IF(ลับ!H$3=0,0,IF(เวลาเรียน!AN22="o",ลับ!H$3,0))</f>
        <v>0</v>
      </c>
      <c r="AH176" s="64">
        <f>IF(ลับ!I$3=0,0,IF(เวลาเรียน!AO22="o",ลับ!I$3,0))</f>
        <v>0</v>
      </c>
      <c r="AI176" s="64">
        <f>IF(ลับ!J$3=0,0,IF(เวลาเรียน!AP22="o",ลับ!J$3,0))</f>
        <v>0</v>
      </c>
      <c r="AJ176" s="64">
        <f>IF(ลับ!K$3=0,0,IF(เวลาเรียน!AQ22="o",ลับ!K$3,0))</f>
        <v>0</v>
      </c>
      <c r="AK176" s="64">
        <f>IF(ลับ!L$3=0,0,IF(เวลาเรียน!AR22="o",ลับ!L$3,0))</f>
        <v>0</v>
      </c>
      <c r="AL176" s="64">
        <f>IF(ลับ!M$3=0,0,IF(เวลาเรียน!AS22="o",ลับ!M$3,0))</f>
        <v>0</v>
      </c>
      <c r="AM176" s="64">
        <f>IF(ลับ!N$3=0,0,IF(เวลาเรียน!AT22="o",ลับ!N$3,0))</f>
        <v>0</v>
      </c>
      <c r="AN176" s="64">
        <f>IF(ลับ!O$3=0,0,IF(เวลาเรียน!AU22="o",ลับ!O$3,0))</f>
        <v>0</v>
      </c>
      <c r="AO176" s="64">
        <f>IF(ลับ!P$3=0,0,IF(เวลาเรียน!AV22="o",ลับ!P$3,0))</f>
        <v>0</v>
      </c>
      <c r="AP176" s="64">
        <f>IF(ลับ!Q$3=0,0,IF(เวลาเรียน!AW22="o",ลับ!Q$3,0))</f>
        <v>0</v>
      </c>
      <c r="AQ176" s="64">
        <f>IF(ลับ!R$3=0,0,IF(เวลาเรียน!AX22="o",ลับ!R$3,0))</f>
        <v>0</v>
      </c>
      <c r="AR176" s="64">
        <f>IF(ลับ!S$3=0,0,IF(เวลาเรียน!AY22="o",ลับ!S$3,0))</f>
        <v>0</v>
      </c>
      <c r="AS176" s="64">
        <f>IF(ลับ!T$3=0,0,IF(เวลาเรียน!AZ22="o",ลับ!T$3,0))</f>
        <v>0</v>
      </c>
      <c r="AT176" s="64">
        <f>IF(ลับ!U$3=0,0,IF(เวลาเรียน!BA22="o",ลับ!U$3,0))</f>
        <v>0</v>
      </c>
      <c r="AU176" s="64">
        <f>IF(ลับ!V$3=0,0,IF(เวลาเรียน!BB22="o",ลับ!V$3,0))</f>
        <v>0</v>
      </c>
      <c r="AV176" s="64">
        <f>IF(ลับ!W$3=0,0,IF(เวลาเรียน!BC22="o",ลับ!W$3,0))</f>
        <v>0</v>
      </c>
      <c r="AW176" s="64">
        <f>IF(ลับ!X$3=0,0,IF(เวลาเรียน!BD22="o",ลับ!X$3,0))</f>
        <v>0</v>
      </c>
      <c r="AX176" s="64">
        <f>IF(ลับ!Y$3=0,0,IF(เวลาเรียน!BE22="o",ลับ!Y$3,0))</f>
        <v>0</v>
      </c>
      <c r="AY176" s="64">
        <f>IF(ลับ!Z$3=0,0,IF(เวลาเรียน!BF22="o",ลับ!Z$3,0))</f>
        <v>0</v>
      </c>
      <c r="AZ176" s="64">
        <f>IF(ลับ!AA$3=0,0,IF(เวลาเรียน!BG22="o",ลับ!AA$3,0))</f>
        <v>0</v>
      </c>
      <c r="BA176" s="64">
        <f>IF(ลับ!AB$3=0,0,IF(เวลาเรียน!BH22="o",ลับ!AB$3,0))</f>
        <v>0</v>
      </c>
      <c r="BB176" s="64">
        <f>IF(ลับ!AC$3=0,0,IF(เวลาเรียน!BI22="o",ลับ!AC$3,0))</f>
        <v>0</v>
      </c>
      <c r="BC176" s="64">
        <f>IF(ลับ!AD$3=0,0,IF(เวลาเรียน!BJ22="o",ลับ!AD$3,0))</f>
        <v>0</v>
      </c>
      <c r="BD176" s="64">
        <f>IF(ลับ!AE$3=0,0,IF(เวลาเรียน!BK22="o",ลับ!AE$3,0))</f>
        <v>0</v>
      </c>
      <c r="BE176" s="64">
        <f>IF(ลับ!AF$3=0,0,IF(เวลาเรียน!BL22="o",ลับ!AF$3,0))</f>
        <v>0</v>
      </c>
      <c r="BF176" s="64">
        <f>IF(ลับ!AG$3=0,0,IF(เวลาเรียน!BM22="o",ลับ!AG$3,0))</f>
        <v>0</v>
      </c>
      <c r="BG176" s="64">
        <f>IF(ลับ!AH$3=0,0,IF(เวลาเรียน!BN22="o",ลับ!AH$3,0))</f>
        <v>0</v>
      </c>
      <c r="BH176" s="64">
        <f>IF(ลับ!AI$3=0,0,IF(เวลาเรียน!BO22="o",ลับ!AI$3,0))</f>
        <v>0</v>
      </c>
      <c r="BI176" s="64">
        <f>IF(ลับ!AJ$3=0,0,IF(เวลาเรียน!BP22="o",ลับ!AJ$3,0))</f>
        <v>0</v>
      </c>
      <c r="BJ176" s="64">
        <f>IF(ลับ!AK$3=0,0,IF(เวลาเรียน!BQ22="o",ลับ!AK$3,0))</f>
        <v>0</v>
      </c>
      <c r="BK176" s="64">
        <f>IF(ลับ!AL$3=0,0,IF(เวลาเรียน!BR22="o",ลับ!AL$3,0))</f>
        <v>0</v>
      </c>
      <c r="BL176" s="64">
        <f>IF(ลับ!AM$3=0,0,IF(เวลาเรียน!BS22="o",ลับ!AM$3,0))</f>
        <v>0</v>
      </c>
      <c r="BM176" s="64">
        <f>IF(ลับ!AN$3=0,0,IF(เวลาเรียน!BT22="o",ลับ!AN$3,0))</f>
        <v>0</v>
      </c>
      <c r="BN176" s="64">
        <f>IF(ลับ!AO$3=0,0,IF(เวลาเรียน!BU22="o",ลับ!AO$3,0))</f>
        <v>0</v>
      </c>
      <c r="BO176" s="64">
        <f>IF(ลับ!AP$3=0,0,IF(เวลาเรียน!BV22="o",ลับ!AP$3,0))</f>
        <v>0</v>
      </c>
      <c r="BP176" s="64">
        <f>IF(ลับ!AQ$3=0,0,IF(เวลาเรียน!BW22="o",ลับ!AQ$3,0))</f>
        <v>0</v>
      </c>
      <c r="BQ176" s="64">
        <f>IF(ลับ!AR$3=0,0,IF(เวลาเรียน!BX22="o",ลับ!AR$3,0))</f>
        <v>0</v>
      </c>
      <c r="BR176" s="64">
        <f>IF(ลับ!AS$3=0,0,IF(เวลาเรียน!BY22="o",ลับ!AS$3,0))</f>
        <v>0</v>
      </c>
      <c r="BS176" s="773">
        <f>IF(ลับ!AT$3=0,0,IF(เวลาเรียน!BZ22="o",ลับ!AT$3,0))</f>
        <v>0</v>
      </c>
      <c r="BT176" s="64">
        <f>IF(ลับ!BT$3=0,0,IF(เวลาเรียน!CB22="o",ลับ!BT$3,0))</f>
        <v>0</v>
      </c>
      <c r="BU176" s="64">
        <f>IF(ลับ!BU$3=0,0,IF(เวลาเรียน!CC22="o",ลับ!BU$3,0))</f>
        <v>0</v>
      </c>
      <c r="BV176" s="64">
        <f>IF(ลับ!BV$3=0,0,IF(เวลาเรียน!CD22="o",ลับ!BV$3,0))</f>
        <v>0</v>
      </c>
      <c r="BW176" s="64">
        <f>IF(ลับ!BW$3=0,0,IF(เวลาเรียน!CE22="o",ลับ!BW$3,0))</f>
        <v>0</v>
      </c>
      <c r="BX176" s="64">
        <f>IF(ลับ!BX$3=0,0,IF(เวลาเรียน!CF22="o",ลับ!BX$3,0))</f>
        <v>0</v>
      </c>
      <c r="BY176" s="64">
        <f>IF(ลับ!BY$3=0,0,IF(เวลาเรียน!CG22="o",ลับ!BY$3,0))</f>
        <v>0</v>
      </c>
      <c r="BZ176" s="64">
        <f>IF(ลับ!BZ$3=0,0,IF(เวลาเรียน!CH22="o",ลับ!BZ$3,0))</f>
        <v>0</v>
      </c>
      <c r="CA176" s="64">
        <f>IF(ลับ!CA$3=0,0,IF(เวลาเรียน!CI22="o",ลับ!CA$3,0))</f>
        <v>0</v>
      </c>
      <c r="CB176" s="64">
        <f>IF(ลับ!CB$3=0,0,IF(เวลาเรียน!CJ22="o",ลับ!CB$3,0))</f>
        <v>0</v>
      </c>
      <c r="CC176" s="64">
        <f>IF(ลับ!CC$3=0,0,IF(เวลาเรียน!CK22="o",ลับ!CC$3,0))</f>
        <v>0</v>
      </c>
      <c r="CD176" s="64">
        <f>IF(ลับ!CD$3=0,0,IF(เวลาเรียน!CL22="o",ลับ!CD$3,0))</f>
        <v>0</v>
      </c>
      <c r="CE176" s="64">
        <f>IF(ลับ!CE$3=0,0,IF(เวลาเรียน!CM22="o",ลับ!CE$3,0))</f>
        <v>0</v>
      </c>
      <c r="CF176" s="64">
        <f>IF(ลับ!CF$3=0,0,IF(เวลาเรียน!CN22="o",ลับ!CF$3,0))</f>
        <v>0</v>
      </c>
      <c r="CG176" s="64">
        <f>IF(ลับ!CG$3=0,0,IF(เวลาเรียน!CO22="o",ลับ!CG$3,0))</f>
        <v>0</v>
      </c>
      <c r="CH176" s="64">
        <f>IF(ลับ!CH$3=0,0,IF(เวลาเรียน!CP22="o",ลับ!CH$3,0))</f>
        <v>0</v>
      </c>
      <c r="CI176" s="64">
        <f>IF(ลับ!CI$3=0,0,IF(เวลาเรียน!CQ22="o",ลับ!CI$3,0))</f>
        <v>0</v>
      </c>
      <c r="CJ176" s="64">
        <f>IF(ลับ!CJ$3=0,0,IF(เวลาเรียน!CR22="o",ลับ!CJ$3,0))</f>
        <v>0</v>
      </c>
      <c r="CK176" s="64">
        <f>IF(ลับ!CK$3=0,0,IF(เวลาเรียน!CS22="o",ลับ!CK$3,0))</f>
        <v>0</v>
      </c>
      <c r="CL176" s="64">
        <f>IF(ลับ!CL$3=0,0,IF(เวลาเรียน!CT22="o",ลับ!CL$3,0))</f>
        <v>0</v>
      </c>
      <c r="CM176" s="64">
        <f>IF(ลับ!CM$3=0,0,IF(เวลาเรียน!CU22="o",ลับ!CM$3,0))</f>
        <v>0</v>
      </c>
      <c r="CN176" s="64">
        <f>IF(ลับ!CN$3=0,0,IF(เวลาเรียน!CV22="o",ลับ!CN$3,0))</f>
        <v>0</v>
      </c>
      <c r="CO176" s="64">
        <f>IF(ลับ!CO$3=0,0,IF(เวลาเรียน!CW22="o",ลับ!CO$3,0))</f>
        <v>0</v>
      </c>
      <c r="CP176" s="64">
        <f>IF(ลับ!CP$3=0,0,IF(เวลาเรียน!CX22="o",ลับ!CP$3,0))</f>
        <v>0</v>
      </c>
      <c r="CQ176" s="64">
        <f>IF(ลับ!CQ$3=0,0,IF(เวลาเรียน!CY22="o",ลับ!CQ$3,0))</f>
        <v>0</v>
      </c>
      <c r="CR176" s="64">
        <f>IF(ลับ!CR$3=0,0,IF(เวลาเรียน!CZ22="o",ลับ!CR$3,0))</f>
        <v>0</v>
      </c>
      <c r="CS176" s="64">
        <f>IF(ลับ!CS$3=0,0,IF(เวลาเรียน!DA22="o",ลับ!CS$3,0))</f>
        <v>0</v>
      </c>
      <c r="CT176" s="64">
        <f>IF(ลับ!CT$3=0,0,IF(เวลาเรียน!DB22="o",ลับ!CT$3,0))</f>
        <v>0</v>
      </c>
      <c r="CU176" s="64">
        <f>IF(ลับ!CU$3=0,0,IF(เวลาเรียน!DC22="o",ลับ!CU$3,0))</f>
        <v>0</v>
      </c>
      <c r="CV176" s="64">
        <f>IF(ลับ!CV$3=0,0,IF(เวลาเรียน!DD22="o",ลับ!CV$3,0))</f>
        <v>0</v>
      </c>
      <c r="CW176" s="64">
        <f>IF(ลับ!CW$3=0,0,IF(เวลาเรียน!DE22="o",ลับ!CW$3,0))</f>
        <v>0</v>
      </c>
      <c r="CX176" s="85">
        <f t="shared" si="26"/>
        <v>0</v>
      </c>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GI176" s="77"/>
      <c r="GJ176" s="77"/>
      <c r="GK176" s="77"/>
      <c r="GL176" s="77"/>
      <c r="GM176" s="77"/>
      <c r="GN176" s="77"/>
      <c r="GO176" s="77"/>
      <c r="GP176" s="77"/>
      <c r="GQ176" s="77"/>
      <c r="GR176" s="77"/>
      <c r="GS176" s="77"/>
      <c r="GT176" s="77"/>
      <c r="GU176" s="77"/>
      <c r="GV176" s="77"/>
      <c r="GW176" s="77"/>
      <c r="GX176" s="77"/>
      <c r="GY176" s="77"/>
      <c r="GZ176" s="77"/>
      <c r="HA176" s="77"/>
      <c r="HB176" s="77"/>
      <c r="HC176" s="77"/>
      <c r="HD176" s="77"/>
      <c r="HE176" s="77"/>
      <c r="HF176" s="77"/>
    </row>
    <row r="177" spans="1:214" ht="21">
      <c r="A177" s="29">
        <v>18</v>
      </c>
      <c r="B177" s="64">
        <f>IF(ลับ!B$3=0,0,IF(เวลาเรียน!G23="o",ลับ!B$3,0))</f>
        <v>0</v>
      </c>
      <c r="C177" s="64">
        <f>IF(ลับ!C$3=0,0,IF(เวลาเรียน!H23="o",ลับ!C$3,0))</f>
        <v>0</v>
      </c>
      <c r="D177" s="64">
        <f>IF(ลับ!D$3=0,0,IF(เวลาเรียน!I23="o",ลับ!D$3,0))</f>
        <v>0</v>
      </c>
      <c r="E177" s="64">
        <f>IF(ลับ!E$3=0,0,IF(เวลาเรียน!J23="o",ลับ!E$3,0))</f>
        <v>0</v>
      </c>
      <c r="F177" s="64">
        <f>IF(ลับ!F$3=0,0,IF(เวลาเรียน!K23="o",ลับ!F$3,0))</f>
        <v>0</v>
      </c>
      <c r="G177" s="64">
        <f>IF(ลับ!G$3=0,0,IF(เวลาเรียน!L23="o",ลับ!G$3,0))</f>
        <v>0</v>
      </c>
      <c r="H177" s="64">
        <f>IF(ลับ!H$3=0,0,IF(เวลาเรียน!M23="o",ลับ!H$3,0))</f>
        <v>0</v>
      </c>
      <c r="I177" s="64">
        <f>IF(ลับ!I$3=0,0,IF(เวลาเรียน!N23="o",ลับ!I$3,0))</f>
        <v>0</v>
      </c>
      <c r="J177" s="64">
        <f>IF(ลับ!J$3=0,0,IF(เวลาเรียน!O23="o",ลับ!J$3,0))</f>
        <v>0</v>
      </c>
      <c r="K177" s="64">
        <f>IF(ลับ!K$3=0,0,IF(เวลาเรียน!P23="o",ลับ!K$3,0))</f>
        <v>0</v>
      </c>
      <c r="L177" s="64">
        <f>IF(ลับ!L$3=0,0,IF(เวลาเรียน!Q23="o",ลับ!L$3,0))</f>
        <v>0</v>
      </c>
      <c r="M177" s="64">
        <f>IF(ลับ!M$3=0,0,IF(เวลาเรียน!R23="o",ลับ!M$3,0))</f>
        <v>0</v>
      </c>
      <c r="N177" s="64">
        <f>IF(ลับ!N$3=0,0,IF(เวลาเรียน!S23="o",ลับ!N$3,0))</f>
        <v>0</v>
      </c>
      <c r="O177" s="64">
        <f>IF(ลับ!O$3=0,0,IF(เวลาเรียน!T23="o",ลับ!O$3,0))</f>
        <v>0</v>
      </c>
      <c r="P177" s="64">
        <f>IF(ลับ!P$3=0,0,IF(เวลาเรียน!U23="o",ลับ!P$3,0))</f>
        <v>0</v>
      </c>
      <c r="Q177" s="64">
        <f>IF(ลับ!Q$3=0,0,IF(เวลาเรียน!V23="o",ลับ!Q$3,0))</f>
        <v>0</v>
      </c>
      <c r="R177" s="64">
        <f>IF(ลับ!R$3=0,0,IF(เวลาเรียน!W23="o",ลับ!R$3,0))</f>
        <v>0</v>
      </c>
      <c r="S177" s="64">
        <f>IF(ลับ!S$3=0,0,IF(เวลาเรียน!X23="o",ลับ!S$3,0))</f>
        <v>0</v>
      </c>
      <c r="T177" s="64">
        <f>IF(ลับ!T$3=0,0,IF(เวลาเรียน!Y23="o",ลับ!T$3,0))</f>
        <v>0</v>
      </c>
      <c r="U177" s="64">
        <f>IF(ลับ!U$3=0,0,IF(เวลาเรียน!Z23="o",ลับ!U$3,0))</f>
        <v>0</v>
      </c>
      <c r="V177" s="64">
        <f>IF(ลับ!V$3=0,0,IF(เวลาเรียน!AA23="o",ลับ!V$3,0))</f>
        <v>0</v>
      </c>
      <c r="W177" s="64">
        <f>IF(ลับ!W$3=0,0,IF(เวลาเรียน!AB23="o",ลับ!W$3,0))</f>
        <v>0</v>
      </c>
      <c r="X177" s="64">
        <f>IF(ลับ!X$3=0,0,IF(เวลาเรียน!AC23="o",ลับ!X$3,0))</f>
        <v>0</v>
      </c>
      <c r="Y177" s="64">
        <f>IF(ลับ!Y$3=0,0,IF(เวลาเรียน!AD23="o",ลับ!Y$3,0))</f>
        <v>0</v>
      </c>
      <c r="Z177" s="773">
        <f>IF(ลับ!Z$3=0,0,IF(เวลาเรียน!AE23="o",ลับ!Z$3,0))</f>
        <v>0</v>
      </c>
      <c r="AA177" s="64">
        <f>IF(ลับ!B$3=0,0,IF(เวลาเรียน!AH23="o",ลับ!B$3,0))</f>
        <v>0</v>
      </c>
      <c r="AB177" s="64">
        <f>IF(ลับ!C$3=0,0,IF(เวลาเรียน!AI23="o",ลับ!C$3,0))</f>
        <v>0</v>
      </c>
      <c r="AC177" s="64">
        <f>IF(ลับ!D$3=0,0,IF(เวลาเรียน!AJ23="o",ลับ!D$3,0))</f>
        <v>0</v>
      </c>
      <c r="AD177" s="64">
        <f>IF(ลับ!E$3=0,0,IF(เวลาเรียน!AK23="o",ลับ!E$3,0))</f>
        <v>0</v>
      </c>
      <c r="AE177" s="64">
        <f>IF(ลับ!F$3=0,0,IF(เวลาเรียน!AL23="o",ลับ!F$3,0))</f>
        <v>0</v>
      </c>
      <c r="AF177" s="64">
        <f>IF(ลับ!G$3=0,0,IF(เวลาเรียน!AM23="o",ลับ!G$3,0))</f>
        <v>0</v>
      </c>
      <c r="AG177" s="64">
        <f>IF(ลับ!H$3=0,0,IF(เวลาเรียน!AN23="o",ลับ!H$3,0))</f>
        <v>0</v>
      </c>
      <c r="AH177" s="64">
        <f>IF(ลับ!I$3=0,0,IF(เวลาเรียน!AO23="o",ลับ!I$3,0))</f>
        <v>0</v>
      </c>
      <c r="AI177" s="64">
        <f>IF(ลับ!J$3=0,0,IF(เวลาเรียน!AP23="o",ลับ!J$3,0))</f>
        <v>0</v>
      </c>
      <c r="AJ177" s="64">
        <f>IF(ลับ!K$3=0,0,IF(เวลาเรียน!AQ23="o",ลับ!K$3,0))</f>
        <v>0</v>
      </c>
      <c r="AK177" s="64">
        <f>IF(ลับ!L$3=0,0,IF(เวลาเรียน!AR23="o",ลับ!L$3,0))</f>
        <v>0</v>
      </c>
      <c r="AL177" s="64">
        <f>IF(ลับ!M$3=0,0,IF(เวลาเรียน!AS23="o",ลับ!M$3,0))</f>
        <v>0</v>
      </c>
      <c r="AM177" s="64">
        <f>IF(ลับ!N$3=0,0,IF(เวลาเรียน!AT23="o",ลับ!N$3,0))</f>
        <v>0</v>
      </c>
      <c r="AN177" s="64">
        <f>IF(ลับ!O$3=0,0,IF(เวลาเรียน!AU23="o",ลับ!O$3,0))</f>
        <v>0</v>
      </c>
      <c r="AO177" s="64">
        <f>IF(ลับ!P$3=0,0,IF(เวลาเรียน!AV23="o",ลับ!P$3,0))</f>
        <v>0</v>
      </c>
      <c r="AP177" s="64">
        <f>IF(ลับ!Q$3=0,0,IF(เวลาเรียน!AW23="o",ลับ!Q$3,0))</f>
        <v>0</v>
      </c>
      <c r="AQ177" s="64">
        <f>IF(ลับ!R$3=0,0,IF(เวลาเรียน!AX23="o",ลับ!R$3,0))</f>
        <v>0</v>
      </c>
      <c r="AR177" s="64">
        <f>IF(ลับ!S$3=0,0,IF(เวลาเรียน!AY23="o",ลับ!S$3,0))</f>
        <v>0</v>
      </c>
      <c r="AS177" s="64">
        <f>IF(ลับ!T$3=0,0,IF(เวลาเรียน!AZ23="o",ลับ!T$3,0))</f>
        <v>0</v>
      </c>
      <c r="AT177" s="64">
        <f>IF(ลับ!U$3=0,0,IF(เวลาเรียน!BA23="o",ลับ!U$3,0))</f>
        <v>0</v>
      </c>
      <c r="AU177" s="64">
        <f>IF(ลับ!V$3=0,0,IF(เวลาเรียน!BB23="o",ลับ!V$3,0))</f>
        <v>0</v>
      </c>
      <c r="AV177" s="64">
        <f>IF(ลับ!W$3=0,0,IF(เวลาเรียน!BC23="o",ลับ!W$3,0))</f>
        <v>0</v>
      </c>
      <c r="AW177" s="64">
        <f>IF(ลับ!X$3=0,0,IF(เวลาเรียน!BD23="o",ลับ!X$3,0))</f>
        <v>0</v>
      </c>
      <c r="AX177" s="64">
        <f>IF(ลับ!Y$3=0,0,IF(เวลาเรียน!BE23="o",ลับ!Y$3,0))</f>
        <v>0</v>
      </c>
      <c r="AY177" s="64">
        <f>IF(ลับ!Z$3=0,0,IF(เวลาเรียน!BF23="o",ลับ!Z$3,0))</f>
        <v>0</v>
      </c>
      <c r="AZ177" s="64">
        <f>IF(ลับ!AA$3=0,0,IF(เวลาเรียน!BG23="o",ลับ!AA$3,0))</f>
        <v>0</v>
      </c>
      <c r="BA177" s="64">
        <f>IF(ลับ!AB$3=0,0,IF(เวลาเรียน!BH23="o",ลับ!AB$3,0))</f>
        <v>0</v>
      </c>
      <c r="BB177" s="64">
        <f>IF(ลับ!AC$3=0,0,IF(เวลาเรียน!BI23="o",ลับ!AC$3,0))</f>
        <v>0</v>
      </c>
      <c r="BC177" s="64">
        <f>IF(ลับ!AD$3=0,0,IF(เวลาเรียน!BJ23="o",ลับ!AD$3,0))</f>
        <v>0</v>
      </c>
      <c r="BD177" s="64">
        <f>IF(ลับ!AE$3=0,0,IF(เวลาเรียน!BK23="o",ลับ!AE$3,0))</f>
        <v>0</v>
      </c>
      <c r="BE177" s="64">
        <f>IF(ลับ!AF$3=0,0,IF(เวลาเรียน!BL23="o",ลับ!AF$3,0))</f>
        <v>0</v>
      </c>
      <c r="BF177" s="64">
        <f>IF(ลับ!AG$3=0,0,IF(เวลาเรียน!BM23="o",ลับ!AG$3,0))</f>
        <v>0</v>
      </c>
      <c r="BG177" s="64">
        <f>IF(ลับ!AH$3=0,0,IF(เวลาเรียน!BN23="o",ลับ!AH$3,0))</f>
        <v>0</v>
      </c>
      <c r="BH177" s="64">
        <f>IF(ลับ!AI$3=0,0,IF(เวลาเรียน!BO23="o",ลับ!AI$3,0))</f>
        <v>0</v>
      </c>
      <c r="BI177" s="64">
        <f>IF(ลับ!AJ$3=0,0,IF(เวลาเรียน!BP23="o",ลับ!AJ$3,0))</f>
        <v>0</v>
      </c>
      <c r="BJ177" s="64">
        <f>IF(ลับ!AK$3=0,0,IF(เวลาเรียน!BQ23="o",ลับ!AK$3,0))</f>
        <v>0</v>
      </c>
      <c r="BK177" s="64">
        <f>IF(ลับ!AL$3=0,0,IF(เวลาเรียน!BR23="o",ลับ!AL$3,0))</f>
        <v>0</v>
      </c>
      <c r="BL177" s="64">
        <f>IF(ลับ!AM$3=0,0,IF(เวลาเรียน!BS23="o",ลับ!AM$3,0))</f>
        <v>0</v>
      </c>
      <c r="BM177" s="64">
        <f>IF(ลับ!AN$3=0,0,IF(เวลาเรียน!BT23="o",ลับ!AN$3,0))</f>
        <v>0</v>
      </c>
      <c r="BN177" s="64">
        <f>IF(ลับ!AO$3=0,0,IF(เวลาเรียน!BU23="o",ลับ!AO$3,0))</f>
        <v>0</v>
      </c>
      <c r="BO177" s="64">
        <f>IF(ลับ!AP$3=0,0,IF(เวลาเรียน!BV23="o",ลับ!AP$3,0))</f>
        <v>0</v>
      </c>
      <c r="BP177" s="64">
        <f>IF(ลับ!AQ$3=0,0,IF(เวลาเรียน!BW23="o",ลับ!AQ$3,0))</f>
        <v>0</v>
      </c>
      <c r="BQ177" s="64">
        <f>IF(ลับ!AR$3=0,0,IF(เวลาเรียน!BX23="o",ลับ!AR$3,0))</f>
        <v>0</v>
      </c>
      <c r="BR177" s="64">
        <f>IF(ลับ!AS$3=0,0,IF(เวลาเรียน!BY23="o",ลับ!AS$3,0))</f>
        <v>0</v>
      </c>
      <c r="BS177" s="773">
        <f>IF(ลับ!AT$3=0,0,IF(เวลาเรียน!BZ23="o",ลับ!AT$3,0))</f>
        <v>0</v>
      </c>
      <c r="BT177" s="64">
        <f>IF(ลับ!BT$3=0,0,IF(เวลาเรียน!CB23="o",ลับ!BT$3,0))</f>
        <v>0</v>
      </c>
      <c r="BU177" s="64">
        <f>IF(ลับ!BU$3=0,0,IF(เวลาเรียน!CC23="o",ลับ!BU$3,0))</f>
        <v>0</v>
      </c>
      <c r="BV177" s="64">
        <f>IF(ลับ!BV$3=0,0,IF(เวลาเรียน!CD23="o",ลับ!BV$3,0))</f>
        <v>0</v>
      </c>
      <c r="BW177" s="64">
        <f>IF(ลับ!BW$3=0,0,IF(เวลาเรียน!CE23="o",ลับ!BW$3,0))</f>
        <v>0</v>
      </c>
      <c r="BX177" s="64">
        <f>IF(ลับ!BX$3=0,0,IF(เวลาเรียน!CF23="o",ลับ!BX$3,0))</f>
        <v>0</v>
      </c>
      <c r="BY177" s="64">
        <f>IF(ลับ!BY$3=0,0,IF(เวลาเรียน!CG23="o",ลับ!BY$3,0))</f>
        <v>0</v>
      </c>
      <c r="BZ177" s="64">
        <f>IF(ลับ!BZ$3=0,0,IF(เวลาเรียน!CH23="o",ลับ!BZ$3,0))</f>
        <v>0</v>
      </c>
      <c r="CA177" s="64">
        <f>IF(ลับ!CA$3=0,0,IF(เวลาเรียน!CI23="o",ลับ!CA$3,0))</f>
        <v>0</v>
      </c>
      <c r="CB177" s="64">
        <f>IF(ลับ!CB$3=0,0,IF(เวลาเรียน!CJ23="o",ลับ!CB$3,0))</f>
        <v>0</v>
      </c>
      <c r="CC177" s="64">
        <f>IF(ลับ!CC$3=0,0,IF(เวลาเรียน!CK23="o",ลับ!CC$3,0))</f>
        <v>0</v>
      </c>
      <c r="CD177" s="64">
        <f>IF(ลับ!CD$3=0,0,IF(เวลาเรียน!CL23="o",ลับ!CD$3,0))</f>
        <v>0</v>
      </c>
      <c r="CE177" s="64">
        <f>IF(ลับ!CE$3=0,0,IF(เวลาเรียน!CM23="o",ลับ!CE$3,0))</f>
        <v>0</v>
      </c>
      <c r="CF177" s="64">
        <f>IF(ลับ!CF$3=0,0,IF(เวลาเรียน!CN23="o",ลับ!CF$3,0))</f>
        <v>0</v>
      </c>
      <c r="CG177" s="64">
        <f>IF(ลับ!CG$3=0,0,IF(เวลาเรียน!CO23="o",ลับ!CG$3,0))</f>
        <v>0</v>
      </c>
      <c r="CH177" s="64">
        <f>IF(ลับ!CH$3=0,0,IF(เวลาเรียน!CP23="o",ลับ!CH$3,0))</f>
        <v>0</v>
      </c>
      <c r="CI177" s="64">
        <f>IF(ลับ!CI$3=0,0,IF(เวลาเรียน!CQ23="o",ลับ!CI$3,0))</f>
        <v>0</v>
      </c>
      <c r="CJ177" s="64">
        <f>IF(ลับ!CJ$3=0,0,IF(เวลาเรียน!CR23="o",ลับ!CJ$3,0))</f>
        <v>0</v>
      </c>
      <c r="CK177" s="64">
        <f>IF(ลับ!CK$3=0,0,IF(เวลาเรียน!CS23="o",ลับ!CK$3,0))</f>
        <v>0</v>
      </c>
      <c r="CL177" s="64">
        <f>IF(ลับ!CL$3=0,0,IF(เวลาเรียน!CT23="o",ลับ!CL$3,0))</f>
        <v>0</v>
      </c>
      <c r="CM177" s="64">
        <f>IF(ลับ!CM$3=0,0,IF(เวลาเรียน!CU23="o",ลับ!CM$3,0))</f>
        <v>0</v>
      </c>
      <c r="CN177" s="64">
        <f>IF(ลับ!CN$3=0,0,IF(เวลาเรียน!CV23="o",ลับ!CN$3,0))</f>
        <v>0</v>
      </c>
      <c r="CO177" s="64">
        <f>IF(ลับ!CO$3=0,0,IF(เวลาเรียน!CW23="o",ลับ!CO$3,0))</f>
        <v>0</v>
      </c>
      <c r="CP177" s="64">
        <f>IF(ลับ!CP$3=0,0,IF(เวลาเรียน!CX23="o",ลับ!CP$3,0))</f>
        <v>0</v>
      </c>
      <c r="CQ177" s="64">
        <f>IF(ลับ!CQ$3=0,0,IF(เวลาเรียน!CY23="o",ลับ!CQ$3,0))</f>
        <v>0</v>
      </c>
      <c r="CR177" s="64">
        <f>IF(ลับ!CR$3=0,0,IF(เวลาเรียน!CZ23="o",ลับ!CR$3,0))</f>
        <v>0</v>
      </c>
      <c r="CS177" s="64">
        <f>IF(ลับ!CS$3=0,0,IF(เวลาเรียน!DA23="o",ลับ!CS$3,0))</f>
        <v>0</v>
      </c>
      <c r="CT177" s="64">
        <f>IF(ลับ!CT$3=0,0,IF(เวลาเรียน!DB23="o",ลับ!CT$3,0))</f>
        <v>0</v>
      </c>
      <c r="CU177" s="64">
        <f>IF(ลับ!CU$3=0,0,IF(เวลาเรียน!DC23="o",ลับ!CU$3,0))</f>
        <v>0</v>
      </c>
      <c r="CV177" s="64">
        <f>IF(ลับ!CV$3=0,0,IF(เวลาเรียน!DD23="o",ลับ!CV$3,0))</f>
        <v>0</v>
      </c>
      <c r="CW177" s="64">
        <f>IF(ลับ!CW$3=0,0,IF(เวลาเรียน!DE23="o",ลับ!CW$3,0))</f>
        <v>0</v>
      </c>
      <c r="CX177" s="85">
        <f t="shared" si="26"/>
        <v>0</v>
      </c>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GI177" s="77"/>
      <c r="GJ177" s="77"/>
      <c r="GK177" s="77"/>
      <c r="GL177" s="77"/>
      <c r="GM177" s="77"/>
      <c r="GN177" s="77"/>
      <c r="GO177" s="77"/>
      <c r="GP177" s="77"/>
      <c r="GQ177" s="77"/>
      <c r="GR177" s="77"/>
      <c r="GS177" s="77"/>
      <c r="GT177" s="77"/>
      <c r="GU177" s="77"/>
      <c r="GV177" s="77"/>
      <c r="GW177" s="77"/>
      <c r="GX177" s="77"/>
      <c r="GY177" s="77"/>
      <c r="GZ177" s="77"/>
      <c r="HA177" s="77"/>
      <c r="HB177" s="77"/>
      <c r="HC177" s="77"/>
      <c r="HD177" s="77"/>
      <c r="HE177" s="77"/>
      <c r="HF177" s="77"/>
    </row>
    <row r="178" spans="1:214" ht="21">
      <c r="A178" s="29">
        <v>19</v>
      </c>
      <c r="B178" s="64">
        <f>IF(ลับ!B$3=0,0,IF(เวลาเรียน!G24="o",ลับ!B$3,0))</f>
        <v>0</v>
      </c>
      <c r="C178" s="64">
        <f>IF(ลับ!C$3=0,0,IF(เวลาเรียน!H24="o",ลับ!C$3,0))</f>
        <v>0</v>
      </c>
      <c r="D178" s="64">
        <f>IF(ลับ!D$3=0,0,IF(เวลาเรียน!I24="o",ลับ!D$3,0))</f>
        <v>0</v>
      </c>
      <c r="E178" s="64">
        <f>IF(ลับ!E$3=0,0,IF(เวลาเรียน!J24="o",ลับ!E$3,0))</f>
        <v>0</v>
      </c>
      <c r="F178" s="64">
        <f>IF(ลับ!F$3=0,0,IF(เวลาเรียน!K24="o",ลับ!F$3,0))</f>
        <v>0</v>
      </c>
      <c r="G178" s="64">
        <f>IF(ลับ!G$3=0,0,IF(เวลาเรียน!L24="o",ลับ!G$3,0))</f>
        <v>0</v>
      </c>
      <c r="H178" s="64">
        <f>IF(ลับ!H$3=0,0,IF(เวลาเรียน!M24="o",ลับ!H$3,0))</f>
        <v>0</v>
      </c>
      <c r="I178" s="64">
        <f>IF(ลับ!I$3=0,0,IF(เวลาเรียน!N24="o",ลับ!I$3,0))</f>
        <v>0</v>
      </c>
      <c r="J178" s="64">
        <f>IF(ลับ!J$3=0,0,IF(เวลาเรียน!O24="o",ลับ!J$3,0))</f>
        <v>0</v>
      </c>
      <c r="K178" s="64">
        <f>IF(ลับ!K$3=0,0,IF(เวลาเรียน!P24="o",ลับ!K$3,0))</f>
        <v>0</v>
      </c>
      <c r="L178" s="64">
        <f>IF(ลับ!L$3=0,0,IF(เวลาเรียน!Q24="o",ลับ!L$3,0))</f>
        <v>0</v>
      </c>
      <c r="M178" s="64">
        <f>IF(ลับ!M$3=0,0,IF(เวลาเรียน!R24="o",ลับ!M$3,0))</f>
        <v>0</v>
      </c>
      <c r="N178" s="64">
        <f>IF(ลับ!N$3=0,0,IF(เวลาเรียน!S24="o",ลับ!N$3,0))</f>
        <v>0</v>
      </c>
      <c r="O178" s="64">
        <f>IF(ลับ!O$3=0,0,IF(เวลาเรียน!T24="o",ลับ!O$3,0))</f>
        <v>0</v>
      </c>
      <c r="P178" s="64">
        <f>IF(ลับ!P$3=0,0,IF(เวลาเรียน!U24="o",ลับ!P$3,0))</f>
        <v>0</v>
      </c>
      <c r="Q178" s="64">
        <f>IF(ลับ!Q$3=0,0,IF(เวลาเรียน!V24="o",ลับ!Q$3,0))</f>
        <v>0</v>
      </c>
      <c r="R178" s="64">
        <f>IF(ลับ!R$3=0,0,IF(เวลาเรียน!W24="o",ลับ!R$3,0))</f>
        <v>0</v>
      </c>
      <c r="S178" s="64">
        <f>IF(ลับ!S$3=0,0,IF(เวลาเรียน!X24="o",ลับ!S$3,0))</f>
        <v>0</v>
      </c>
      <c r="T178" s="64">
        <f>IF(ลับ!T$3=0,0,IF(เวลาเรียน!Y24="o",ลับ!T$3,0))</f>
        <v>0</v>
      </c>
      <c r="U178" s="64">
        <f>IF(ลับ!U$3=0,0,IF(เวลาเรียน!Z24="o",ลับ!U$3,0))</f>
        <v>0</v>
      </c>
      <c r="V178" s="64">
        <f>IF(ลับ!V$3=0,0,IF(เวลาเรียน!AA24="o",ลับ!V$3,0))</f>
        <v>0</v>
      </c>
      <c r="W178" s="64">
        <f>IF(ลับ!W$3=0,0,IF(เวลาเรียน!AB24="o",ลับ!W$3,0))</f>
        <v>0</v>
      </c>
      <c r="X178" s="64">
        <f>IF(ลับ!X$3=0,0,IF(เวลาเรียน!AC24="o",ลับ!X$3,0))</f>
        <v>0</v>
      </c>
      <c r="Y178" s="64">
        <f>IF(ลับ!Y$3=0,0,IF(เวลาเรียน!AD24="o",ลับ!Y$3,0))</f>
        <v>0</v>
      </c>
      <c r="Z178" s="773">
        <f>IF(ลับ!Z$3=0,0,IF(เวลาเรียน!AE24="o",ลับ!Z$3,0))</f>
        <v>0</v>
      </c>
      <c r="AA178" s="64">
        <f>IF(ลับ!B$3=0,0,IF(เวลาเรียน!AH24="o",ลับ!B$3,0))</f>
        <v>0</v>
      </c>
      <c r="AB178" s="64">
        <f>IF(ลับ!C$3=0,0,IF(เวลาเรียน!AI24="o",ลับ!C$3,0))</f>
        <v>0</v>
      </c>
      <c r="AC178" s="64">
        <f>IF(ลับ!D$3=0,0,IF(เวลาเรียน!AJ24="o",ลับ!D$3,0))</f>
        <v>0</v>
      </c>
      <c r="AD178" s="64">
        <f>IF(ลับ!E$3=0,0,IF(เวลาเรียน!AK24="o",ลับ!E$3,0))</f>
        <v>0</v>
      </c>
      <c r="AE178" s="64">
        <f>IF(ลับ!F$3=0,0,IF(เวลาเรียน!AL24="o",ลับ!F$3,0))</f>
        <v>0</v>
      </c>
      <c r="AF178" s="64">
        <f>IF(ลับ!G$3=0,0,IF(เวลาเรียน!AM24="o",ลับ!G$3,0))</f>
        <v>0</v>
      </c>
      <c r="AG178" s="64">
        <f>IF(ลับ!H$3=0,0,IF(เวลาเรียน!AN24="o",ลับ!H$3,0))</f>
        <v>0</v>
      </c>
      <c r="AH178" s="64">
        <f>IF(ลับ!I$3=0,0,IF(เวลาเรียน!AO24="o",ลับ!I$3,0))</f>
        <v>0</v>
      </c>
      <c r="AI178" s="64">
        <f>IF(ลับ!J$3=0,0,IF(เวลาเรียน!AP24="o",ลับ!J$3,0))</f>
        <v>0</v>
      </c>
      <c r="AJ178" s="64">
        <f>IF(ลับ!K$3=0,0,IF(เวลาเรียน!AQ24="o",ลับ!K$3,0))</f>
        <v>0</v>
      </c>
      <c r="AK178" s="64">
        <f>IF(ลับ!L$3=0,0,IF(เวลาเรียน!AR24="o",ลับ!L$3,0))</f>
        <v>0</v>
      </c>
      <c r="AL178" s="64">
        <f>IF(ลับ!M$3=0,0,IF(เวลาเรียน!AS24="o",ลับ!M$3,0))</f>
        <v>0</v>
      </c>
      <c r="AM178" s="64">
        <f>IF(ลับ!N$3=0,0,IF(เวลาเรียน!AT24="o",ลับ!N$3,0))</f>
        <v>0</v>
      </c>
      <c r="AN178" s="64">
        <f>IF(ลับ!O$3=0,0,IF(เวลาเรียน!AU24="o",ลับ!O$3,0))</f>
        <v>0</v>
      </c>
      <c r="AO178" s="64">
        <f>IF(ลับ!P$3=0,0,IF(เวลาเรียน!AV24="o",ลับ!P$3,0))</f>
        <v>0</v>
      </c>
      <c r="AP178" s="64">
        <f>IF(ลับ!Q$3=0,0,IF(เวลาเรียน!AW24="o",ลับ!Q$3,0))</f>
        <v>0</v>
      </c>
      <c r="AQ178" s="64">
        <f>IF(ลับ!R$3=0,0,IF(เวลาเรียน!AX24="o",ลับ!R$3,0))</f>
        <v>0</v>
      </c>
      <c r="AR178" s="64">
        <f>IF(ลับ!S$3=0,0,IF(เวลาเรียน!AY24="o",ลับ!S$3,0))</f>
        <v>0</v>
      </c>
      <c r="AS178" s="64">
        <f>IF(ลับ!T$3=0,0,IF(เวลาเรียน!AZ24="o",ลับ!T$3,0))</f>
        <v>0</v>
      </c>
      <c r="AT178" s="64">
        <f>IF(ลับ!U$3=0,0,IF(เวลาเรียน!BA24="o",ลับ!U$3,0))</f>
        <v>0</v>
      </c>
      <c r="AU178" s="64">
        <f>IF(ลับ!V$3=0,0,IF(เวลาเรียน!BB24="o",ลับ!V$3,0))</f>
        <v>0</v>
      </c>
      <c r="AV178" s="64">
        <f>IF(ลับ!W$3=0,0,IF(เวลาเรียน!BC24="o",ลับ!W$3,0))</f>
        <v>0</v>
      </c>
      <c r="AW178" s="64">
        <f>IF(ลับ!X$3=0,0,IF(เวลาเรียน!BD24="o",ลับ!X$3,0))</f>
        <v>0</v>
      </c>
      <c r="AX178" s="64">
        <f>IF(ลับ!Y$3=0,0,IF(เวลาเรียน!BE24="o",ลับ!Y$3,0))</f>
        <v>0</v>
      </c>
      <c r="AY178" s="64">
        <f>IF(ลับ!Z$3=0,0,IF(เวลาเรียน!BF24="o",ลับ!Z$3,0))</f>
        <v>0</v>
      </c>
      <c r="AZ178" s="64">
        <f>IF(ลับ!AA$3=0,0,IF(เวลาเรียน!BG24="o",ลับ!AA$3,0))</f>
        <v>0</v>
      </c>
      <c r="BA178" s="64">
        <f>IF(ลับ!AB$3=0,0,IF(เวลาเรียน!BH24="o",ลับ!AB$3,0))</f>
        <v>0</v>
      </c>
      <c r="BB178" s="64">
        <f>IF(ลับ!AC$3=0,0,IF(เวลาเรียน!BI24="o",ลับ!AC$3,0))</f>
        <v>0</v>
      </c>
      <c r="BC178" s="64">
        <f>IF(ลับ!AD$3=0,0,IF(เวลาเรียน!BJ24="o",ลับ!AD$3,0))</f>
        <v>0</v>
      </c>
      <c r="BD178" s="64">
        <f>IF(ลับ!AE$3=0,0,IF(เวลาเรียน!BK24="o",ลับ!AE$3,0))</f>
        <v>0</v>
      </c>
      <c r="BE178" s="64">
        <f>IF(ลับ!AF$3=0,0,IF(เวลาเรียน!BL24="o",ลับ!AF$3,0))</f>
        <v>0</v>
      </c>
      <c r="BF178" s="64">
        <f>IF(ลับ!AG$3=0,0,IF(เวลาเรียน!BM24="o",ลับ!AG$3,0))</f>
        <v>0</v>
      </c>
      <c r="BG178" s="64">
        <f>IF(ลับ!AH$3=0,0,IF(เวลาเรียน!BN24="o",ลับ!AH$3,0))</f>
        <v>0</v>
      </c>
      <c r="BH178" s="64">
        <f>IF(ลับ!AI$3=0,0,IF(เวลาเรียน!BO24="o",ลับ!AI$3,0))</f>
        <v>0</v>
      </c>
      <c r="BI178" s="64">
        <f>IF(ลับ!AJ$3=0,0,IF(เวลาเรียน!BP24="o",ลับ!AJ$3,0))</f>
        <v>0</v>
      </c>
      <c r="BJ178" s="64">
        <f>IF(ลับ!AK$3=0,0,IF(เวลาเรียน!BQ24="o",ลับ!AK$3,0))</f>
        <v>0</v>
      </c>
      <c r="BK178" s="64">
        <f>IF(ลับ!AL$3=0,0,IF(เวลาเรียน!BR24="o",ลับ!AL$3,0))</f>
        <v>0</v>
      </c>
      <c r="BL178" s="64">
        <f>IF(ลับ!AM$3=0,0,IF(เวลาเรียน!BS24="o",ลับ!AM$3,0))</f>
        <v>0</v>
      </c>
      <c r="BM178" s="64">
        <f>IF(ลับ!AN$3=0,0,IF(เวลาเรียน!BT24="o",ลับ!AN$3,0))</f>
        <v>0</v>
      </c>
      <c r="BN178" s="64">
        <f>IF(ลับ!AO$3=0,0,IF(เวลาเรียน!BU24="o",ลับ!AO$3,0))</f>
        <v>0</v>
      </c>
      <c r="BO178" s="64">
        <f>IF(ลับ!AP$3=0,0,IF(เวลาเรียน!BV24="o",ลับ!AP$3,0))</f>
        <v>0</v>
      </c>
      <c r="BP178" s="64">
        <f>IF(ลับ!AQ$3=0,0,IF(เวลาเรียน!BW24="o",ลับ!AQ$3,0))</f>
        <v>0</v>
      </c>
      <c r="BQ178" s="64">
        <f>IF(ลับ!AR$3=0,0,IF(เวลาเรียน!BX24="o",ลับ!AR$3,0))</f>
        <v>0</v>
      </c>
      <c r="BR178" s="64">
        <f>IF(ลับ!AS$3=0,0,IF(เวลาเรียน!BY24="o",ลับ!AS$3,0))</f>
        <v>0</v>
      </c>
      <c r="BS178" s="773">
        <f>IF(ลับ!AT$3=0,0,IF(เวลาเรียน!BZ24="o",ลับ!AT$3,0))</f>
        <v>0</v>
      </c>
      <c r="BT178" s="64">
        <f>IF(ลับ!BT$3=0,0,IF(เวลาเรียน!CB24="o",ลับ!BT$3,0))</f>
        <v>0</v>
      </c>
      <c r="BU178" s="64">
        <f>IF(ลับ!BU$3=0,0,IF(เวลาเรียน!CC24="o",ลับ!BU$3,0))</f>
        <v>0</v>
      </c>
      <c r="BV178" s="64">
        <f>IF(ลับ!BV$3=0,0,IF(เวลาเรียน!CD24="o",ลับ!BV$3,0))</f>
        <v>0</v>
      </c>
      <c r="BW178" s="64">
        <f>IF(ลับ!BW$3=0,0,IF(เวลาเรียน!CE24="o",ลับ!BW$3,0))</f>
        <v>0</v>
      </c>
      <c r="BX178" s="64">
        <f>IF(ลับ!BX$3=0,0,IF(เวลาเรียน!CF24="o",ลับ!BX$3,0))</f>
        <v>0</v>
      </c>
      <c r="BY178" s="64">
        <f>IF(ลับ!BY$3=0,0,IF(เวลาเรียน!CG24="o",ลับ!BY$3,0))</f>
        <v>0</v>
      </c>
      <c r="BZ178" s="64">
        <f>IF(ลับ!BZ$3=0,0,IF(เวลาเรียน!CH24="o",ลับ!BZ$3,0))</f>
        <v>0</v>
      </c>
      <c r="CA178" s="64">
        <f>IF(ลับ!CA$3=0,0,IF(เวลาเรียน!CI24="o",ลับ!CA$3,0))</f>
        <v>0</v>
      </c>
      <c r="CB178" s="64">
        <f>IF(ลับ!CB$3=0,0,IF(เวลาเรียน!CJ24="o",ลับ!CB$3,0))</f>
        <v>0</v>
      </c>
      <c r="CC178" s="64">
        <f>IF(ลับ!CC$3=0,0,IF(เวลาเรียน!CK24="o",ลับ!CC$3,0))</f>
        <v>0</v>
      </c>
      <c r="CD178" s="64">
        <f>IF(ลับ!CD$3=0,0,IF(เวลาเรียน!CL24="o",ลับ!CD$3,0))</f>
        <v>0</v>
      </c>
      <c r="CE178" s="64">
        <f>IF(ลับ!CE$3=0,0,IF(เวลาเรียน!CM24="o",ลับ!CE$3,0))</f>
        <v>0</v>
      </c>
      <c r="CF178" s="64">
        <f>IF(ลับ!CF$3=0,0,IF(เวลาเรียน!CN24="o",ลับ!CF$3,0))</f>
        <v>0</v>
      </c>
      <c r="CG178" s="64">
        <f>IF(ลับ!CG$3=0,0,IF(เวลาเรียน!CO24="o",ลับ!CG$3,0))</f>
        <v>0</v>
      </c>
      <c r="CH178" s="64">
        <f>IF(ลับ!CH$3=0,0,IF(เวลาเรียน!CP24="o",ลับ!CH$3,0))</f>
        <v>0</v>
      </c>
      <c r="CI178" s="64">
        <f>IF(ลับ!CI$3=0,0,IF(เวลาเรียน!CQ24="o",ลับ!CI$3,0))</f>
        <v>0</v>
      </c>
      <c r="CJ178" s="64">
        <f>IF(ลับ!CJ$3=0,0,IF(เวลาเรียน!CR24="o",ลับ!CJ$3,0))</f>
        <v>0</v>
      </c>
      <c r="CK178" s="64">
        <f>IF(ลับ!CK$3=0,0,IF(เวลาเรียน!CS24="o",ลับ!CK$3,0))</f>
        <v>0</v>
      </c>
      <c r="CL178" s="64">
        <f>IF(ลับ!CL$3=0,0,IF(เวลาเรียน!CT24="o",ลับ!CL$3,0))</f>
        <v>0</v>
      </c>
      <c r="CM178" s="64">
        <f>IF(ลับ!CM$3=0,0,IF(เวลาเรียน!CU24="o",ลับ!CM$3,0))</f>
        <v>0</v>
      </c>
      <c r="CN178" s="64">
        <f>IF(ลับ!CN$3=0,0,IF(เวลาเรียน!CV24="o",ลับ!CN$3,0))</f>
        <v>0</v>
      </c>
      <c r="CO178" s="64">
        <f>IF(ลับ!CO$3=0,0,IF(เวลาเรียน!CW24="o",ลับ!CO$3,0))</f>
        <v>0</v>
      </c>
      <c r="CP178" s="64">
        <f>IF(ลับ!CP$3=0,0,IF(เวลาเรียน!CX24="o",ลับ!CP$3,0))</f>
        <v>0</v>
      </c>
      <c r="CQ178" s="64">
        <f>IF(ลับ!CQ$3=0,0,IF(เวลาเรียน!CY24="o",ลับ!CQ$3,0))</f>
        <v>0</v>
      </c>
      <c r="CR178" s="64">
        <f>IF(ลับ!CR$3=0,0,IF(เวลาเรียน!CZ24="o",ลับ!CR$3,0))</f>
        <v>0</v>
      </c>
      <c r="CS178" s="64">
        <f>IF(ลับ!CS$3=0,0,IF(เวลาเรียน!DA24="o",ลับ!CS$3,0))</f>
        <v>0</v>
      </c>
      <c r="CT178" s="64">
        <f>IF(ลับ!CT$3=0,0,IF(เวลาเรียน!DB24="o",ลับ!CT$3,0))</f>
        <v>0</v>
      </c>
      <c r="CU178" s="64">
        <f>IF(ลับ!CU$3=0,0,IF(เวลาเรียน!DC24="o",ลับ!CU$3,0))</f>
        <v>0</v>
      </c>
      <c r="CV178" s="64">
        <f>IF(ลับ!CV$3=0,0,IF(เวลาเรียน!DD24="o",ลับ!CV$3,0))</f>
        <v>0</v>
      </c>
      <c r="CW178" s="64">
        <f>IF(ลับ!CW$3=0,0,IF(เวลาเรียน!DE24="o",ลับ!CW$3,0))</f>
        <v>0</v>
      </c>
      <c r="CX178" s="85">
        <f t="shared" si="26"/>
        <v>0</v>
      </c>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GI178" s="77"/>
      <c r="GJ178" s="77"/>
      <c r="GK178" s="77"/>
      <c r="GL178" s="77"/>
      <c r="GM178" s="77"/>
      <c r="GN178" s="77"/>
      <c r="GO178" s="77"/>
      <c r="GP178" s="77"/>
      <c r="GQ178" s="77"/>
      <c r="GR178" s="77"/>
      <c r="GS178" s="77"/>
      <c r="GT178" s="77"/>
      <c r="GU178" s="77"/>
      <c r="GV178" s="77"/>
      <c r="GW178" s="77"/>
      <c r="GX178" s="77"/>
      <c r="GY178" s="77"/>
      <c r="GZ178" s="77"/>
      <c r="HA178" s="77"/>
      <c r="HB178" s="77"/>
      <c r="HC178" s="77"/>
      <c r="HD178" s="77"/>
      <c r="HE178" s="77"/>
      <c r="HF178" s="77"/>
    </row>
    <row r="179" spans="1:214" ht="21">
      <c r="A179" s="29">
        <v>20</v>
      </c>
      <c r="B179" s="64">
        <f>IF(ลับ!B$3=0,0,IF(เวลาเรียน!G25="o",ลับ!B$3,0))</f>
        <v>0</v>
      </c>
      <c r="C179" s="64">
        <f>IF(ลับ!C$3=0,0,IF(เวลาเรียน!H25="o",ลับ!C$3,0))</f>
        <v>0</v>
      </c>
      <c r="D179" s="64">
        <f>IF(ลับ!D$3=0,0,IF(เวลาเรียน!I25="o",ลับ!D$3,0))</f>
        <v>0</v>
      </c>
      <c r="E179" s="64">
        <f>IF(ลับ!E$3=0,0,IF(เวลาเรียน!J25="o",ลับ!E$3,0))</f>
        <v>0</v>
      </c>
      <c r="F179" s="64">
        <f>IF(ลับ!F$3=0,0,IF(เวลาเรียน!K25="o",ลับ!F$3,0))</f>
        <v>0</v>
      </c>
      <c r="G179" s="64">
        <f>IF(ลับ!G$3=0,0,IF(เวลาเรียน!L25="o",ลับ!G$3,0))</f>
        <v>0</v>
      </c>
      <c r="H179" s="64">
        <f>IF(ลับ!H$3=0,0,IF(เวลาเรียน!M25="o",ลับ!H$3,0))</f>
        <v>0</v>
      </c>
      <c r="I179" s="64">
        <f>IF(ลับ!I$3=0,0,IF(เวลาเรียน!N25="o",ลับ!I$3,0))</f>
        <v>0</v>
      </c>
      <c r="J179" s="64">
        <f>IF(ลับ!J$3=0,0,IF(เวลาเรียน!O25="o",ลับ!J$3,0))</f>
        <v>0</v>
      </c>
      <c r="K179" s="64">
        <f>IF(ลับ!K$3=0,0,IF(เวลาเรียน!P25="o",ลับ!K$3,0))</f>
        <v>0</v>
      </c>
      <c r="L179" s="64">
        <f>IF(ลับ!L$3=0,0,IF(เวลาเรียน!Q25="o",ลับ!L$3,0))</f>
        <v>0</v>
      </c>
      <c r="M179" s="64">
        <f>IF(ลับ!M$3=0,0,IF(เวลาเรียน!R25="o",ลับ!M$3,0))</f>
        <v>0</v>
      </c>
      <c r="N179" s="64">
        <f>IF(ลับ!N$3=0,0,IF(เวลาเรียน!S25="o",ลับ!N$3,0))</f>
        <v>0</v>
      </c>
      <c r="O179" s="64">
        <f>IF(ลับ!O$3=0,0,IF(เวลาเรียน!T25="o",ลับ!O$3,0))</f>
        <v>0</v>
      </c>
      <c r="P179" s="64">
        <f>IF(ลับ!P$3=0,0,IF(เวลาเรียน!U25="o",ลับ!P$3,0))</f>
        <v>0</v>
      </c>
      <c r="Q179" s="64">
        <f>IF(ลับ!Q$3=0,0,IF(เวลาเรียน!V25="o",ลับ!Q$3,0))</f>
        <v>0</v>
      </c>
      <c r="R179" s="64">
        <f>IF(ลับ!R$3=0,0,IF(เวลาเรียน!W25="o",ลับ!R$3,0))</f>
        <v>0</v>
      </c>
      <c r="S179" s="64">
        <f>IF(ลับ!S$3=0,0,IF(เวลาเรียน!X25="o",ลับ!S$3,0))</f>
        <v>0</v>
      </c>
      <c r="T179" s="64">
        <f>IF(ลับ!T$3=0,0,IF(เวลาเรียน!Y25="o",ลับ!T$3,0))</f>
        <v>0</v>
      </c>
      <c r="U179" s="64">
        <f>IF(ลับ!U$3=0,0,IF(เวลาเรียน!Z25="o",ลับ!U$3,0))</f>
        <v>0</v>
      </c>
      <c r="V179" s="64">
        <f>IF(ลับ!V$3=0,0,IF(เวลาเรียน!AA25="o",ลับ!V$3,0))</f>
        <v>0</v>
      </c>
      <c r="W179" s="64">
        <f>IF(ลับ!W$3=0,0,IF(เวลาเรียน!AB25="o",ลับ!W$3,0))</f>
        <v>0</v>
      </c>
      <c r="X179" s="64">
        <f>IF(ลับ!X$3=0,0,IF(เวลาเรียน!AC25="o",ลับ!X$3,0))</f>
        <v>0</v>
      </c>
      <c r="Y179" s="64">
        <f>IF(ลับ!Y$3=0,0,IF(เวลาเรียน!AD25="o",ลับ!Y$3,0))</f>
        <v>0</v>
      </c>
      <c r="Z179" s="773">
        <f>IF(ลับ!Z$3=0,0,IF(เวลาเรียน!AE25="o",ลับ!Z$3,0))</f>
        <v>0</v>
      </c>
      <c r="AA179" s="64">
        <f>IF(ลับ!B$3=0,0,IF(เวลาเรียน!AH25="o",ลับ!B$3,0))</f>
        <v>0</v>
      </c>
      <c r="AB179" s="64">
        <f>IF(ลับ!C$3=0,0,IF(เวลาเรียน!AI25="o",ลับ!C$3,0))</f>
        <v>0</v>
      </c>
      <c r="AC179" s="64">
        <f>IF(ลับ!D$3=0,0,IF(เวลาเรียน!AJ25="o",ลับ!D$3,0))</f>
        <v>0</v>
      </c>
      <c r="AD179" s="64">
        <f>IF(ลับ!E$3=0,0,IF(เวลาเรียน!AK25="o",ลับ!E$3,0))</f>
        <v>0</v>
      </c>
      <c r="AE179" s="64">
        <f>IF(ลับ!F$3=0,0,IF(เวลาเรียน!AL25="o",ลับ!F$3,0))</f>
        <v>0</v>
      </c>
      <c r="AF179" s="64">
        <f>IF(ลับ!G$3=0,0,IF(เวลาเรียน!AM25="o",ลับ!G$3,0))</f>
        <v>0</v>
      </c>
      <c r="AG179" s="64">
        <f>IF(ลับ!H$3=0,0,IF(เวลาเรียน!AN25="o",ลับ!H$3,0))</f>
        <v>0</v>
      </c>
      <c r="AH179" s="64">
        <f>IF(ลับ!I$3=0,0,IF(เวลาเรียน!AO25="o",ลับ!I$3,0))</f>
        <v>0</v>
      </c>
      <c r="AI179" s="64">
        <f>IF(ลับ!J$3=0,0,IF(เวลาเรียน!AP25="o",ลับ!J$3,0))</f>
        <v>0</v>
      </c>
      <c r="AJ179" s="64">
        <f>IF(ลับ!K$3=0,0,IF(เวลาเรียน!AQ25="o",ลับ!K$3,0))</f>
        <v>0</v>
      </c>
      <c r="AK179" s="64">
        <f>IF(ลับ!L$3=0,0,IF(เวลาเรียน!AR25="o",ลับ!L$3,0))</f>
        <v>0</v>
      </c>
      <c r="AL179" s="64">
        <f>IF(ลับ!M$3=0,0,IF(เวลาเรียน!AS25="o",ลับ!M$3,0))</f>
        <v>0</v>
      </c>
      <c r="AM179" s="64">
        <f>IF(ลับ!N$3=0,0,IF(เวลาเรียน!AT25="o",ลับ!N$3,0))</f>
        <v>0</v>
      </c>
      <c r="AN179" s="64">
        <f>IF(ลับ!O$3=0,0,IF(เวลาเรียน!AU25="o",ลับ!O$3,0))</f>
        <v>0</v>
      </c>
      <c r="AO179" s="64">
        <f>IF(ลับ!P$3=0,0,IF(เวลาเรียน!AV25="o",ลับ!P$3,0))</f>
        <v>0</v>
      </c>
      <c r="AP179" s="64">
        <f>IF(ลับ!Q$3=0,0,IF(เวลาเรียน!AW25="o",ลับ!Q$3,0))</f>
        <v>0</v>
      </c>
      <c r="AQ179" s="64">
        <f>IF(ลับ!R$3=0,0,IF(เวลาเรียน!AX25="o",ลับ!R$3,0))</f>
        <v>0</v>
      </c>
      <c r="AR179" s="64">
        <f>IF(ลับ!S$3=0,0,IF(เวลาเรียน!AY25="o",ลับ!S$3,0))</f>
        <v>0</v>
      </c>
      <c r="AS179" s="64">
        <f>IF(ลับ!T$3=0,0,IF(เวลาเรียน!AZ25="o",ลับ!T$3,0))</f>
        <v>0</v>
      </c>
      <c r="AT179" s="64">
        <f>IF(ลับ!U$3=0,0,IF(เวลาเรียน!BA25="o",ลับ!U$3,0))</f>
        <v>0</v>
      </c>
      <c r="AU179" s="64">
        <f>IF(ลับ!V$3=0,0,IF(เวลาเรียน!BB25="o",ลับ!V$3,0))</f>
        <v>0</v>
      </c>
      <c r="AV179" s="64">
        <f>IF(ลับ!W$3=0,0,IF(เวลาเรียน!BC25="o",ลับ!W$3,0))</f>
        <v>0</v>
      </c>
      <c r="AW179" s="64">
        <f>IF(ลับ!X$3=0,0,IF(เวลาเรียน!BD25="o",ลับ!X$3,0))</f>
        <v>0</v>
      </c>
      <c r="AX179" s="64">
        <f>IF(ลับ!Y$3=0,0,IF(เวลาเรียน!BE25="o",ลับ!Y$3,0))</f>
        <v>0</v>
      </c>
      <c r="AY179" s="64">
        <f>IF(ลับ!Z$3=0,0,IF(เวลาเรียน!BF25="o",ลับ!Z$3,0))</f>
        <v>0</v>
      </c>
      <c r="AZ179" s="64">
        <f>IF(ลับ!AA$3=0,0,IF(เวลาเรียน!BG25="o",ลับ!AA$3,0))</f>
        <v>0</v>
      </c>
      <c r="BA179" s="64">
        <f>IF(ลับ!AB$3=0,0,IF(เวลาเรียน!BH25="o",ลับ!AB$3,0))</f>
        <v>0</v>
      </c>
      <c r="BB179" s="64">
        <f>IF(ลับ!AC$3=0,0,IF(เวลาเรียน!BI25="o",ลับ!AC$3,0))</f>
        <v>0</v>
      </c>
      <c r="BC179" s="64">
        <f>IF(ลับ!AD$3=0,0,IF(เวลาเรียน!BJ25="o",ลับ!AD$3,0))</f>
        <v>0</v>
      </c>
      <c r="BD179" s="64">
        <f>IF(ลับ!AE$3=0,0,IF(เวลาเรียน!BK25="o",ลับ!AE$3,0))</f>
        <v>0</v>
      </c>
      <c r="BE179" s="64">
        <f>IF(ลับ!AF$3=0,0,IF(เวลาเรียน!BL25="o",ลับ!AF$3,0))</f>
        <v>0</v>
      </c>
      <c r="BF179" s="64">
        <f>IF(ลับ!AG$3=0,0,IF(เวลาเรียน!BM25="o",ลับ!AG$3,0))</f>
        <v>0</v>
      </c>
      <c r="BG179" s="64">
        <f>IF(ลับ!AH$3=0,0,IF(เวลาเรียน!BN25="o",ลับ!AH$3,0))</f>
        <v>0</v>
      </c>
      <c r="BH179" s="64">
        <f>IF(ลับ!AI$3=0,0,IF(เวลาเรียน!BO25="o",ลับ!AI$3,0))</f>
        <v>0</v>
      </c>
      <c r="BI179" s="64">
        <f>IF(ลับ!AJ$3=0,0,IF(เวลาเรียน!BP25="o",ลับ!AJ$3,0))</f>
        <v>0</v>
      </c>
      <c r="BJ179" s="64">
        <f>IF(ลับ!AK$3=0,0,IF(เวลาเรียน!BQ25="o",ลับ!AK$3,0))</f>
        <v>0</v>
      </c>
      <c r="BK179" s="64">
        <f>IF(ลับ!AL$3=0,0,IF(เวลาเรียน!BR25="o",ลับ!AL$3,0))</f>
        <v>0</v>
      </c>
      <c r="BL179" s="64">
        <f>IF(ลับ!AM$3=0,0,IF(เวลาเรียน!BS25="o",ลับ!AM$3,0))</f>
        <v>0</v>
      </c>
      <c r="BM179" s="64">
        <f>IF(ลับ!AN$3=0,0,IF(เวลาเรียน!BT25="o",ลับ!AN$3,0))</f>
        <v>0</v>
      </c>
      <c r="BN179" s="64">
        <f>IF(ลับ!AO$3=0,0,IF(เวลาเรียน!BU25="o",ลับ!AO$3,0))</f>
        <v>0</v>
      </c>
      <c r="BO179" s="64">
        <f>IF(ลับ!AP$3=0,0,IF(เวลาเรียน!BV25="o",ลับ!AP$3,0))</f>
        <v>0</v>
      </c>
      <c r="BP179" s="64">
        <f>IF(ลับ!AQ$3=0,0,IF(เวลาเรียน!BW25="o",ลับ!AQ$3,0))</f>
        <v>0</v>
      </c>
      <c r="BQ179" s="64">
        <f>IF(ลับ!AR$3=0,0,IF(เวลาเรียน!BX25="o",ลับ!AR$3,0))</f>
        <v>0</v>
      </c>
      <c r="BR179" s="64">
        <f>IF(ลับ!AS$3=0,0,IF(เวลาเรียน!BY25="o",ลับ!AS$3,0))</f>
        <v>0</v>
      </c>
      <c r="BS179" s="773">
        <f>IF(ลับ!AT$3=0,0,IF(เวลาเรียน!BZ25="o",ลับ!AT$3,0))</f>
        <v>0</v>
      </c>
      <c r="BT179" s="64">
        <f>IF(ลับ!BT$3=0,0,IF(เวลาเรียน!CB25="o",ลับ!BT$3,0))</f>
        <v>0</v>
      </c>
      <c r="BU179" s="64">
        <f>IF(ลับ!BU$3=0,0,IF(เวลาเรียน!CC25="o",ลับ!BU$3,0))</f>
        <v>0</v>
      </c>
      <c r="BV179" s="64">
        <f>IF(ลับ!BV$3=0,0,IF(เวลาเรียน!CD25="o",ลับ!BV$3,0))</f>
        <v>0</v>
      </c>
      <c r="BW179" s="64">
        <f>IF(ลับ!BW$3=0,0,IF(เวลาเรียน!CE25="o",ลับ!BW$3,0))</f>
        <v>0</v>
      </c>
      <c r="BX179" s="64">
        <f>IF(ลับ!BX$3=0,0,IF(เวลาเรียน!CF25="o",ลับ!BX$3,0))</f>
        <v>0</v>
      </c>
      <c r="BY179" s="64">
        <f>IF(ลับ!BY$3=0,0,IF(เวลาเรียน!CG25="o",ลับ!BY$3,0))</f>
        <v>0</v>
      </c>
      <c r="BZ179" s="64">
        <f>IF(ลับ!BZ$3=0,0,IF(เวลาเรียน!CH25="o",ลับ!BZ$3,0))</f>
        <v>0</v>
      </c>
      <c r="CA179" s="64">
        <f>IF(ลับ!CA$3=0,0,IF(เวลาเรียน!CI25="o",ลับ!CA$3,0))</f>
        <v>0</v>
      </c>
      <c r="CB179" s="64">
        <f>IF(ลับ!CB$3=0,0,IF(เวลาเรียน!CJ25="o",ลับ!CB$3,0))</f>
        <v>0</v>
      </c>
      <c r="CC179" s="64">
        <f>IF(ลับ!CC$3=0,0,IF(เวลาเรียน!CK25="o",ลับ!CC$3,0))</f>
        <v>0</v>
      </c>
      <c r="CD179" s="64">
        <f>IF(ลับ!CD$3=0,0,IF(เวลาเรียน!CL25="o",ลับ!CD$3,0))</f>
        <v>0</v>
      </c>
      <c r="CE179" s="64">
        <f>IF(ลับ!CE$3=0,0,IF(เวลาเรียน!CM25="o",ลับ!CE$3,0))</f>
        <v>0</v>
      </c>
      <c r="CF179" s="64">
        <f>IF(ลับ!CF$3=0,0,IF(เวลาเรียน!CN25="o",ลับ!CF$3,0))</f>
        <v>0</v>
      </c>
      <c r="CG179" s="64">
        <f>IF(ลับ!CG$3=0,0,IF(เวลาเรียน!CO25="o",ลับ!CG$3,0))</f>
        <v>0</v>
      </c>
      <c r="CH179" s="64">
        <f>IF(ลับ!CH$3=0,0,IF(เวลาเรียน!CP25="o",ลับ!CH$3,0))</f>
        <v>0</v>
      </c>
      <c r="CI179" s="64">
        <f>IF(ลับ!CI$3=0,0,IF(เวลาเรียน!CQ25="o",ลับ!CI$3,0))</f>
        <v>0</v>
      </c>
      <c r="CJ179" s="64">
        <f>IF(ลับ!CJ$3=0,0,IF(เวลาเรียน!CR25="o",ลับ!CJ$3,0))</f>
        <v>0</v>
      </c>
      <c r="CK179" s="64">
        <f>IF(ลับ!CK$3=0,0,IF(เวลาเรียน!CS25="o",ลับ!CK$3,0))</f>
        <v>0</v>
      </c>
      <c r="CL179" s="64">
        <f>IF(ลับ!CL$3=0,0,IF(เวลาเรียน!CT25="o",ลับ!CL$3,0))</f>
        <v>0</v>
      </c>
      <c r="CM179" s="64">
        <f>IF(ลับ!CM$3=0,0,IF(เวลาเรียน!CU25="o",ลับ!CM$3,0))</f>
        <v>0</v>
      </c>
      <c r="CN179" s="64">
        <f>IF(ลับ!CN$3=0,0,IF(เวลาเรียน!CV25="o",ลับ!CN$3,0))</f>
        <v>0</v>
      </c>
      <c r="CO179" s="64">
        <f>IF(ลับ!CO$3=0,0,IF(เวลาเรียน!CW25="o",ลับ!CO$3,0))</f>
        <v>0</v>
      </c>
      <c r="CP179" s="64">
        <f>IF(ลับ!CP$3=0,0,IF(เวลาเรียน!CX25="o",ลับ!CP$3,0))</f>
        <v>0</v>
      </c>
      <c r="CQ179" s="64">
        <f>IF(ลับ!CQ$3=0,0,IF(เวลาเรียน!CY25="o",ลับ!CQ$3,0))</f>
        <v>0</v>
      </c>
      <c r="CR179" s="64">
        <f>IF(ลับ!CR$3=0,0,IF(เวลาเรียน!CZ25="o",ลับ!CR$3,0))</f>
        <v>0</v>
      </c>
      <c r="CS179" s="64">
        <f>IF(ลับ!CS$3=0,0,IF(เวลาเรียน!DA25="o",ลับ!CS$3,0))</f>
        <v>0</v>
      </c>
      <c r="CT179" s="64">
        <f>IF(ลับ!CT$3=0,0,IF(เวลาเรียน!DB25="o",ลับ!CT$3,0))</f>
        <v>0</v>
      </c>
      <c r="CU179" s="64">
        <f>IF(ลับ!CU$3=0,0,IF(เวลาเรียน!DC25="o",ลับ!CU$3,0))</f>
        <v>0</v>
      </c>
      <c r="CV179" s="64">
        <f>IF(ลับ!CV$3=0,0,IF(เวลาเรียน!DD25="o",ลับ!CV$3,0))</f>
        <v>0</v>
      </c>
      <c r="CW179" s="64">
        <f>IF(ลับ!CW$3=0,0,IF(เวลาเรียน!DE25="o",ลับ!CW$3,0))</f>
        <v>0</v>
      </c>
      <c r="CX179" s="85">
        <f t="shared" si="26"/>
        <v>0</v>
      </c>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GI179" s="77"/>
      <c r="GJ179" s="77"/>
      <c r="GK179" s="77"/>
      <c r="GL179" s="77"/>
      <c r="GM179" s="77"/>
      <c r="GN179" s="77"/>
      <c r="GO179" s="77"/>
      <c r="GP179" s="77"/>
      <c r="GQ179" s="77"/>
      <c r="GR179" s="77"/>
      <c r="GS179" s="77"/>
      <c r="GT179" s="77"/>
      <c r="GU179" s="77"/>
      <c r="GV179" s="77"/>
      <c r="GW179" s="77"/>
      <c r="GX179" s="77"/>
      <c r="GY179" s="77"/>
      <c r="GZ179" s="77"/>
      <c r="HA179" s="77"/>
      <c r="HB179" s="77"/>
      <c r="HC179" s="77"/>
      <c r="HD179" s="77"/>
      <c r="HE179" s="77"/>
      <c r="HF179" s="77"/>
    </row>
    <row r="180" spans="1:214" ht="21">
      <c r="A180" s="29">
        <v>21</v>
      </c>
      <c r="B180" s="64">
        <f>IF(ลับ!B$3=0,0,IF(เวลาเรียน!G26="o",ลับ!B$3,0))</f>
        <v>0</v>
      </c>
      <c r="C180" s="64">
        <f>IF(ลับ!C$3=0,0,IF(เวลาเรียน!H26="o",ลับ!C$3,0))</f>
        <v>0</v>
      </c>
      <c r="D180" s="64">
        <f>IF(ลับ!D$3=0,0,IF(เวลาเรียน!I26="o",ลับ!D$3,0))</f>
        <v>0</v>
      </c>
      <c r="E180" s="64">
        <f>IF(ลับ!E$3=0,0,IF(เวลาเรียน!J26="o",ลับ!E$3,0))</f>
        <v>0</v>
      </c>
      <c r="F180" s="64">
        <f>IF(ลับ!F$3=0,0,IF(เวลาเรียน!K26="o",ลับ!F$3,0))</f>
        <v>0</v>
      </c>
      <c r="G180" s="64">
        <f>IF(ลับ!G$3=0,0,IF(เวลาเรียน!L26="o",ลับ!G$3,0))</f>
        <v>0</v>
      </c>
      <c r="H180" s="64">
        <f>IF(ลับ!H$3=0,0,IF(เวลาเรียน!M26="o",ลับ!H$3,0))</f>
        <v>0</v>
      </c>
      <c r="I180" s="64">
        <f>IF(ลับ!I$3=0,0,IF(เวลาเรียน!N26="o",ลับ!I$3,0))</f>
        <v>0</v>
      </c>
      <c r="J180" s="64">
        <f>IF(ลับ!J$3=0,0,IF(เวลาเรียน!O26="o",ลับ!J$3,0))</f>
        <v>0</v>
      </c>
      <c r="K180" s="64">
        <f>IF(ลับ!K$3=0,0,IF(เวลาเรียน!P26="o",ลับ!K$3,0))</f>
        <v>0</v>
      </c>
      <c r="L180" s="64">
        <f>IF(ลับ!L$3=0,0,IF(เวลาเรียน!Q26="o",ลับ!L$3,0))</f>
        <v>0</v>
      </c>
      <c r="M180" s="64">
        <f>IF(ลับ!M$3=0,0,IF(เวลาเรียน!R26="o",ลับ!M$3,0))</f>
        <v>0</v>
      </c>
      <c r="N180" s="64">
        <f>IF(ลับ!N$3=0,0,IF(เวลาเรียน!S26="o",ลับ!N$3,0))</f>
        <v>0</v>
      </c>
      <c r="O180" s="64">
        <f>IF(ลับ!O$3=0,0,IF(เวลาเรียน!T26="o",ลับ!O$3,0))</f>
        <v>0</v>
      </c>
      <c r="P180" s="64">
        <f>IF(ลับ!P$3=0,0,IF(เวลาเรียน!U26="o",ลับ!P$3,0))</f>
        <v>0</v>
      </c>
      <c r="Q180" s="64">
        <f>IF(ลับ!Q$3=0,0,IF(เวลาเรียน!V26="o",ลับ!Q$3,0))</f>
        <v>0</v>
      </c>
      <c r="R180" s="64">
        <f>IF(ลับ!R$3=0,0,IF(เวลาเรียน!W26="o",ลับ!R$3,0))</f>
        <v>0</v>
      </c>
      <c r="S180" s="64">
        <f>IF(ลับ!S$3=0,0,IF(เวลาเรียน!X26="o",ลับ!S$3,0))</f>
        <v>0</v>
      </c>
      <c r="T180" s="64">
        <f>IF(ลับ!T$3=0,0,IF(เวลาเรียน!Y26="o",ลับ!T$3,0))</f>
        <v>0</v>
      </c>
      <c r="U180" s="64">
        <f>IF(ลับ!U$3=0,0,IF(เวลาเรียน!Z26="o",ลับ!U$3,0))</f>
        <v>0</v>
      </c>
      <c r="V180" s="64">
        <f>IF(ลับ!V$3=0,0,IF(เวลาเรียน!AA26="o",ลับ!V$3,0))</f>
        <v>0</v>
      </c>
      <c r="W180" s="64">
        <f>IF(ลับ!W$3=0,0,IF(เวลาเรียน!AB26="o",ลับ!W$3,0))</f>
        <v>0</v>
      </c>
      <c r="X180" s="64">
        <f>IF(ลับ!X$3=0,0,IF(เวลาเรียน!AC26="o",ลับ!X$3,0))</f>
        <v>0</v>
      </c>
      <c r="Y180" s="64">
        <f>IF(ลับ!Y$3=0,0,IF(เวลาเรียน!AD26="o",ลับ!Y$3,0))</f>
        <v>0</v>
      </c>
      <c r="Z180" s="773">
        <f>IF(ลับ!Z$3=0,0,IF(เวลาเรียน!AE26="o",ลับ!Z$3,0))</f>
        <v>0</v>
      </c>
      <c r="AA180" s="64">
        <f>IF(ลับ!B$3=0,0,IF(เวลาเรียน!AH26="o",ลับ!B$3,0))</f>
        <v>0</v>
      </c>
      <c r="AB180" s="64">
        <f>IF(ลับ!C$3=0,0,IF(เวลาเรียน!AI26="o",ลับ!C$3,0))</f>
        <v>0</v>
      </c>
      <c r="AC180" s="64">
        <f>IF(ลับ!D$3=0,0,IF(เวลาเรียน!AJ26="o",ลับ!D$3,0))</f>
        <v>0</v>
      </c>
      <c r="AD180" s="64">
        <f>IF(ลับ!E$3=0,0,IF(เวลาเรียน!AK26="o",ลับ!E$3,0))</f>
        <v>0</v>
      </c>
      <c r="AE180" s="64">
        <f>IF(ลับ!F$3=0,0,IF(เวลาเรียน!AL26="o",ลับ!F$3,0))</f>
        <v>0</v>
      </c>
      <c r="AF180" s="64">
        <f>IF(ลับ!G$3=0,0,IF(เวลาเรียน!AM26="o",ลับ!G$3,0))</f>
        <v>0</v>
      </c>
      <c r="AG180" s="64">
        <f>IF(ลับ!H$3=0,0,IF(เวลาเรียน!AN26="o",ลับ!H$3,0))</f>
        <v>0</v>
      </c>
      <c r="AH180" s="64">
        <f>IF(ลับ!I$3=0,0,IF(เวลาเรียน!AO26="o",ลับ!I$3,0))</f>
        <v>0</v>
      </c>
      <c r="AI180" s="64">
        <f>IF(ลับ!J$3=0,0,IF(เวลาเรียน!AP26="o",ลับ!J$3,0))</f>
        <v>0</v>
      </c>
      <c r="AJ180" s="64">
        <f>IF(ลับ!K$3=0,0,IF(เวลาเรียน!AQ26="o",ลับ!K$3,0))</f>
        <v>0</v>
      </c>
      <c r="AK180" s="64">
        <f>IF(ลับ!L$3=0,0,IF(เวลาเรียน!AR26="o",ลับ!L$3,0))</f>
        <v>0</v>
      </c>
      <c r="AL180" s="64">
        <f>IF(ลับ!M$3=0,0,IF(เวลาเรียน!AS26="o",ลับ!M$3,0))</f>
        <v>0</v>
      </c>
      <c r="AM180" s="64">
        <f>IF(ลับ!N$3=0,0,IF(เวลาเรียน!AT26="o",ลับ!N$3,0))</f>
        <v>0</v>
      </c>
      <c r="AN180" s="64">
        <f>IF(ลับ!O$3=0,0,IF(เวลาเรียน!AU26="o",ลับ!O$3,0))</f>
        <v>0</v>
      </c>
      <c r="AO180" s="64">
        <f>IF(ลับ!P$3=0,0,IF(เวลาเรียน!AV26="o",ลับ!P$3,0))</f>
        <v>0</v>
      </c>
      <c r="AP180" s="64">
        <f>IF(ลับ!Q$3=0,0,IF(เวลาเรียน!AW26="o",ลับ!Q$3,0))</f>
        <v>0</v>
      </c>
      <c r="AQ180" s="64">
        <f>IF(ลับ!R$3=0,0,IF(เวลาเรียน!AX26="o",ลับ!R$3,0))</f>
        <v>0</v>
      </c>
      <c r="AR180" s="64">
        <f>IF(ลับ!S$3=0,0,IF(เวลาเรียน!AY26="o",ลับ!S$3,0))</f>
        <v>0</v>
      </c>
      <c r="AS180" s="64">
        <f>IF(ลับ!T$3=0,0,IF(เวลาเรียน!AZ26="o",ลับ!T$3,0))</f>
        <v>0</v>
      </c>
      <c r="AT180" s="64">
        <f>IF(ลับ!U$3=0,0,IF(เวลาเรียน!BA26="o",ลับ!U$3,0))</f>
        <v>0</v>
      </c>
      <c r="AU180" s="64">
        <f>IF(ลับ!V$3=0,0,IF(เวลาเรียน!BB26="o",ลับ!V$3,0))</f>
        <v>0</v>
      </c>
      <c r="AV180" s="64">
        <f>IF(ลับ!W$3=0,0,IF(เวลาเรียน!BC26="o",ลับ!W$3,0))</f>
        <v>0</v>
      </c>
      <c r="AW180" s="64">
        <f>IF(ลับ!X$3=0,0,IF(เวลาเรียน!BD26="o",ลับ!X$3,0))</f>
        <v>0</v>
      </c>
      <c r="AX180" s="64">
        <f>IF(ลับ!Y$3=0,0,IF(เวลาเรียน!BE26="o",ลับ!Y$3,0))</f>
        <v>0</v>
      </c>
      <c r="AY180" s="64">
        <f>IF(ลับ!Z$3=0,0,IF(เวลาเรียน!BF26="o",ลับ!Z$3,0))</f>
        <v>0</v>
      </c>
      <c r="AZ180" s="64">
        <f>IF(ลับ!AA$3=0,0,IF(เวลาเรียน!BG26="o",ลับ!AA$3,0))</f>
        <v>0</v>
      </c>
      <c r="BA180" s="64">
        <f>IF(ลับ!AB$3=0,0,IF(เวลาเรียน!BH26="o",ลับ!AB$3,0))</f>
        <v>0</v>
      </c>
      <c r="BB180" s="64">
        <f>IF(ลับ!AC$3=0,0,IF(เวลาเรียน!BI26="o",ลับ!AC$3,0))</f>
        <v>0</v>
      </c>
      <c r="BC180" s="64">
        <f>IF(ลับ!AD$3=0,0,IF(เวลาเรียน!BJ26="o",ลับ!AD$3,0))</f>
        <v>0</v>
      </c>
      <c r="BD180" s="64">
        <f>IF(ลับ!AE$3=0,0,IF(เวลาเรียน!BK26="o",ลับ!AE$3,0))</f>
        <v>0</v>
      </c>
      <c r="BE180" s="64">
        <f>IF(ลับ!AF$3=0,0,IF(เวลาเรียน!BL26="o",ลับ!AF$3,0))</f>
        <v>0</v>
      </c>
      <c r="BF180" s="64">
        <f>IF(ลับ!AG$3=0,0,IF(เวลาเรียน!BM26="o",ลับ!AG$3,0))</f>
        <v>0</v>
      </c>
      <c r="BG180" s="64">
        <f>IF(ลับ!AH$3=0,0,IF(เวลาเรียน!BN26="o",ลับ!AH$3,0))</f>
        <v>0</v>
      </c>
      <c r="BH180" s="64">
        <f>IF(ลับ!AI$3=0,0,IF(เวลาเรียน!BO26="o",ลับ!AI$3,0))</f>
        <v>0</v>
      </c>
      <c r="BI180" s="64">
        <f>IF(ลับ!AJ$3=0,0,IF(เวลาเรียน!BP26="o",ลับ!AJ$3,0))</f>
        <v>0</v>
      </c>
      <c r="BJ180" s="64">
        <f>IF(ลับ!AK$3=0,0,IF(เวลาเรียน!BQ26="o",ลับ!AK$3,0))</f>
        <v>0</v>
      </c>
      <c r="BK180" s="64">
        <f>IF(ลับ!AL$3=0,0,IF(เวลาเรียน!BR26="o",ลับ!AL$3,0))</f>
        <v>0</v>
      </c>
      <c r="BL180" s="64">
        <f>IF(ลับ!AM$3=0,0,IF(เวลาเรียน!BS26="o",ลับ!AM$3,0))</f>
        <v>0</v>
      </c>
      <c r="BM180" s="64">
        <f>IF(ลับ!AN$3=0,0,IF(เวลาเรียน!BT26="o",ลับ!AN$3,0))</f>
        <v>0</v>
      </c>
      <c r="BN180" s="64">
        <f>IF(ลับ!AO$3=0,0,IF(เวลาเรียน!BU26="o",ลับ!AO$3,0))</f>
        <v>0</v>
      </c>
      <c r="BO180" s="64">
        <f>IF(ลับ!AP$3=0,0,IF(เวลาเรียน!BV26="o",ลับ!AP$3,0))</f>
        <v>0</v>
      </c>
      <c r="BP180" s="64">
        <f>IF(ลับ!AQ$3=0,0,IF(เวลาเรียน!BW26="o",ลับ!AQ$3,0))</f>
        <v>0</v>
      </c>
      <c r="BQ180" s="64">
        <f>IF(ลับ!AR$3=0,0,IF(เวลาเรียน!BX26="o",ลับ!AR$3,0))</f>
        <v>0</v>
      </c>
      <c r="BR180" s="64">
        <f>IF(ลับ!AS$3=0,0,IF(เวลาเรียน!BY26="o",ลับ!AS$3,0))</f>
        <v>0</v>
      </c>
      <c r="BS180" s="773">
        <f>IF(ลับ!AT$3=0,0,IF(เวลาเรียน!BZ26="o",ลับ!AT$3,0))</f>
        <v>0</v>
      </c>
      <c r="BT180" s="64">
        <f>IF(ลับ!BT$3=0,0,IF(เวลาเรียน!CB26="o",ลับ!BT$3,0))</f>
        <v>0</v>
      </c>
      <c r="BU180" s="64">
        <f>IF(ลับ!BU$3=0,0,IF(เวลาเรียน!CC26="o",ลับ!BU$3,0))</f>
        <v>0</v>
      </c>
      <c r="BV180" s="64">
        <f>IF(ลับ!BV$3=0,0,IF(เวลาเรียน!CD26="o",ลับ!BV$3,0))</f>
        <v>0</v>
      </c>
      <c r="BW180" s="64">
        <f>IF(ลับ!BW$3=0,0,IF(เวลาเรียน!CE26="o",ลับ!BW$3,0))</f>
        <v>0</v>
      </c>
      <c r="BX180" s="64">
        <f>IF(ลับ!BX$3=0,0,IF(เวลาเรียน!CF26="o",ลับ!BX$3,0))</f>
        <v>0</v>
      </c>
      <c r="BY180" s="64">
        <f>IF(ลับ!BY$3=0,0,IF(เวลาเรียน!CG26="o",ลับ!BY$3,0))</f>
        <v>0</v>
      </c>
      <c r="BZ180" s="64">
        <f>IF(ลับ!BZ$3=0,0,IF(เวลาเรียน!CH26="o",ลับ!BZ$3,0))</f>
        <v>0</v>
      </c>
      <c r="CA180" s="64">
        <f>IF(ลับ!CA$3=0,0,IF(เวลาเรียน!CI26="o",ลับ!CA$3,0))</f>
        <v>0</v>
      </c>
      <c r="CB180" s="64">
        <f>IF(ลับ!CB$3=0,0,IF(เวลาเรียน!CJ26="o",ลับ!CB$3,0))</f>
        <v>0</v>
      </c>
      <c r="CC180" s="64">
        <f>IF(ลับ!CC$3=0,0,IF(เวลาเรียน!CK26="o",ลับ!CC$3,0))</f>
        <v>0</v>
      </c>
      <c r="CD180" s="64">
        <f>IF(ลับ!CD$3=0,0,IF(เวลาเรียน!CL26="o",ลับ!CD$3,0))</f>
        <v>0</v>
      </c>
      <c r="CE180" s="64">
        <f>IF(ลับ!CE$3=0,0,IF(เวลาเรียน!CM26="o",ลับ!CE$3,0))</f>
        <v>0</v>
      </c>
      <c r="CF180" s="64">
        <f>IF(ลับ!CF$3=0,0,IF(เวลาเรียน!CN26="o",ลับ!CF$3,0))</f>
        <v>0</v>
      </c>
      <c r="CG180" s="64">
        <f>IF(ลับ!CG$3=0,0,IF(เวลาเรียน!CO26="o",ลับ!CG$3,0))</f>
        <v>0</v>
      </c>
      <c r="CH180" s="64">
        <f>IF(ลับ!CH$3=0,0,IF(เวลาเรียน!CP26="o",ลับ!CH$3,0))</f>
        <v>0</v>
      </c>
      <c r="CI180" s="64">
        <f>IF(ลับ!CI$3=0,0,IF(เวลาเรียน!CQ26="o",ลับ!CI$3,0))</f>
        <v>0</v>
      </c>
      <c r="CJ180" s="64">
        <f>IF(ลับ!CJ$3=0,0,IF(เวลาเรียน!CR26="o",ลับ!CJ$3,0))</f>
        <v>0</v>
      </c>
      <c r="CK180" s="64">
        <f>IF(ลับ!CK$3=0,0,IF(เวลาเรียน!CS26="o",ลับ!CK$3,0))</f>
        <v>0</v>
      </c>
      <c r="CL180" s="64">
        <f>IF(ลับ!CL$3=0,0,IF(เวลาเรียน!CT26="o",ลับ!CL$3,0))</f>
        <v>0</v>
      </c>
      <c r="CM180" s="64">
        <f>IF(ลับ!CM$3=0,0,IF(เวลาเรียน!CU26="o",ลับ!CM$3,0))</f>
        <v>0</v>
      </c>
      <c r="CN180" s="64">
        <f>IF(ลับ!CN$3=0,0,IF(เวลาเรียน!CV26="o",ลับ!CN$3,0))</f>
        <v>0</v>
      </c>
      <c r="CO180" s="64">
        <f>IF(ลับ!CO$3=0,0,IF(เวลาเรียน!CW26="o",ลับ!CO$3,0))</f>
        <v>0</v>
      </c>
      <c r="CP180" s="64">
        <f>IF(ลับ!CP$3=0,0,IF(เวลาเรียน!CX26="o",ลับ!CP$3,0))</f>
        <v>0</v>
      </c>
      <c r="CQ180" s="64">
        <f>IF(ลับ!CQ$3=0,0,IF(เวลาเรียน!CY26="o",ลับ!CQ$3,0))</f>
        <v>0</v>
      </c>
      <c r="CR180" s="64">
        <f>IF(ลับ!CR$3=0,0,IF(เวลาเรียน!CZ26="o",ลับ!CR$3,0))</f>
        <v>0</v>
      </c>
      <c r="CS180" s="64">
        <f>IF(ลับ!CS$3=0,0,IF(เวลาเรียน!DA26="o",ลับ!CS$3,0))</f>
        <v>0</v>
      </c>
      <c r="CT180" s="64">
        <f>IF(ลับ!CT$3=0,0,IF(เวลาเรียน!DB26="o",ลับ!CT$3,0))</f>
        <v>0</v>
      </c>
      <c r="CU180" s="64">
        <f>IF(ลับ!CU$3=0,0,IF(เวลาเรียน!DC26="o",ลับ!CU$3,0))</f>
        <v>0</v>
      </c>
      <c r="CV180" s="64">
        <f>IF(ลับ!CV$3=0,0,IF(เวลาเรียน!DD26="o",ลับ!CV$3,0))</f>
        <v>0</v>
      </c>
      <c r="CW180" s="64">
        <f>IF(ลับ!CW$3=0,0,IF(เวลาเรียน!DE26="o",ลับ!CW$3,0))</f>
        <v>0</v>
      </c>
      <c r="CX180" s="85">
        <f t="shared" si="26"/>
        <v>0</v>
      </c>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c r="DW180" s="51"/>
      <c r="DX180" s="51"/>
      <c r="DY180" s="51"/>
      <c r="DZ180" s="51"/>
      <c r="EA180" s="51"/>
      <c r="EB180" s="51"/>
      <c r="EC180" s="51"/>
      <c r="ED180" s="51"/>
      <c r="EE180" s="51"/>
      <c r="EF180" s="51"/>
      <c r="GI180" s="77"/>
      <c r="GJ180" s="77"/>
      <c r="GK180" s="77"/>
      <c r="GL180" s="77"/>
      <c r="GM180" s="77"/>
      <c r="GN180" s="77"/>
      <c r="GO180" s="77"/>
      <c r="GP180" s="77"/>
      <c r="GQ180" s="77"/>
      <c r="GR180" s="77"/>
      <c r="GS180" s="77"/>
      <c r="GT180" s="77"/>
      <c r="GU180" s="77"/>
      <c r="GV180" s="77"/>
      <c r="GW180" s="77"/>
      <c r="GX180" s="77"/>
      <c r="GY180" s="77"/>
      <c r="GZ180" s="77"/>
      <c r="HA180" s="77"/>
      <c r="HB180" s="77"/>
      <c r="HC180" s="77"/>
      <c r="HD180" s="77"/>
      <c r="HE180" s="77"/>
      <c r="HF180" s="77"/>
    </row>
    <row r="181" spans="1:214" ht="21">
      <c r="A181" s="29">
        <v>22</v>
      </c>
      <c r="B181" s="64">
        <f>IF(ลับ!B$3=0,0,IF(เวลาเรียน!G27="o",ลับ!B$3,0))</f>
        <v>0</v>
      </c>
      <c r="C181" s="64">
        <f>IF(ลับ!C$3=0,0,IF(เวลาเรียน!H27="o",ลับ!C$3,0))</f>
        <v>0</v>
      </c>
      <c r="D181" s="64">
        <f>IF(ลับ!D$3=0,0,IF(เวลาเรียน!I27="o",ลับ!D$3,0))</f>
        <v>0</v>
      </c>
      <c r="E181" s="64">
        <f>IF(ลับ!E$3=0,0,IF(เวลาเรียน!J27="o",ลับ!E$3,0))</f>
        <v>0</v>
      </c>
      <c r="F181" s="64">
        <f>IF(ลับ!F$3=0,0,IF(เวลาเรียน!K27="o",ลับ!F$3,0))</f>
        <v>0</v>
      </c>
      <c r="G181" s="64">
        <f>IF(ลับ!G$3=0,0,IF(เวลาเรียน!L27="o",ลับ!G$3,0))</f>
        <v>0</v>
      </c>
      <c r="H181" s="64">
        <f>IF(ลับ!H$3=0,0,IF(เวลาเรียน!M27="o",ลับ!H$3,0))</f>
        <v>0</v>
      </c>
      <c r="I181" s="64">
        <f>IF(ลับ!I$3=0,0,IF(เวลาเรียน!N27="o",ลับ!I$3,0))</f>
        <v>0</v>
      </c>
      <c r="J181" s="64">
        <f>IF(ลับ!J$3=0,0,IF(เวลาเรียน!O27="o",ลับ!J$3,0))</f>
        <v>0</v>
      </c>
      <c r="K181" s="64">
        <f>IF(ลับ!K$3=0,0,IF(เวลาเรียน!P27="o",ลับ!K$3,0))</f>
        <v>0</v>
      </c>
      <c r="L181" s="64">
        <f>IF(ลับ!L$3=0,0,IF(เวลาเรียน!Q27="o",ลับ!L$3,0))</f>
        <v>0</v>
      </c>
      <c r="M181" s="64">
        <f>IF(ลับ!M$3=0,0,IF(เวลาเรียน!R27="o",ลับ!M$3,0))</f>
        <v>0</v>
      </c>
      <c r="N181" s="64">
        <f>IF(ลับ!N$3=0,0,IF(เวลาเรียน!S27="o",ลับ!N$3,0))</f>
        <v>0</v>
      </c>
      <c r="O181" s="64">
        <f>IF(ลับ!O$3=0,0,IF(เวลาเรียน!T27="o",ลับ!O$3,0))</f>
        <v>0</v>
      </c>
      <c r="P181" s="64">
        <f>IF(ลับ!P$3=0,0,IF(เวลาเรียน!U27="o",ลับ!P$3,0))</f>
        <v>0</v>
      </c>
      <c r="Q181" s="64">
        <f>IF(ลับ!Q$3=0,0,IF(เวลาเรียน!V27="o",ลับ!Q$3,0))</f>
        <v>0</v>
      </c>
      <c r="R181" s="64">
        <f>IF(ลับ!R$3=0,0,IF(เวลาเรียน!W27="o",ลับ!R$3,0))</f>
        <v>0</v>
      </c>
      <c r="S181" s="64">
        <f>IF(ลับ!S$3=0,0,IF(เวลาเรียน!X27="o",ลับ!S$3,0))</f>
        <v>0</v>
      </c>
      <c r="T181" s="64">
        <f>IF(ลับ!T$3=0,0,IF(เวลาเรียน!Y27="o",ลับ!T$3,0))</f>
        <v>0</v>
      </c>
      <c r="U181" s="64">
        <f>IF(ลับ!U$3=0,0,IF(เวลาเรียน!Z27="o",ลับ!U$3,0))</f>
        <v>0</v>
      </c>
      <c r="V181" s="64">
        <f>IF(ลับ!V$3=0,0,IF(เวลาเรียน!AA27="o",ลับ!V$3,0))</f>
        <v>0</v>
      </c>
      <c r="W181" s="64">
        <f>IF(ลับ!W$3=0,0,IF(เวลาเรียน!AB27="o",ลับ!W$3,0))</f>
        <v>0</v>
      </c>
      <c r="X181" s="64">
        <f>IF(ลับ!X$3=0,0,IF(เวลาเรียน!AC27="o",ลับ!X$3,0))</f>
        <v>0</v>
      </c>
      <c r="Y181" s="64">
        <f>IF(ลับ!Y$3=0,0,IF(เวลาเรียน!AD27="o",ลับ!Y$3,0))</f>
        <v>0</v>
      </c>
      <c r="Z181" s="773">
        <f>IF(ลับ!Z$3=0,0,IF(เวลาเรียน!AE27="o",ลับ!Z$3,0))</f>
        <v>0</v>
      </c>
      <c r="AA181" s="64">
        <f>IF(ลับ!B$3=0,0,IF(เวลาเรียน!AH27="o",ลับ!B$3,0))</f>
        <v>0</v>
      </c>
      <c r="AB181" s="64">
        <f>IF(ลับ!C$3=0,0,IF(เวลาเรียน!AI27="o",ลับ!C$3,0))</f>
        <v>0</v>
      </c>
      <c r="AC181" s="64">
        <f>IF(ลับ!D$3=0,0,IF(เวลาเรียน!AJ27="o",ลับ!D$3,0))</f>
        <v>0</v>
      </c>
      <c r="AD181" s="64">
        <f>IF(ลับ!E$3=0,0,IF(เวลาเรียน!AK27="o",ลับ!E$3,0))</f>
        <v>0</v>
      </c>
      <c r="AE181" s="64">
        <f>IF(ลับ!F$3=0,0,IF(เวลาเรียน!AL27="o",ลับ!F$3,0))</f>
        <v>0</v>
      </c>
      <c r="AF181" s="64">
        <f>IF(ลับ!G$3=0,0,IF(เวลาเรียน!AM27="o",ลับ!G$3,0))</f>
        <v>0</v>
      </c>
      <c r="AG181" s="64">
        <f>IF(ลับ!H$3=0,0,IF(เวลาเรียน!AN27="o",ลับ!H$3,0))</f>
        <v>0</v>
      </c>
      <c r="AH181" s="64">
        <f>IF(ลับ!I$3=0,0,IF(เวลาเรียน!AO27="o",ลับ!I$3,0))</f>
        <v>0</v>
      </c>
      <c r="AI181" s="64">
        <f>IF(ลับ!J$3=0,0,IF(เวลาเรียน!AP27="o",ลับ!J$3,0))</f>
        <v>0</v>
      </c>
      <c r="AJ181" s="64">
        <f>IF(ลับ!K$3=0,0,IF(เวลาเรียน!AQ27="o",ลับ!K$3,0))</f>
        <v>0</v>
      </c>
      <c r="AK181" s="64">
        <f>IF(ลับ!L$3=0,0,IF(เวลาเรียน!AR27="o",ลับ!L$3,0))</f>
        <v>0</v>
      </c>
      <c r="AL181" s="64">
        <f>IF(ลับ!M$3=0,0,IF(เวลาเรียน!AS27="o",ลับ!M$3,0))</f>
        <v>0</v>
      </c>
      <c r="AM181" s="64">
        <f>IF(ลับ!N$3=0,0,IF(เวลาเรียน!AT27="o",ลับ!N$3,0))</f>
        <v>0</v>
      </c>
      <c r="AN181" s="64">
        <f>IF(ลับ!O$3=0,0,IF(เวลาเรียน!AU27="o",ลับ!O$3,0))</f>
        <v>0</v>
      </c>
      <c r="AO181" s="64">
        <f>IF(ลับ!P$3=0,0,IF(เวลาเรียน!AV27="o",ลับ!P$3,0))</f>
        <v>0</v>
      </c>
      <c r="AP181" s="64">
        <f>IF(ลับ!Q$3=0,0,IF(เวลาเรียน!AW27="o",ลับ!Q$3,0))</f>
        <v>0</v>
      </c>
      <c r="AQ181" s="64">
        <f>IF(ลับ!R$3=0,0,IF(เวลาเรียน!AX27="o",ลับ!R$3,0))</f>
        <v>0</v>
      </c>
      <c r="AR181" s="64">
        <f>IF(ลับ!S$3=0,0,IF(เวลาเรียน!AY27="o",ลับ!S$3,0))</f>
        <v>0</v>
      </c>
      <c r="AS181" s="64">
        <f>IF(ลับ!T$3=0,0,IF(เวลาเรียน!AZ27="o",ลับ!T$3,0))</f>
        <v>0</v>
      </c>
      <c r="AT181" s="64">
        <f>IF(ลับ!U$3=0,0,IF(เวลาเรียน!BA27="o",ลับ!U$3,0))</f>
        <v>0</v>
      </c>
      <c r="AU181" s="64">
        <f>IF(ลับ!V$3=0,0,IF(เวลาเรียน!BB27="o",ลับ!V$3,0))</f>
        <v>0</v>
      </c>
      <c r="AV181" s="64">
        <f>IF(ลับ!W$3=0,0,IF(เวลาเรียน!BC27="o",ลับ!W$3,0))</f>
        <v>0</v>
      </c>
      <c r="AW181" s="64">
        <f>IF(ลับ!X$3=0,0,IF(เวลาเรียน!BD27="o",ลับ!X$3,0))</f>
        <v>0</v>
      </c>
      <c r="AX181" s="64">
        <f>IF(ลับ!Y$3=0,0,IF(เวลาเรียน!BE27="o",ลับ!Y$3,0))</f>
        <v>0</v>
      </c>
      <c r="AY181" s="64">
        <f>IF(ลับ!Z$3=0,0,IF(เวลาเรียน!BF27="o",ลับ!Z$3,0))</f>
        <v>0</v>
      </c>
      <c r="AZ181" s="64">
        <f>IF(ลับ!AA$3=0,0,IF(เวลาเรียน!BG27="o",ลับ!AA$3,0))</f>
        <v>0</v>
      </c>
      <c r="BA181" s="64">
        <f>IF(ลับ!AB$3=0,0,IF(เวลาเรียน!BH27="o",ลับ!AB$3,0))</f>
        <v>0</v>
      </c>
      <c r="BB181" s="64">
        <f>IF(ลับ!AC$3=0,0,IF(เวลาเรียน!BI27="o",ลับ!AC$3,0))</f>
        <v>0</v>
      </c>
      <c r="BC181" s="64">
        <f>IF(ลับ!AD$3=0,0,IF(เวลาเรียน!BJ27="o",ลับ!AD$3,0))</f>
        <v>0</v>
      </c>
      <c r="BD181" s="64">
        <f>IF(ลับ!AE$3=0,0,IF(เวลาเรียน!BK27="o",ลับ!AE$3,0))</f>
        <v>0</v>
      </c>
      <c r="BE181" s="64">
        <f>IF(ลับ!AF$3=0,0,IF(เวลาเรียน!BL27="o",ลับ!AF$3,0))</f>
        <v>0</v>
      </c>
      <c r="BF181" s="64">
        <f>IF(ลับ!AG$3=0,0,IF(เวลาเรียน!BM27="o",ลับ!AG$3,0))</f>
        <v>0</v>
      </c>
      <c r="BG181" s="64">
        <f>IF(ลับ!AH$3=0,0,IF(เวลาเรียน!BN27="o",ลับ!AH$3,0))</f>
        <v>0</v>
      </c>
      <c r="BH181" s="64">
        <f>IF(ลับ!AI$3=0,0,IF(เวลาเรียน!BO27="o",ลับ!AI$3,0))</f>
        <v>0</v>
      </c>
      <c r="BI181" s="64">
        <f>IF(ลับ!AJ$3=0,0,IF(เวลาเรียน!BP27="o",ลับ!AJ$3,0))</f>
        <v>0</v>
      </c>
      <c r="BJ181" s="64">
        <f>IF(ลับ!AK$3=0,0,IF(เวลาเรียน!BQ27="o",ลับ!AK$3,0))</f>
        <v>0</v>
      </c>
      <c r="BK181" s="64">
        <f>IF(ลับ!AL$3=0,0,IF(เวลาเรียน!BR27="o",ลับ!AL$3,0))</f>
        <v>0</v>
      </c>
      <c r="BL181" s="64">
        <f>IF(ลับ!AM$3=0,0,IF(เวลาเรียน!BS27="o",ลับ!AM$3,0))</f>
        <v>0</v>
      </c>
      <c r="BM181" s="64">
        <f>IF(ลับ!AN$3=0,0,IF(เวลาเรียน!BT27="o",ลับ!AN$3,0))</f>
        <v>0</v>
      </c>
      <c r="BN181" s="64">
        <f>IF(ลับ!AO$3=0,0,IF(เวลาเรียน!BU27="o",ลับ!AO$3,0))</f>
        <v>0</v>
      </c>
      <c r="BO181" s="64">
        <f>IF(ลับ!AP$3=0,0,IF(เวลาเรียน!BV27="o",ลับ!AP$3,0))</f>
        <v>0</v>
      </c>
      <c r="BP181" s="64">
        <f>IF(ลับ!AQ$3=0,0,IF(เวลาเรียน!BW27="o",ลับ!AQ$3,0))</f>
        <v>0</v>
      </c>
      <c r="BQ181" s="64">
        <f>IF(ลับ!AR$3=0,0,IF(เวลาเรียน!BX27="o",ลับ!AR$3,0))</f>
        <v>0</v>
      </c>
      <c r="BR181" s="64">
        <f>IF(ลับ!AS$3=0,0,IF(เวลาเรียน!BY27="o",ลับ!AS$3,0))</f>
        <v>0</v>
      </c>
      <c r="BS181" s="773">
        <f>IF(ลับ!AT$3=0,0,IF(เวลาเรียน!BZ27="o",ลับ!AT$3,0))</f>
        <v>0</v>
      </c>
      <c r="BT181" s="64">
        <f>IF(ลับ!BT$3=0,0,IF(เวลาเรียน!CB27="o",ลับ!BT$3,0))</f>
        <v>0</v>
      </c>
      <c r="BU181" s="64">
        <f>IF(ลับ!BU$3=0,0,IF(เวลาเรียน!CC27="o",ลับ!BU$3,0))</f>
        <v>0</v>
      </c>
      <c r="BV181" s="64">
        <f>IF(ลับ!BV$3=0,0,IF(เวลาเรียน!CD27="o",ลับ!BV$3,0))</f>
        <v>0</v>
      </c>
      <c r="BW181" s="64">
        <f>IF(ลับ!BW$3=0,0,IF(เวลาเรียน!CE27="o",ลับ!BW$3,0))</f>
        <v>0</v>
      </c>
      <c r="BX181" s="64">
        <f>IF(ลับ!BX$3=0,0,IF(เวลาเรียน!CF27="o",ลับ!BX$3,0))</f>
        <v>0</v>
      </c>
      <c r="BY181" s="64">
        <f>IF(ลับ!BY$3=0,0,IF(เวลาเรียน!CG27="o",ลับ!BY$3,0))</f>
        <v>0</v>
      </c>
      <c r="BZ181" s="64">
        <f>IF(ลับ!BZ$3=0,0,IF(เวลาเรียน!CH27="o",ลับ!BZ$3,0))</f>
        <v>0</v>
      </c>
      <c r="CA181" s="64">
        <f>IF(ลับ!CA$3=0,0,IF(เวลาเรียน!CI27="o",ลับ!CA$3,0))</f>
        <v>0</v>
      </c>
      <c r="CB181" s="64">
        <f>IF(ลับ!CB$3=0,0,IF(เวลาเรียน!CJ27="o",ลับ!CB$3,0))</f>
        <v>0</v>
      </c>
      <c r="CC181" s="64">
        <f>IF(ลับ!CC$3=0,0,IF(เวลาเรียน!CK27="o",ลับ!CC$3,0))</f>
        <v>0</v>
      </c>
      <c r="CD181" s="64">
        <f>IF(ลับ!CD$3=0,0,IF(เวลาเรียน!CL27="o",ลับ!CD$3,0))</f>
        <v>0</v>
      </c>
      <c r="CE181" s="64">
        <f>IF(ลับ!CE$3=0,0,IF(เวลาเรียน!CM27="o",ลับ!CE$3,0))</f>
        <v>0</v>
      </c>
      <c r="CF181" s="64">
        <f>IF(ลับ!CF$3=0,0,IF(เวลาเรียน!CN27="o",ลับ!CF$3,0))</f>
        <v>0</v>
      </c>
      <c r="CG181" s="64">
        <f>IF(ลับ!CG$3=0,0,IF(เวลาเรียน!CO27="o",ลับ!CG$3,0))</f>
        <v>0</v>
      </c>
      <c r="CH181" s="64">
        <f>IF(ลับ!CH$3=0,0,IF(เวลาเรียน!CP27="o",ลับ!CH$3,0))</f>
        <v>0</v>
      </c>
      <c r="CI181" s="64">
        <f>IF(ลับ!CI$3=0,0,IF(เวลาเรียน!CQ27="o",ลับ!CI$3,0))</f>
        <v>0</v>
      </c>
      <c r="CJ181" s="64">
        <f>IF(ลับ!CJ$3=0,0,IF(เวลาเรียน!CR27="o",ลับ!CJ$3,0))</f>
        <v>0</v>
      </c>
      <c r="CK181" s="64">
        <f>IF(ลับ!CK$3=0,0,IF(เวลาเรียน!CS27="o",ลับ!CK$3,0))</f>
        <v>0</v>
      </c>
      <c r="CL181" s="64">
        <f>IF(ลับ!CL$3=0,0,IF(เวลาเรียน!CT27="o",ลับ!CL$3,0))</f>
        <v>0</v>
      </c>
      <c r="CM181" s="64">
        <f>IF(ลับ!CM$3=0,0,IF(เวลาเรียน!CU27="o",ลับ!CM$3,0))</f>
        <v>0</v>
      </c>
      <c r="CN181" s="64">
        <f>IF(ลับ!CN$3=0,0,IF(เวลาเรียน!CV27="o",ลับ!CN$3,0))</f>
        <v>0</v>
      </c>
      <c r="CO181" s="64">
        <f>IF(ลับ!CO$3=0,0,IF(เวลาเรียน!CW27="o",ลับ!CO$3,0))</f>
        <v>0</v>
      </c>
      <c r="CP181" s="64">
        <f>IF(ลับ!CP$3=0,0,IF(เวลาเรียน!CX27="o",ลับ!CP$3,0))</f>
        <v>0</v>
      </c>
      <c r="CQ181" s="64">
        <f>IF(ลับ!CQ$3=0,0,IF(เวลาเรียน!CY27="o",ลับ!CQ$3,0))</f>
        <v>0</v>
      </c>
      <c r="CR181" s="64">
        <f>IF(ลับ!CR$3=0,0,IF(เวลาเรียน!CZ27="o",ลับ!CR$3,0))</f>
        <v>0</v>
      </c>
      <c r="CS181" s="64">
        <f>IF(ลับ!CS$3=0,0,IF(เวลาเรียน!DA27="o",ลับ!CS$3,0))</f>
        <v>0</v>
      </c>
      <c r="CT181" s="64">
        <f>IF(ลับ!CT$3=0,0,IF(เวลาเรียน!DB27="o",ลับ!CT$3,0))</f>
        <v>0</v>
      </c>
      <c r="CU181" s="64">
        <f>IF(ลับ!CU$3=0,0,IF(เวลาเรียน!DC27="o",ลับ!CU$3,0))</f>
        <v>0</v>
      </c>
      <c r="CV181" s="64">
        <f>IF(ลับ!CV$3=0,0,IF(เวลาเรียน!DD27="o",ลับ!CV$3,0))</f>
        <v>0</v>
      </c>
      <c r="CW181" s="64">
        <f>IF(ลับ!CW$3=0,0,IF(เวลาเรียน!DE27="o",ลับ!CW$3,0))</f>
        <v>0</v>
      </c>
      <c r="CX181" s="85">
        <f t="shared" si="26"/>
        <v>0</v>
      </c>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c r="DW181" s="51"/>
      <c r="DX181" s="51"/>
      <c r="DY181" s="51"/>
      <c r="DZ181" s="51"/>
      <c r="EA181" s="51"/>
      <c r="EB181" s="51"/>
      <c r="EC181" s="51"/>
      <c r="ED181" s="51"/>
      <c r="EE181" s="51"/>
      <c r="EF181" s="51"/>
      <c r="GI181" s="77"/>
      <c r="GJ181" s="77"/>
      <c r="GK181" s="77"/>
      <c r="GL181" s="77"/>
      <c r="GM181" s="77"/>
      <c r="GN181" s="77"/>
      <c r="GO181" s="77"/>
      <c r="GP181" s="77"/>
      <c r="GQ181" s="77"/>
      <c r="GR181" s="77"/>
      <c r="GS181" s="77"/>
      <c r="GT181" s="77"/>
      <c r="GU181" s="77"/>
      <c r="GV181" s="77"/>
      <c r="GW181" s="77"/>
      <c r="GX181" s="77"/>
      <c r="GY181" s="77"/>
      <c r="GZ181" s="77"/>
      <c r="HA181" s="77"/>
      <c r="HB181" s="77"/>
      <c r="HC181" s="77"/>
      <c r="HD181" s="77"/>
      <c r="HE181" s="77"/>
      <c r="HF181" s="77"/>
    </row>
    <row r="182" spans="1:214" ht="21">
      <c r="A182" s="29">
        <v>23</v>
      </c>
      <c r="B182" s="64">
        <f>IF(ลับ!B$3=0,0,IF(เวลาเรียน!G28="o",ลับ!B$3,0))</f>
        <v>0</v>
      </c>
      <c r="C182" s="64">
        <f>IF(ลับ!C$3=0,0,IF(เวลาเรียน!H28="o",ลับ!C$3,0))</f>
        <v>0</v>
      </c>
      <c r="D182" s="64">
        <f>IF(ลับ!D$3=0,0,IF(เวลาเรียน!I28="o",ลับ!D$3,0))</f>
        <v>0</v>
      </c>
      <c r="E182" s="64">
        <f>IF(ลับ!E$3=0,0,IF(เวลาเรียน!J28="o",ลับ!E$3,0))</f>
        <v>0</v>
      </c>
      <c r="F182" s="64">
        <f>IF(ลับ!F$3=0,0,IF(เวลาเรียน!K28="o",ลับ!F$3,0))</f>
        <v>0</v>
      </c>
      <c r="G182" s="64">
        <f>IF(ลับ!G$3=0,0,IF(เวลาเรียน!L28="o",ลับ!G$3,0))</f>
        <v>0</v>
      </c>
      <c r="H182" s="64">
        <f>IF(ลับ!H$3=0,0,IF(เวลาเรียน!M28="o",ลับ!H$3,0))</f>
        <v>0</v>
      </c>
      <c r="I182" s="64">
        <f>IF(ลับ!I$3=0,0,IF(เวลาเรียน!N28="o",ลับ!I$3,0))</f>
        <v>0</v>
      </c>
      <c r="J182" s="64">
        <f>IF(ลับ!J$3=0,0,IF(เวลาเรียน!O28="o",ลับ!J$3,0))</f>
        <v>0</v>
      </c>
      <c r="K182" s="64">
        <f>IF(ลับ!K$3=0,0,IF(เวลาเรียน!P28="o",ลับ!K$3,0))</f>
        <v>0</v>
      </c>
      <c r="L182" s="64">
        <f>IF(ลับ!L$3=0,0,IF(เวลาเรียน!Q28="o",ลับ!L$3,0))</f>
        <v>0</v>
      </c>
      <c r="M182" s="64">
        <f>IF(ลับ!M$3=0,0,IF(เวลาเรียน!R28="o",ลับ!M$3,0))</f>
        <v>0</v>
      </c>
      <c r="N182" s="64">
        <f>IF(ลับ!N$3=0,0,IF(เวลาเรียน!S28="o",ลับ!N$3,0))</f>
        <v>0</v>
      </c>
      <c r="O182" s="64">
        <f>IF(ลับ!O$3=0,0,IF(เวลาเรียน!T28="o",ลับ!O$3,0))</f>
        <v>0</v>
      </c>
      <c r="P182" s="64">
        <f>IF(ลับ!P$3=0,0,IF(เวลาเรียน!U28="o",ลับ!P$3,0))</f>
        <v>0</v>
      </c>
      <c r="Q182" s="64">
        <f>IF(ลับ!Q$3=0,0,IF(เวลาเรียน!V28="o",ลับ!Q$3,0))</f>
        <v>0</v>
      </c>
      <c r="R182" s="64">
        <f>IF(ลับ!R$3=0,0,IF(เวลาเรียน!W28="o",ลับ!R$3,0))</f>
        <v>0</v>
      </c>
      <c r="S182" s="64">
        <f>IF(ลับ!S$3=0,0,IF(เวลาเรียน!X28="o",ลับ!S$3,0))</f>
        <v>0</v>
      </c>
      <c r="T182" s="64">
        <f>IF(ลับ!T$3=0,0,IF(เวลาเรียน!Y28="o",ลับ!T$3,0))</f>
        <v>0</v>
      </c>
      <c r="U182" s="64">
        <f>IF(ลับ!U$3=0,0,IF(เวลาเรียน!Z28="o",ลับ!U$3,0))</f>
        <v>0</v>
      </c>
      <c r="V182" s="64">
        <f>IF(ลับ!V$3=0,0,IF(เวลาเรียน!AA28="o",ลับ!V$3,0))</f>
        <v>0</v>
      </c>
      <c r="W182" s="64">
        <f>IF(ลับ!W$3=0,0,IF(เวลาเรียน!AB28="o",ลับ!W$3,0))</f>
        <v>0</v>
      </c>
      <c r="X182" s="64">
        <f>IF(ลับ!X$3=0,0,IF(เวลาเรียน!AC28="o",ลับ!X$3,0))</f>
        <v>0</v>
      </c>
      <c r="Y182" s="64">
        <f>IF(ลับ!Y$3=0,0,IF(เวลาเรียน!AD28="o",ลับ!Y$3,0))</f>
        <v>0</v>
      </c>
      <c r="Z182" s="773">
        <f>IF(ลับ!Z$3=0,0,IF(เวลาเรียน!AE28="o",ลับ!Z$3,0))</f>
        <v>0</v>
      </c>
      <c r="AA182" s="64">
        <f>IF(ลับ!B$3=0,0,IF(เวลาเรียน!AH28="o",ลับ!B$3,0))</f>
        <v>0</v>
      </c>
      <c r="AB182" s="64">
        <f>IF(ลับ!C$3=0,0,IF(เวลาเรียน!AI28="o",ลับ!C$3,0))</f>
        <v>0</v>
      </c>
      <c r="AC182" s="64">
        <f>IF(ลับ!D$3=0,0,IF(เวลาเรียน!AJ28="o",ลับ!D$3,0))</f>
        <v>0</v>
      </c>
      <c r="AD182" s="64">
        <f>IF(ลับ!E$3=0,0,IF(เวลาเรียน!AK28="o",ลับ!E$3,0))</f>
        <v>0</v>
      </c>
      <c r="AE182" s="64">
        <f>IF(ลับ!F$3=0,0,IF(เวลาเรียน!AL28="o",ลับ!F$3,0))</f>
        <v>0</v>
      </c>
      <c r="AF182" s="64">
        <f>IF(ลับ!G$3=0,0,IF(เวลาเรียน!AM28="o",ลับ!G$3,0))</f>
        <v>0</v>
      </c>
      <c r="AG182" s="64">
        <f>IF(ลับ!H$3=0,0,IF(เวลาเรียน!AN28="o",ลับ!H$3,0))</f>
        <v>0</v>
      </c>
      <c r="AH182" s="64">
        <f>IF(ลับ!I$3=0,0,IF(เวลาเรียน!AO28="o",ลับ!I$3,0))</f>
        <v>0</v>
      </c>
      <c r="AI182" s="64">
        <f>IF(ลับ!J$3=0,0,IF(เวลาเรียน!AP28="o",ลับ!J$3,0))</f>
        <v>0</v>
      </c>
      <c r="AJ182" s="64">
        <f>IF(ลับ!K$3=0,0,IF(เวลาเรียน!AQ28="o",ลับ!K$3,0))</f>
        <v>0</v>
      </c>
      <c r="AK182" s="64">
        <f>IF(ลับ!L$3=0,0,IF(เวลาเรียน!AR28="o",ลับ!L$3,0))</f>
        <v>0</v>
      </c>
      <c r="AL182" s="64">
        <f>IF(ลับ!M$3=0,0,IF(เวลาเรียน!AS28="o",ลับ!M$3,0))</f>
        <v>0</v>
      </c>
      <c r="AM182" s="64">
        <f>IF(ลับ!N$3=0,0,IF(เวลาเรียน!AT28="o",ลับ!N$3,0))</f>
        <v>0</v>
      </c>
      <c r="AN182" s="64">
        <f>IF(ลับ!O$3=0,0,IF(เวลาเรียน!AU28="o",ลับ!O$3,0))</f>
        <v>0</v>
      </c>
      <c r="AO182" s="64">
        <f>IF(ลับ!P$3=0,0,IF(เวลาเรียน!AV28="o",ลับ!P$3,0))</f>
        <v>0</v>
      </c>
      <c r="AP182" s="64">
        <f>IF(ลับ!Q$3=0,0,IF(เวลาเรียน!AW28="o",ลับ!Q$3,0))</f>
        <v>0</v>
      </c>
      <c r="AQ182" s="64">
        <f>IF(ลับ!R$3=0,0,IF(เวลาเรียน!AX28="o",ลับ!R$3,0))</f>
        <v>0</v>
      </c>
      <c r="AR182" s="64">
        <f>IF(ลับ!S$3=0,0,IF(เวลาเรียน!AY28="o",ลับ!S$3,0))</f>
        <v>0</v>
      </c>
      <c r="AS182" s="64">
        <f>IF(ลับ!T$3=0,0,IF(เวลาเรียน!AZ28="o",ลับ!T$3,0))</f>
        <v>0</v>
      </c>
      <c r="AT182" s="64">
        <f>IF(ลับ!U$3=0,0,IF(เวลาเรียน!BA28="o",ลับ!U$3,0))</f>
        <v>0</v>
      </c>
      <c r="AU182" s="64">
        <f>IF(ลับ!V$3=0,0,IF(เวลาเรียน!BB28="o",ลับ!V$3,0))</f>
        <v>0</v>
      </c>
      <c r="AV182" s="64">
        <f>IF(ลับ!W$3=0,0,IF(เวลาเรียน!BC28="o",ลับ!W$3,0))</f>
        <v>0</v>
      </c>
      <c r="AW182" s="64">
        <f>IF(ลับ!X$3=0,0,IF(เวลาเรียน!BD28="o",ลับ!X$3,0))</f>
        <v>0</v>
      </c>
      <c r="AX182" s="64">
        <f>IF(ลับ!Y$3=0,0,IF(เวลาเรียน!BE28="o",ลับ!Y$3,0))</f>
        <v>0</v>
      </c>
      <c r="AY182" s="64">
        <f>IF(ลับ!Z$3=0,0,IF(เวลาเรียน!BF28="o",ลับ!Z$3,0))</f>
        <v>0</v>
      </c>
      <c r="AZ182" s="64">
        <f>IF(ลับ!AA$3=0,0,IF(เวลาเรียน!BG28="o",ลับ!AA$3,0))</f>
        <v>0</v>
      </c>
      <c r="BA182" s="64">
        <f>IF(ลับ!AB$3=0,0,IF(เวลาเรียน!BH28="o",ลับ!AB$3,0))</f>
        <v>0</v>
      </c>
      <c r="BB182" s="64">
        <f>IF(ลับ!AC$3=0,0,IF(เวลาเรียน!BI28="o",ลับ!AC$3,0))</f>
        <v>0</v>
      </c>
      <c r="BC182" s="64">
        <f>IF(ลับ!AD$3=0,0,IF(เวลาเรียน!BJ28="o",ลับ!AD$3,0))</f>
        <v>0</v>
      </c>
      <c r="BD182" s="64">
        <f>IF(ลับ!AE$3=0,0,IF(เวลาเรียน!BK28="o",ลับ!AE$3,0))</f>
        <v>0</v>
      </c>
      <c r="BE182" s="64">
        <f>IF(ลับ!AF$3=0,0,IF(เวลาเรียน!BL28="o",ลับ!AF$3,0))</f>
        <v>0</v>
      </c>
      <c r="BF182" s="64">
        <f>IF(ลับ!AG$3=0,0,IF(เวลาเรียน!BM28="o",ลับ!AG$3,0))</f>
        <v>0</v>
      </c>
      <c r="BG182" s="64">
        <f>IF(ลับ!AH$3=0,0,IF(เวลาเรียน!BN28="o",ลับ!AH$3,0))</f>
        <v>0</v>
      </c>
      <c r="BH182" s="64">
        <f>IF(ลับ!AI$3=0,0,IF(เวลาเรียน!BO28="o",ลับ!AI$3,0))</f>
        <v>0</v>
      </c>
      <c r="BI182" s="64">
        <f>IF(ลับ!AJ$3=0,0,IF(เวลาเรียน!BP28="o",ลับ!AJ$3,0))</f>
        <v>0</v>
      </c>
      <c r="BJ182" s="64">
        <f>IF(ลับ!AK$3=0,0,IF(เวลาเรียน!BQ28="o",ลับ!AK$3,0))</f>
        <v>0</v>
      </c>
      <c r="BK182" s="64">
        <f>IF(ลับ!AL$3=0,0,IF(เวลาเรียน!BR28="o",ลับ!AL$3,0))</f>
        <v>0</v>
      </c>
      <c r="BL182" s="64">
        <f>IF(ลับ!AM$3=0,0,IF(เวลาเรียน!BS28="o",ลับ!AM$3,0))</f>
        <v>0</v>
      </c>
      <c r="BM182" s="64">
        <f>IF(ลับ!AN$3=0,0,IF(เวลาเรียน!BT28="o",ลับ!AN$3,0))</f>
        <v>0</v>
      </c>
      <c r="BN182" s="64">
        <f>IF(ลับ!AO$3=0,0,IF(เวลาเรียน!BU28="o",ลับ!AO$3,0))</f>
        <v>0</v>
      </c>
      <c r="BO182" s="64">
        <f>IF(ลับ!AP$3=0,0,IF(เวลาเรียน!BV28="o",ลับ!AP$3,0))</f>
        <v>0</v>
      </c>
      <c r="BP182" s="64">
        <f>IF(ลับ!AQ$3=0,0,IF(เวลาเรียน!BW28="o",ลับ!AQ$3,0))</f>
        <v>0</v>
      </c>
      <c r="BQ182" s="64">
        <f>IF(ลับ!AR$3=0,0,IF(เวลาเรียน!BX28="o",ลับ!AR$3,0))</f>
        <v>0</v>
      </c>
      <c r="BR182" s="64">
        <f>IF(ลับ!AS$3=0,0,IF(เวลาเรียน!BY28="o",ลับ!AS$3,0))</f>
        <v>0</v>
      </c>
      <c r="BS182" s="773">
        <f>IF(ลับ!AT$3=0,0,IF(เวลาเรียน!BZ28="o",ลับ!AT$3,0))</f>
        <v>0</v>
      </c>
      <c r="BT182" s="64">
        <f>IF(ลับ!BT$3=0,0,IF(เวลาเรียน!CB28="o",ลับ!BT$3,0))</f>
        <v>0</v>
      </c>
      <c r="BU182" s="64">
        <f>IF(ลับ!BU$3=0,0,IF(เวลาเรียน!CC28="o",ลับ!BU$3,0))</f>
        <v>0</v>
      </c>
      <c r="BV182" s="64">
        <f>IF(ลับ!BV$3=0,0,IF(เวลาเรียน!CD28="o",ลับ!BV$3,0))</f>
        <v>0</v>
      </c>
      <c r="BW182" s="64">
        <f>IF(ลับ!BW$3=0,0,IF(เวลาเรียน!CE28="o",ลับ!BW$3,0))</f>
        <v>0</v>
      </c>
      <c r="BX182" s="64">
        <f>IF(ลับ!BX$3=0,0,IF(เวลาเรียน!CF28="o",ลับ!BX$3,0))</f>
        <v>0</v>
      </c>
      <c r="BY182" s="64">
        <f>IF(ลับ!BY$3=0,0,IF(เวลาเรียน!CG28="o",ลับ!BY$3,0))</f>
        <v>0</v>
      </c>
      <c r="BZ182" s="64">
        <f>IF(ลับ!BZ$3=0,0,IF(เวลาเรียน!CH28="o",ลับ!BZ$3,0))</f>
        <v>0</v>
      </c>
      <c r="CA182" s="64">
        <f>IF(ลับ!CA$3=0,0,IF(เวลาเรียน!CI28="o",ลับ!CA$3,0))</f>
        <v>0</v>
      </c>
      <c r="CB182" s="64">
        <f>IF(ลับ!CB$3=0,0,IF(เวลาเรียน!CJ28="o",ลับ!CB$3,0))</f>
        <v>0</v>
      </c>
      <c r="CC182" s="64">
        <f>IF(ลับ!CC$3=0,0,IF(เวลาเรียน!CK28="o",ลับ!CC$3,0))</f>
        <v>0</v>
      </c>
      <c r="CD182" s="64">
        <f>IF(ลับ!CD$3=0,0,IF(เวลาเรียน!CL28="o",ลับ!CD$3,0))</f>
        <v>0</v>
      </c>
      <c r="CE182" s="64">
        <f>IF(ลับ!CE$3=0,0,IF(เวลาเรียน!CM28="o",ลับ!CE$3,0))</f>
        <v>0</v>
      </c>
      <c r="CF182" s="64">
        <f>IF(ลับ!CF$3=0,0,IF(เวลาเรียน!CN28="o",ลับ!CF$3,0))</f>
        <v>0</v>
      </c>
      <c r="CG182" s="64">
        <f>IF(ลับ!CG$3=0,0,IF(เวลาเรียน!CO28="o",ลับ!CG$3,0))</f>
        <v>0</v>
      </c>
      <c r="CH182" s="64">
        <f>IF(ลับ!CH$3=0,0,IF(เวลาเรียน!CP28="o",ลับ!CH$3,0))</f>
        <v>0</v>
      </c>
      <c r="CI182" s="64">
        <f>IF(ลับ!CI$3=0,0,IF(เวลาเรียน!CQ28="o",ลับ!CI$3,0))</f>
        <v>0</v>
      </c>
      <c r="CJ182" s="64">
        <f>IF(ลับ!CJ$3=0,0,IF(เวลาเรียน!CR28="o",ลับ!CJ$3,0))</f>
        <v>0</v>
      </c>
      <c r="CK182" s="64">
        <f>IF(ลับ!CK$3=0,0,IF(เวลาเรียน!CS28="o",ลับ!CK$3,0))</f>
        <v>0</v>
      </c>
      <c r="CL182" s="64">
        <f>IF(ลับ!CL$3=0,0,IF(เวลาเรียน!CT28="o",ลับ!CL$3,0))</f>
        <v>0</v>
      </c>
      <c r="CM182" s="64">
        <f>IF(ลับ!CM$3=0,0,IF(เวลาเรียน!CU28="o",ลับ!CM$3,0))</f>
        <v>0</v>
      </c>
      <c r="CN182" s="64">
        <f>IF(ลับ!CN$3=0,0,IF(เวลาเรียน!CV28="o",ลับ!CN$3,0))</f>
        <v>0</v>
      </c>
      <c r="CO182" s="64">
        <f>IF(ลับ!CO$3=0,0,IF(เวลาเรียน!CW28="o",ลับ!CO$3,0))</f>
        <v>0</v>
      </c>
      <c r="CP182" s="64">
        <f>IF(ลับ!CP$3=0,0,IF(เวลาเรียน!CX28="o",ลับ!CP$3,0))</f>
        <v>0</v>
      </c>
      <c r="CQ182" s="64">
        <f>IF(ลับ!CQ$3=0,0,IF(เวลาเรียน!CY28="o",ลับ!CQ$3,0))</f>
        <v>0</v>
      </c>
      <c r="CR182" s="64">
        <f>IF(ลับ!CR$3=0,0,IF(เวลาเรียน!CZ28="o",ลับ!CR$3,0))</f>
        <v>0</v>
      </c>
      <c r="CS182" s="64">
        <f>IF(ลับ!CS$3=0,0,IF(เวลาเรียน!DA28="o",ลับ!CS$3,0))</f>
        <v>0</v>
      </c>
      <c r="CT182" s="64">
        <f>IF(ลับ!CT$3=0,0,IF(เวลาเรียน!DB28="o",ลับ!CT$3,0))</f>
        <v>0</v>
      </c>
      <c r="CU182" s="64">
        <f>IF(ลับ!CU$3=0,0,IF(เวลาเรียน!DC28="o",ลับ!CU$3,0))</f>
        <v>0</v>
      </c>
      <c r="CV182" s="64">
        <f>IF(ลับ!CV$3=0,0,IF(เวลาเรียน!DD28="o",ลับ!CV$3,0))</f>
        <v>0</v>
      </c>
      <c r="CW182" s="64">
        <f>IF(ลับ!CW$3=0,0,IF(เวลาเรียน!DE28="o",ลับ!CW$3,0))</f>
        <v>0</v>
      </c>
      <c r="CX182" s="85">
        <f t="shared" si="26"/>
        <v>0</v>
      </c>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c r="DW182" s="51"/>
      <c r="DX182" s="51"/>
      <c r="DY182" s="51"/>
      <c r="DZ182" s="51"/>
      <c r="EA182" s="51"/>
      <c r="EB182" s="51"/>
      <c r="EC182" s="51"/>
      <c r="ED182" s="51"/>
      <c r="EE182" s="51"/>
      <c r="EF182" s="51"/>
      <c r="GI182" s="77"/>
      <c r="GJ182" s="77"/>
      <c r="GK182" s="77"/>
      <c r="GL182" s="77"/>
      <c r="GM182" s="77"/>
      <c r="GN182" s="77"/>
      <c r="GO182" s="77"/>
      <c r="GP182" s="77"/>
      <c r="GQ182" s="77"/>
      <c r="GR182" s="77"/>
      <c r="GS182" s="77"/>
      <c r="GT182" s="77"/>
      <c r="GU182" s="77"/>
      <c r="GV182" s="77"/>
      <c r="GW182" s="77"/>
      <c r="GX182" s="77"/>
      <c r="GY182" s="77"/>
      <c r="GZ182" s="77"/>
      <c r="HA182" s="77"/>
      <c r="HB182" s="77"/>
      <c r="HC182" s="77"/>
      <c r="HD182" s="77"/>
      <c r="HE182" s="77"/>
      <c r="HF182" s="77"/>
    </row>
    <row r="183" spans="1:214" ht="21">
      <c r="A183" s="29">
        <v>24</v>
      </c>
      <c r="B183" s="64">
        <f>IF(ลับ!B$3=0,0,IF(เวลาเรียน!G29="o",ลับ!B$3,0))</f>
        <v>0</v>
      </c>
      <c r="C183" s="64">
        <f>IF(ลับ!C$3=0,0,IF(เวลาเรียน!H29="o",ลับ!C$3,0))</f>
        <v>0</v>
      </c>
      <c r="D183" s="64">
        <f>IF(ลับ!D$3=0,0,IF(เวลาเรียน!I29="o",ลับ!D$3,0))</f>
        <v>0</v>
      </c>
      <c r="E183" s="64">
        <f>IF(ลับ!E$3=0,0,IF(เวลาเรียน!J29="o",ลับ!E$3,0))</f>
        <v>0</v>
      </c>
      <c r="F183" s="64">
        <f>IF(ลับ!F$3=0,0,IF(เวลาเรียน!K29="o",ลับ!F$3,0))</f>
        <v>0</v>
      </c>
      <c r="G183" s="64">
        <f>IF(ลับ!G$3=0,0,IF(เวลาเรียน!L29="o",ลับ!G$3,0))</f>
        <v>0</v>
      </c>
      <c r="H183" s="64">
        <f>IF(ลับ!H$3=0,0,IF(เวลาเรียน!M29="o",ลับ!H$3,0))</f>
        <v>0</v>
      </c>
      <c r="I183" s="64">
        <f>IF(ลับ!I$3=0,0,IF(เวลาเรียน!N29="o",ลับ!I$3,0))</f>
        <v>0</v>
      </c>
      <c r="J183" s="64">
        <f>IF(ลับ!J$3=0,0,IF(เวลาเรียน!O29="o",ลับ!J$3,0))</f>
        <v>0</v>
      </c>
      <c r="K183" s="64">
        <f>IF(ลับ!K$3=0,0,IF(เวลาเรียน!P29="o",ลับ!K$3,0))</f>
        <v>0</v>
      </c>
      <c r="L183" s="64">
        <f>IF(ลับ!L$3=0,0,IF(เวลาเรียน!Q29="o",ลับ!L$3,0))</f>
        <v>0</v>
      </c>
      <c r="M183" s="64">
        <f>IF(ลับ!M$3=0,0,IF(เวลาเรียน!R29="o",ลับ!M$3,0))</f>
        <v>0</v>
      </c>
      <c r="N183" s="64">
        <f>IF(ลับ!N$3=0,0,IF(เวลาเรียน!S29="o",ลับ!N$3,0))</f>
        <v>0</v>
      </c>
      <c r="O183" s="64">
        <f>IF(ลับ!O$3=0,0,IF(เวลาเรียน!T29="o",ลับ!O$3,0))</f>
        <v>0</v>
      </c>
      <c r="P183" s="64">
        <f>IF(ลับ!P$3=0,0,IF(เวลาเรียน!U29="o",ลับ!P$3,0))</f>
        <v>0</v>
      </c>
      <c r="Q183" s="64">
        <f>IF(ลับ!Q$3=0,0,IF(เวลาเรียน!V29="o",ลับ!Q$3,0))</f>
        <v>0</v>
      </c>
      <c r="R183" s="64">
        <f>IF(ลับ!R$3=0,0,IF(เวลาเรียน!W29="o",ลับ!R$3,0))</f>
        <v>0</v>
      </c>
      <c r="S183" s="64">
        <f>IF(ลับ!S$3=0,0,IF(เวลาเรียน!X29="o",ลับ!S$3,0))</f>
        <v>0</v>
      </c>
      <c r="T183" s="64">
        <f>IF(ลับ!T$3=0,0,IF(เวลาเรียน!Y29="o",ลับ!T$3,0))</f>
        <v>0</v>
      </c>
      <c r="U183" s="64">
        <f>IF(ลับ!U$3=0,0,IF(เวลาเรียน!Z29="o",ลับ!U$3,0))</f>
        <v>0</v>
      </c>
      <c r="V183" s="64">
        <f>IF(ลับ!V$3=0,0,IF(เวลาเรียน!AA29="o",ลับ!V$3,0))</f>
        <v>0</v>
      </c>
      <c r="W183" s="64">
        <f>IF(ลับ!W$3=0,0,IF(เวลาเรียน!AB29="o",ลับ!W$3,0))</f>
        <v>0</v>
      </c>
      <c r="X183" s="64">
        <f>IF(ลับ!X$3=0,0,IF(เวลาเรียน!AC29="o",ลับ!X$3,0))</f>
        <v>0</v>
      </c>
      <c r="Y183" s="64">
        <f>IF(ลับ!Y$3=0,0,IF(เวลาเรียน!AD29="o",ลับ!Y$3,0))</f>
        <v>0</v>
      </c>
      <c r="Z183" s="773">
        <f>IF(ลับ!Z$3=0,0,IF(เวลาเรียน!AE29="o",ลับ!Z$3,0))</f>
        <v>0</v>
      </c>
      <c r="AA183" s="64">
        <f>IF(ลับ!B$3=0,0,IF(เวลาเรียน!AH29="o",ลับ!B$3,0))</f>
        <v>0</v>
      </c>
      <c r="AB183" s="64">
        <f>IF(ลับ!C$3=0,0,IF(เวลาเรียน!AI29="o",ลับ!C$3,0))</f>
        <v>0</v>
      </c>
      <c r="AC183" s="64">
        <f>IF(ลับ!D$3=0,0,IF(เวลาเรียน!AJ29="o",ลับ!D$3,0))</f>
        <v>0</v>
      </c>
      <c r="AD183" s="64">
        <f>IF(ลับ!E$3=0,0,IF(เวลาเรียน!AK29="o",ลับ!E$3,0))</f>
        <v>0</v>
      </c>
      <c r="AE183" s="64">
        <f>IF(ลับ!F$3=0,0,IF(เวลาเรียน!AL29="o",ลับ!F$3,0))</f>
        <v>0</v>
      </c>
      <c r="AF183" s="64">
        <f>IF(ลับ!G$3=0,0,IF(เวลาเรียน!AM29="o",ลับ!G$3,0))</f>
        <v>0</v>
      </c>
      <c r="AG183" s="64">
        <f>IF(ลับ!H$3=0,0,IF(เวลาเรียน!AN29="o",ลับ!H$3,0))</f>
        <v>0</v>
      </c>
      <c r="AH183" s="64">
        <f>IF(ลับ!I$3=0,0,IF(เวลาเรียน!AO29="o",ลับ!I$3,0))</f>
        <v>0</v>
      </c>
      <c r="AI183" s="64">
        <f>IF(ลับ!J$3=0,0,IF(เวลาเรียน!AP29="o",ลับ!J$3,0))</f>
        <v>0</v>
      </c>
      <c r="AJ183" s="64">
        <f>IF(ลับ!K$3=0,0,IF(เวลาเรียน!AQ29="o",ลับ!K$3,0))</f>
        <v>0</v>
      </c>
      <c r="AK183" s="64">
        <f>IF(ลับ!L$3=0,0,IF(เวลาเรียน!AR29="o",ลับ!L$3,0))</f>
        <v>0</v>
      </c>
      <c r="AL183" s="64">
        <f>IF(ลับ!M$3=0,0,IF(เวลาเรียน!AS29="o",ลับ!M$3,0))</f>
        <v>0</v>
      </c>
      <c r="AM183" s="64">
        <f>IF(ลับ!N$3=0,0,IF(เวลาเรียน!AT29="o",ลับ!N$3,0))</f>
        <v>0</v>
      </c>
      <c r="AN183" s="64">
        <f>IF(ลับ!O$3=0,0,IF(เวลาเรียน!AU29="o",ลับ!O$3,0))</f>
        <v>0</v>
      </c>
      <c r="AO183" s="64">
        <f>IF(ลับ!P$3=0,0,IF(เวลาเรียน!AV29="o",ลับ!P$3,0))</f>
        <v>0</v>
      </c>
      <c r="AP183" s="64">
        <f>IF(ลับ!Q$3=0,0,IF(เวลาเรียน!AW29="o",ลับ!Q$3,0))</f>
        <v>0</v>
      </c>
      <c r="AQ183" s="64">
        <f>IF(ลับ!R$3=0,0,IF(เวลาเรียน!AX29="o",ลับ!R$3,0))</f>
        <v>0</v>
      </c>
      <c r="AR183" s="64">
        <f>IF(ลับ!S$3=0,0,IF(เวลาเรียน!AY29="o",ลับ!S$3,0))</f>
        <v>0</v>
      </c>
      <c r="AS183" s="64">
        <f>IF(ลับ!T$3=0,0,IF(เวลาเรียน!AZ29="o",ลับ!T$3,0))</f>
        <v>0</v>
      </c>
      <c r="AT183" s="64">
        <f>IF(ลับ!U$3=0,0,IF(เวลาเรียน!BA29="o",ลับ!U$3,0))</f>
        <v>0</v>
      </c>
      <c r="AU183" s="64">
        <f>IF(ลับ!V$3=0,0,IF(เวลาเรียน!BB29="o",ลับ!V$3,0))</f>
        <v>0</v>
      </c>
      <c r="AV183" s="64">
        <f>IF(ลับ!W$3=0,0,IF(เวลาเรียน!BC29="o",ลับ!W$3,0))</f>
        <v>0</v>
      </c>
      <c r="AW183" s="64">
        <f>IF(ลับ!X$3=0,0,IF(เวลาเรียน!BD29="o",ลับ!X$3,0))</f>
        <v>0</v>
      </c>
      <c r="AX183" s="64">
        <f>IF(ลับ!Y$3=0,0,IF(เวลาเรียน!BE29="o",ลับ!Y$3,0))</f>
        <v>0</v>
      </c>
      <c r="AY183" s="64">
        <f>IF(ลับ!Z$3=0,0,IF(เวลาเรียน!BF29="o",ลับ!Z$3,0))</f>
        <v>0</v>
      </c>
      <c r="AZ183" s="64">
        <f>IF(ลับ!AA$3=0,0,IF(เวลาเรียน!BG29="o",ลับ!AA$3,0))</f>
        <v>0</v>
      </c>
      <c r="BA183" s="64">
        <f>IF(ลับ!AB$3=0,0,IF(เวลาเรียน!BH29="o",ลับ!AB$3,0))</f>
        <v>0</v>
      </c>
      <c r="BB183" s="64">
        <f>IF(ลับ!AC$3=0,0,IF(เวลาเรียน!BI29="o",ลับ!AC$3,0))</f>
        <v>0</v>
      </c>
      <c r="BC183" s="64">
        <f>IF(ลับ!AD$3=0,0,IF(เวลาเรียน!BJ29="o",ลับ!AD$3,0))</f>
        <v>0</v>
      </c>
      <c r="BD183" s="64">
        <f>IF(ลับ!AE$3=0,0,IF(เวลาเรียน!BK29="o",ลับ!AE$3,0))</f>
        <v>0</v>
      </c>
      <c r="BE183" s="64">
        <f>IF(ลับ!AF$3=0,0,IF(เวลาเรียน!BL29="o",ลับ!AF$3,0))</f>
        <v>0</v>
      </c>
      <c r="BF183" s="64">
        <f>IF(ลับ!AG$3=0,0,IF(เวลาเรียน!BM29="o",ลับ!AG$3,0))</f>
        <v>0</v>
      </c>
      <c r="BG183" s="64">
        <f>IF(ลับ!AH$3=0,0,IF(เวลาเรียน!BN29="o",ลับ!AH$3,0))</f>
        <v>0</v>
      </c>
      <c r="BH183" s="64">
        <f>IF(ลับ!AI$3=0,0,IF(เวลาเรียน!BO29="o",ลับ!AI$3,0))</f>
        <v>0</v>
      </c>
      <c r="BI183" s="64">
        <f>IF(ลับ!AJ$3=0,0,IF(เวลาเรียน!BP29="o",ลับ!AJ$3,0))</f>
        <v>0</v>
      </c>
      <c r="BJ183" s="64">
        <f>IF(ลับ!AK$3=0,0,IF(เวลาเรียน!BQ29="o",ลับ!AK$3,0))</f>
        <v>0</v>
      </c>
      <c r="BK183" s="64">
        <f>IF(ลับ!AL$3=0,0,IF(เวลาเรียน!BR29="o",ลับ!AL$3,0))</f>
        <v>0</v>
      </c>
      <c r="BL183" s="64">
        <f>IF(ลับ!AM$3=0,0,IF(เวลาเรียน!BS29="o",ลับ!AM$3,0))</f>
        <v>0</v>
      </c>
      <c r="BM183" s="64">
        <f>IF(ลับ!AN$3=0,0,IF(เวลาเรียน!BT29="o",ลับ!AN$3,0))</f>
        <v>0</v>
      </c>
      <c r="BN183" s="64">
        <f>IF(ลับ!AO$3=0,0,IF(เวลาเรียน!BU29="o",ลับ!AO$3,0))</f>
        <v>0</v>
      </c>
      <c r="BO183" s="64">
        <f>IF(ลับ!AP$3=0,0,IF(เวลาเรียน!BV29="o",ลับ!AP$3,0))</f>
        <v>0</v>
      </c>
      <c r="BP183" s="64">
        <f>IF(ลับ!AQ$3=0,0,IF(เวลาเรียน!BW29="o",ลับ!AQ$3,0))</f>
        <v>0</v>
      </c>
      <c r="BQ183" s="64">
        <f>IF(ลับ!AR$3=0,0,IF(เวลาเรียน!BX29="o",ลับ!AR$3,0))</f>
        <v>0</v>
      </c>
      <c r="BR183" s="64">
        <f>IF(ลับ!AS$3=0,0,IF(เวลาเรียน!BY29="o",ลับ!AS$3,0))</f>
        <v>0</v>
      </c>
      <c r="BS183" s="773">
        <f>IF(ลับ!AT$3=0,0,IF(เวลาเรียน!BZ29="o",ลับ!AT$3,0))</f>
        <v>0</v>
      </c>
      <c r="BT183" s="64">
        <f>IF(ลับ!BT$3=0,0,IF(เวลาเรียน!CB29="o",ลับ!BT$3,0))</f>
        <v>0</v>
      </c>
      <c r="BU183" s="64">
        <f>IF(ลับ!BU$3=0,0,IF(เวลาเรียน!CC29="o",ลับ!BU$3,0))</f>
        <v>0</v>
      </c>
      <c r="BV183" s="64">
        <f>IF(ลับ!BV$3=0,0,IF(เวลาเรียน!CD29="o",ลับ!BV$3,0))</f>
        <v>0</v>
      </c>
      <c r="BW183" s="64">
        <f>IF(ลับ!BW$3=0,0,IF(เวลาเรียน!CE29="o",ลับ!BW$3,0))</f>
        <v>0</v>
      </c>
      <c r="BX183" s="64">
        <f>IF(ลับ!BX$3=0,0,IF(เวลาเรียน!CF29="o",ลับ!BX$3,0))</f>
        <v>0</v>
      </c>
      <c r="BY183" s="64">
        <f>IF(ลับ!BY$3=0,0,IF(เวลาเรียน!CG29="o",ลับ!BY$3,0))</f>
        <v>0</v>
      </c>
      <c r="BZ183" s="64">
        <f>IF(ลับ!BZ$3=0,0,IF(เวลาเรียน!CH29="o",ลับ!BZ$3,0))</f>
        <v>0</v>
      </c>
      <c r="CA183" s="64">
        <f>IF(ลับ!CA$3=0,0,IF(เวลาเรียน!CI29="o",ลับ!CA$3,0))</f>
        <v>0</v>
      </c>
      <c r="CB183" s="64">
        <f>IF(ลับ!CB$3=0,0,IF(เวลาเรียน!CJ29="o",ลับ!CB$3,0))</f>
        <v>0</v>
      </c>
      <c r="CC183" s="64">
        <f>IF(ลับ!CC$3=0,0,IF(เวลาเรียน!CK29="o",ลับ!CC$3,0))</f>
        <v>0</v>
      </c>
      <c r="CD183" s="64">
        <f>IF(ลับ!CD$3=0,0,IF(เวลาเรียน!CL29="o",ลับ!CD$3,0))</f>
        <v>0</v>
      </c>
      <c r="CE183" s="64">
        <f>IF(ลับ!CE$3=0,0,IF(เวลาเรียน!CM29="o",ลับ!CE$3,0))</f>
        <v>0</v>
      </c>
      <c r="CF183" s="64">
        <f>IF(ลับ!CF$3=0,0,IF(เวลาเรียน!CN29="o",ลับ!CF$3,0))</f>
        <v>0</v>
      </c>
      <c r="CG183" s="64">
        <f>IF(ลับ!CG$3=0,0,IF(เวลาเรียน!CO29="o",ลับ!CG$3,0))</f>
        <v>0</v>
      </c>
      <c r="CH183" s="64">
        <f>IF(ลับ!CH$3=0,0,IF(เวลาเรียน!CP29="o",ลับ!CH$3,0))</f>
        <v>0</v>
      </c>
      <c r="CI183" s="64">
        <f>IF(ลับ!CI$3=0,0,IF(เวลาเรียน!CQ29="o",ลับ!CI$3,0))</f>
        <v>0</v>
      </c>
      <c r="CJ183" s="64">
        <f>IF(ลับ!CJ$3=0,0,IF(เวลาเรียน!CR29="o",ลับ!CJ$3,0))</f>
        <v>0</v>
      </c>
      <c r="CK183" s="64">
        <f>IF(ลับ!CK$3=0,0,IF(เวลาเรียน!CS29="o",ลับ!CK$3,0))</f>
        <v>0</v>
      </c>
      <c r="CL183" s="64">
        <f>IF(ลับ!CL$3=0,0,IF(เวลาเรียน!CT29="o",ลับ!CL$3,0))</f>
        <v>0</v>
      </c>
      <c r="CM183" s="64">
        <f>IF(ลับ!CM$3=0,0,IF(เวลาเรียน!CU29="o",ลับ!CM$3,0))</f>
        <v>0</v>
      </c>
      <c r="CN183" s="64">
        <f>IF(ลับ!CN$3=0,0,IF(เวลาเรียน!CV29="o",ลับ!CN$3,0))</f>
        <v>0</v>
      </c>
      <c r="CO183" s="64">
        <f>IF(ลับ!CO$3=0,0,IF(เวลาเรียน!CW29="o",ลับ!CO$3,0))</f>
        <v>0</v>
      </c>
      <c r="CP183" s="64">
        <f>IF(ลับ!CP$3=0,0,IF(เวลาเรียน!CX29="o",ลับ!CP$3,0))</f>
        <v>0</v>
      </c>
      <c r="CQ183" s="64">
        <f>IF(ลับ!CQ$3=0,0,IF(เวลาเรียน!CY29="o",ลับ!CQ$3,0))</f>
        <v>0</v>
      </c>
      <c r="CR183" s="64">
        <f>IF(ลับ!CR$3=0,0,IF(เวลาเรียน!CZ29="o",ลับ!CR$3,0))</f>
        <v>0</v>
      </c>
      <c r="CS183" s="64">
        <f>IF(ลับ!CS$3=0,0,IF(เวลาเรียน!DA29="o",ลับ!CS$3,0))</f>
        <v>0</v>
      </c>
      <c r="CT183" s="64">
        <f>IF(ลับ!CT$3=0,0,IF(เวลาเรียน!DB29="o",ลับ!CT$3,0))</f>
        <v>0</v>
      </c>
      <c r="CU183" s="64">
        <f>IF(ลับ!CU$3=0,0,IF(เวลาเรียน!DC29="o",ลับ!CU$3,0))</f>
        <v>0</v>
      </c>
      <c r="CV183" s="64">
        <f>IF(ลับ!CV$3=0,0,IF(เวลาเรียน!DD29="o",ลับ!CV$3,0))</f>
        <v>0</v>
      </c>
      <c r="CW183" s="64">
        <f>IF(ลับ!CW$3=0,0,IF(เวลาเรียน!DE29="o",ลับ!CW$3,0))</f>
        <v>0</v>
      </c>
      <c r="CX183" s="85">
        <f t="shared" si="26"/>
        <v>0</v>
      </c>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GI183" s="77"/>
      <c r="GJ183" s="77"/>
      <c r="GK183" s="77"/>
      <c r="GL183" s="77"/>
      <c r="GM183" s="77"/>
      <c r="GN183" s="77"/>
      <c r="GO183" s="77"/>
      <c r="GP183" s="77"/>
      <c r="GQ183" s="77"/>
      <c r="GR183" s="77"/>
      <c r="GS183" s="77"/>
      <c r="GT183" s="77"/>
      <c r="GU183" s="77"/>
      <c r="GV183" s="77"/>
      <c r="GW183" s="77"/>
      <c r="GX183" s="77"/>
      <c r="GY183" s="77"/>
      <c r="GZ183" s="77"/>
      <c r="HA183" s="77"/>
      <c r="HB183" s="77"/>
      <c r="HC183" s="77"/>
      <c r="HD183" s="77"/>
      <c r="HE183" s="77"/>
      <c r="HF183" s="77"/>
    </row>
    <row r="184" spans="1:214" ht="21">
      <c r="A184" s="29">
        <v>25</v>
      </c>
      <c r="B184" s="64">
        <f>IF(ลับ!B$3=0,0,IF(เวลาเรียน!G30="o",ลับ!B$3,0))</f>
        <v>0</v>
      </c>
      <c r="C184" s="64">
        <f>IF(ลับ!C$3=0,0,IF(เวลาเรียน!H30="o",ลับ!C$3,0))</f>
        <v>0</v>
      </c>
      <c r="D184" s="64">
        <f>IF(ลับ!D$3=0,0,IF(เวลาเรียน!I30="o",ลับ!D$3,0))</f>
        <v>0</v>
      </c>
      <c r="E184" s="64">
        <f>IF(ลับ!E$3=0,0,IF(เวลาเรียน!J30="o",ลับ!E$3,0))</f>
        <v>0</v>
      </c>
      <c r="F184" s="64">
        <f>IF(ลับ!F$3=0,0,IF(เวลาเรียน!K30="o",ลับ!F$3,0))</f>
        <v>0</v>
      </c>
      <c r="G184" s="64">
        <f>IF(ลับ!G$3=0,0,IF(เวลาเรียน!L30="o",ลับ!G$3,0))</f>
        <v>0</v>
      </c>
      <c r="H184" s="64">
        <f>IF(ลับ!H$3=0,0,IF(เวลาเรียน!M30="o",ลับ!H$3,0))</f>
        <v>0</v>
      </c>
      <c r="I184" s="64">
        <f>IF(ลับ!I$3=0,0,IF(เวลาเรียน!N30="o",ลับ!I$3,0))</f>
        <v>0</v>
      </c>
      <c r="J184" s="64">
        <f>IF(ลับ!J$3=0,0,IF(เวลาเรียน!O30="o",ลับ!J$3,0))</f>
        <v>0</v>
      </c>
      <c r="K184" s="64">
        <f>IF(ลับ!K$3=0,0,IF(เวลาเรียน!P30="o",ลับ!K$3,0))</f>
        <v>0</v>
      </c>
      <c r="L184" s="64">
        <f>IF(ลับ!L$3=0,0,IF(เวลาเรียน!Q30="o",ลับ!L$3,0))</f>
        <v>0</v>
      </c>
      <c r="M184" s="64">
        <f>IF(ลับ!M$3=0,0,IF(เวลาเรียน!R30="o",ลับ!M$3,0))</f>
        <v>0</v>
      </c>
      <c r="N184" s="64">
        <f>IF(ลับ!N$3=0,0,IF(เวลาเรียน!S30="o",ลับ!N$3,0))</f>
        <v>0</v>
      </c>
      <c r="O184" s="64">
        <f>IF(ลับ!O$3=0,0,IF(เวลาเรียน!T30="o",ลับ!O$3,0))</f>
        <v>0</v>
      </c>
      <c r="P184" s="64">
        <f>IF(ลับ!P$3=0,0,IF(เวลาเรียน!U30="o",ลับ!P$3,0))</f>
        <v>0</v>
      </c>
      <c r="Q184" s="64">
        <f>IF(ลับ!Q$3=0,0,IF(เวลาเรียน!V30="o",ลับ!Q$3,0))</f>
        <v>0</v>
      </c>
      <c r="R184" s="64">
        <f>IF(ลับ!R$3=0,0,IF(เวลาเรียน!W30="o",ลับ!R$3,0))</f>
        <v>0</v>
      </c>
      <c r="S184" s="64">
        <f>IF(ลับ!S$3=0,0,IF(เวลาเรียน!X30="o",ลับ!S$3,0))</f>
        <v>0</v>
      </c>
      <c r="T184" s="64">
        <f>IF(ลับ!T$3=0,0,IF(เวลาเรียน!Y30="o",ลับ!T$3,0))</f>
        <v>0</v>
      </c>
      <c r="U184" s="64">
        <f>IF(ลับ!U$3=0,0,IF(เวลาเรียน!Z30="o",ลับ!U$3,0))</f>
        <v>0</v>
      </c>
      <c r="V184" s="64">
        <f>IF(ลับ!V$3=0,0,IF(เวลาเรียน!AA30="o",ลับ!V$3,0))</f>
        <v>0</v>
      </c>
      <c r="W184" s="64">
        <f>IF(ลับ!W$3=0,0,IF(เวลาเรียน!AB30="o",ลับ!W$3,0))</f>
        <v>0</v>
      </c>
      <c r="X184" s="64">
        <f>IF(ลับ!X$3=0,0,IF(เวลาเรียน!AC30="o",ลับ!X$3,0))</f>
        <v>0</v>
      </c>
      <c r="Y184" s="64">
        <f>IF(ลับ!Y$3=0,0,IF(เวลาเรียน!AD30="o",ลับ!Y$3,0))</f>
        <v>0</v>
      </c>
      <c r="Z184" s="773">
        <f>IF(ลับ!Z$3=0,0,IF(เวลาเรียน!AE30="o",ลับ!Z$3,0))</f>
        <v>0</v>
      </c>
      <c r="AA184" s="64">
        <f>IF(ลับ!B$3=0,0,IF(เวลาเรียน!AH30="o",ลับ!B$3,0))</f>
        <v>0</v>
      </c>
      <c r="AB184" s="64">
        <f>IF(ลับ!C$3=0,0,IF(เวลาเรียน!AI30="o",ลับ!C$3,0))</f>
        <v>0</v>
      </c>
      <c r="AC184" s="64">
        <f>IF(ลับ!D$3=0,0,IF(เวลาเรียน!AJ30="o",ลับ!D$3,0))</f>
        <v>0</v>
      </c>
      <c r="AD184" s="64">
        <f>IF(ลับ!E$3=0,0,IF(เวลาเรียน!AK30="o",ลับ!E$3,0))</f>
        <v>0</v>
      </c>
      <c r="AE184" s="64">
        <f>IF(ลับ!F$3=0,0,IF(เวลาเรียน!AL30="o",ลับ!F$3,0))</f>
        <v>0</v>
      </c>
      <c r="AF184" s="64">
        <f>IF(ลับ!G$3=0,0,IF(เวลาเรียน!AM30="o",ลับ!G$3,0))</f>
        <v>0</v>
      </c>
      <c r="AG184" s="64">
        <f>IF(ลับ!H$3=0,0,IF(เวลาเรียน!AN30="o",ลับ!H$3,0))</f>
        <v>0</v>
      </c>
      <c r="AH184" s="64">
        <f>IF(ลับ!I$3=0,0,IF(เวลาเรียน!AO30="o",ลับ!I$3,0))</f>
        <v>0</v>
      </c>
      <c r="AI184" s="64">
        <f>IF(ลับ!J$3=0,0,IF(เวลาเรียน!AP30="o",ลับ!J$3,0))</f>
        <v>0</v>
      </c>
      <c r="AJ184" s="64">
        <f>IF(ลับ!K$3=0,0,IF(เวลาเรียน!AQ30="o",ลับ!K$3,0))</f>
        <v>0</v>
      </c>
      <c r="AK184" s="64">
        <f>IF(ลับ!L$3=0,0,IF(เวลาเรียน!AR30="o",ลับ!L$3,0))</f>
        <v>0</v>
      </c>
      <c r="AL184" s="64">
        <f>IF(ลับ!M$3=0,0,IF(เวลาเรียน!AS30="o",ลับ!M$3,0))</f>
        <v>0</v>
      </c>
      <c r="AM184" s="64">
        <f>IF(ลับ!N$3=0,0,IF(เวลาเรียน!AT30="o",ลับ!N$3,0))</f>
        <v>0</v>
      </c>
      <c r="AN184" s="64">
        <f>IF(ลับ!O$3=0,0,IF(เวลาเรียน!AU30="o",ลับ!O$3,0))</f>
        <v>0</v>
      </c>
      <c r="AO184" s="64">
        <f>IF(ลับ!P$3=0,0,IF(เวลาเรียน!AV30="o",ลับ!P$3,0))</f>
        <v>0</v>
      </c>
      <c r="AP184" s="64">
        <f>IF(ลับ!Q$3=0,0,IF(เวลาเรียน!AW30="o",ลับ!Q$3,0))</f>
        <v>0</v>
      </c>
      <c r="AQ184" s="64">
        <f>IF(ลับ!R$3=0,0,IF(เวลาเรียน!AX30="o",ลับ!R$3,0))</f>
        <v>0</v>
      </c>
      <c r="AR184" s="64">
        <f>IF(ลับ!S$3=0,0,IF(เวลาเรียน!AY30="o",ลับ!S$3,0))</f>
        <v>0</v>
      </c>
      <c r="AS184" s="64">
        <f>IF(ลับ!T$3=0,0,IF(เวลาเรียน!AZ30="o",ลับ!T$3,0))</f>
        <v>0</v>
      </c>
      <c r="AT184" s="64">
        <f>IF(ลับ!U$3=0,0,IF(เวลาเรียน!BA30="o",ลับ!U$3,0))</f>
        <v>0</v>
      </c>
      <c r="AU184" s="64">
        <f>IF(ลับ!V$3=0,0,IF(เวลาเรียน!BB30="o",ลับ!V$3,0))</f>
        <v>0</v>
      </c>
      <c r="AV184" s="64">
        <f>IF(ลับ!W$3=0,0,IF(เวลาเรียน!BC30="o",ลับ!W$3,0))</f>
        <v>0</v>
      </c>
      <c r="AW184" s="64">
        <f>IF(ลับ!X$3=0,0,IF(เวลาเรียน!BD30="o",ลับ!X$3,0))</f>
        <v>0</v>
      </c>
      <c r="AX184" s="64">
        <f>IF(ลับ!Y$3=0,0,IF(เวลาเรียน!BE30="o",ลับ!Y$3,0))</f>
        <v>0</v>
      </c>
      <c r="AY184" s="64">
        <f>IF(ลับ!Z$3=0,0,IF(เวลาเรียน!BF30="o",ลับ!Z$3,0))</f>
        <v>0</v>
      </c>
      <c r="AZ184" s="64">
        <f>IF(ลับ!AA$3=0,0,IF(เวลาเรียน!BG30="o",ลับ!AA$3,0))</f>
        <v>0</v>
      </c>
      <c r="BA184" s="64">
        <f>IF(ลับ!AB$3=0,0,IF(เวลาเรียน!BH30="o",ลับ!AB$3,0))</f>
        <v>0</v>
      </c>
      <c r="BB184" s="64">
        <f>IF(ลับ!AC$3=0,0,IF(เวลาเรียน!BI30="o",ลับ!AC$3,0))</f>
        <v>0</v>
      </c>
      <c r="BC184" s="64">
        <f>IF(ลับ!AD$3=0,0,IF(เวลาเรียน!BJ30="o",ลับ!AD$3,0))</f>
        <v>0</v>
      </c>
      <c r="BD184" s="64">
        <f>IF(ลับ!AE$3=0,0,IF(เวลาเรียน!BK30="o",ลับ!AE$3,0))</f>
        <v>0</v>
      </c>
      <c r="BE184" s="64">
        <f>IF(ลับ!AF$3=0,0,IF(เวลาเรียน!BL30="o",ลับ!AF$3,0))</f>
        <v>0</v>
      </c>
      <c r="BF184" s="64">
        <f>IF(ลับ!AG$3=0,0,IF(เวลาเรียน!BM30="o",ลับ!AG$3,0))</f>
        <v>0</v>
      </c>
      <c r="BG184" s="64">
        <f>IF(ลับ!AH$3=0,0,IF(เวลาเรียน!BN30="o",ลับ!AH$3,0))</f>
        <v>0</v>
      </c>
      <c r="BH184" s="64">
        <f>IF(ลับ!AI$3=0,0,IF(เวลาเรียน!BO30="o",ลับ!AI$3,0))</f>
        <v>0</v>
      </c>
      <c r="BI184" s="64">
        <f>IF(ลับ!AJ$3=0,0,IF(เวลาเรียน!BP30="o",ลับ!AJ$3,0))</f>
        <v>0</v>
      </c>
      <c r="BJ184" s="64">
        <f>IF(ลับ!AK$3=0,0,IF(เวลาเรียน!BQ30="o",ลับ!AK$3,0))</f>
        <v>0</v>
      </c>
      <c r="BK184" s="64">
        <f>IF(ลับ!AL$3=0,0,IF(เวลาเรียน!BR30="o",ลับ!AL$3,0))</f>
        <v>0</v>
      </c>
      <c r="BL184" s="64">
        <f>IF(ลับ!AM$3=0,0,IF(เวลาเรียน!BS30="o",ลับ!AM$3,0))</f>
        <v>0</v>
      </c>
      <c r="BM184" s="64">
        <f>IF(ลับ!AN$3=0,0,IF(เวลาเรียน!BT30="o",ลับ!AN$3,0))</f>
        <v>0</v>
      </c>
      <c r="BN184" s="64">
        <f>IF(ลับ!AO$3=0,0,IF(เวลาเรียน!BU30="o",ลับ!AO$3,0))</f>
        <v>0</v>
      </c>
      <c r="BO184" s="64">
        <f>IF(ลับ!AP$3=0,0,IF(เวลาเรียน!BV30="o",ลับ!AP$3,0))</f>
        <v>0</v>
      </c>
      <c r="BP184" s="64">
        <f>IF(ลับ!AQ$3=0,0,IF(เวลาเรียน!BW30="o",ลับ!AQ$3,0))</f>
        <v>0</v>
      </c>
      <c r="BQ184" s="64">
        <f>IF(ลับ!AR$3=0,0,IF(เวลาเรียน!BX30="o",ลับ!AR$3,0))</f>
        <v>0</v>
      </c>
      <c r="BR184" s="64">
        <f>IF(ลับ!AS$3=0,0,IF(เวลาเรียน!BY30="o",ลับ!AS$3,0))</f>
        <v>0</v>
      </c>
      <c r="BS184" s="773">
        <f>IF(ลับ!AT$3=0,0,IF(เวลาเรียน!BZ30="o",ลับ!AT$3,0))</f>
        <v>0</v>
      </c>
      <c r="BT184" s="64">
        <f>IF(ลับ!BT$3=0,0,IF(เวลาเรียน!CB30="o",ลับ!BT$3,0))</f>
        <v>0</v>
      </c>
      <c r="BU184" s="64">
        <f>IF(ลับ!BU$3=0,0,IF(เวลาเรียน!CC30="o",ลับ!BU$3,0))</f>
        <v>0</v>
      </c>
      <c r="BV184" s="64">
        <f>IF(ลับ!BV$3=0,0,IF(เวลาเรียน!CD30="o",ลับ!BV$3,0))</f>
        <v>0</v>
      </c>
      <c r="BW184" s="64">
        <f>IF(ลับ!BW$3=0,0,IF(เวลาเรียน!CE30="o",ลับ!BW$3,0))</f>
        <v>0</v>
      </c>
      <c r="BX184" s="64">
        <f>IF(ลับ!BX$3=0,0,IF(เวลาเรียน!CF30="o",ลับ!BX$3,0))</f>
        <v>0</v>
      </c>
      <c r="BY184" s="64">
        <f>IF(ลับ!BY$3=0,0,IF(เวลาเรียน!CG30="o",ลับ!BY$3,0))</f>
        <v>0</v>
      </c>
      <c r="BZ184" s="64">
        <f>IF(ลับ!BZ$3=0,0,IF(เวลาเรียน!CH30="o",ลับ!BZ$3,0))</f>
        <v>0</v>
      </c>
      <c r="CA184" s="64">
        <f>IF(ลับ!CA$3=0,0,IF(เวลาเรียน!CI30="o",ลับ!CA$3,0))</f>
        <v>0</v>
      </c>
      <c r="CB184" s="64">
        <f>IF(ลับ!CB$3=0,0,IF(เวลาเรียน!CJ30="o",ลับ!CB$3,0))</f>
        <v>0</v>
      </c>
      <c r="CC184" s="64">
        <f>IF(ลับ!CC$3=0,0,IF(เวลาเรียน!CK30="o",ลับ!CC$3,0))</f>
        <v>0</v>
      </c>
      <c r="CD184" s="64">
        <f>IF(ลับ!CD$3=0,0,IF(เวลาเรียน!CL30="o",ลับ!CD$3,0))</f>
        <v>0</v>
      </c>
      <c r="CE184" s="64">
        <f>IF(ลับ!CE$3=0,0,IF(เวลาเรียน!CM30="o",ลับ!CE$3,0))</f>
        <v>0</v>
      </c>
      <c r="CF184" s="64">
        <f>IF(ลับ!CF$3=0,0,IF(เวลาเรียน!CN30="o",ลับ!CF$3,0))</f>
        <v>0</v>
      </c>
      <c r="CG184" s="64">
        <f>IF(ลับ!CG$3=0,0,IF(เวลาเรียน!CO30="o",ลับ!CG$3,0))</f>
        <v>0</v>
      </c>
      <c r="CH184" s="64">
        <f>IF(ลับ!CH$3=0,0,IF(เวลาเรียน!CP30="o",ลับ!CH$3,0))</f>
        <v>0</v>
      </c>
      <c r="CI184" s="64">
        <f>IF(ลับ!CI$3=0,0,IF(เวลาเรียน!CQ30="o",ลับ!CI$3,0))</f>
        <v>0</v>
      </c>
      <c r="CJ184" s="64">
        <f>IF(ลับ!CJ$3=0,0,IF(เวลาเรียน!CR30="o",ลับ!CJ$3,0))</f>
        <v>0</v>
      </c>
      <c r="CK184" s="64">
        <f>IF(ลับ!CK$3=0,0,IF(เวลาเรียน!CS30="o",ลับ!CK$3,0))</f>
        <v>0</v>
      </c>
      <c r="CL184" s="64">
        <f>IF(ลับ!CL$3=0,0,IF(เวลาเรียน!CT30="o",ลับ!CL$3,0))</f>
        <v>0</v>
      </c>
      <c r="CM184" s="64">
        <f>IF(ลับ!CM$3=0,0,IF(เวลาเรียน!CU30="o",ลับ!CM$3,0))</f>
        <v>0</v>
      </c>
      <c r="CN184" s="64">
        <f>IF(ลับ!CN$3=0,0,IF(เวลาเรียน!CV30="o",ลับ!CN$3,0))</f>
        <v>0</v>
      </c>
      <c r="CO184" s="64">
        <f>IF(ลับ!CO$3=0,0,IF(เวลาเรียน!CW30="o",ลับ!CO$3,0))</f>
        <v>0</v>
      </c>
      <c r="CP184" s="64">
        <f>IF(ลับ!CP$3=0,0,IF(เวลาเรียน!CX30="o",ลับ!CP$3,0))</f>
        <v>0</v>
      </c>
      <c r="CQ184" s="64">
        <f>IF(ลับ!CQ$3=0,0,IF(เวลาเรียน!CY30="o",ลับ!CQ$3,0))</f>
        <v>0</v>
      </c>
      <c r="CR184" s="64">
        <f>IF(ลับ!CR$3=0,0,IF(เวลาเรียน!CZ30="o",ลับ!CR$3,0))</f>
        <v>0</v>
      </c>
      <c r="CS184" s="64">
        <f>IF(ลับ!CS$3=0,0,IF(เวลาเรียน!DA30="o",ลับ!CS$3,0))</f>
        <v>0</v>
      </c>
      <c r="CT184" s="64">
        <f>IF(ลับ!CT$3=0,0,IF(เวลาเรียน!DB30="o",ลับ!CT$3,0))</f>
        <v>0</v>
      </c>
      <c r="CU184" s="64">
        <f>IF(ลับ!CU$3=0,0,IF(เวลาเรียน!DC30="o",ลับ!CU$3,0))</f>
        <v>0</v>
      </c>
      <c r="CV184" s="64">
        <f>IF(ลับ!CV$3=0,0,IF(เวลาเรียน!DD30="o",ลับ!CV$3,0))</f>
        <v>0</v>
      </c>
      <c r="CW184" s="64">
        <f>IF(ลับ!CW$3=0,0,IF(เวลาเรียน!DE30="o",ลับ!CW$3,0))</f>
        <v>0</v>
      </c>
      <c r="CX184" s="85">
        <f t="shared" si="26"/>
        <v>0</v>
      </c>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GI184" s="77"/>
      <c r="GJ184" s="77"/>
      <c r="GK184" s="77"/>
      <c r="GL184" s="77"/>
      <c r="GM184" s="77"/>
      <c r="GN184" s="77"/>
      <c r="GO184" s="77"/>
      <c r="GP184" s="77"/>
      <c r="GQ184" s="77"/>
      <c r="GR184" s="77"/>
      <c r="GS184" s="77"/>
      <c r="GT184" s="77"/>
      <c r="GU184" s="77"/>
      <c r="GV184" s="77"/>
      <c r="GW184" s="77"/>
      <c r="GX184" s="77"/>
      <c r="GY184" s="77"/>
      <c r="GZ184" s="77"/>
      <c r="HA184" s="77"/>
      <c r="HB184" s="77"/>
      <c r="HC184" s="77"/>
      <c r="HD184" s="77"/>
      <c r="HE184" s="77"/>
      <c r="HF184" s="77"/>
    </row>
    <row r="185" spans="1:214" ht="21">
      <c r="A185" s="29">
        <v>26</v>
      </c>
      <c r="B185" s="64">
        <f>IF(ลับ!B$3=0,0,IF(เวลาเรียน!G31="o",ลับ!B$3,0))</f>
        <v>0</v>
      </c>
      <c r="C185" s="64">
        <f>IF(ลับ!C$3=0,0,IF(เวลาเรียน!H31="o",ลับ!C$3,0))</f>
        <v>0</v>
      </c>
      <c r="D185" s="64">
        <f>IF(ลับ!D$3=0,0,IF(เวลาเรียน!I31="o",ลับ!D$3,0))</f>
        <v>0</v>
      </c>
      <c r="E185" s="64">
        <f>IF(ลับ!E$3=0,0,IF(เวลาเรียน!J31="o",ลับ!E$3,0))</f>
        <v>0</v>
      </c>
      <c r="F185" s="64">
        <f>IF(ลับ!F$3=0,0,IF(เวลาเรียน!K31="o",ลับ!F$3,0))</f>
        <v>0</v>
      </c>
      <c r="G185" s="64">
        <f>IF(ลับ!G$3=0,0,IF(เวลาเรียน!L31="o",ลับ!G$3,0))</f>
        <v>0</v>
      </c>
      <c r="H185" s="64">
        <f>IF(ลับ!H$3=0,0,IF(เวลาเรียน!M31="o",ลับ!H$3,0))</f>
        <v>0</v>
      </c>
      <c r="I185" s="64">
        <f>IF(ลับ!I$3=0,0,IF(เวลาเรียน!N31="o",ลับ!I$3,0))</f>
        <v>0</v>
      </c>
      <c r="J185" s="64">
        <f>IF(ลับ!J$3=0,0,IF(เวลาเรียน!O31="o",ลับ!J$3,0))</f>
        <v>0</v>
      </c>
      <c r="K185" s="64">
        <f>IF(ลับ!K$3=0,0,IF(เวลาเรียน!P31="o",ลับ!K$3,0))</f>
        <v>0</v>
      </c>
      <c r="L185" s="64">
        <f>IF(ลับ!L$3=0,0,IF(เวลาเรียน!Q31="o",ลับ!L$3,0))</f>
        <v>0</v>
      </c>
      <c r="M185" s="64">
        <f>IF(ลับ!M$3=0,0,IF(เวลาเรียน!R31="o",ลับ!M$3,0))</f>
        <v>0</v>
      </c>
      <c r="N185" s="64">
        <f>IF(ลับ!N$3=0,0,IF(เวลาเรียน!S31="o",ลับ!N$3,0))</f>
        <v>0</v>
      </c>
      <c r="O185" s="64">
        <f>IF(ลับ!O$3=0,0,IF(เวลาเรียน!T31="o",ลับ!O$3,0))</f>
        <v>0</v>
      </c>
      <c r="P185" s="64">
        <f>IF(ลับ!P$3=0,0,IF(เวลาเรียน!U31="o",ลับ!P$3,0))</f>
        <v>0</v>
      </c>
      <c r="Q185" s="64">
        <f>IF(ลับ!Q$3=0,0,IF(เวลาเรียน!V31="o",ลับ!Q$3,0))</f>
        <v>0</v>
      </c>
      <c r="R185" s="64">
        <f>IF(ลับ!R$3=0,0,IF(เวลาเรียน!W31="o",ลับ!R$3,0))</f>
        <v>0</v>
      </c>
      <c r="S185" s="64">
        <f>IF(ลับ!S$3=0,0,IF(เวลาเรียน!X31="o",ลับ!S$3,0))</f>
        <v>0</v>
      </c>
      <c r="T185" s="64">
        <f>IF(ลับ!T$3=0,0,IF(เวลาเรียน!Y31="o",ลับ!T$3,0))</f>
        <v>0</v>
      </c>
      <c r="U185" s="64">
        <f>IF(ลับ!U$3=0,0,IF(เวลาเรียน!Z31="o",ลับ!U$3,0))</f>
        <v>0</v>
      </c>
      <c r="V185" s="64">
        <f>IF(ลับ!V$3=0,0,IF(เวลาเรียน!AA31="o",ลับ!V$3,0))</f>
        <v>0</v>
      </c>
      <c r="W185" s="64">
        <f>IF(ลับ!W$3=0,0,IF(เวลาเรียน!AB31="o",ลับ!W$3,0))</f>
        <v>0</v>
      </c>
      <c r="X185" s="64">
        <f>IF(ลับ!X$3=0,0,IF(เวลาเรียน!AC31="o",ลับ!X$3,0))</f>
        <v>0</v>
      </c>
      <c r="Y185" s="64">
        <f>IF(ลับ!Y$3=0,0,IF(เวลาเรียน!AD31="o",ลับ!Y$3,0))</f>
        <v>0</v>
      </c>
      <c r="Z185" s="773">
        <f>IF(ลับ!Z$3=0,0,IF(เวลาเรียน!AE31="o",ลับ!Z$3,0))</f>
        <v>0</v>
      </c>
      <c r="AA185" s="64">
        <f>IF(ลับ!B$3=0,0,IF(เวลาเรียน!AH31="o",ลับ!B$3,0))</f>
        <v>0</v>
      </c>
      <c r="AB185" s="64">
        <f>IF(ลับ!C$3=0,0,IF(เวลาเรียน!AI31="o",ลับ!C$3,0))</f>
        <v>0</v>
      </c>
      <c r="AC185" s="64">
        <f>IF(ลับ!D$3=0,0,IF(เวลาเรียน!AJ31="o",ลับ!D$3,0))</f>
        <v>0</v>
      </c>
      <c r="AD185" s="64">
        <f>IF(ลับ!E$3=0,0,IF(เวลาเรียน!AK31="o",ลับ!E$3,0))</f>
        <v>0</v>
      </c>
      <c r="AE185" s="64">
        <f>IF(ลับ!F$3=0,0,IF(เวลาเรียน!AL31="o",ลับ!F$3,0))</f>
        <v>0</v>
      </c>
      <c r="AF185" s="64">
        <f>IF(ลับ!G$3=0,0,IF(เวลาเรียน!AM31="o",ลับ!G$3,0))</f>
        <v>0</v>
      </c>
      <c r="AG185" s="64">
        <f>IF(ลับ!H$3=0,0,IF(เวลาเรียน!AN31="o",ลับ!H$3,0))</f>
        <v>0</v>
      </c>
      <c r="AH185" s="64">
        <f>IF(ลับ!I$3=0,0,IF(เวลาเรียน!AO31="o",ลับ!I$3,0))</f>
        <v>0</v>
      </c>
      <c r="AI185" s="64">
        <f>IF(ลับ!J$3=0,0,IF(เวลาเรียน!AP31="o",ลับ!J$3,0))</f>
        <v>0</v>
      </c>
      <c r="AJ185" s="64">
        <f>IF(ลับ!K$3=0,0,IF(เวลาเรียน!AQ31="o",ลับ!K$3,0))</f>
        <v>0</v>
      </c>
      <c r="AK185" s="64">
        <f>IF(ลับ!L$3=0,0,IF(เวลาเรียน!AR31="o",ลับ!L$3,0))</f>
        <v>0</v>
      </c>
      <c r="AL185" s="64">
        <f>IF(ลับ!M$3=0,0,IF(เวลาเรียน!AS31="o",ลับ!M$3,0))</f>
        <v>0</v>
      </c>
      <c r="AM185" s="64">
        <f>IF(ลับ!N$3=0,0,IF(เวลาเรียน!AT31="o",ลับ!N$3,0))</f>
        <v>0</v>
      </c>
      <c r="AN185" s="64">
        <f>IF(ลับ!O$3=0,0,IF(เวลาเรียน!AU31="o",ลับ!O$3,0))</f>
        <v>0</v>
      </c>
      <c r="AO185" s="64">
        <f>IF(ลับ!P$3=0,0,IF(เวลาเรียน!AV31="o",ลับ!P$3,0))</f>
        <v>0</v>
      </c>
      <c r="AP185" s="64">
        <f>IF(ลับ!Q$3=0,0,IF(เวลาเรียน!AW31="o",ลับ!Q$3,0))</f>
        <v>0</v>
      </c>
      <c r="AQ185" s="64">
        <f>IF(ลับ!R$3=0,0,IF(เวลาเรียน!AX31="o",ลับ!R$3,0))</f>
        <v>0</v>
      </c>
      <c r="AR185" s="64">
        <f>IF(ลับ!S$3=0,0,IF(เวลาเรียน!AY31="o",ลับ!S$3,0))</f>
        <v>0</v>
      </c>
      <c r="AS185" s="64">
        <f>IF(ลับ!T$3=0,0,IF(เวลาเรียน!AZ31="o",ลับ!T$3,0))</f>
        <v>0</v>
      </c>
      <c r="AT185" s="64">
        <f>IF(ลับ!U$3=0,0,IF(เวลาเรียน!BA31="o",ลับ!U$3,0))</f>
        <v>0</v>
      </c>
      <c r="AU185" s="64">
        <f>IF(ลับ!V$3=0,0,IF(เวลาเรียน!BB31="o",ลับ!V$3,0))</f>
        <v>0</v>
      </c>
      <c r="AV185" s="64">
        <f>IF(ลับ!W$3=0,0,IF(เวลาเรียน!BC31="o",ลับ!W$3,0))</f>
        <v>0</v>
      </c>
      <c r="AW185" s="64">
        <f>IF(ลับ!X$3=0,0,IF(เวลาเรียน!BD31="o",ลับ!X$3,0))</f>
        <v>0</v>
      </c>
      <c r="AX185" s="64">
        <f>IF(ลับ!Y$3=0,0,IF(เวลาเรียน!BE31="o",ลับ!Y$3,0))</f>
        <v>0</v>
      </c>
      <c r="AY185" s="64">
        <f>IF(ลับ!Z$3=0,0,IF(เวลาเรียน!BF31="o",ลับ!Z$3,0))</f>
        <v>0</v>
      </c>
      <c r="AZ185" s="64">
        <f>IF(ลับ!AA$3=0,0,IF(เวลาเรียน!BG31="o",ลับ!AA$3,0))</f>
        <v>0</v>
      </c>
      <c r="BA185" s="64">
        <f>IF(ลับ!AB$3=0,0,IF(เวลาเรียน!BH31="o",ลับ!AB$3,0))</f>
        <v>0</v>
      </c>
      <c r="BB185" s="64">
        <f>IF(ลับ!AC$3=0,0,IF(เวลาเรียน!BI31="o",ลับ!AC$3,0))</f>
        <v>0</v>
      </c>
      <c r="BC185" s="64">
        <f>IF(ลับ!AD$3=0,0,IF(เวลาเรียน!BJ31="o",ลับ!AD$3,0))</f>
        <v>0</v>
      </c>
      <c r="BD185" s="64">
        <f>IF(ลับ!AE$3=0,0,IF(เวลาเรียน!BK31="o",ลับ!AE$3,0))</f>
        <v>0</v>
      </c>
      <c r="BE185" s="64">
        <f>IF(ลับ!AF$3=0,0,IF(เวลาเรียน!BL31="o",ลับ!AF$3,0))</f>
        <v>0</v>
      </c>
      <c r="BF185" s="64">
        <f>IF(ลับ!AG$3=0,0,IF(เวลาเรียน!BM31="o",ลับ!AG$3,0))</f>
        <v>0</v>
      </c>
      <c r="BG185" s="64">
        <f>IF(ลับ!AH$3=0,0,IF(เวลาเรียน!BN31="o",ลับ!AH$3,0))</f>
        <v>0</v>
      </c>
      <c r="BH185" s="64">
        <f>IF(ลับ!AI$3=0,0,IF(เวลาเรียน!BO31="o",ลับ!AI$3,0))</f>
        <v>0</v>
      </c>
      <c r="BI185" s="64">
        <f>IF(ลับ!AJ$3=0,0,IF(เวลาเรียน!BP31="o",ลับ!AJ$3,0))</f>
        <v>0</v>
      </c>
      <c r="BJ185" s="64">
        <f>IF(ลับ!AK$3=0,0,IF(เวลาเรียน!BQ31="o",ลับ!AK$3,0))</f>
        <v>0</v>
      </c>
      <c r="BK185" s="64">
        <f>IF(ลับ!AL$3=0,0,IF(เวลาเรียน!BR31="o",ลับ!AL$3,0))</f>
        <v>0</v>
      </c>
      <c r="BL185" s="64">
        <f>IF(ลับ!AM$3=0,0,IF(เวลาเรียน!BS31="o",ลับ!AM$3,0))</f>
        <v>0</v>
      </c>
      <c r="BM185" s="64">
        <f>IF(ลับ!AN$3=0,0,IF(เวลาเรียน!BT31="o",ลับ!AN$3,0))</f>
        <v>0</v>
      </c>
      <c r="BN185" s="64">
        <f>IF(ลับ!AO$3=0,0,IF(เวลาเรียน!BU31="o",ลับ!AO$3,0))</f>
        <v>0</v>
      </c>
      <c r="BO185" s="64">
        <f>IF(ลับ!AP$3=0,0,IF(เวลาเรียน!BV31="o",ลับ!AP$3,0))</f>
        <v>0</v>
      </c>
      <c r="BP185" s="64">
        <f>IF(ลับ!AQ$3=0,0,IF(เวลาเรียน!BW31="o",ลับ!AQ$3,0))</f>
        <v>0</v>
      </c>
      <c r="BQ185" s="64">
        <f>IF(ลับ!AR$3=0,0,IF(เวลาเรียน!BX31="o",ลับ!AR$3,0))</f>
        <v>0</v>
      </c>
      <c r="BR185" s="64">
        <f>IF(ลับ!AS$3=0,0,IF(เวลาเรียน!BY31="o",ลับ!AS$3,0))</f>
        <v>0</v>
      </c>
      <c r="BS185" s="773">
        <f>IF(ลับ!AT$3=0,0,IF(เวลาเรียน!BZ31="o",ลับ!AT$3,0))</f>
        <v>0</v>
      </c>
      <c r="BT185" s="64">
        <f>IF(ลับ!BT$3=0,0,IF(เวลาเรียน!CB31="o",ลับ!BT$3,0))</f>
        <v>0</v>
      </c>
      <c r="BU185" s="64">
        <f>IF(ลับ!BU$3=0,0,IF(เวลาเรียน!CC31="o",ลับ!BU$3,0))</f>
        <v>0</v>
      </c>
      <c r="BV185" s="64">
        <f>IF(ลับ!BV$3=0,0,IF(เวลาเรียน!CD31="o",ลับ!BV$3,0))</f>
        <v>0</v>
      </c>
      <c r="BW185" s="64">
        <f>IF(ลับ!BW$3=0,0,IF(เวลาเรียน!CE31="o",ลับ!BW$3,0))</f>
        <v>0</v>
      </c>
      <c r="BX185" s="64">
        <f>IF(ลับ!BX$3=0,0,IF(เวลาเรียน!CF31="o",ลับ!BX$3,0))</f>
        <v>0</v>
      </c>
      <c r="BY185" s="64">
        <f>IF(ลับ!BY$3=0,0,IF(เวลาเรียน!CG31="o",ลับ!BY$3,0))</f>
        <v>0</v>
      </c>
      <c r="BZ185" s="64">
        <f>IF(ลับ!BZ$3=0,0,IF(เวลาเรียน!CH31="o",ลับ!BZ$3,0))</f>
        <v>0</v>
      </c>
      <c r="CA185" s="64">
        <f>IF(ลับ!CA$3=0,0,IF(เวลาเรียน!CI31="o",ลับ!CA$3,0))</f>
        <v>0</v>
      </c>
      <c r="CB185" s="64">
        <f>IF(ลับ!CB$3=0,0,IF(เวลาเรียน!CJ31="o",ลับ!CB$3,0))</f>
        <v>0</v>
      </c>
      <c r="CC185" s="64">
        <f>IF(ลับ!CC$3=0,0,IF(เวลาเรียน!CK31="o",ลับ!CC$3,0))</f>
        <v>0</v>
      </c>
      <c r="CD185" s="64">
        <f>IF(ลับ!CD$3=0,0,IF(เวลาเรียน!CL31="o",ลับ!CD$3,0))</f>
        <v>0</v>
      </c>
      <c r="CE185" s="64">
        <f>IF(ลับ!CE$3=0,0,IF(เวลาเรียน!CM31="o",ลับ!CE$3,0))</f>
        <v>0</v>
      </c>
      <c r="CF185" s="64">
        <f>IF(ลับ!CF$3=0,0,IF(เวลาเรียน!CN31="o",ลับ!CF$3,0))</f>
        <v>0</v>
      </c>
      <c r="CG185" s="64">
        <f>IF(ลับ!CG$3=0,0,IF(เวลาเรียน!CO31="o",ลับ!CG$3,0))</f>
        <v>0</v>
      </c>
      <c r="CH185" s="64">
        <f>IF(ลับ!CH$3=0,0,IF(เวลาเรียน!CP31="o",ลับ!CH$3,0))</f>
        <v>0</v>
      </c>
      <c r="CI185" s="64">
        <f>IF(ลับ!CI$3=0,0,IF(เวลาเรียน!CQ31="o",ลับ!CI$3,0))</f>
        <v>0</v>
      </c>
      <c r="CJ185" s="64">
        <f>IF(ลับ!CJ$3=0,0,IF(เวลาเรียน!CR31="o",ลับ!CJ$3,0))</f>
        <v>0</v>
      </c>
      <c r="CK185" s="64">
        <f>IF(ลับ!CK$3=0,0,IF(เวลาเรียน!CS31="o",ลับ!CK$3,0))</f>
        <v>0</v>
      </c>
      <c r="CL185" s="64">
        <f>IF(ลับ!CL$3=0,0,IF(เวลาเรียน!CT31="o",ลับ!CL$3,0))</f>
        <v>0</v>
      </c>
      <c r="CM185" s="64">
        <f>IF(ลับ!CM$3=0,0,IF(เวลาเรียน!CU31="o",ลับ!CM$3,0))</f>
        <v>0</v>
      </c>
      <c r="CN185" s="64">
        <f>IF(ลับ!CN$3=0,0,IF(เวลาเรียน!CV31="o",ลับ!CN$3,0))</f>
        <v>0</v>
      </c>
      <c r="CO185" s="64">
        <f>IF(ลับ!CO$3=0,0,IF(เวลาเรียน!CW31="o",ลับ!CO$3,0))</f>
        <v>0</v>
      </c>
      <c r="CP185" s="64">
        <f>IF(ลับ!CP$3=0,0,IF(เวลาเรียน!CX31="o",ลับ!CP$3,0))</f>
        <v>0</v>
      </c>
      <c r="CQ185" s="64">
        <f>IF(ลับ!CQ$3=0,0,IF(เวลาเรียน!CY31="o",ลับ!CQ$3,0))</f>
        <v>0</v>
      </c>
      <c r="CR185" s="64">
        <f>IF(ลับ!CR$3=0,0,IF(เวลาเรียน!CZ31="o",ลับ!CR$3,0))</f>
        <v>0</v>
      </c>
      <c r="CS185" s="64">
        <f>IF(ลับ!CS$3=0,0,IF(เวลาเรียน!DA31="o",ลับ!CS$3,0))</f>
        <v>0</v>
      </c>
      <c r="CT185" s="64">
        <f>IF(ลับ!CT$3=0,0,IF(เวลาเรียน!DB31="o",ลับ!CT$3,0))</f>
        <v>0</v>
      </c>
      <c r="CU185" s="64">
        <f>IF(ลับ!CU$3=0,0,IF(เวลาเรียน!DC31="o",ลับ!CU$3,0))</f>
        <v>0</v>
      </c>
      <c r="CV185" s="64">
        <f>IF(ลับ!CV$3=0,0,IF(เวลาเรียน!DD31="o",ลับ!CV$3,0))</f>
        <v>0</v>
      </c>
      <c r="CW185" s="64">
        <f>IF(ลับ!CW$3=0,0,IF(เวลาเรียน!DE31="o",ลับ!CW$3,0))</f>
        <v>0</v>
      </c>
      <c r="CX185" s="85">
        <f t="shared" si="26"/>
        <v>0</v>
      </c>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GI185" s="77"/>
      <c r="GJ185" s="77"/>
      <c r="GK185" s="77"/>
      <c r="GL185" s="77"/>
      <c r="GM185" s="77"/>
      <c r="GN185" s="77"/>
      <c r="GO185" s="77"/>
      <c r="GP185" s="77"/>
      <c r="GQ185" s="77"/>
      <c r="GR185" s="77"/>
      <c r="GS185" s="77"/>
      <c r="GT185" s="77"/>
      <c r="GU185" s="77"/>
      <c r="GV185" s="77"/>
      <c r="GW185" s="77"/>
      <c r="GX185" s="77"/>
      <c r="GY185" s="77"/>
      <c r="GZ185" s="77"/>
      <c r="HA185" s="77"/>
      <c r="HB185" s="77"/>
      <c r="HC185" s="77"/>
      <c r="HD185" s="77"/>
      <c r="HE185" s="77"/>
      <c r="HF185" s="77"/>
    </row>
    <row r="186" spans="1:214" ht="21">
      <c r="A186" s="29">
        <v>27</v>
      </c>
      <c r="B186" s="64">
        <f>IF(ลับ!B$3=0,0,IF(เวลาเรียน!G32="o",ลับ!B$3,0))</f>
        <v>0</v>
      </c>
      <c r="C186" s="64">
        <f>IF(ลับ!C$3=0,0,IF(เวลาเรียน!H32="o",ลับ!C$3,0))</f>
        <v>0</v>
      </c>
      <c r="D186" s="64">
        <f>IF(ลับ!D$3=0,0,IF(เวลาเรียน!I32="o",ลับ!D$3,0))</f>
        <v>0</v>
      </c>
      <c r="E186" s="64">
        <f>IF(ลับ!E$3=0,0,IF(เวลาเรียน!J32="o",ลับ!E$3,0))</f>
        <v>0</v>
      </c>
      <c r="F186" s="64">
        <f>IF(ลับ!F$3=0,0,IF(เวลาเรียน!K32="o",ลับ!F$3,0))</f>
        <v>0</v>
      </c>
      <c r="G186" s="64">
        <f>IF(ลับ!G$3=0,0,IF(เวลาเรียน!L32="o",ลับ!G$3,0))</f>
        <v>0</v>
      </c>
      <c r="H186" s="64">
        <f>IF(ลับ!H$3=0,0,IF(เวลาเรียน!M32="o",ลับ!H$3,0))</f>
        <v>0</v>
      </c>
      <c r="I186" s="64">
        <f>IF(ลับ!I$3=0,0,IF(เวลาเรียน!N32="o",ลับ!I$3,0))</f>
        <v>0</v>
      </c>
      <c r="J186" s="64">
        <f>IF(ลับ!J$3=0,0,IF(เวลาเรียน!O32="o",ลับ!J$3,0))</f>
        <v>0</v>
      </c>
      <c r="K186" s="64">
        <f>IF(ลับ!K$3=0,0,IF(เวลาเรียน!P32="o",ลับ!K$3,0))</f>
        <v>0</v>
      </c>
      <c r="L186" s="64">
        <f>IF(ลับ!L$3=0,0,IF(เวลาเรียน!Q32="o",ลับ!L$3,0))</f>
        <v>0</v>
      </c>
      <c r="M186" s="64">
        <f>IF(ลับ!M$3=0,0,IF(เวลาเรียน!R32="o",ลับ!M$3,0))</f>
        <v>0</v>
      </c>
      <c r="N186" s="64">
        <f>IF(ลับ!N$3=0,0,IF(เวลาเรียน!S32="o",ลับ!N$3,0))</f>
        <v>0</v>
      </c>
      <c r="O186" s="64">
        <f>IF(ลับ!O$3=0,0,IF(เวลาเรียน!T32="o",ลับ!O$3,0))</f>
        <v>0</v>
      </c>
      <c r="P186" s="64">
        <f>IF(ลับ!P$3=0,0,IF(เวลาเรียน!U32="o",ลับ!P$3,0))</f>
        <v>0</v>
      </c>
      <c r="Q186" s="64">
        <f>IF(ลับ!Q$3=0,0,IF(เวลาเรียน!V32="o",ลับ!Q$3,0))</f>
        <v>0</v>
      </c>
      <c r="R186" s="64">
        <f>IF(ลับ!R$3=0,0,IF(เวลาเรียน!W32="o",ลับ!R$3,0))</f>
        <v>0</v>
      </c>
      <c r="S186" s="64">
        <f>IF(ลับ!S$3=0,0,IF(เวลาเรียน!X32="o",ลับ!S$3,0))</f>
        <v>0</v>
      </c>
      <c r="T186" s="64">
        <f>IF(ลับ!T$3=0,0,IF(เวลาเรียน!Y32="o",ลับ!T$3,0))</f>
        <v>0</v>
      </c>
      <c r="U186" s="64">
        <f>IF(ลับ!U$3=0,0,IF(เวลาเรียน!Z32="o",ลับ!U$3,0))</f>
        <v>0</v>
      </c>
      <c r="V186" s="64">
        <f>IF(ลับ!V$3=0,0,IF(เวลาเรียน!AA32="o",ลับ!V$3,0))</f>
        <v>0</v>
      </c>
      <c r="W186" s="64">
        <f>IF(ลับ!W$3=0,0,IF(เวลาเรียน!AB32="o",ลับ!W$3,0))</f>
        <v>0</v>
      </c>
      <c r="X186" s="64">
        <f>IF(ลับ!X$3=0,0,IF(เวลาเรียน!AC32="o",ลับ!X$3,0))</f>
        <v>0</v>
      </c>
      <c r="Y186" s="64">
        <f>IF(ลับ!Y$3=0,0,IF(เวลาเรียน!AD32="o",ลับ!Y$3,0))</f>
        <v>0</v>
      </c>
      <c r="Z186" s="773">
        <f>IF(ลับ!Z$3=0,0,IF(เวลาเรียน!AE32="o",ลับ!Z$3,0))</f>
        <v>0</v>
      </c>
      <c r="AA186" s="64">
        <f>IF(ลับ!B$3=0,0,IF(เวลาเรียน!AH32="o",ลับ!B$3,0))</f>
        <v>0</v>
      </c>
      <c r="AB186" s="64">
        <f>IF(ลับ!C$3=0,0,IF(เวลาเรียน!AI32="o",ลับ!C$3,0))</f>
        <v>0</v>
      </c>
      <c r="AC186" s="64">
        <f>IF(ลับ!D$3=0,0,IF(เวลาเรียน!AJ32="o",ลับ!D$3,0))</f>
        <v>0</v>
      </c>
      <c r="AD186" s="64">
        <f>IF(ลับ!E$3=0,0,IF(เวลาเรียน!AK32="o",ลับ!E$3,0))</f>
        <v>0</v>
      </c>
      <c r="AE186" s="64">
        <f>IF(ลับ!F$3=0,0,IF(เวลาเรียน!AL32="o",ลับ!F$3,0))</f>
        <v>0</v>
      </c>
      <c r="AF186" s="64">
        <f>IF(ลับ!G$3=0,0,IF(เวลาเรียน!AM32="o",ลับ!G$3,0))</f>
        <v>0</v>
      </c>
      <c r="AG186" s="64">
        <f>IF(ลับ!H$3=0,0,IF(เวลาเรียน!AN32="o",ลับ!H$3,0))</f>
        <v>0</v>
      </c>
      <c r="AH186" s="64">
        <f>IF(ลับ!I$3=0,0,IF(เวลาเรียน!AO32="o",ลับ!I$3,0))</f>
        <v>0</v>
      </c>
      <c r="AI186" s="64">
        <f>IF(ลับ!J$3=0,0,IF(เวลาเรียน!AP32="o",ลับ!J$3,0))</f>
        <v>0</v>
      </c>
      <c r="AJ186" s="64">
        <f>IF(ลับ!K$3=0,0,IF(เวลาเรียน!AQ32="o",ลับ!K$3,0))</f>
        <v>0</v>
      </c>
      <c r="AK186" s="64">
        <f>IF(ลับ!L$3=0,0,IF(เวลาเรียน!AR32="o",ลับ!L$3,0))</f>
        <v>0</v>
      </c>
      <c r="AL186" s="64">
        <f>IF(ลับ!M$3=0,0,IF(เวลาเรียน!AS32="o",ลับ!M$3,0))</f>
        <v>0</v>
      </c>
      <c r="AM186" s="64">
        <f>IF(ลับ!N$3=0,0,IF(เวลาเรียน!AT32="o",ลับ!N$3,0))</f>
        <v>0</v>
      </c>
      <c r="AN186" s="64">
        <f>IF(ลับ!O$3=0,0,IF(เวลาเรียน!AU32="o",ลับ!O$3,0))</f>
        <v>0</v>
      </c>
      <c r="AO186" s="64">
        <f>IF(ลับ!P$3=0,0,IF(เวลาเรียน!AV32="o",ลับ!P$3,0))</f>
        <v>0</v>
      </c>
      <c r="AP186" s="64">
        <f>IF(ลับ!Q$3=0,0,IF(เวลาเรียน!AW32="o",ลับ!Q$3,0))</f>
        <v>0</v>
      </c>
      <c r="AQ186" s="64">
        <f>IF(ลับ!R$3=0,0,IF(เวลาเรียน!AX32="o",ลับ!R$3,0))</f>
        <v>0</v>
      </c>
      <c r="AR186" s="64">
        <f>IF(ลับ!S$3=0,0,IF(เวลาเรียน!AY32="o",ลับ!S$3,0))</f>
        <v>0</v>
      </c>
      <c r="AS186" s="64">
        <f>IF(ลับ!T$3=0,0,IF(เวลาเรียน!AZ32="o",ลับ!T$3,0))</f>
        <v>0</v>
      </c>
      <c r="AT186" s="64">
        <f>IF(ลับ!U$3=0,0,IF(เวลาเรียน!BA32="o",ลับ!U$3,0))</f>
        <v>0</v>
      </c>
      <c r="AU186" s="64">
        <f>IF(ลับ!V$3=0,0,IF(เวลาเรียน!BB32="o",ลับ!V$3,0))</f>
        <v>0</v>
      </c>
      <c r="AV186" s="64">
        <f>IF(ลับ!W$3=0,0,IF(เวลาเรียน!BC32="o",ลับ!W$3,0))</f>
        <v>0</v>
      </c>
      <c r="AW186" s="64">
        <f>IF(ลับ!X$3=0,0,IF(เวลาเรียน!BD32="o",ลับ!X$3,0))</f>
        <v>0</v>
      </c>
      <c r="AX186" s="64">
        <f>IF(ลับ!Y$3=0,0,IF(เวลาเรียน!BE32="o",ลับ!Y$3,0))</f>
        <v>0</v>
      </c>
      <c r="AY186" s="64">
        <f>IF(ลับ!Z$3=0,0,IF(เวลาเรียน!BF32="o",ลับ!Z$3,0))</f>
        <v>0</v>
      </c>
      <c r="AZ186" s="64">
        <f>IF(ลับ!AA$3=0,0,IF(เวลาเรียน!BG32="o",ลับ!AA$3,0))</f>
        <v>0</v>
      </c>
      <c r="BA186" s="64">
        <f>IF(ลับ!AB$3=0,0,IF(เวลาเรียน!BH32="o",ลับ!AB$3,0))</f>
        <v>0</v>
      </c>
      <c r="BB186" s="64">
        <f>IF(ลับ!AC$3=0,0,IF(เวลาเรียน!BI32="o",ลับ!AC$3,0))</f>
        <v>0</v>
      </c>
      <c r="BC186" s="64">
        <f>IF(ลับ!AD$3=0,0,IF(เวลาเรียน!BJ32="o",ลับ!AD$3,0))</f>
        <v>0</v>
      </c>
      <c r="BD186" s="64">
        <f>IF(ลับ!AE$3=0,0,IF(เวลาเรียน!BK32="o",ลับ!AE$3,0))</f>
        <v>0</v>
      </c>
      <c r="BE186" s="64">
        <f>IF(ลับ!AF$3=0,0,IF(เวลาเรียน!BL32="o",ลับ!AF$3,0))</f>
        <v>0</v>
      </c>
      <c r="BF186" s="64">
        <f>IF(ลับ!AG$3=0,0,IF(เวลาเรียน!BM32="o",ลับ!AG$3,0))</f>
        <v>0</v>
      </c>
      <c r="BG186" s="64">
        <f>IF(ลับ!AH$3=0,0,IF(เวลาเรียน!BN32="o",ลับ!AH$3,0))</f>
        <v>0</v>
      </c>
      <c r="BH186" s="64">
        <f>IF(ลับ!AI$3=0,0,IF(เวลาเรียน!BO32="o",ลับ!AI$3,0))</f>
        <v>0</v>
      </c>
      <c r="BI186" s="64">
        <f>IF(ลับ!AJ$3=0,0,IF(เวลาเรียน!BP32="o",ลับ!AJ$3,0))</f>
        <v>0</v>
      </c>
      <c r="BJ186" s="64">
        <f>IF(ลับ!AK$3=0,0,IF(เวลาเรียน!BQ32="o",ลับ!AK$3,0))</f>
        <v>0</v>
      </c>
      <c r="BK186" s="64">
        <f>IF(ลับ!AL$3=0,0,IF(เวลาเรียน!BR32="o",ลับ!AL$3,0))</f>
        <v>0</v>
      </c>
      <c r="BL186" s="64">
        <f>IF(ลับ!AM$3=0,0,IF(เวลาเรียน!BS32="o",ลับ!AM$3,0))</f>
        <v>0</v>
      </c>
      <c r="BM186" s="64">
        <f>IF(ลับ!AN$3=0,0,IF(เวลาเรียน!BT32="o",ลับ!AN$3,0))</f>
        <v>0</v>
      </c>
      <c r="BN186" s="64">
        <f>IF(ลับ!AO$3=0,0,IF(เวลาเรียน!BU32="o",ลับ!AO$3,0))</f>
        <v>0</v>
      </c>
      <c r="BO186" s="64">
        <f>IF(ลับ!AP$3=0,0,IF(เวลาเรียน!BV32="o",ลับ!AP$3,0))</f>
        <v>0</v>
      </c>
      <c r="BP186" s="64">
        <f>IF(ลับ!AQ$3=0,0,IF(เวลาเรียน!BW32="o",ลับ!AQ$3,0))</f>
        <v>0</v>
      </c>
      <c r="BQ186" s="64">
        <f>IF(ลับ!AR$3=0,0,IF(เวลาเรียน!BX32="o",ลับ!AR$3,0))</f>
        <v>0</v>
      </c>
      <c r="BR186" s="64">
        <f>IF(ลับ!AS$3=0,0,IF(เวลาเรียน!BY32="o",ลับ!AS$3,0))</f>
        <v>0</v>
      </c>
      <c r="BS186" s="773">
        <f>IF(ลับ!AT$3=0,0,IF(เวลาเรียน!BZ32="o",ลับ!AT$3,0))</f>
        <v>0</v>
      </c>
      <c r="BT186" s="64">
        <f>IF(ลับ!BT$3=0,0,IF(เวลาเรียน!CB32="o",ลับ!BT$3,0))</f>
        <v>0</v>
      </c>
      <c r="BU186" s="64">
        <f>IF(ลับ!BU$3=0,0,IF(เวลาเรียน!CC32="o",ลับ!BU$3,0))</f>
        <v>0</v>
      </c>
      <c r="BV186" s="64">
        <f>IF(ลับ!BV$3=0,0,IF(เวลาเรียน!CD32="o",ลับ!BV$3,0))</f>
        <v>0</v>
      </c>
      <c r="BW186" s="64">
        <f>IF(ลับ!BW$3=0,0,IF(เวลาเรียน!CE32="o",ลับ!BW$3,0))</f>
        <v>0</v>
      </c>
      <c r="BX186" s="64">
        <f>IF(ลับ!BX$3=0,0,IF(เวลาเรียน!CF32="o",ลับ!BX$3,0))</f>
        <v>0</v>
      </c>
      <c r="BY186" s="64">
        <f>IF(ลับ!BY$3=0,0,IF(เวลาเรียน!CG32="o",ลับ!BY$3,0))</f>
        <v>0</v>
      </c>
      <c r="BZ186" s="64">
        <f>IF(ลับ!BZ$3=0,0,IF(เวลาเรียน!CH32="o",ลับ!BZ$3,0))</f>
        <v>0</v>
      </c>
      <c r="CA186" s="64">
        <f>IF(ลับ!CA$3=0,0,IF(เวลาเรียน!CI32="o",ลับ!CA$3,0))</f>
        <v>0</v>
      </c>
      <c r="CB186" s="64">
        <f>IF(ลับ!CB$3=0,0,IF(เวลาเรียน!CJ32="o",ลับ!CB$3,0))</f>
        <v>0</v>
      </c>
      <c r="CC186" s="64">
        <f>IF(ลับ!CC$3=0,0,IF(เวลาเรียน!CK32="o",ลับ!CC$3,0))</f>
        <v>0</v>
      </c>
      <c r="CD186" s="64">
        <f>IF(ลับ!CD$3=0,0,IF(เวลาเรียน!CL32="o",ลับ!CD$3,0))</f>
        <v>0</v>
      </c>
      <c r="CE186" s="64">
        <f>IF(ลับ!CE$3=0,0,IF(เวลาเรียน!CM32="o",ลับ!CE$3,0))</f>
        <v>0</v>
      </c>
      <c r="CF186" s="64">
        <f>IF(ลับ!CF$3=0,0,IF(เวลาเรียน!CN32="o",ลับ!CF$3,0))</f>
        <v>0</v>
      </c>
      <c r="CG186" s="64">
        <f>IF(ลับ!CG$3=0,0,IF(เวลาเรียน!CO32="o",ลับ!CG$3,0))</f>
        <v>0</v>
      </c>
      <c r="CH186" s="64">
        <f>IF(ลับ!CH$3=0,0,IF(เวลาเรียน!CP32="o",ลับ!CH$3,0))</f>
        <v>0</v>
      </c>
      <c r="CI186" s="64">
        <f>IF(ลับ!CI$3=0,0,IF(เวลาเรียน!CQ32="o",ลับ!CI$3,0))</f>
        <v>0</v>
      </c>
      <c r="CJ186" s="64">
        <f>IF(ลับ!CJ$3=0,0,IF(เวลาเรียน!CR32="o",ลับ!CJ$3,0))</f>
        <v>0</v>
      </c>
      <c r="CK186" s="64">
        <f>IF(ลับ!CK$3=0,0,IF(เวลาเรียน!CS32="o",ลับ!CK$3,0))</f>
        <v>0</v>
      </c>
      <c r="CL186" s="64">
        <f>IF(ลับ!CL$3=0,0,IF(เวลาเรียน!CT32="o",ลับ!CL$3,0))</f>
        <v>0</v>
      </c>
      <c r="CM186" s="64">
        <f>IF(ลับ!CM$3=0,0,IF(เวลาเรียน!CU32="o",ลับ!CM$3,0))</f>
        <v>0</v>
      </c>
      <c r="CN186" s="64">
        <f>IF(ลับ!CN$3=0,0,IF(เวลาเรียน!CV32="o",ลับ!CN$3,0))</f>
        <v>0</v>
      </c>
      <c r="CO186" s="64">
        <f>IF(ลับ!CO$3=0,0,IF(เวลาเรียน!CW32="o",ลับ!CO$3,0))</f>
        <v>0</v>
      </c>
      <c r="CP186" s="64">
        <f>IF(ลับ!CP$3=0,0,IF(เวลาเรียน!CX32="o",ลับ!CP$3,0))</f>
        <v>0</v>
      </c>
      <c r="CQ186" s="64">
        <f>IF(ลับ!CQ$3=0,0,IF(เวลาเรียน!CY32="o",ลับ!CQ$3,0))</f>
        <v>0</v>
      </c>
      <c r="CR186" s="64">
        <f>IF(ลับ!CR$3=0,0,IF(เวลาเรียน!CZ32="o",ลับ!CR$3,0))</f>
        <v>0</v>
      </c>
      <c r="CS186" s="64">
        <f>IF(ลับ!CS$3=0,0,IF(เวลาเรียน!DA32="o",ลับ!CS$3,0))</f>
        <v>0</v>
      </c>
      <c r="CT186" s="64">
        <f>IF(ลับ!CT$3=0,0,IF(เวลาเรียน!DB32="o",ลับ!CT$3,0))</f>
        <v>0</v>
      </c>
      <c r="CU186" s="64">
        <f>IF(ลับ!CU$3=0,0,IF(เวลาเรียน!DC32="o",ลับ!CU$3,0))</f>
        <v>0</v>
      </c>
      <c r="CV186" s="64">
        <f>IF(ลับ!CV$3=0,0,IF(เวลาเรียน!DD32="o",ลับ!CV$3,0))</f>
        <v>0</v>
      </c>
      <c r="CW186" s="64">
        <f>IF(ลับ!CW$3=0,0,IF(เวลาเรียน!DE32="o",ลับ!CW$3,0))</f>
        <v>0</v>
      </c>
      <c r="CX186" s="85">
        <f t="shared" si="26"/>
        <v>0</v>
      </c>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row>
    <row r="187" spans="1:214" ht="21">
      <c r="A187" s="29">
        <v>28</v>
      </c>
      <c r="B187" s="64">
        <f>IF(ลับ!B$3=0,0,IF(เวลาเรียน!G33="o",ลับ!B$3,0))</f>
        <v>0</v>
      </c>
      <c r="C187" s="64">
        <f>IF(ลับ!C$3=0,0,IF(เวลาเรียน!H33="o",ลับ!C$3,0))</f>
        <v>0</v>
      </c>
      <c r="D187" s="64">
        <f>IF(ลับ!D$3=0,0,IF(เวลาเรียน!I33="o",ลับ!D$3,0))</f>
        <v>0</v>
      </c>
      <c r="E187" s="64">
        <f>IF(ลับ!E$3=0,0,IF(เวลาเรียน!J33="o",ลับ!E$3,0))</f>
        <v>0</v>
      </c>
      <c r="F187" s="64">
        <f>IF(ลับ!F$3=0,0,IF(เวลาเรียน!K33="o",ลับ!F$3,0))</f>
        <v>0</v>
      </c>
      <c r="G187" s="64">
        <f>IF(ลับ!G$3=0,0,IF(เวลาเรียน!L33="o",ลับ!G$3,0))</f>
        <v>0</v>
      </c>
      <c r="H187" s="64">
        <f>IF(ลับ!H$3=0,0,IF(เวลาเรียน!M33="o",ลับ!H$3,0))</f>
        <v>0</v>
      </c>
      <c r="I187" s="64">
        <f>IF(ลับ!I$3=0,0,IF(เวลาเรียน!N33="o",ลับ!I$3,0))</f>
        <v>0</v>
      </c>
      <c r="J187" s="64">
        <f>IF(ลับ!J$3=0,0,IF(เวลาเรียน!O33="o",ลับ!J$3,0))</f>
        <v>0</v>
      </c>
      <c r="K187" s="64">
        <f>IF(ลับ!K$3=0,0,IF(เวลาเรียน!P33="o",ลับ!K$3,0))</f>
        <v>0</v>
      </c>
      <c r="L187" s="64">
        <f>IF(ลับ!L$3=0,0,IF(เวลาเรียน!Q33="o",ลับ!L$3,0))</f>
        <v>0</v>
      </c>
      <c r="M187" s="64">
        <f>IF(ลับ!M$3=0,0,IF(เวลาเรียน!R33="o",ลับ!M$3,0))</f>
        <v>0</v>
      </c>
      <c r="N187" s="64">
        <f>IF(ลับ!N$3=0,0,IF(เวลาเรียน!S33="o",ลับ!N$3,0))</f>
        <v>0</v>
      </c>
      <c r="O187" s="64">
        <f>IF(ลับ!O$3=0,0,IF(เวลาเรียน!T33="o",ลับ!O$3,0))</f>
        <v>0</v>
      </c>
      <c r="P187" s="64">
        <f>IF(ลับ!P$3=0,0,IF(เวลาเรียน!U33="o",ลับ!P$3,0))</f>
        <v>0</v>
      </c>
      <c r="Q187" s="64">
        <f>IF(ลับ!Q$3=0,0,IF(เวลาเรียน!V33="o",ลับ!Q$3,0))</f>
        <v>0</v>
      </c>
      <c r="R187" s="64">
        <f>IF(ลับ!R$3=0,0,IF(เวลาเรียน!W33="o",ลับ!R$3,0))</f>
        <v>0</v>
      </c>
      <c r="S187" s="64">
        <f>IF(ลับ!S$3=0,0,IF(เวลาเรียน!X33="o",ลับ!S$3,0))</f>
        <v>0</v>
      </c>
      <c r="T187" s="64">
        <f>IF(ลับ!T$3=0,0,IF(เวลาเรียน!Y33="o",ลับ!T$3,0))</f>
        <v>0</v>
      </c>
      <c r="U187" s="64">
        <f>IF(ลับ!U$3=0,0,IF(เวลาเรียน!Z33="o",ลับ!U$3,0))</f>
        <v>0</v>
      </c>
      <c r="V187" s="64">
        <f>IF(ลับ!V$3=0,0,IF(เวลาเรียน!AA33="o",ลับ!V$3,0))</f>
        <v>0</v>
      </c>
      <c r="W187" s="64">
        <f>IF(ลับ!W$3=0,0,IF(เวลาเรียน!AB33="o",ลับ!W$3,0))</f>
        <v>0</v>
      </c>
      <c r="X187" s="64">
        <f>IF(ลับ!X$3=0,0,IF(เวลาเรียน!AC33="o",ลับ!X$3,0))</f>
        <v>0</v>
      </c>
      <c r="Y187" s="64">
        <f>IF(ลับ!Y$3=0,0,IF(เวลาเรียน!AD33="o",ลับ!Y$3,0))</f>
        <v>0</v>
      </c>
      <c r="Z187" s="773">
        <f>IF(ลับ!Z$3=0,0,IF(เวลาเรียน!AE33="o",ลับ!Z$3,0))</f>
        <v>0</v>
      </c>
      <c r="AA187" s="64">
        <f>IF(ลับ!B$3=0,0,IF(เวลาเรียน!AH33="o",ลับ!B$3,0))</f>
        <v>0</v>
      </c>
      <c r="AB187" s="64">
        <f>IF(ลับ!C$3=0,0,IF(เวลาเรียน!AI33="o",ลับ!C$3,0))</f>
        <v>0</v>
      </c>
      <c r="AC187" s="64">
        <f>IF(ลับ!D$3=0,0,IF(เวลาเรียน!AJ33="o",ลับ!D$3,0))</f>
        <v>0</v>
      </c>
      <c r="AD187" s="64">
        <f>IF(ลับ!E$3=0,0,IF(เวลาเรียน!AK33="o",ลับ!E$3,0))</f>
        <v>0</v>
      </c>
      <c r="AE187" s="64">
        <f>IF(ลับ!F$3=0,0,IF(เวลาเรียน!AL33="o",ลับ!F$3,0))</f>
        <v>0</v>
      </c>
      <c r="AF187" s="64">
        <f>IF(ลับ!G$3=0,0,IF(เวลาเรียน!AM33="o",ลับ!G$3,0))</f>
        <v>0</v>
      </c>
      <c r="AG187" s="64">
        <f>IF(ลับ!H$3=0,0,IF(เวลาเรียน!AN33="o",ลับ!H$3,0))</f>
        <v>0</v>
      </c>
      <c r="AH187" s="64">
        <f>IF(ลับ!I$3=0,0,IF(เวลาเรียน!AO33="o",ลับ!I$3,0))</f>
        <v>0</v>
      </c>
      <c r="AI187" s="64">
        <f>IF(ลับ!J$3=0,0,IF(เวลาเรียน!AP33="o",ลับ!J$3,0))</f>
        <v>0</v>
      </c>
      <c r="AJ187" s="64">
        <f>IF(ลับ!K$3=0,0,IF(เวลาเรียน!AQ33="o",ลับ!K$3,0))</f>
        <v>0</v>
      </c>
      <c r="AK187" s="64">
        <f>IF(ลับ!L$3=0,0,IF(เวลาเรียน!AR33="o",ลับ!L$3,0))</f>
        <v>0</v>
      </c>
      <c r="AL187" s="64">
        <f>IF(ลับ!M$3=0,0,IF(เวลาเรียน!AS33="o",ลับ!M$3,0))</f>
        <v>0</v>
      </c>
      <c r="AM187" s="64">
        <f>IF(ลับ!N$3=0,0,IF(เวลาเรียน!AT33="o",ลับ!N$3,0))</f>
        <v>0</v>
      </c>
      <c r="AN187" s="64">
        <f>IF(ลับ!O$3=0,0,IF(เวลาเรียน!AU33="o",ลับ!O$3,0))</f>
        <v>0</v>
      </c>
      <c r="AO187" s="64">
        <f>IF(ลับ!P$3=0,0,IF(เวลาเรียน!AV33="o",ลับ!P$3,0))</f>
        <v>0</v>
      </c>
      <c r="AP187" s="64">
        <f>IF(ลับ!Q$3=0,0,IF(เวลาเรียน!AW33="o",ลับ!Q$3,0))</f>
        <v>0</v>
      </c>
      <c r="AQ187" s="64">
        <f>IF(ลับ!R$3=0,0,IF(เวลาเรียน!AX33="o",ลับ!R$3,0))</f>
        <v>0</v>
      </c>
      <c r="AR187" s="64">
        <f>IF(ลับ!S$3=0,0,IF(เวลาเรียน!AY33="o",ลับ!S$3,0))</f>
        <v>0</v>
      </c>
      <c r="AS187" s="64">
        <f>IF(ลับ!T$3=0,0,IF(เวลาเรียน!AZ33="o",ลับ!T$3,0))</f>
        <v>0</v>
      </c>
      <c r="AT187" s="64">
        <f>IF(ลับ!U$3=0,0,IF(เวลาเรียน!BA33="o",ลับ!U$3,0))</f>
        <v>0</v>
      </c>
      <c r="AU187" s="64">
        <f>IF(ลับ!V$3=0,0,IF(เวลาเรียน!BB33="o",ลับ!V$3,0))</f>
        <v>0</v>
      </c>
      <c r="AV187" s="64">
        <f>IF(ลับ!W$3=0,0,IF(เวลาเรียน!BC33="o",ลับ!W$3,0))</f>
        <v>0</v>
      </c>
      <c r="AW187" s="64">
        <f>IF(ลับ!X$3=0,0,IF(เวลาเรียน!BD33="o",ลับ!X$3,0))</f>
        <v>0</v>
      </c>
      <c r="AX187" s="64">
        <f>IF(ลับ!Y$3=0,0,IF(เวลาเรียน!BE33="o",ลับ!Y$3,0))</f>
        <v>0</v>
      </c>
      <c r="AY187" s="64">
        <f>IF(ลับ!Z$3=0,0,IF(เวลาเรียน!BF33="o",ลับ!Z$3,0))</f>
        <v>0</v>
      </c>
      <c r="AZ187" s="64">
        <f>IF(ลับ!AA$3=0,0,IF(เวลาเรียน!BG33="o",ลับ!AA$3,0))</f>
        <v>0</v>
      </c>
      <c r="BA187" s="64">
        <f>IF(ลับ!AB$3=0,0,IF(เวลาเรียน!BH33="o",ลับ!AB$3,0))</f>
        <v>0</v>
      </c>
      <c r="BB187" s="64">
        <f>IF(ลับ!AC$3=0,0,IF(เวลาเรียน!BI33="o",ลับ!AC$3,0))</f>
        <v>0</v>
      </c>
      <c r="BC187" s="64">
        <f>IF(ลับ!AD$3=0,0,IF(เวลาเรียน!BJ33="o",ลับ!AD$3,0))</f>
        <v>0</v>
      </c>
      <c r="BD187" s="64">
        <f>IF(ลับ!AE$3=0,0,IF(เวลาเรียน!BK33="o",ลับ!AE$3,0))</f>
        <v>0</v>
      </c>
      <c r="BE187" s="64">
        <f>IF(ลับ!AF$3=0,0,IF(เวลาเรียน!BL33="o",ลับ!AF$3,0))</f>
        <v>0</v>
      </c>
      <c r="BF187" s="64">
        <f>IF(ลับ!AG$3=0,0,IF(เวลาเรียน!BM33="o",ลับ!AG$3,0))</f>
        <v>0</v>
      </c>
      <c r="BG187" s="64">
        <f>IF(ลับ!AH$3=0,0,IF(เวลาเรียน!BN33="o",ลับ!AH$3,0))</f>
        <v>0</v>
      </c>
      <c r="BH187" s="64">
        <f>IF(ลับ!AI$3=0,0,IF(เวลาเรียน!BO33="o",ลับ!AI$3,0))</f>
        <v>0</v>
      </c>
      <c r="BI187" s="64">
        <f>IF(ลับ!AJ$3=0,0,IF(เวลาเรียน!BP33="o",ลับ!AJ$3,0))</f>
        <v>0</v>
      </c>
      <c r="BJ187" s="64">
        <f>IF(ลับ!AK$3=0,0,IF(เวลาเรียน!BQ33="o",ลับ!AK$3,0))</f>
        <v>0</v>
      </c>
      <c r="BK187" s="64">
        <f>IF(ลับ!AL$3=0,0,IF(เวลาเรียน!BR33="o",ลับ!AL$3,0))</f>
        <v>0</v>
      </c>
      <c r="BL187" s="64">
        <f>IF(ลับ!AM$3=0,0,IF(เวลาเรียน!BS33="o",ลับ!AM$3,0))</f>
        <v>0</v>
      </c>
      <c r="BM187" s="64">
        <f>IF(ลับ!AN$3=0,0,IF(เวลาเรียน!BT33="o",ลับ!AN$3,0))</f>
        <v>0</v>
      </c>
      <c r="BN187" s="64">
        <f>IF(ลับ!AO$3=0,0,IF(เวลาเรียน!BU33="o",ลับ!AO$3,0))</f>
        <v>0</v>
      </c>
      <c r="BO187" s="64">
        <f>IF(ลับ!AP$3=0,0,IF(เวลาเรียน!BV33="o",ลับ!AP$3,0))</f>
        <v>0</v>
      </c>
      <c r="BP187" s="64">
        <f>IF(ลับ!AQ$3=0,0,IF(เวลาเรียน!BW33="o",ลับ!AQ$3,0))</f>
        <v>0</v>
      </c>
      <c r="BQ187" s="64">
        <f>IF(ลับ!AR$3=0,0,IF(เวลาเรียน!BX33="o",ลับ!AR$3,0))</f>
        <v>0</v>
      </c>
      <c r="BR187" s="64">
        <f>IF(ลับ!AS$3=0,0,IF(เวลาเรียน!BY33="o",ลับ!AS$3,0))</f>
        <v>0</v>
      </c>
      <c r="BS187" s="773">
        <f>IF(ลับ!AT$3=0,0,IF(เวลาเรียน!BZ33="o",ลับ!AT$3,0))</f>
        <v>0</v>
      </c>
      <c r="BT187" s="64">
        <f>IF(ลับ!BT$3=0,0,IF(เวลาเรียน!CB33="o",ลับ!BT$3,0))</f>
        <v>0</v>
      </c>
      <c r="BU187" s="64">
        <f>IF(ลับ!BU$3=0,0,IF(เวลาเรียน!CC33="o",ลับ!BU$3,0))</f>
        <v>0</v>
      </c>
      <c r="BV187" s="64">
        <f>IF(ลับ!BV$3=0,0,IF(เวลาเรียน!CD33="o",ลับ!BV$3,0))</f>
        <v>0</v>
      </c>
      <c r="BW187" s="64">
        <f>IF(ลับ!BW$3=0,0,IF(เวลาเรียน!CE33="o",ลับ!BW$3,0))</f>
        <v>0</v>
      </c>
      <c r="BX187" s="64">
        <f>IF(ลับ!BX$3=0,0,IF(เวลาเรียน!CF33="o",ลับ!BX$3,0))</f>
        <v>0</v>
      </c>
      <c r="BY187" s="64">
        <f>IF(ลับ!BY$3=0,0,IF(เวลาเรียน!CG33="o",ลับ!BY$3,0))</f>
        <v>0</v>
      </c>
      <c r="BZ187" s="64">
        <f>IF(ลับ!BZ$3=0,0,IF(เวลาเรียน!CH33="o",ลับ!BZ$3,0))</f>
        <v>0</v>
      </c>
      <c r="CA187" s="64">
        <f>IF(ลับ!CA$3=0,0,IF(เวลาเรียน!CI33="o",ลับ!CA$3,0))</f>
        <v>0</v>
      </c>
      <c r="CB187" s="64">
        <f>IF(ลับ!CB$3=0,0,IF(เวลาเรียน!CJ33="o",ลับ!CB$3,0))</f>
        <v>0</v>
      </c>
      <c r="CC187" s="64">
        <f>IF(ลับ!CC$3=0,0,IF(เวลาเรียน!CK33="o",ลับ!CC$3,0))</f>
        <v>0</v>
      </c>
      <c r="CD187" s="64">
        <f>IF(ลับ!CD$3=0,0,IF(เวลาเรียน!CL33="o",ลับ!CD$3,0))</f>
        <v>0</v>
      </c>
      <c r="CE187" s="64">
        <f>IF(ลับ!CE$3=0,0,IF(เวลาเรียน!CM33="o",ลับ!CE$3,0))</f>
        <v>0</v>
      </c>
      <c r="CF187" s="64">
        <f>IF(ลับ!CF$3=0,0,IF(เวลาเรียน!CN33="o",ลับ!CF$3,0))</f>
        <v>0</v>
      </c>
      <c r="CG187" s="64">
        <f>IF(ลับ!CG$3=0,0,IF(เวลาเรียน!CO33="o",ลับ!CG$3,0))</f>
        <v>0</v>
      </c>
      <c r="CH187" s="64">
        <f>IF(ลับ!CH$3=0,0,IF(เวลาเรียน!CP33="o",ลับ!CH$3,0))</f>
        <v>0</v>
      </c>
      <c r="CI187" s="64">
        <f>IF(ลับ!CI$3=0,0,IF(เวลาเรียน!CQ33="o",ลับ!CI$3,0))</f>
        <v>0</v>
      </c>
      <c r="CJ187" s="64">
        <f>IF(ลับ!CJ$3=0,0,IF(เวลาเรียน!CR33="o",ลับ!CJ$3,0))</f>
        <v>0</v>
      </c>
      <c r="CK187" s="64">
        <f>IF(ลับ!CK$3=0,0,IF(เวลาเรียน!CS33="o",ลับ!CK$3,0))</f>
        <v>0</v>
      </c>
      <c r="CL187" s="64">
        <f>IF(ลับ!CL$3=0,0,IF(เวลาเรียน!CT33="o",ลับ!CL$3,0))</f>
        <v>0</v>
      </c>
      <c r="CM187" s="64">
        <f>IF(ลับ!CM$3=0,0,IF(เวลาเรียน!CU33="o",ลับ!CM$3,0))</f>
        <v>0</v>
      </c>
      <c r="CN187" s="64">
        <f>IF(ลับ!CN$3=0,0,IF(เวลาเรียน!CV33="o",ลับ!CN$3,0))</f>
        <v>0</v>
      </c>
      <c r="CO187" s="64">
        <f>IF(ลับ!CO$3=0,0,IF(เวลาเรียน!CW33="o",ลับ!CO$3,0))</f>
        <v>0</v>
      </c>
      <c r="CP187" s="64">
        <f>IF(ลับ!CP$3=0,0,IF(เวลาเรียน!CX33="o",ลับ!CP$3,0))</f>
        <v>0</v>
      </c>
      <c r="CQ187" s="64">
        <f>IF(ลับ!CQ$3=0,0,IF(เวลาเรียน!CY33="o",ลับ!CQ$3,0))</f>
        <v>0</v>
      </c>
      <c r="CR187" s="64">
        <f>IF(ลับ!CR$3=0,0,IF(เวลาเรียน!CZ33="o",ลับ!CR$3,0))</f>
        <v>0</v>
      </c>
      <c r="CS187" s="64">
        <f>IF(ลับ!CS$3=0,0,IF(เวลาเรียน!DA33="o",ลับ!CS$3,0))</f>
        <v>0</v>
      </c>
      <c r="CT187" s="64">
        <f>IF(ลับ!CT$3=0,0,IF(เวลาเรียน!DB33="o",ลับ!CT$3,0))</f>
        <v>0</v>
      </c>
      <c r="CU187" s="64">
        <f>IF(ลับ!CU$3=0,0,IF(เวลาเรียน!DC33="o",ลับ!CU$3,0))</f>
        <v>0</v>
      </c>
      <c r="CV187" s="64">
        <f>IF(ลับ!CV$3=0,0,IF(เวลาเรียน!DD33="o",ลับ!CV$3,0))</f>
        <v>0</v>
      </c>
      <c r="CW187" s="64">
        <f>IF(ลับ!CW$3=0,0,IF(เวลาเรียน!DE33="o",ลับ!CW$3,0))</f>
        <v>0</v>
      </c>
      <c r="CX187" s="85">
        <f t="shared" si="26"/>
        <v>0</v>
      </c>
      <c r="CZ187" s="51"/>
      <c r="DA187" s="51"/>
      <c r="DB187" s="51"/>
      <c r="DC187" s="51"/>
      <c r="DD187" s="51"/>
      <c r="DE187" s="51"/>
      <c r="DF187" s="51"/>
      <c r="DG187" s="51"/>
      <c r="DH187" s="51"/>
      <c r="DI187" s="51"/>
      <c r="DJ187" s="51"/>
      <c r="DK187" s="51"/>
      <c r="DL187" s="51"/>
      <c r="DM187" s="51"/>
      <c r="DN187" s="51"/>
      <c r="DO187" s="51"/>
      <c r="DP187" s="51"/>
      <c r="DQ187" s="51"/>
      <c r="DR187" s="51"/>
      <c r="DS187" s="51"/>
      <c r="DT187" s="51"/>
      <c r="DU187" s="51"/>
      <c r="DV187" s="51"/>
      <c r="DW187" s="51"/>
      <c r="DX187" s="51"/>
      <c r="DY187" s="51"/>
      <c r="DZ187" s="51"/>
      <c r="EA187" s="51"/>
      <c r="EB187" s="51"/>
      <c r="EC187" s="51"/>
      <c r="ED187" s="51"/>
      <c r="EE187" s="51"/>
      <c r="EF187" s="51"/>
    </row>
    <row r="188" spans="1:214" ht="21">
      <c r="A188" s="29">
        <v>29</v>
      </c>
      <c r="B188" s="64">
        <f>IF(ลับ!B$3=0,0,IF(เวลาเรียน!G34="o",ลับ!B$3,0))</f>
        <v>0</v>
      </c>
      <c r="C188" s="64">
        <f>IF(ลับ!C$3=0,0,IF(เวลาเรียน!H34="o",ลับ!C$3,0))</f>
        <v>0</v>
      </c>
      <c r="D188" s="64">
        <f>IF(ลับ!D$3=0,0,IF(เวลาเรียน!I34="o",ลับ!D$3,0))</f>
        <v>0</v>
      </c>
      <c r="E188" s="64">
        <f>IF(ลับ!E$3=0,0,IF(เวลาเรียน!J34="o",ลับ!E$3,0))</f>
        <v>0</v>
      </c>
      <c r="F188" s="64">
        <f>IF(ลับ!F$3=0,0,IF(เวลาเรียน!K34="o",ลับ!F$3,0))</f>
        <v>0</v>
      </c>
      <c r="G188" s="64">
        <f>IF(ลับ!G$3=0,0,IF(เวลาเรียน!L34="o",ลับ!G$3,0))</f>
        <v>0</v>
      </c>
      <c r="H188" s="64">
        <f>IF(ลับ!H$3=0,0,IF(เวลาเรียน!M34="o",ลับ!H$3,0))</f>
        <v>0</v>
      </c>
      <c r="I188" s="64">
        <f>IF(ลับ!I$3=0,0,IF(เวลาเรียน!N34="o",ลับ!I$3,0))</f>
        <v>0</v>
      </c>
      <c r="J188" s="64">
        <f>IF(ลับ!J$3=0,0,IF(เวลาเรียน!O34="o",ลับ!J$3,0))</f>
        <v>0</v>
      </c>
      <c r="K188" s="64">
        <f>IF(ลับ!K$3=0,0,IF(เวลาเรียน!P34="o",ลับ!K$3,0))</f>
        <v>0</v>
      </c>
      <c r="L188" s="64">
        <f>IF(ลับ!L$3=0,0,IF(เวลาเรียน!Q34="o",ลับ!L$3,0))</f>
        <v>0</v>
      </c>
      <c r="M188" s="64">
        <f>IF(ลับ!M$3=0,0,IF(เวลาเรียน!R34="o",ลับ!M$3,0))</f>
        <v>0</v>
      </c>
      <c r="N188" s="64">
        <f>IF(ลับ!N$3=0,0,IF(เวลาเรียน!S34="o",ลับ!N$3,0))</f>
        <v>0</v>
      </c>
      <c r="O188" s="64">
        <f>IF(ลับ!O$3=0,0,IF(เวลาเรียน!T34="o",ลับ!O$3,0))</f>
        <v>0</v>
      </c>
      <c r="P188" s="64">
        <f>IF(ลับ!P$3=0,0,IF(เวลาเรียน!U34="o",ลับ!P$3,0))</f>
        <v>0</v>
      </c>
      <c r="Q188" s="64">
        <f>IF(ลับ!Q$3=0,0,IF(เวลาเรียน!V34="o",ลับ!Q$3,0))</f>
        <v>0</v>
      </c>
      <c r="R188" s="64">
        <f>IF(ลับ!R$3=0,0,IF(เวลาเรียน!W34="o",ลับ!R$3,0))</f>
        <v>0</v>
      </c>
      <c r="S188" s="64">
        <f>IF(ลับ!S$3=0,0,IF(เวลาเรียน!X34="o",ลับ!S$3,0))</f>
        <v>0</v>
      </c>
      <c r="T188" s="64">
        <f>IF(ลับ!T$3=0,0,IF(เวลาเรียน!Y34="o",ลับ!T$3,0))</f>
        <v>0</v>
      </c>
      <c r="U188" s="64">
        <f>IF(ลับ!U$3=0,0,IF(เวลาเรียน!Z34="o",ลับ!U$3,0))</f>
        <v>0</v>
      </c>
      <c r="V188" s="64">
        <f>IF(ลับ!V$3=0,0,IF(เวลาเรียน!AA34="o",ลับ!V$3,0))</f>
        <v>0</v>
      </c>
      <c r="W188" s="64">
        <f>IF(ลับ!W$3=0,0,IF(เวลาเรียน!AB34="o",ลับ!W$3,0))</f>
        <v>0</v>
      </c>
      <c r="X188" s="64">
        <f>IF(ลับ!X$3=0,0,IF(เวลาเรียน!AC34="o",ลับ!X$3,0))</f>
        <v>0</v>
      </c>
      <c r="Y188" s="64">
        <f>IF(ลับ!Y$3=0,0,IF(เวลาเรียน!AD34="o",ลับ!Y$3,0))</f>
        <v>0</v>
      </c>
      <c r="Z188" s="773">
        <f>IF(ลับ!Z$3=0,0,IF(เวลาเรียน!AE34="o",ลับ!Z$3,0))</f>
        <v>0</v>
      </c>
      <c r="AA188" s="64">
        <f>IF(ลับ!B$3=0,0,IF(เวลาเรียน!AH34="o",ลับ!B$3,0))</f>
        <v>0</v>
      </c>
      <c r="AB188" s="64">
        <f>IF(ลับ!C$3=0,0,IF(เวลาเรียน!AI34="o",ลับ!C$3,0))</f>
        <v>0</v>
      </c>
      <c r="AC188" s="64">
        <f>IF(ลับ!D$3=0,0,IF(เวลาเรียน!AJ34="o",ลับ!D$3,0))</f>
        <v>0</v>
      </c>
      <c r="AD188" s="64">
        <f>IF(ลับ!E$3=0,0,IF(เวลาเรียน!AK34="o",ลับ!E$3,0))</f>
        <v>0</v>
      </c>
      <c r="AE188" s="64">
        <f>IF(ลับ!F$3=0,0,IF(เวลาเรียน!AL34="o",ลับ!F$3,0))</f>
        <v>0</v>
      </c>
      <c r="AF188" s="64">
        <f>IF(ลับ!G$3=0,0,IF(เวลาเรียน!AM34="o",ลับ!G$3,0))</f>
        <v>0</v>
      </c>
      <c r="AG188" s="64">
        <f>IF(ลับ!H$3=0,0,IF(เวลาเรียน!AN34="o",ลับ!H$3,0))</f>
        <v>0</v>
      </c>
      <c r="AH188" s="64">
        <f>IF(ลับ!I$3=0,0,IF(เวลาเรียน!AO34="o",ลับ!I$3,0))</f>
        <v>0</v>
      </c>
      <c r="AI188" s="64">
        <f>IF(ลับ!J$3=0,0,IF(เวลาเรียน!AP34="o",ลับ!J$3,0))</f>
        <v>0</v>
      </c>
      <c r="AJ188" s="64">
        <f>IF(ลับ!K$3=0,0,IF(เวลาเรียน!AQ34="o",ลับ!K$3,0))</f>
        <v>0</v>
      </c>
      <c r="AK188" s="64">
        <f>IF(ลับ!L$3=0,0,IF(เวลาเรียน!AR34="o",ลับ!L$3,0))</f>
        <v>0</v>
      </c>
      <c r="AL188" s="64">
        <f>IF(ลับ!M$3=0,0,IF(เวลาเรียน!AS34="o",ลับ!M$3,0))</f>
        <v>0</v>
      </c>
      <c r="AM188" s="64">
        <f>IF(ลับ!N$3=0,0,IF(เวลาเรียน!AT34="o",ลับ!N$3,0))</f>
        <v>0</v>
      </c>
      <c r="AN188" s="64">
        <f>IF(ลับ!O$3=0,0,IF(เวลาเรียน!AU34="o",ลับ!O$3,0))</f>
        <v>0</v>
      </c>
      <c r="AO188" s="64">
        <f>IF(ลับ!P$3=0,0,IF(เวลาเรียน!AV34="o",ลับ!P$3,0))</f>
        <v>0</v>
      </c>
      <c r="AP188" s="64">
        <f>IF(ลับ!Q$3=0,0,IF(เวลาเรียน!AW34="o",ลับ!Q$3,0))</f>
        <v>0</v>
      </c>
      <c r="AQ188" s="64">
        <f>IF(ลับ!R$3=0,0,IF(เวลาเรียน!AX34="o",ลับ!R$3,0))</f>
        <v>0</v>
      </c>
      <c r="AR188" s="64">
        <f>IF(ลับ!S$3=0,0,IF(เวลาเรียน!AY34="o",ลับ!S$3,0))</f>
        <v>0</v>
      </c>
      <c r="AS188" s="64">
        <f>IF(ลับ!T$3=0,0,IF(เวลาเรียน!AZ34="o",ลับ!T$3,0))</f>
        <v>0</v>
      </c>
      <c r="AT188" s="64">
        <f>IF(ลับ!U$3=0,0,IF(เวลาเรียน!BA34="o",ลับ!U$3,0))</f>
        <v>0</v>
      </c>
      <c r="AU188" s="64">
        <f>IF(ลับ!V$3=0,0,IF(เวลาเรียน!BB34="o",ลับ!V$3,0))</f>
        <v>0</v>
      </c>
      <c r="AV188" s="64">
        <f>IF(ลับ!W$3=0,0,IF(เวลาเรียน!BC34="o",ลับ!W$3,0))</f>
        <v>0</v>
      </c>
      <c r="AW188" s="64">
        <f>IF(ลับ!X$3=0,0,IF(เวลาเรียน!BD34="o",ลับ!X$3,0))</f>
        <v>0</v>
      </c>
      <c r="AX188" s="64">
        <f>IF(ลับ!Y$3=0,0,IF(เวลาเรียน!BE34="o",ลับ!Y$3,0))</f>
        <v>0</v>
      </c>
      <c r="AY188" s="64">
        <f>IF(ลับ!Z$3=0,0,IF(เวลาเรียน!BF34="o",ลับ!Z$3,0))</f>
        <v>0</v>
      </c>
      <c r="AZ188" s="64">
        <f>IF(ลับ!AA$3=0,0,IF(เวลาเรียน!BG34="o",ลับ!AA$3,0))</f>
        <v>0</v>
      </c>
      <c r="BA188" s="64">
        <f>IF(ลับ!AB$3=0,0,IF(เวลาเรียน!BH34="o",ลับ!AB$3,0))</f>
        <v>0</v>
      </c>
      <c r="BB188" s="64">
        <f>IF(ลับ!AC$3=0,0,IF(เวลาเรียน!BI34="o",ลับ!AC$3,0))</f>
        <v>0</v>
      </c>
      <c r="BC188" s="64">
        <f>IF(ลับ!AD$3=0,0,IF(เวลาเรียน!BJ34="o",ลับ!AD$3,0))</f>
        <v>0</v>
      </c>
      <c r="BD188" s="64">
        <f>IF(ลับ!AE$3=0,0,IF(เวลาเรียน!BK34="o",ลับ!AE$3,0))</f>
        <v>0</v>
      </c>
      <c r="BE188" s="64">
        <f>IF(ลับ!AF$3=0,0,IF(เวลาเรียน!BL34="o",ลับ!AF$3,0))</f>
        <v>0</v>
      </c>
      <c r="BF188" s="64">
        <f>IF(ลับ!AG$3=0,0,IF(เวลาเรียน!BM34="o",ลับ!AG$3,0))</f>
        <v>0</v>
      </c>
      <c r="BG188" s="64">
        <f>IF(ลับ!AH$3=0,0,IF(เวลาเรียน!BN34="o",ลับ!AH$3,0))</f>
        <v>0</v>
      </c>
      <c r="BH188" s="64">
        <f>IF(ลับ!AI$3=0,0,IF(เวลาเรียน!BO34="o",ลับ!AI$3,0))</f>
        <v>0</v>
      </c>
      <c r="BI188" s="64">
        <f>IF(ลับ!AJ$3=0,0,IF(เวลาเรียน!BP34="o",ลับ!AJ$3,0))</f>
        <v>0</v>
      </c>
      <c r="BJ188" s="64">
        <f>IF(ลับ!AK$3=0,0,IF(เวลาเรียน!BQ34="o",ลับ!AK$3,0))</f>
        <v>0</v>
      </c>
      <c r="BK188" s="64">
        <f>IF(ลับ!AL$3=0,0,IF(เวลาเรียน!BR34="o",ลับ!AL$3,0))</f>
        <v>0</v>
      </c>
      <c r="BL188" s="64">
        <f>IF(ลับ!AM$3=0,0,IF(เวลาเรียน!BS34="o",ลับ!AM$3,0))</f>
        <v>0</v>
      </c>
      <c r="BM188" s="64">
        <f>IF(ลับ!AN$3=0,0,IF(เวลาเรียน!BT34="o",ลับ!AN$3,0))</f>
        <v>0</v>
      </c>
      <c r="BN188" s="64">
        <f>IF(ลับ!AO$3=0,0,IF(เวลาเรียน!BU34="o",ลับ!AO$3,0))</f>
        <v>0</v>
      </c>
      <c r="BO188" s="64">
        <f>IF(ลับ!AP$3=0,0,IF(เวลาเรียน!BV34="o",ลับ!AP$3,0))</f>
        <v>0</v>
      </c>
      <c r="BP188" s="64">
        <f>IF(ลับ!AQ$3=0,0,IF(เวลาเรียน!BW34="o",ลับ!AQ$3,0))</f>
        <v>0</v>
      </c>
      <c r="BQ188" s="64">
        <f>IF(ลับ!AR$3=0,0,IF(เวลาเรียน!BX34="o",ลับ!AR$3,0))</f>
        <v>0</v>
      </c>
      <c r="BR188" s="64">
        <f>IF(ลับ!AS$3=0,0,IF(เวลาเรียน!BY34="o",ลับ!AS$3,0))</f>
        <v>0</v>
      </c>
      <c r="BS188" s="773">
        <f>IF(ลับ!AT$3=0,0,IF(เวลาเรียน!BZ34="o",ลับ!AT$3,0))</f>
        <v>0</v>
      </c>
      <c r="BT188" s="64">
        <f>IF(ลับ!BT$3=0,0,IF(เวลาเรียน!CB34="o",ลับ!BT$3,0))</f>
        <v>0</v>
      </c>
      <c r="BU188" s="64">
        <f>IF(ลับ!BU$3=0,0,IF(เวลาเรียน!CC34="o",ลับ!BU$3,0))</f>
        <v>0</v>
      </c>
      <c r="BV188" s="64">
        <f>IF(ลับ!BV$3=0,0,IF(เวลาเรียน!CD34="o",ลับ!BV$3,0))</f>
        <v>0</v>
      </c>
      <c r="BW188" s="64">
        <f>IF(ลับ!BW$3=0,0,IF(เวลาเรียน!CE34="o",ลับ!BW$3,0))</f>
        <v>0</v>
      </c>
      <c r="BX188" s="64">
        <f>IF(ลับ!BX$3=0,0,IF(เวลาเรียน!CF34="o",ลับ!BX$3,0))</f>
        <v>0</v>
      </c>
      <c r="BY188" s="64">
        <f>IF(ลับ!BY$3=0,0,IF(เวลาเรียน!CG34="o",ลับ!BY$3,0))</f>
        <v>0</v>
      </c>
      <c r="BZ188" s="64">
        <f>IF(ลับ!BZ$3=0,0,IF(เวลาเรียน!CH34="o",ลับ!BZ$3,0))</f>
        <v>0</v>
      </c>
      <c r="CA188" s="64">
        <f>IF(ลับ!CA$3=0,0,IF(เวลาเรียน!CI34="o",ลับ!CA$3,0))</f>
        <v>0</v>
      </c>
      <c r="CB188" s="64">
        <f>IF(ลับ!CB$3=0,0,IF(เวลาเรียน!CJ34="o",ลับ!CB$3,0))</f>
        <v>0</v>
      </c>
      <c r="CC188" s="64">
        <f>IF(ลับ!CC$3=0,0,IF(เวลาเรียน!CK34="o",ลับ!CC$3,0))</f>
        <v>0</v>
      </c>
      <c r="CD188" s="64">
        <f>IF(ลับ!CD$3=0,0,IF(เวลาเรียน!CL34="o",ลับ!CD$3,0))</f>
        <v>0</v>
      </c>
      <c r="CE188" s="64">
        <f>IF(ลับ!CE$3=0,0,IF(เวลาเรียน!CM34="o",ลับ!CE$3,0))</f>
        <v>0</v>
      </c>
      <c r="CF188" s="64">
        <f>IF(ลับ!CF$3=0,0,IF(เวลาเรียน!CN34="o",ลับ!CF$3,0))</f>
        <v>0</v>
      </c>
      <c r="CG188" s="64">
        <f>IF(ลับ!CG$3=0,0,IF(เวลาเรียน!CO34="o",ลับ!CG$3,0))</f>
        <v>0</v>
      </c>
      <c r="CH188" s="64">
        <f>IF(ลับ!CH$3=0,0,IF(เวลาเรียน!CP34="o",ลับ!CH$3,0))</f>
        <v>0</v>
      </c>
      <c r="CI188" s="64">
        <f>IF(ลับ!CI$3=0,0,IF(เวลาเรียน!CQ34="o",ลับ!CI$3,0))</f>
        <v>0</v>
      </c>
      <c r="CJ188" s="64">
        <f>IF(ลับ!CJ$3=0,0,IF(เวลาเรียน!CR34="o",ลับ!CJ$3,0))</f>
        <v>0</v>
      </c>
      <c r="CK188" s="64">
        <f>IF(ลับ!CK$3=0,0,IF(เวลาเรียน!CS34="o",ลับ!CK$3,0))</f>
        <v>0</v>
      </c>
      <c r="CL188" s="64">
        <f>IF(ลับ!CL$3=0,0,IF(เวลาเรียน!CT34="o",ลับ!CL$3,0))</f>
        <v>0</v>
      </c>
      <c r="CM188" s="64">
        <f>IF(ลับ!CM$3=0,0,IF(เวลาเรียน!CU34="o",ลับ!CM$3,0))</f>
        <v>0</v>
      </c>
      <c r="CN188" s="64">
        <f>IF(ลับ!CN$3=0,0,IF(เวลาเรียน!CV34="o",ลับ!CN$3,0))</f>
        <v>0</v>
      </c>
      <c r="CO188" s="64">
        <f>IF(ลับ!CO$3=0,0,IF(เวลาเรียน!CW34="o",ลับ!CO$3,0))</f>
        <v>0</v>
      </c>
      <c r="CP188" s="64">
        <f>IF(ลับ!CP$3=0,0,IF(เวลาเรียน!CX34="o",ลับ!CP$3,0))</f>
        <v>0</v>
      </c>
      <c r="CQ188" s="64">
        <f>IF(ลับ!CQ$3=0,0,IF(เวลาเรียน!CY34="o",ลับ!CQ$3,0))</f>
        <v>0</v>
      </c>
      <c r="CR188" s="64">
        <f>IF(ลับ!CR$3=0,0,IF(เวลาเรียน!CZ34="o",ลับ!CR$3,0))</f>
        <v>0</v>
      </c>
      <c r="CS188" s="64">
        <f>IF(ลับ!CS$3=0,0,IF(เวลาเรียน!DA34="o",ลับ!CS$3,0))</f>
        <v>0</v>
      </c>
      <c r="CT188" s="64">
        <f>IF(ลับ!CT$3=0,0,IF(เวลาเรียน!DB34="o",ลับ!CT$3,0))</f>
        <v>0</v>
      </c>
      <c r="CU188" s="64">
        <f>IF(ลับ!CU$3=0,0,IF(เวลาเรียน!DC34="o",ลับ!CU$3,0))</f>
        <v>0</v>
      </c>
      <c r="CV188" s="64">
        <f>IF(ลับ!CV$3=0,0,IF(เวลาเรียน!DD34="o",ลับ!CV$3,0))</f>
        <v>0</v>
      </c>
      <c r="CW188" s="64">
        <f>IF(ลับ!CW$3=0,0,IF(เวลาเรียน!DE34="o",ลับ!CW$3,0))</f>
        <v>0</v>
      </c>
      <c r="CX188" s="85">
        <f t="shared" si="26"/>
        <v>0</v>
      </c>
      <c r="CZ188" s="51"/>
      <c r="DA188" s="51"/>
      <c r="DB188" s="51"/>
      <c r="DC188" s="51"/>
      <c r="DD188" s="51"/>
      <c r="DE188" s="51"/>
      <c r="DF188" s="51"/>
      <c r="DG188" s="51"/>
      <c r="DH188" s="51"/>
      <c r="DI188" s="51"/>
      <c r="DJ188" s="51"/>
      <c r="DK188" s="51"/>
      <c r="DL188" s="51"/>
      <c r="DM188" s="51"/>
      <c r="DN188" s="51"/>
      <c r="DO188" s="51"/>
      <c r="DP188" s="51"/>
      <c r="DQ188" s="51"/>
      <c r="DR188" s="51"/>
      <c r="DS188" s="51"/>
      <c r="DT188" s="51"/>
      <c r="DU188" s="51"/>
      <c r="DV188" s="51"/>
      <c r="DW188" s="51"/>
      <c r="DX188" s="51"/>
      <c r="DY188" s="51"/>
      <c r="DZ188" s="51"/>
      <c r="EA188" s="51"/>
      <c r="EB188" s="51"/>
      <c r="EC188" s="51"/>
      <c r="ED188" s="51"/>
      <c r="EE188" s="51"/>
      <c r="EF188" s="51"/>
    </row>
    <row r="189" spans="1:214" ht="21">
      <c r="A189" s="29">
        <v>30</v>
      </c>
      <c r="B189" s="64">
        <f>IF(ลับ!B$3=0,0,IF(เวลาเรียน!G35="o",ลับ!B$3,0))</f>
        <v>0</v>
      </c>
      <c r="C189" s="64">
        <f>IF(ลับ!C$3=0,0,IF(เวลาเรียน!H35="o",ลับ!C$3,0))</f>
        <v>0</v>
      </c>
      <c r="D189" s="64">
        <f>IF(ลับ!D$3=0,0,IF(เวลาเรียน!I35="o",ลับ!D$3,0))</f>
        <v>0</v>
      </c>
      <c r="E189" s="64">
        <f>IF(ลับ!E$3=0,0,IF(เวลาเรียน!J35="o",ลับ!E$3,0))</f>
        <v>0</v>
      </c>
      <c r="F189" s="64">
        <f>IF(ลับ!F$3=0,0,IF(เวลาเรียน!K35="o",ลับ!F$3,0))</f>
        <v>0</v>
      </c>
      <c r="G189" s="64">
        <f>IF(ลับ!G$3=0,0,IF(เวลาเรียน!L35="o",ลับ!G$3,0))</f>
        <v>0</v>
      </c>
      <c r="H189" s="64">
        <f>IF(ลับ!H$3=0,0,IF(เวลาเรียน!M35="o",ลับ!H$3,0))</f>
        <v>0</v>
      </c>
      <c r="I189" s="64">
        <f>IF(ลับ!I$3=0,0,IF(เวลาเรียน!N35="o",ลับ!I$3,0))</f>
        <v>0</v>
      </c>
      <c r="J189" s="64">
        <f>IF(ลับ!J$3=0,0,IF(เวลาเรียน!O35="o",ลับ!J$3,0))</f>
        <v>0</v>
      </c>
      <c r="K189" s="64">
        <f>IF(ลับ!K$3=0,0,IF(เวลาเรียน!P35="o",ลับ!K$3,0))</f>
        <v>0</v>
      </c>
      <c r="L189" s="64">
        <f>IF(ลับ!L$3=0,0,IF(เวลาเรียน!Q35="o",ลับ!L$3,0))</f>
        <v>0</v>
      </c>
      <c r="M189" s="64">
        <f>IF(ลับ!M$3=0,0,IF(เวลาเรียน!R35="o",ลับ!M$3,0))</f>
        <v>0</v>
      </c>
      <c r="N189" s="64">
        <f>IF(ลับ!N$3=0,0,IF(เวลาเรียน!S35="o",ลับ!N$3,0))</f>
        <v>0</v>
      </c>
      <c r="O189" s="64">
        <f>IF(ลับ!O$3=0,0,IF(เวลาเรียน!T35="o",ลับ!O$3,0))</f>
        <v>0</v>
      </c>
      <c r="P189" s="64">
        <f>IF(ลับ!P$3=0,0,IF(เวลาเรียน!U35="o",ลับ!P$3,0))</f>
        <v>0</v>
      </c>
      <c r="Q189" s="64">
        <f>IF(ลับ!Q$3=0,0,IF(เวลาเรียน!V35="o",ลับ!Q$3,0))</f>
        <v>0</v>
      </c>
      <c r="R189" s="64">
        <f>IF(ลับ!R$3=0,0,IF(เวลาเรียน!W35="o",ลับ!R$3,0))</f>
        <v>0</v>
      </c>
      <c r="S189" s="64">
        <f>IF(ลับ!S$3=0,0,IF(เวลาเรียน!X35="o",ลับ!S$3,0))</f>
        <v>0</v>
      </c>
      <c r="T189" s="64">
        <f>IF(ลับ!T$3=0,0,IF(เวลาเรียน!Y35="o",ลับ!T$3,0))</f>
        <v>0</v>
      </c>
      <c r="U189" s="64">
        <f>IF(ลับ!U$3=0,0,IF(เวลาเรียน!Z35="o",ลับ!U$3,0))</f>
        <v>0</v>
      </c>
      <c r="V189" s="64">
        <f>IF(ลับ!V$3=0,0,IF(เวลาเรียน!AA35="o",ลับ!V$3,0))</f>
        <v>0</v>
      </c>
      <c r="W189" s="64">
        <f>IF(ลับ!W$3=0,0,IF(เวลาเรียน!AB35="o",ลับ!W$3,0))</f>
        <v>0</v>
      </c>
      <c r="X189" s="64">
        <f>IF(ลับ!X$3=0,0,IF(เวลาเรียน!AC35="o",ลับ!X$3,0))</f>
        <v>0</v>
      </c>
      <c r="Y189" s="64">
        <f>IF(ลับ!Y$3=0,0,IF(เวลาเรียน!AD35="o",ลับ!Y$3,0))</f>
        <v>0</v>
      </c>
      <c r="Z189" s="773">
        <f>IF(ลับ!Z$3=0,0,IF(เวลาเรียน!AE35="o",ลับ!Z$3,0))</f>
        <v>0</v>
      </c>
      <c r="AA189" s="64">
        <f>IF(ลับ!B$3=0,0,IF(เวลาเรียน!AH35="o",ลับ!B$3,0))</f>
        <v>0</v>
      </c>
      <c r="AB189" s="64">
        <f>IF(ลับ!C$3=0,0,IF(เวลาเรียน!AI35="o",ลับ!C$3,0))</f>
        <v>0</v>
      </c>
      <c r="AC189" s="64">
        <f>IF(ลับ!D$3=0,0,IF(เวลาเรียน!AJ35="o",ลับ!D$3,0))</f>
        <v>0</v>
      </c>
      <c r="AD189" s="64">
        <f>IF(ลับ!E$3=0,0,IF(เวลาเรียน!AK35="o",ลับ!E$3,0))</f>
        <v>0</v>
      </c>
      <c r="AE189" s="64">
        <f>IF(ลับ!F$3=0,0,IF(เวลาเรียน!AL35="o",ลับ!F$3,0))</f>
        <v>0</v>
      </c>
      <c r="AF189" s="64">
        <f>IF(ลับ!G$3=0,0,IF(เวลาเรียน!AM35="o",ลับ!G$3,0))</f>
        <v>0</v>
      </c>
      <c r="AG189" s="64">
        <f>IF(ลับ!H$3=0,0,IF(เวลาเรียน!AN35="o",ลับ!H$3,0))</f>
        <v>0</v>
      </c>
      <c r="AH189" s="64">
        <f>IF(ลับ!I$3=0,0,IF(เวลาเรียน!AO35="o",ลับ!I$3,0))</f>
        <v>0</v>
      </c>
      <c r="AI189" s="64">
        <f>IF(ลับ!J$3=0,0,IF(เวลาเรียน!AP35="o",ลับ!J$3,0))</f>
        <v>0</v>
      </c>
      <c r="AJ189" s="64">
        <f>IF(ลับ!K$3=0,0,IF(เวลาเรียน!AQ35="o",ลับ!K$3,0))</f>
        <v>0</v>
      </c>
      <c r="AK189" s="64">
        <f>IF(ลับ!L$3=0,0,IF(เวลาเรียน!AR35="o",ลับ!L$3,0))</f>
        <v>0</v>
      </c>
      <c r="AL189" s="64">
        <f>IF(ลับ!M$3=0,0,IF(เวลาเรียน!AS35="o",ลับ!M$3,0))</f>
        <v>0</v>
      </c>
      <c r="AM189" s="64">
        <f>IF(ลับ!N$3=0,0,IF(เวลาเรียน!AT35="o",ลับ!N$3,0))</f>
        <v>0</v>
      </c>
      <c r="AN189" s="64">
        <f>IF(ลับ!O$3=0,0,IF(เวลาเรียน!AU35="o",ลับ!O$3,0))</f>
        <v>0</v>
      </c>
      <c r="AO189" s="64">
        <f>IF(ลับ!P$3=0,0,IF(เวลาเรียน!AV35="o",ลับ!P$3,0))</f>
        <v>0</v>
      </c>
      <c r="AP189" s="64">
        <f>IF(ลับ!Q$3=0,0,IF(เวลาเรียน!AW35="o",ลับ!Q$3,0))</f>
        <v>0</v>
      </c>
      <c r="AQ189" s="64">
        <f>IF(ลับ!R$3=0,0,IF(เวลาเรียน!AX35="o",ลับ!R$3,0))</f>
        <v>0</v>
      </c>
      <c r="AR189" s="64">
        <f>IF(ลับ!S$3=0,0,IF(เวลาเรียน!AY35="o",ลับ!S$3,0))</f>
        <v>0</v>
      </c>
      <c r="AS189" s="64">
        <f>IF(ลับ!T$3=0,0,IF(เวลาเรียน!AZ35="o",ลับ!T$3,0))</f>
        <v>0</v>
      </c>
      <c r="AT189" s="64">
        <f>IF(ลับ!U$3=0,0,IF(เวลาเรียน!BA35="o",ลับ!U$3,0))</f>
        <v>0</v>
      </c>
      <c r="AU189" s="64">
        <f>IF(ลับ!V$3=0,0,IF(เวลาเรียน!BB35="o",ลับ!V$3,0))</f>
        <v>0</v>
      </c>
      <c r="AV189" s="64">
        <f>IF(ลับ!W$3=0,0,IF(เวลาเรียน!BC35="o",ลับ!W$3,0))</f>
        <v>0</v>
      </c>
      <c r="AW189" s="64">
        <f>IF(ลับ!X$3=0,0,IF(เวลาเรียน!BD35="o",ลับ!X$3,0))</f>
        <v>0</v>
      </c>
      <c r="AX189" s="64">
        <f>IF(ลับ!Y$3=0,0,IF(เวลาเรียน!BE35="o",ลับ!Y$3,0))</f>
        <v>0</v>
      </c>
      <c r="AY189" s="64">
        <f>IF(ลับ!Z$3=0,0,IF(เวลาเรียน!BF35="o",ลับ!Z$3,0))</f>
        <v>0</v>
      </c>
      <c r="AZ189" s="64">
        <f>IF(ลับ!AA$3=0,0,IF(เวลาเรียน!BG35="o",ลับ!AA$3,0))</f>
        <v>0</v>
      </c>
      <c r="BA189" s="64">
        <f>IF(ลับ!AB$3=0,0,IF(เวลาเรียน!BH35="o",ลับ!AB$3,0))</f>
        <v>0</v>
      </c>
      <c r="BB189" s="64">
        <f>IF(ลับ!AC$3=0,0,IF(เวลาเรียน!BI35="o",ลับ!AC$3,0))</f>
        <v>0</v>
      </c>
      <c r="BC189" s="64">
        <f>IF(ลับ!AD$3=0,0,IF(เวลาเรียน!BJ35="o",ลับ!AD$3,0))</f>
        <v>0</v>
      </c>
      <c r="BD189" s="64">
        <f>IF(ลับ!AE$3=0,0,IF(เวลาเรียน!BK35="o",ลับ!AE$3,0))</f>
        <v>0</v>
      </c>
      <c r="BE189" s="64">
        <f>IF(ลับ!AF$3=0,0,IF(เวลาเรียน!BL35="o",ลับ!AF$3,0))</f>
        <v>0</v>
      </c>
      <c r="BF189" s="64">
        <f>IF(ลับ!AG$3=0,0,IF(เวลาเรียน!BM35="o",ลับ!AG$3,0))</f>
        <v>0</v>
      </c>
      <c r="BG189" s="64">
        <f>IF(ลับ!AH$3=0,0,IF(เวลาเรียน!BN35="o",ลับ!AH$3,0))</f>
        <v>0</v>
      </c>
      <c r="BH189" s="64">
        <f>IF(ลับ!AI$3=0,0,IF(เวลาเรียน!BO35="o",ลับ!AI$3,0))</f>
        <v>0</v>
      </c>
      <c r="BI189" s="64">
        <f>IF(ลับ!AJ$3=0,0,IF(เวลาเรียน!BP35="o",ลับ!AJ$3,0))</f>
        <v>0</v>
      </c>
      <c r="BJ189" s="64">
        <f>IF(ลับ!AK$3=0,0,IF(เวลาเรียน!BQ35="o",ลับ!AK$3,0))</f>
        <v>0</v>
      </c>
      <c r="BK189" s="64">
        <f>IF(ลับ!AL$3=0,0,IF(เวลาเรียน!BR35="o",ลับ!AL$3,0))</f>
        <v>0</v>
      </c>
      <c r="BL189" s="64">
        <f>IF(ลับ!AM$3=0,0,IF(เวลาเรียน!BS35="o",ลับ!AM$3,0))</f>
        <v>0</v>
      </c>
      <c r="BM189" s="64">
        <f>IF(ลับ!AN$3=0,0,IF(เวลาเรียน!BT35="o",ลับ!AN$3,0))</f>
        <v>0</v>
      </c>
      <c r="BN189" s="64">
        <f>IF(ลับ!AO$3=0,0,IF(เวลาเรียน!BU35="o",ลับ!AO$3,0))</f>
        <v>0</v>
      </c>
      <c r="BO189" s="64">
        <f>IF(ลับ!AP$3=0,0,IF(เวลาเรียน!BV35="o",ลับ!AP$3,0))</f>
        <v>0</v>
      </c>
      <c r="BP189" s="64">
        <f>IF(ลับ!AQ$3=0,0,IF(เวลาเรียน!BW35="o",ลับ!AQ$3,0))</f>
        <v>0</v>
      </c>
      <c r="BQ189" s="64">
        <f>IF(ลับ!AR$3=0,0,IF(เวลาเรียน!BX35="o",ลับ!AR$3,0))</f>
        <v>0</v>
      </c>
      <c r="BR189" s="64">
        <f>IF(ลับ!AS$3=0,0,IF(เวลาเรียน!BY35="o",ลับ!AS$3,0))</f>
        <v>0</v>
      </c>
      <c r="BS189" s="773">
        <f>IF(ลับ!AT$3=0,0,IF(เวลาเรียน!BZ35="o",ลับ!AT$3,0))</f>
        <v>0</v>
      </c>
      <c r="BT189" s="64">
        <f>IF(ลับ!BT$3=0,0,IF(เวลาเรียน!CB35="o",ลับ!BT$3,0))</f>
        <v>0</v>
      </c>
      <c r="BU189" s="64">
        <f>IF(ลับ!BU$3=0,0,IF(เวลาเรียน!CC35="o",ลับ!BU$3,0))</f>
        <v>0</v>
      </c>
      <c r="BV189" s="64">
        <f>IF(ลับ!BV$3=0,0,IF(เวลาเรียน!CD35="o",ลับ!BV$3,0))</f>
        <v>0</v>
      </c>
      <c r="BW189" s="64">
        <f>IF(ลับ!BW$3=0,0,IF(เวลาเรียน!CE35="o",ลับ!BW$3,0))</f>
        <v>0</v>
      </c>
      <c r="BX189" s="64">
        <f>IF(ลับ!BX$3=0,0,IF(เวลาเรียน!CF35="o",ลับ!BX$3,0))</f>
        <v>0</v>
      </c>
      <c r="BY189" s="64">
        <f>IF(ลับ!BY$3=0,0,IF(เวลาเรียน!CG35="o",ลับ!BY$3,0))</f>
        <v>0</v>
      </c>
      <c r="BZ189" s="64">
        <f>IF(ลับ!BZ$3=0,0,IF(เวลาเรียน!CH35="o",ลับ!BZ$3,0))</f>
        <v>0</v>
      </c>
      <c r="CA189" s="64">
        <f>IF(ลับ!CA$3=0,0,IF(เวลาเรียน!CI35="o",ลับ!CA$3,0))</f>
        <v>0</v>
      </c>
      <c r="CB189" s="64">
        <f>IF(ลับ!CB$3=0,0,IF(เวลาเรียน!CJ35="o",ลับ!CB$3,0))</f>
        <v>0</v>
      </c>
      <c r="CC189" s="64">
        <f>IF(ลับ!CC$3=0,0,IF(เวลาเรียน!CK35="o",ลับ!CC$3,0))</f>
        <v>0</v>
      </c>
      <c r="CD189" s="64">
        <f>IF(ลับ!CD$3=0,0,IF(เวลาเรียน!CL35="o",ลับ!CD$3,0))</f>
        <v>0</v>
      </c>
      <c r="CE189" s="64">
        <f>IF(ลับ!CE$3=0,0,IF(เวลาเรียน!CM35="o",ลับ!CE$3,0))</f>
        <v>0</v>
      </c>
      <c r="CF189" s="64">
        <f>IF(ลับ!CF$3=0,0,IF(เวลาเรียน!CN35="o",ลับ!CF$3,0))</f>
        <v>0</v>
      </c>
      <c r="CG189" s="64">
        <f>IF(ลับ!CG$3=0,0,IF(เวลาเรียน!CO35="o",ลับ!CG$3,0))</f>
        <v>0</v>
      </c>
      <c r="CH189" s="64">
        <f>IF(ลับ!CH$3=0,0,IF(เวลาเรียน!CP35="o",ลับ!CH$3,0))</f>
        <v>0</v>
      </c>
      <c r="CI189" s="64">
        <f>IF(ลับ!CI$3=0,0,IF(เวลาเรียน!CQ35="o",ลับ!CI$3,0))</f>
        <v>0</v>
      </c>
      <c r="CJ189" s="64">
        <f>IF(ลับ!CJ$3=0,0,IF(เวลาเรียน!CR35="o",ลับ!CJ$3,0))</f>
        <v>0</v>
      </c>
      <c r="CK189" s="64">
        <f>IF(ลับ!CK$3=0,0,IF(เวลาเรียน!CS35="o",ลับ!CK$3,0))</f>
        <v>0</v>
      </c>
      <c r="CL189" s="64">
        <f>IF(ลับ!CL$3=0,0,IF(เวลาเรียน!CT35="o",ลับ!CL$3,0))</f>
        <v>0</v>
      </c>
      <c r="CM189" s="64">
        <f>IF(ลับ!CM$3=0,0,IF(เวลาเรียน!CU35="o",ลับ!CM$3,0))</f>
        <v>0</v>
      </c>
      <c r="CN189" s="64">
        <f>IF(ลับ!CN$3=0,0,IF(เวลาเรียน!CV35="o",ลับ!CN$3,0))</f>
        <v>0</v>
      </c>
      <c r="CO189" s="64">
        <f>IF(ลับ!CO$3=0,0,IF(เวลาเรียน!CW35="o",ลับ!CO$3,0))</f>
        <v>0</v>
      </c>
      <c r="CP189" s="64">
        <f>IF(ลับ!CP$3=0,0,IF(เวลาเรียน!CX35="o",ลับ!CP$3,0))</f>
        <v>0</v>
      </c>
      <c r="CQ189" s="64">
        <f>IF(ลับ!CQ$3=0,0,IF(เวลาเรียน!CY35="o",ลับ!CQ$3,0))</f>
        <v>0</v>
      </c>
      <c r="CR189" s="64">
        <f>IF(ลับ!CR$3=0,0,IF(เวลาเรียน!CZ35="o",ลับ!CR$3,0))</f>
        <v>0</v>
      </c>
      <c r="CS189" s="64">
        <f>IF(ลับ!CS$3=0,0,IF(เวลาเรียน!DA35="o",ลับ!CS$3,0))</f>
        <v>0</v>
      </c>
      <c r="CT189" s="64">
        <f>IF(ลับ!CT$3=0,0,IF(เวลาเรียน!DB35="o",ลับ!CT$3,0))</f>
        <v>0</v>
      </c>
      <c r="CU189" s="64">
        <f>IF(ลับ!CU$3=0,0,IF(เวลาเรียน!DC35="o",ลับ!CU$3,0))</f>
        <v>0</v>
      </c>
      <c r="CV189" s="64">
        <f>IF(ลับ!CV$3=0,0,IF(เวลาเรียน!DD35="o",ลับ!CV$3,0))</f>
        <v>0</v>
      </c>
      <c r="CW189" s="64">
        <f>IF(ลับ!CW$3=0,0,IF(เวลาเรียน!DE35="o",ลับ!CW$3,0))</f>
        <v>0</v>
      </c>
      <c r="CX189" s="85">
        <f t="shared" si="26"/>
        <v>0</v>
      </c>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c r="DW189" s="51"/>
      <c r="DX189" s="51"/>
      <c r="DY189" s="51"/>
      <c r="DZ189" s="51"/>
      <c r="EA189" s="51"/>
      <c r="EB189" s="51"/>
      <c r="EC189" s="51"/>
      <c r="ED189" s="51"/>
      <c r="EE189" s="51"/>
      <c r="EF189" s="51"/>
    </row>
    <row r="190" spans="1:214" ht="21">
      <c r="A190" s="29">
        <v>31</v>
      </c>
      <c r="B190" s="64">
        <f>IF(ลับ!B$3=0,0,IF(เวลาเรียน!G36="o",ลับ!B$3,0))</f>
        <v>0</v>
      </c>
      <c r="C190" s="64">
        <f>IF(ลับ!C$3=0,0,IF(เวลาเรียน!H36="o",ลับ!C$3,0))</f>
        <v>0</v>
      </c>
      <c r="D190" s="64">
        <f>IF(ลับ!D$3=0,0,IF(เวลาเรียน!I36="o",ลับ!D$3,0))</f>
        <v>0</v>
      </c>
      <c r="E190" s="64">
        <f>IF(ลับ!E$3=0,0,IF(เวลาเรียน!J36="o",ลับ!E$3,0))</f>
        <v>0</v>
      </c>
      <c r="F190" s="64">
        <f>IF(ลับ!F$3=0,0,IF(เวลาเรียน!K36="o",ลับ!F$3,0))</f>
        <v>0</v>
      </c>
      <c r="G190" s="64">
        <f>IF(ลับ!G$3=0,0,IF(เวลาเรียน!L36="o",ลับ!G$3,0))</f>
        <v>0</v>
      </c>
      <c r="H190" s="64">
        <f>IF(ลับ!H$3=0,0,IF(เวลาเรียน!M36="o",ลับ!H$3,0))</f>
        <v>0</v>
      </c>
      <c r="I190" s="64">
        <f>IF(ลับ!I$3=0,0,IF(เวลาเรียน!N36="o",ลับ!I$3,0))</f>
        <v>0</v>
      </c>
      <c r="J190" s="64">
        <f>IF(ลับ!J$3=0,0,IF(เวลาเรียน!O36="o",ลับ!J$3,0))</f>
        <v>0</v>
      </c>
      <c r="K190" s="64">
        <f>IF(ลับ!K$3=0,0,IF(เวลาเรียน!P36="o",ลับ!K$3,0))</f>
        <v>0</v>
      </c>
      <c r="L190" s="64">
        <f>IF(ลับ!L$3=0,0,IF(เวลาเรียน!Q36="o",ลับ!L$3,0))</f>
        <v>0</v>
      </c>
      <c r="M190" s="64">
        <f>IF(ลับ!M$3=0,0,IF(เวลาเรียน!R36="o",ลับ!M$3,0))</f>
        <v>0</v>
      </c>
      <c r="N190" s="64">
        <f>IF(ลับ!N$3=0,0,IF(เวลาเรียน!S36="o",ลับ!N$3,0))</f>
        <v>0</v>
      </c>
      <c r="O190" s="64">
        <f>IF(ลับ!O$3=0,0,IF(เวลาเรียน!T36="o",ลับ!O$3,0))</f>
        <v>0</v>
      </c>
      <c r="P190" s="64">
        <f>IF(ลับ!P$3=0,0,IF(เวลาเรียน!U36="o",ลับ!P$3,0))</f>
        <v>0</v>
      </c>
      <c r="Q190" s="64">
        <f>IF(ลับ!Q$3=0,0,IF(เวลาเรียน!V36="o",ลับ!Q$3,0))</f>
        <v>0</v>
      </c>
      <c r="R190" s="64">
        <f>IF(ลับ!R$3=0,0,IF(เวลาเรียน!W36="o",ลับ!R$3,0))</f>
        <v>0</v>
      </c>
      <c r="S190" s="64">
        <f>IF(ลับ!S$3=0,0,IF(เวลาเรียน!X36="o",ลับ!S$3,0))</f>
        <v>0</v>
      </c>
      <c r="T190" s="64">
        <f>IF(ลับ!T$3=0,0,IF(เวลาเรียน!Y36="o",ลับ!T$3,0))</f>
        <v>0</v>
      </c>
      <c r="U190" s="64">
        <f>IF(ลับ!U$3=0,0,IF(เวลาเรียน!Z36="o",ลับ!U$3,0))</f>
        <v>0</v>
      </c>
      <c r="V190" s="64">
        <f>IF(ลับ!V$3=0,0,IF(เวลาเรียน!AA36="o",ลับ!V$3,0))</f>
        <v>0</v>
      </c>
      <c r="W190" s="64">
        <f>IF(ลับ!W$3=0,0,IF(เวลาเรียน!AB36="o",ลับ!W$3,0))</f>
        <v>0</v>
      </c>
      <c r="X190" s="64">
        <f>IF(ลับ!X$3=0,0,IF(เวลาเรียน!AC36="o",ลับ!X$3,0))</f>
        <v>0</v>
      </c>
      <c r="Y190" s="64">
        <f>IF(ลับ!Y$3=0,0,IF(เวลาเรียน!AD36="o",ลับ!Y$3,0))</f>
        <v>0</v>
      </c>
      <c r="Z190" s="773">
        <f>IF(ลับ!Z$3=0,0,IF(เวลาเรียน!AE36="o",ลับ!Z$3,0))</f>
        <v>0</v>
      </c>
      <c r="AA190" s="64">
        <f>IF(ลับ!B$3=0,0,IF(เวลาเรียน!AH36="o",ลับ!B$3,0))</f>
        <v>0</v>
      </c>
      <c r="AB190" s="64">
        <f>IF(ลับ!C$3=0,0,IF(เวลาเรียน!AI36="o",ลับ!C$3,0))</f>
        <v>0</v>
      </c>
      <c r="AC190" s="64">
        <f>IF(ลับ!D$3=0,0,IF(เวลาเรียน!AJ36="o",ลับ!D$3,0))</f>
        <v>0</v>
      </c>
      <c r="AD190" s="64">
        <f>IF(ลับ!E$3=0,0,IF(เวลาเรียน!AK36="o",ลับ!E$3,0))</f>
        <v>0</v>
      </c>
      <c r="AE190" s="64">
        <f>IF(ลับ!F$3=0,0,IF(เวลาเรียน!AL36="o",ลับ!F$3,0))</f>
        <v>0</v>
      </c>
      <c r="AF190" s="64">
        <f>IF(ลับ!G$3=0,0,IF(เวลาเรียน!AM36="o",ลับ!G$3,0))</f>
        <v>0</v>
      </c>
      <c r="AG190" s="64">
        <f>IF(ลับ!H$3=0,0,IF(เวลาเรียน!AN36="o",ลับ!H$3,0))</f>
        <v>0</v>
      </c>
      <c r="AH190" s="64">
        <f>IF(ลับ!I$3=0,0,IF(เวลาเรียน!AO36="o",ลับ!I$3,0))</f>
        <v>0</v>
      </c>
      <c r="AI190" s="64">
        <f>IF(ลับ!J$3=0,0,IF(เวลาเรียน!AP36="o",ลับ!J$3,0))</f>
        <v>0</v>
      </c>
      <c r="AJ190" s="64">
        <f>IF(ลับ!K$3=0,0,IF(เวลาเรียน!AQ36="o",ลับ!K$3,0))</f>
        <v>0</v>
      </c>
      <c r="AK190" s="64">
        <f>IF(ลับ!L$3=0,0,IF(เวลาเรียน!AR36="o",ลับ!L$3,0))</f>
        <v>0</v>
      </c>
      <c r="AL190" s="64">
        <f>IF(ลับ!M$3=0,0,IF(เวลาเรียน!AS36="o",ลับ!M$3,0))</f>
        <v>0</v>
      </c>
      <c r="AM190" s="64">
        <f>IF(ลับ!N$3=0,0,IF(เวลาเรียน!AT36="o",ลับ!N$3,0))</f>
        <v>0</v>
      </c>
      <c r="AN190" s="64">
        <f>IF(ลับ!O$3=0,0,IF(เวลาเรียน!AU36="o",ลับ!O$3,0))</f>
        <v>0</v>
      </c>
      <c r="AO190" s="64">
        <f>IF(ลับ!P$3=0,0,IF(เวลาเรียน!AV36="o",ลับ!P$3,0))</f>
        <v>0</v>
      </c>
      <c r="AP190" s="64">
        <f>IF(ลับ!Q$3=0,0,IF(เวลาเรียน!AW36="o",ลับ!Q$3,0))</f>
        <v>0</v>
      </c>
      <c r="AQ190" s="64">
        <f>IF(ลับ!R$3=0,0,IF(เวลาเรียน!AX36="o",ลับ!R$3,0))</f>
        <v>0</v>
      </c>
      <c r="AR190" s="64">
        <f>IF(ลับ!S$3=0,0,IF(เวลาเรียน!AY36="o",ลับ!S$3,0))</f>
        <v>0</v>
      </c>
      <c r="AS190" s="64">
        <f>IF(ลับ!T$3=0,0,IF(เวลาเรียน!AZ36="o",ลับ!T$3,0))</f>
        <v>0</v>
      </c>
      <c r="AT190" s="64">
        <f>IF(ลับ!U$3=0,0,IF(เวลาเรียน!BA36="o",ลับ!U$3,0))</f>
        <v>0</v>
      </c>
      <c r="AU190" s="64">
        <f>IF(ลับ!V$3=0,0,IF(เวลาเรียน!BB36="o",ลับ!V$3,0))</f>
        <v>0</v>
      </c>
      <c r="AV190" s="64">
        <f>IF(ลับ!W$3=0,0,IF(เวลาเรียน!BC36="o",ลับ!W$3,0))</f>
        <v>0</v>
      </c>
      <c r="AW190" s="64">
        <f>IF(ลับ!X$3=0,0,IF(เวลาเรียน!BD36="o",ลับ!X$3,0))</f>
        <v>0</v>
      </c>
      <c r="AX190" s="64">
        <f>IF(ลับ!Y$3=0,0,IF(เวลาเรียน!BE36="o",ลับ!Y$3,0))</f>
        <v>0</v>
      </c>
      <c r="AY190" s="64">
        <f>IF(ลับ!Z$3=0,0,IF(เวลาเรียน!BF36="o",ลับ!Z$3,0))</f>
        <v>0</v>
      </c>
      <c r="AZ190" s="64">
        <f>IF(ลับ!AA$3=0,0,IF(เวลาเรียน!BG36="o",ลับ!AA$3,0))</f>
        <v>0</v>
      </c>
      <c r="BA190" s="64">
        <f>IF(ลับ!AB$3=0,0,IF(เวลาเรียน!BH36="o",ลับ!AB$3,0))</f>
        <v>0</v>
      </c>
      <c r="BB190" s="64">
        <f>IF(ลับ!AC$3=0,0,IF(เวลาเรียน!BI36="o",ลับ!AC$3,0))</f>
        <v>0</v>
      </c>
      <c r="BC190" s="64">
        <f>IF(ลับ!AD$3=0,0,IF(เวลาเรียน!BJ36="o",ลับ!AD$3,0))</f>
        <v>0</v>
      </c>
      <c r="BD190" s="64">
        <f>IF(ลับ!AE$3=0,0,IF(เวลาเรียน!BK36="o",ลับ!AE$3,0))</f>
        <v>0</v>
      </c>
      <c r="BE190" s="64">
        <f>IF(ลับ!AF$3=0,0,IF(เวลาเรียน!BL36="o",ลับ!AF$3,0))</f>
        <v>0</v>
      </c>
      <c r="BF190" s="64">
        <f>IF(ลับ!AG$3=0,0,IF(เวลาเรียน!BM36="o",ลับ!AG$3,0))</f>
        <v>0</v>
      </c>
      <c r="BG190" s="64">
        <f>IF(ลับ!AH$3=0,0,IF(เวลาเรียน!BN36="o",ลับ!AH$3,0))</f>
        <v>0</v>
      </c>
      <c r="BH190" s="64">
        <f>IF(ลับ!AI$3=0,0,IF(เวลาเรียน!BO36="o",ลับ!AI$3,0))</f>
        <v>0</v>
      </c>
      <c r="BI190" s="64">
        <f>IF(ลับ!AJ$3=0,0,IF(เวลาเรียน!BP36="o",ลับ!AJ$3,0))</f>
        <v>0</v>
      </c>
      <c r="BJ190" s="64">
        <f>IF(ลับ!AK$3=0,0,IF(เวลาเรียน!BQ36="o",ลับ!AK$3,0))</f>
        <v>0</v>
      </c>
      <c r="BK190" s="64">
        <f>IF(ลับ!AL$3=0,0,IF(เวลาเรียน!BR36="o",ลับ!AL$3,0))</f>
        <v>0</v>
      </c>
      <c r="BL190" s="64">
        <f>IF(ลับ!AM$3=0,0,IF(เวลาเรียน!BS36="o",ลับ!AM$3,0))</f>
        <v>0</v>
      </c>
      <c r="BM190" s="64">
        <f>IF(ลับ!AN$3=0,0,IF(เวลาเรียน!BT36="o",ลับ!AN$3,0))</f>
        <v>0</v>
      </c>
      <c r="BN190" s="64">
        <f>IF(ลับ!AO$3=0,0,IF(เวลาเรียน!BU36="o",ลับ!AO$3,0))</f>
        <v>0</v>
      </c>
      <c r="BO190" s="64">
        <f>IF(ลับ!AP$3=0,0,IF(เวลาเรียน!BV36="o",ลับ!AP$3,0))</f>
        <v>0</v>
      </c>
      <c r="BP190" s="64">
        <f>IF(ลับ!AQ$3=0,0,IF(เวลาเรียน!BW36="o",ลับ!AQ$3,0))</f>
        <v>0</v>
      </c>
      <c r="BQ190" s="64">
        <f>IF(ลับ!AR$3=0,0,IF(เวลาเรียน!BX36="o",ลับ!AR$3,0))</f>
        <v>0</v>
      </c>
      <c r="BR190" s="64">
        <f>IF(ลับ!AS$3=0,0,IF(เวลาเรียน!BY36="o",ลับ!AS$3,0))</f>
        <v>0</v>
      </c>
      <c r="BS190" s="773">
        <f>IF(ลับ!AT$3=0,0,IF(เวลาเรียน!BZ36="o",ลับ!AT$3,0))</f>
        <v>0</v>
      </c>
      <c r="BT190" s="64">
        <f>IF(ลับ!BT$3=0,0,IF(เวลาเรียน!CB36="o",ลับ!BT$3,0))</f>
        <v>0</v>
      </c>
      <c r="BU190" s="64">
        <f>IF(ลับ!BU$3=0,0,IF(เวลาเรียน!CC36="o",ลับ!BU$3,0))</f>
        <v>0</v>
      </c>
      <c r="BV190" s="64">
        <f>IF(ลับ!BV$3=0,0,IF(เวลาเรียน!CD36="o",ลับ!BV$3,0))</f>
        <v>0</v>
      </c>
      <c r="BW190" s="64">
        <f>IF(ลับ!BW$3=0,0,IF(เวลาเรียน!CE36="o",ลับ!BW$3,0))</f>
        <v>0</v>
      </c>
      <c r="BX190" s="64">
        <f>IF(ลับ!BX$3=0,0,IF(เวลาเรียน!CF36="o",ลับ!BX$3,0))</f>
        <v>0</v>
      </c>
      <c r="BY190" s="64">
        <f>IF(ลับ!BY$3=0,0,IF(เวลาเรียน!CG36="o",ลับ!BY$3,0))</f>
        <v>0</v>
      </c>
      <c r="BZ190" s="64">
        <f>IF(ลับ!BZ$3=0,0,IF(เวลาเรียน!CH36="o",ลับ!BZ$3,0))</f>
        <v>0</v>
      </c>
      <c r="CA190" s="64">
        <f>IF(ลับ!CA$3=0,0,IF(เวลาเรียน!CI36="o",ลับ!CA$3,0))</f>
        <v>0</v>
      </c>
      <c r="CB190" s="64">
        <f>IF(ลับ!CB$3=0,0,IF(เวลาเรียน!CJ36="o",ลับ!CB$3,0))</f>
        <v>0</v>
      </c>
      <c r="CC190" s="64">
        <f>IF(ลับ!CC$3=0,0,IF(เวลาเรียน!CK36="o",ลับ!CC$3,0))</f>
        <v>0</v>
      </c>
      <c r="CD190" s="64">
        <f>IF(ลับ!CD$3=0,0,IF(เวลาเรียน!CL36="o",ลับ!CD$3,0))</f>
        <v>0</v>
      </c>
      <c r="CE190" s="64">
        <f>IF(ลับ!CE$3=0,0,IF(เวลาเรียน!CM36="o",ลับ!CE$3,0))</f>
        <v>0</v>
      </c>
      <c r="CF190" s="64">
        <f>IF(ลับ!CF$3=0,0,IF(เวลาเรียน!CN36="o",ลับ!CF$3,0))</f>
        <v>0</v>
      </c>
      <c r="CG190" s="64">
        <f>IF(ลับ!CG$3=0,0,IF(เวลาเรียน!CO36="o",ลับ!CG$3,0))</f>
        <v>0</v>
      </c>
      <c r="CH190" s="64">
        <f>IF(ลับ!CH$3=0,0,IF(เวลาเรียน!CP36="o",ลับ!CH$3,0))</f>
        <v>0</v>
      </c>
      <c r="CI190" s="64">
        <f>IF(ลับ!CI$3=0,0,IF(เวลาเรียน!CQ36="o",ลับ!CI$3,0))</f>
        <v>0</v>
      </c>
      <c r="CJ190" s="64">
        <f>IF(ลับ!CJ$3=0,0,IF(เวลาเรียน!CR36="o",ลับ!CJ$3,0))</f>
        <v>0</v>
      </c>
      <c r="CK190" s="64">
        <f>IF(ลับ!CK$3=0,0,IF(เวลาเรียน!CS36="o",ลับ!CK$3,0))</f>
        <v>0</v>
      </c>
      <c r="CL190" s="64">
        <f>IF(ลับ!CL$3=0,0,IF(เวลาเรียน!CT36="o",ลับ!CL$3,0))</f>
        <v>0</v>
      </c>
      <c r="CM190" s="64">
        <f>IF(ลับ!CM$3=0,0,IF(เวลาเรียน!CU36="o",ลับ!CM$3,0))</f>
        <v>0</v>
      </c>
      <c r="CN190" s="64">
        <f>IF(ลับ!CN$3=0,0,IF(เวลาเรียน!CV36="o",ลับ!CN$3,0))</f>
        <v>0</v>
      </c>
      <c r="CO190" s="64">
        <f>IF(ลับ!CO$3=0,0,IF(เวลาเรียน!CW36="o",ลับ!CO$3,0))</f>
        <v>0</v>
      </c>
      <c r="CP190" s="64">
        <f>IF(ลับ!CP$3=0,0,IF(เวลาเรียน!CX36="o",ลับ!CP$3,0))</f>
        <v>0</v>
      </c>
      <c r="CQ190" s="64">
        <f>IF(ลับ!CQ$3=0,0,IF(เวลาเรียน!CY36="o",ลับ!CQ$3,0))</f>
        <v>0</v>
      </c>
      <c r="CR190" s="64">
        <f>IF(ลับ!CR$3=0,0,IF(เวลาเรียน!CZ36="o",ลับ!CR$3,0))</f>
        <v>0</v>
      </c>
      <c r="CS190" s="64">
        <f>IF(ลับ!CS$3=0,0,IF(เวลาเรียน!DA36="o",ลับ!CS$3,0))</f>
        <v>0</v>
      </c>
      <c r="CT190" s="64">
        <f>IF(ลับ!CT$3=0,0,IF(เวลาเรียน!DB36="o",ลับ!CT$3,0))</f>
        <v>0</v>
      </c>
      <c r="CU190" s="64">
        <f>IF(ลับ!CU$3=0,0,IF(เวลาเรียน!DC36="o",ลับ!CU$3,0))</f>
        <v>0</v>
      </c>
      <c r="CV190" s="64">
        <f>IF(ลับ!CV$3=0,0,IF(เวลาเรียน!DD36="o",ลับ!CV$3,0))</f>
        <v>0</v>
      </c>
      <c r="CW190" s="64">
        <f>IF(ลับ!CW$3=0,0,IF(เวลาเรียน!DE36="o",ลับ!CW$3,0))</f>
        <v>0</v>
      </c>
      <c r="CX190" s="85">
        <f t="shared" si="26"/>
        <v>0</v>
      </c>
      <c r="CZ190" s="51"/>
      <c r="DA190" s="51"/>
      <c r="DB190" s="51"/>
      <c r="DC190" s="51"/>
      <c r="DD190" s="51"/>
      <c r="DE190" s="51"/>
      <c r="DF190" s="51"/>
      <c r="DG190" s="51"/>
      <c r="DH190" s="51"/>
      <c r="DI190" s="51"/>
      <c r="DJ190" s="51"/>
      <c r="DK190" s="51"/>
      <c r="DL190" s="51"/>
      <c r="DM190" s="51"/>
      <c r="DN190" s="51"/>
      <c r="DO190" s="51"/>
      <c r="DP190" s="51"/>
      <c r="DQ190" s="51"/>
      <c r="DR190" s="51"/>
      <c r="DS190" s="51"/>
      <c r="DT190" s="51"/>
      <c r="DU190" s="51"/>
      <c r="DV190" s="51"/>
      <c r="DW190" s="51"/>
      <c r="DX190" s="51"/>
      <c r="DY190" s="51"/>
      <c r="DZ190" s="51"/>
      <c r="EA190" s="51"/>
      <c r="EB190" s="51"/>
      <c r="EC190" s="51"/>
      <c r="ED190" s="51"/>
      <c r="EE190" s="51"/>
      <c r="EF190" s="51"/>
    </row>
    <row r="191" spans="1:214" ht="21">
      <c r="A191" s="29">
        <v>32</v>
      </c>
      <c r="B191" s="64">
        <f>IF(ลับ!B$3=0,0,IF(เวลาเรียน!G37="o",ลับ!B$3,0))</f>
        <v>0</v>
      </c>
      <c r="C191" s="64">
        <f>IF(ลับ!C$3=0,0,IF(เวลาเรียน!H37="o",ลับ!C$3,0))</f>
        <v>0</v>
      </c>
      <c r="D191" s="64">
        <f>IF(ลับ!D$3=0,0,IF(เวลาเรียน!I37="o",ลับ!D$3,0))</f>
        <v>0</v>
      </c>
      <c r="E191" s="64">
        <f>IF(ลับ!E$3=0,0,IF(เวลาเรียน!J37="o",ลับ!E$3,0))</f>
        <v>0</v>
      </c>
      <c r="F191" s="64">
        <f>IF(ลับ!F$3=0,0,IF(เวลาเรียน!K37="o",ลับ!F$3,0))</f>
        <v>0</v>
      </c>
      <c r="G191" s="64">
        <f>IF(ลับ!G$3=0,0,IF(เวลาเรียน!L37="o",ลับ!G$3,0))</f>
        <v>0</v>
      </c>
      <c r="H191" s="64">
        <f>IF(ลับ!H$3=0,0,IF(เวลาเรียน!M37="o",ลับ!H$3,0))</f>
        <v>0</v>
      </c>
      <c r="I191" s="64">
        <f>IF(ลับ!I$3=0,0,IF(เวลาเรียน!N37="o",ลับ!I$3,0))</f>
        <v>0</v>
      </c>
      <c r="J191" s="64">
        <f>IF(ลับ!J$3=0,0,IF(เวลาเรียน!O37="o",ลับ!J$3,0))</f>
        <v>0</v>
      </c>
      <c r="K191" s="64">
        <f>IF(ลับ!K$3=0,0,IF(เวลาเรียน!P37="o",ลับ!K$3,0))</f>
        <v>0</v>
      </c>
      <c r="L191" s="64">
        <f>IF(ลับ!L$3=0,0,IF(เวลาเรียน!Q37="o",ลับ!L$3,0))</f>
        <v>0</v>
      </c>
      <c r="M191" s="64">
        <f>IF(ลับ!M$3=0,0,IF(เวลาเรียน!R37="o",ลับ!M$3,0))</f>
        <v>0</v>
      </c>
      <c r="N191" s="64">
        <f>IF(ลับ!N$3=0,0,IF(เวลาเรียน!S37="o",ลับ!N$3,0))</f>
        <v>0</v>
      </c>
      <c r="O191" s="64">
        <f>IF(ลับ!O$3=0,0,IF(เวลาเรียน!T37="o",ลับ!O$3,0))</f>
        <v>0</v>
      </c>
      <c r="P191" s="64">
        <f>IF(ลับ!P$3=0,0,IF(เวลาเรียน!U37="o",ลับ!P$3,0))</f>
        <v>0</v>
      </c>
      <c r="Q191" s="64">
        <f>IF(ลับ!Q$3=0,0,IF(เวลาเรียน!V37="o",ลับ!Q$3,0))</f>
        <v>0</v>
      </c>
      <c r="R191" s="64">
        <f>IF(ลับ!R$3=0,0,IF(เวลาเรียน!W37="o",ลับ!R$3,0))</f>
        <v>0</v>
      </c>
      <c r="S191" s="64">
        <f>IF(ลับ!S$3=0,0,IF(เวลาเรียน!X37="o",ลับ!S$3,0))</f>
        <v>0</v>
      </c>
      <c r="T191" s="64">
        <f>IF(ลับ!T$3=0,0,IF(เวลาเรียน!Y37="o",ลับ!T$3,0))</f>
        <v>0</v>
      </c>
      <c r="U191" s="64">
        <f>IF(ลับ!U$3=0,0,IF(เวลาเรียน!Z37="o",ลับ!U$3,0))</f>
        <v>0</v>
      </c>
      <c r="V191" s="64">
        <f>IF(ลับ!V$3=0,0,IF(เวลาเรียน!AA37="o",ลับ!V$3,0))</f>
        <v>0</v>
      </c>
      <c r="W191" s="64">
        <f>IF(ลับ!W$3=0,0,IF(เวลาเรียน!AB37="o",ลับ!W$3,0))</f>
        <v>0</v>
      </c>
      <c r="X191" s="64">
        <f>IF(ลับ!X$3=0,0,IF(เวลาเรียน!AC37="o",ลับ!X$3,0))</f>
        <v>0</v>
      </c>
      <c r="Y191" s="64">
        <f>IF(ลับ!Y$3=0,0,IF(เวลาเรียน!AD37="o",ลับ!Y$3,0))</f>
        <v>0</v>
      </c>
      <c r="Z191" s="773">
        <f>IF(ลับ!Z$3=0,0,IF(เวลาเรียน!AE37="o",ลับ!Z$3,0))</f>
        <v>0</v>
      </c>
      <c r="AA191" s="64">
        <f>IF(ลับ!B$3=0,0,IF(เวลาเรียน!AH37="o",ลับ!B$3,0))</f>
        <v>0</v>
      </c>
      <c r="AB191" s="64">
        <f>IF(ลับ!C$3=0,0,IF(เวลาเรียน!AI37="o",ลับ!C$3,0))</f>
        <v>0</v>
      </c>
      <c r="AC191" s="64">
        <f>IF(ลับ!D$3=0,0,IF(เวลาเรียน!AJ37="o",ลับ!D$3,0))</f>
        <v>0</v>
      </c>
      <c r="AD191" s="64">
        <f>IF(ลับ!E$3=0,0,IF(เวลาเรียน!AK37="o",ลับ!E$3,0))</f>
        <v>0</v>
      </c>
      <c r="AE191" s="64">
        <f>IF(ลับ!F$3=0,0,IF(เวลาเรียน!AL37="o",ลับ!F$3,0))</f>
        <v>0</v>
      </c>
      <c r="AF191" s="64">
        <f>IF(ลับ!G$3=0,0,IF(เวลาเรียน!AM37="o",ลับ!G$3,0))</f>
        <v>0</v>
      </c>
      <c r="AG191" s="64">
        <f>IF(ลับ!H$3=0,0,IF(เวลาเรียน!AN37="o",ลับ!H$3,0))</f>
        <v>0</v>
      </c>
      <c r="AH191" s="64">
        <f>IF(ลับ!I$3=0,0,IF(เวลาเรียน!AO37="o",ลับ!I$3,0))</f>
        <v>0</v>
      </c>
      <c r="AI191" s="64">
        <f>IF(ลับ!J$3=0,0,IF(เวลาเรียน!AP37="o",ลับ!J$3,0))</f>
        <v>0</v>
      </c>
      <c r="AJ191" s="64">
        <f>IF(ลับ!K$3=0,0,IF(เวลาเรียน!AQ37="o",ลับ!K$3,0))</f>
        <v>0</v>
      </c>
      <c r="AK191" s="64">
        <f>IF(ลับ!L$3=0,0,IF(เวลาเรียน!AR37="o",ลับ!L$3,0))</f>
        <v>0</v>
      </c>
      <c r="AL191" s="64">
        <f>IF(ลับ!M$3=0,0,IF(เวลาเรียน!AS37="o",ลับ!M$3,0))</f>
        <v>0</v>
      </c>
      <c r="AM191" s="64">
        <f>IF(ลับ!N$3=0,0,IF(เวลาเรียน!AT37="o",ลับ!N$3,0))</f>
        <v>0</v>
      </c>
      <c r="AN191" s="64">
        <f>IF(ลับ!O$3=0,0,IF(เวลาเรียน!AU37="o",ลับ!O$3,0))</f>
        <v>0</v>
      </c>
      <c r="AO191" s="64">
        <f>IF(ลับ!P$3=0,0,IF(เวลาเรียน!AV37="o",ลับ!P$3,0))</f>
        <v>0</v>
      </c>
      <c r="AP191" s="64">
        <f>IF(ลับ!Q$3=0,0,IF(เวลาเรียน!AW37="o",ลับ!Q$3,0))</f>
        <v>0</v>
      </c>
      <c r="AQ191" s="64">
        <f>IF(ลับ!R$3=0,0,IF(เวลาเรียน!AX37="o",ลับ!R$3,0))</f>
        <v>0</v>
      </c>
      <c r="AR191" s="64">
        <f>IF(ลับ!S$3=0,0,IF(เวลาเรียน!AY37="o",ลับ!S$3,0))</f>
        <v>0</v>
      </c>
      <c r="AS191" s="64">
        <f>IF(ลับ!T$3=0,0,IF(เวลาเรียน!AZ37="o",ลับ!T$3,0))</f>
        <v>0</v>
      </c>
      <c r="AT191" s="64">
        <f>IF(ลับ!U$3=0,0,IF(เวลาเรียน!BA37="o",ลับ!U$3,0))</f>
        <v>0</v>
      </c>
      <c r="AU191" s="64">
        <f>IF(ลับ!V$3=0,0,IF(เวลาเรียน!BB37="o",ลับ!V$3,0))</f>
        <v>0</v>
      </c>
      <c r="AV191" s="64">
        <f>IF(ลับ!W$3=0,0,IF(เวลาเรียน!BC37="o",ลับ!W$3,0))</f>
        <v>0</v>
      </c>
      <c r="AW191" s="64">
        <f>IF(ลับ!X$3=0,0,IF(เวลาเรียน!BD37="o",ลับ!X$3,0))</f>
        <v>0</v>
      </c>
      <c r="AX191" s="64">
        <f>IF(ลับ!Y$3=0,0,IF(เวลาเรียน!BE37="o",ลับ!Y$3,0))</f>
        <v>0</v>
      </c>
      <c r="AY191" s="64">
        <f>IF(ลับ!Z$3=0,0,IF(เวลาเรียน!BF37="o",ลับ!Z$3,0))</f>
        <v>0</v>
      </c>
      <c r="AZ191" s="64">
        <f>IF(ลับ!AA$3=0,0,IF(เวลาเรียน!BG37="o",ลับ!AA$3,0))</f>
        <v>0</v>
      </c>
      <c r="BA191" s="64">
        <f>IF(ลับ!AB$3=0,0,IF(เวลาเรียน!BH37="o",ลับ!AB$3,0))</f>
        <v>0</v>
      </c>
      <c r="BB191" s="64">
        <f>IF(ลับ!AC$3=0,0,IF(เวลาเรียน!BI37="o",ลับ!AC$3,0))</f>
        <v>0</v>
      </c>
      <c r="BC191" s="64">
        <f>IF(ลับ!AD$3=0,0,IF(เวลาเรียน!BJ37="o",ลับ!AD$3,0))</f>
        <v>0</v>
      </c>
      <c r="BD191" s="64">
        <f>IF(ลับ!AE$3=0,0,IF(เวลาเรียน!BK37="o",ลับ!AE$3,0))</f>
        <v>0</v>
      </c>
      <c r="BE191" s="64">
        <f>IF(ลับ!AF$3=0,0,IF(เวลาเรียน!BL37="o",ลับ!AF$3,0))</f>
        <v>0</v>
      </c>
      <c r="BF191" s="64">
        <f>IF(ลับ!AG$3=0,0,IF(เวลาเรียน!BM37="o",ลับ!AG$3,0))</f>
        <v>0</v>
      </c>
      <c r="BG191" s="64">
        <f>IF(ลับ!AH$3=0,0,IF(เวลาเรียน!BN37="o",ลับ!AH$3,0))</f>
        <v>0</v>
      </c>
      <c r="BH191" s="64">
        <f>IF(ลับ!AI$3=0,0,IF(เวลาเรียน!BO37="o",ลับ!AI$3,0))</f>
        <v>0</v>
      </c>
      <c r="BI191" s="64">
        <f>IF(ลับ!AJ$3=0,0,IF(เวลาเรียน!BP37="o",ลับ!AJ$3,0))</f>
        <v>0</v>
      </c>
      <c r="BJ191" s="64">
        <f>IF(ลับ!AK$3=0,0,IF(เวลาเรียน!BQ37="o",ลับ!AK$3,0))</f>
        <v>0</v>
      </c>
      <c r="BK191" s="64">
        <f>IF(ลับ!AL$3=0,0,IF(เวลาเรียน!BR37="o",ลับ!AL$3,0))</f>
        <v>0</v>
      </c>
      <c r="BL191" s="64">
        <f>IF(ลับ!AM$3=0,0,IF(เวลาเรียน!BS37="o",ลับ!AM$3,0))</f>
        <v>0</v>
      </c>
      <c r="BM191" s="64">
        <f>IF(ลับ!AN$3=0,0,IF(เวลาเรียน!BT37="o",ลับ!AN$3,0))</f>
        <v>0</v>
      </c>
      <c r="BN191" s="64">
        <f>IF(ลับ!AO$3=0,0,IF(เวลาเรียน!BU37="o",ลับ!AO$3,0))</f>
        <v>0</v>
      </c>
      <c r="BO191" s="64">
        <f>IF(ลับ!AP$3=0,0,IF(เวลาเรียน!BV37="o",ลับ!AP$3,0))</f>
        <v>0</v>
      </c>
      <c r="BP191" s="64">
        <f>IF(ลับ!AQ$3=0,0,IF(เวลาเรียน!BW37="o",ลับ!AQ$3,0))</f>
        <v>0</v>
      </c>
      <c r="BQ191" s="64">
        <f>IF(ลับ!AR$3=0,0,IF(เวลาเรียน!BX37="o",ลับ!AR$3,0))</f>
        <v>0</v>
      </c>
      <c r="BR191" s="64">
        <f>IF(ลับ!AS$3=0,0,IF(เวลาเรียน!BY37="o",ลับ!AS$3,0))</f>
        <v>0</v>
      </c>
      <c r="BS191" s="773">
        <f>IF(ลับ!AT$3=0,0,IF(เวลาเรียน!BZ37="o",ลับ!AT$3,0))</f>
        <v>0</v>
      </c>
      <c r="BT191" s="64">
        <f>IF(ลับ!BT$3=0,0,IF(เวลาเรียน!CB37="o",ลับ!BT$3,0))</f>
        <v>0</v>
      </c>
      <c r="BU191" s="64">
        <f>IF(ลับ!BU$3=0,0,IF(เวลาเรียน!CC37="o",ลับ!BU$3,0))</f>
        <v>0</v>
      </c>
      <c r="BV191" s="64">
        <f>IF(ลับ!BV$3=0,0,IF(เวลาเรียน!CD37="o",ลับ!BV$3,0))</f>
        <v>0</v>
      </c>
      <c r="BW191" s="64">
        <f>IF(ลับ!BW$3=0,0,IF(เวลาเรียน!CE37="o",ลับ!BW$3,0))</f>
        <v>0</v>
      </c>
      <c r="BX191" s="64">
        <f>IF(ลับ!BX$3=0,0,IF(เวลาเรียน!CF37="o",ลับ!BX$3,0))</f>
        <v>0</v>
      </c>
      <c r="BY191" s="64">
        <f>IF(ลับ!BY$3=0,0,IF(เวลาเรียน!CG37="o",ลับ!BY$3,0))</f>
        <v>0</v>
      </c>
      <c r="BZ191" s="64">
        <f>IF(ลับ!BZ$3=0,0,IF(เวลาเรียน!CH37="o",ลับ!BZ$3,0))</f>
        <v>0</v>
      </c>
      <c r="CA191" s="64">
        <f>IF(ลับ!CA$3=0,0,IF(เวลาเรียน!CI37="o",ลับ!CA$3,0))</f>
        <v>0</v>
      </c>
      <c r="CB191" s="64">
        <f>IF(ลับ!CB$3=0,0,IF(เวลาเรียน!CJ37="o",ลับ!CB$3,0))</f>
        <v>0</v>
      </c>
      <c r="CC191" s="64">
        <f>IF(ลับ!CC$3=0,0,IF(เวลาเรียน!CK37="o",ลับ!CC$3,0))</f>
        <v>0</v>
      </c>
      <c r="CD191" s="64">
        <f>IF(ลับ!CD$3=0,0,IF(เวลาเรียน!CL37="o",ลับ!CD$3,0))</f>
        <v>0</v>
      </c>
      <c r="CE191" s="64">
        <f>IF(ลับ!CE$3=0,0,IF(เวลาเรียน!CM37="o",ลับ!CE$3,0))</f>
        <v>0</v>
      </c>
      <c r="CF191" s="64">
        <f>IF(ลับ!CF$3=0,0,IF(เวลาเรียน!CN37="o",ลับ!CF$3,0))</f>
        <v>0</v>
      </c>
      <c r="CG191" s="64">
        <f>IF(ลับ!CG$3=0,0,IF(เวลาเรียน!CO37="o",ลับ!CG$3,0))</f>
        <v>0</v>
      </c>
      <c r="CH191" s="64">
        <f>IF(ลับ!CH$3=0,0,IF(เวลาเรียน!CP37="o",ลับ!CH$3,0))</f>
        <v>0</v>
      </c>
      <c r="CI191" s="64">
        <f>IF(ลับ!CI$3=0,0,IF(เวลาเรียน!CQ37="o",ลับ!CI$3,0))</f>
        <v>0</v>
      </c>
      <c r="CJ191" s="64">
        <f>IF(ลับ!CJ$3=0,0,IF(เวลาเรียน!CR37="o",ลับ!CJ$3,0))</f>
        <v>0</v>
      </c>
      <c r="CK191" s="64">
        <f>IF(ลับ!CK$3=0,0,IF(เวลาเรียน!CS37="o",ลับ!CK$3,0))</f>
        <v>0</v>
      </c>
      <c r="CL191" s="64">
        <f>IF(ลับ!CL$3=0,0,IF(เวลาเรียน!CT37="o",ลับ!CL$3,0))</f>
        <v>0</v>
      </c>
      <c r="CM191" s="64">
        <f>IF(ลับ!CM$3=0,0,IF(เวลาเรียน!CU37="o",ลับ!CM$3,0))</f>
        <v>0</v>
      </c>
      <c r="CN191" s="64">
        <f>IF(ลับ!CN$3=0,0,IF(เวลาเรียน!CV37="o",ลับ!CN$3,0))</f>
        <v>0</v>
      </c>
      <c r="CO191" s="64">
        <f>IF(ลับ!CO$3=0,0,IF(เวลาเรียน!CW37="o",ลับ!CO$3,0))</f>
        <v>0</v>
      </c>
      <c r="CP191" s="64">
        <f>IF(ลับ!CP$3=0,0,IF(เวลาเรียน!CX37="o",ลับ!CP$3,0))</f>
        <v>0</v>
      </c>
      <c r="CQ191" s="64">
        <f>IF(ลับ!CQ$3=0,0,IF(เวลาเรียน!CY37="o",ลับ!CQ$3,0))</f>
        <v>0</v>
      </c>
      <c r="CR191" s="64">
        <f>IF(ลับ!CR$3=0,0,IF(เวลาเรียน!CZ37="o",ลับ!CR$3,0))</f>
        <v>0</v>
      </c>
      <c r="CS191" s="64">
        <f>IF(ลับ!CS$3=0,0,IF(เวลาเรียน!DA37="o",ลับ!CS$3,0))</f>
        <v>0</v>
      </c>
      <c r="CT191" s="64">
        <f>IF(ลับ!CT$3=0,0,IF(เวลาเรียน!DB37="o",ลับ!CT$3,0))</f>
        <v>0</v>
      </c>
      <c r="CU191" s="64">
        <f>IF(ลับ!CU$3=0,0,IF(เวลาเรียน!DC37="o",ลับ!CU$3,0))</f>
        <v>0</v>
      </c>
      <c r="CV191" s="64">
        <f>IF(ลับ!CV$3=0,0,IF(เวลาเรียน!DD37="o",ลับ!CV$3,0))</f>
        <v>0</v>
      </c>
      <c r="CW191" s="64">
        <f>IF(ลับ!CW$3=0,0,IF(เวลาเรียน!DE37="o",ลับ!CW$3,0))</f>
        <v>0</v>
      </c>
      <c r="CX191" s="85">
        <f t="shared" si="26"/>
        <v>0</v>
      </c>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row>
    <row r="192" spans="1:214" ht="21">
      <c r="A192" s="29">
        <v>33</v>
      </c>
      <c r="B192" s="64">
        <f>IF(ลับ!B$3=0,0,IF(เวลาเรียน!G38="o",ลับ!B$3,0))</f>
        <v>0</v>
      </c>
      <c r="C192" s="64">
        <f>IF(ลับ!C$3=0,0,IF(เวลาเรียน!H38="o",ลับ!C$3,0))</f>
        <v>0</v>
      </c>
      <c r="D192" s="64">
        <f>IF(ลับ!D$3=0,0,IF(เวลาเรียน!I38="o",ลับ!D$3,0))</f>
        <v>0</v>
      </c>
      <c r="E192" s="64">
        <f>IF(ลับ!E$3=0,0,IF(เวลาเรียน!J38="o",ลับ!E$3,0))</f>
        <v>0</v>
      </c>
      <c r="F192" s="64">
        <f>IF(ลับ!F$3=0,0,IF(เวลาเรียน!K38="o",ลับ!F$3,0))</f>
        <v>0</v>
      </c>
      <c r="G192" s="64">
        <f>IF(ลับ!G$3=0,0,IF(เวลาเรียน!L38="o",ลับ!G$3,0))</f>
        <v>0</v>
      </c>
      <c r="H192" s="64">
        <f>IF(ลับ!H$3=0,0,IF(เวลาเรียน!M38="o",ลับ!H$3,0))</f>
        <v>0</v>
      </c>
      <c r="I192" s="64">
        <f>IF(ลับ!I$3=0,0,IF(เวลาเรียน!N38="o",ลับ!I$3,0))</f>
        <v>0</v>
      </c>
      <c r="J192" s="64">
        <f>IF(ลับ!J$3=0,0,IF(เวลาเรียน!O38="o",ลับ!J$3,0))</f>
        <v>0</v>
      </c>
      <c r="K192" s="64">
        <f>IF(ลับ!K$3=0,0,IF(เวลาเรียน!P38="o",ลับ!K$3,0))</f>
        <v>0</v>
      </c>
      <c r="L192" s="64">
        <f>IF(ลับ!L$3=0,0,IF(เวลาเรียน!Q38="o",ลับ!L$3,0))</f>
        <v>0</v>
      </c>
      <c r="M192" s="64">
        <f>IF(ลับ!M$3=0,0,IF(เวลาเรียน!R38="o",ลับ!M$3,0))</f>
        <v>0</v>
      </c>
      <c r="N192" s="64">
        <f>IF(ลับ!N$3=0,0,IF(เวลาเรียน!S38="o",ลับ!N$3,0))</f>
        <v>0</v>
      </c>
      <c r="O192" s="64">
        <f>IF(ลับ!O$3=0,0,IF(เวลาเรียน!T38="o",ลับ!O$3,0))</f>
        <v>0</v>
      </c>
      <c r="P192" s="64">
        <f>IF(ลับ!P$3=0,0,IF(เวลาเรียน!U38="o",ลับ!P$3,0))</f>
        <v>0</v>
      </c>
      <c r="Q192" s="64">
        <f>IF(ลับ!Q$3=0,0,IF(เวลาเรียน!V38="o",ลับ!Q$3,0))</f>
        <v>0</v>
      </c>
      <c r="R192" s="64">
        <f>IF(ลับ!R$3=0,0,IF(เวลาเรียน!W38="o",ลับ!R$3,0))</f>
        <v>0</v>
      </c>
      <c r="S192" s="64">
        <f>IF(ลับ!S$3=0,0,IF(เวลาเรียน!X38="o",ลับ!S$3,0))</f>
        <v>0</v>
      </c>
      <c r="T192" s="64">
        <f>IF(ลับ!T$3=0,0,IF(เวลาเรียน!Y38="o",ลับ!T$3,0))</f>
        <v>0</v>
      </c>
      <c r="U192" s="64">
        <f>IF(ลับ!U$3=0,0,IF(เวลาเรียน!Z38="o",ลับ!U$3,0))</f>
        <v>0</v>
      </c>
      <c r="V192" s="64">
        <f>IF(ลับ!V$3=0,0,IF(เวลาเรียน!AA38="o",ลับ!V$3,0))</f>
        <v>0</v>
      </c>
      <c r="W192" s="64">
        <f>IF(ลับ!W$3=0,0,IF(เวลาเรียน!AB38="o",ลับ!W$3,0))</f>
        <v>0</v>
      </c>
      <c r="X192" s="64">
        <f>IF(ลับ!X$3=0,0,IF(เวลาเรียน!AC38="o",ลับ!X$3,0))</f>
        <v>0</v>
      </c>
      <c r="Y192" s="64">
        <f>IF(ลับ!Y$3=0,0,IF(เวลาเรียน!AD38="o",ลับ!Y$3,0))</f>
        <v>0</v>
      </c>
      <c r="Z192" s="773">
        <f>IF(ลับ!Z$3=0,0,IF(เวลาเรียน!AE38="o",ลับ!Z$3,0))</f>
        <v>0</v>
      </c>
      <c r="AA192" s="64">
        <f>IF(ลับ!B$3=0,0,IF(เวลาเรียน!AH38="o",ลับ!B$3,0))</f>
        <v>0</v>
      </c>
      <c r="AB192" s="64">
        <f>IF(ลับ!C$3=0,0,IF(เวลาเรียน!AI38="o",ลับ!C$3,0))</f>
        <v>0</v>
      </c>
      <c r="AC192" s="64">
        <f>IF(ลับ!D$3=0,0,IF(เวลาเรียน!AJ38="o",ลับ!D$3,0))</f>
        <v>0</v>
      </c>
      <c r="AD192" s="64">
        <f>IF(ลับ!E$3=0,0,IF(เวลาเรียน!AK38="o",ลับ!E$3,0))</f>
        <v>0</v>
      </c>
      <c r="AE192" s="64">
        <f>IF(ลับ!F$3=0,0,IF(เวลาเรียน!AL38="o",ลับ!F$3,0))</f>
        <v>0</v>
      </c>
      <c r="AF192" s="64">
        <f>IF(ลับ!G$3=0,0,IF(เวลาเรียน!AM38="o",ลับ!G$3,0))</f>
        <v>0</v>
      </c>
      <c r="AG192" s="64">
        <f>IF(ลับ!H$3=0,0,IF(เวลาเรียน!AN38="o",ลับ!H$3,0))</f>
        <v>0</v>
      </c>
      <c r="AH192" s="64">
        <f>IF(ลับ!I$3=0,0,IF(เวลาเรียน!AO38="o",ลับ!I$3,0))</f>
        <v>0</v>
      </c>
      <c r="AI192" s="64">
        <f>IF(ลับ!J$3=0,0,IF(เวลาเรียน!AP38="o",ลับ!J$3,0))</f>
        <v>0</v>
      </c>
      <c r="AJ192" s="64">
        <f>IF(ลับ!K$3=0,0,IF(เวลาเรียน!AQ38="o",ลับ!K$3,0))</f>
        <v>0</v>
      </c>
      <c r="AK192" s="64">
        <f>IF(ลับ!L$3=0,0,IF(เวลาเรียน!AR38="o",ลับ!L$3,0))</f>
        <v>0</v>
      </c>
      <c r="AL192" s="64">
        <f>IF(ลับ!M$3=0,0,IF(เวลาเรียน!AS38="o",ลับ!M$3,0))</f>
        <v>0</v>
      </c>
      <c r="AM192" s="64">
        <f>IF(ลับ!N$3=0,0,IF(เวลาเรียน!AT38="o",ลับ!N$3,0))</f>
        <v>0</v>
      </c>
      <c r="AN192" s="64">
        <f>IF(ลับ!O$3=0,0,IF(เวลาเรียน!AU38="o",ลับ!O$3,0))</f>
        <v>0</v>
      </c>
      <c r="AO192" s="64">
        <f>IF(ลับ!P$3=0,0,IF(เวลาเรียน!AV38="o",ลับ!P$3,0))</f>
        <v>0</v>
      </c>
      <c r="AP192" s="64">
        <f>IF(ลับ!Q$3=0,0,IF(เวลาเรียน!AW38="o",ลับ!Q$3,0))</f>
        <v>0</v>
      </c>
      <c r="AQ192" s="64">
        <f>IF(ลับ!R$3=0,0,IF(เวลาเรียน!AX38="o",ลับ!R$3,0))</f>
        <v>0</v>
      </c>
      <c r="AR192" s="64">
        <f>IF(ลับ!S$3=0,0,IF(เวลาเรียน!AY38="o",ลับ!S$3,0))</f>
        <v>0</v>
      </c>
      <c r="AS192" s="64">
        <f>IF(ลับ!T$3=0,0,IF(เวลาเรียน!AZ38="o",ลับ!T$3,0))</f>
        <v>0</v>
      </c>
      <c r="AT192" s="64">
        <f>IF(ลับ!U$3=0,0,IF(เวลาเรียน!BA38="o",ลับ!U$3,0))</f>
        <v>0</v>
      </c>
      <c r="AU192" s="64">
        <f>IF(ลับ!V$3=0,0,IF(เวลาเรียน!BB38="o",ลับ!V$3,0))</f>
        <v>0</v>
      </c>
      <c r="AV192" s="64">
        <f>IF(ลับ!W$3=0,0,IF(เวลาเรียน!BC38="o",ลับ!W$3,0))</f>
        <v>0</v>
      </c>
      <c r="AW192" s="64">
        <f>IF(ลับ!X$3=0,0,IF(เวลาเรียน!BD38="o",ลับ!X$3,0))</f>
        <v>0</v>
      </c>
      <c r="AX192" s="64">
        <f>IF(ลับ!Y$3=0,0,IF(เวลาเรียน!BE38="o",ลับ!Y$3,0))</f>
        <v>0</v>
      </c>
      <c r="AY192" s="64">
        <f>IF(ลับ!Z$3=0,0,IF(เวลาเรียน!BF38="o",ลับ!Z$3,0))</f>
        <v>0</v>
      </c>
      <c r="AZ192" s="64">
        <f>IF(ลับ!AA$3=0,0,IF(เวลาเรียน!BG38="o",ลับ!AA$3,0))</f>
        <v>0</v>
      </c>
      <c r="BA192" s="64">
        <f>IF(ลับ!AB$3=0,0,IF(เวลาเรียน!BH38="o",ลับ!AB$3,0))</f>
        <v>0</v>
      </c>
      <c r="BB192" s="64">
        <f>IF(ลับ!AC$3=0,0,IF(เวลาเรียน!BI38="o",ลับ!AC$3,0))</f>
        <v>0</v>
      </c>
      <c r="BC192" s="64">
        <f>IF(ลับ!AD$3=0,0,IF(เวลาเรียน!BJ38="o",ลับ!AD$3,0))</f>
        <v>0</v>
      </c>
      <c r="BD192" s="64">
        <f>IF(ลับ!AE$3=0,0,IF(เวลาเรียน!BK38="o",ลับ!AE$3,0))</f>
        <v>0</v>
      </c>
      <c r="BE192" s="64">
        <f>IF(ลับ!AF$3=0,0,IF(เวลาเรียน!BL38="o",ลับ!AF$3,0))</f>
        <v>0</v>
      </c>
      <c r="BF192" s="64">
        <f>IF(ลับ!AG$3=0,0,IF(เวลาเรียน!BM38="o",ลับ!AG$3,0))</f>
        <v>0</v>
      </c>
      <c r="BG192" s="64">
        <f>IF(ลับ!AH$3=0,0,IF(เวลาเรียน!BN38="o",ลับ!AH$3,0))</f>
        <v>0</v>
      </c>
      <c r="BH192" s="64">
        <f>IF(ลับ!AI$3=0,0,IF(เวลาเรียน!BO38="o",ลับ!AI$3,0))</f>
        <v>0</v>
      </c>
      <c r="BI192" s="64">
        <f>IF(ลับ!AJ$3=0,0,IF(เวลาเรียน!BP38="o",ลับ!AJ$3,0))</f>
        <v>0</v>
      </c>
      <c r="BJ192" s="64">
        <f>IF(ลับ!AK$3=0,0,IF(เวลาเรียน!BQ38="o",ลับ!AK$3,0))</f>
        <v>0</v>
      </c>
      <c r="BK192" s="64">
        <f>IF(ลับ!AL$3=0,0,IF(เวลาเรียน!BR38="o",ลับ!AL$3,0))</f>
        <v>0</v>
      </c>
      <c r="BL192" s="64">
        <f>IF(ลับ!AM$3=0,0,IF(เวลาเรียน!BS38="o",ลับ!AM$3,0))</f>
        <v>0</v>
      </c>
      <c r="BM192" s="64">
        <f>IF(ลับ!AN$3=0,0,IF(เวลาเรียน!BT38="o",ลับ!AN$3,0))</f>
        <v>0</v>
      </c>
      <c r="BN192" s="64">
        <f>IF(ลับ!AO$3=0,0,IF(เวลาเรียน!BU38="o",ลับ!AO$3,0))</f>
        <v>0</v>
      </c>
      <c r="BO192" s="64">
        <f>IF(ลับ!AP$3=0,0,IF(เวลาเรียน!BV38="o",ลับ!AP$3,0))</f>
        <v>0</v>
      </c>
      <c r="BP192" s="64">
        <f>IF(ลับ!AQ$3=0,0,IF(เวลาเรียน!BW38="o",ลับ!AQ$3,0))</f>
        <v>0</v>
      </c>
      <c r="BQ192" s="64">
        <f>IF(ลับ!AR$3=0,0,IF(เวลาเรียน!BX38="o",ลับ!AR$3,0))</f>
        <v>0</v>
      </c>
      <c r="BR192" s="64">
        <f>IF(ลับ!AS$3=0,0,IF(เวลาเรียน!BY38="o",ลับ!AS$3,0))</f>
        <v>0</v>
      </c>
      <c r="BS192" s="773">
        <f>IF(ลับ!AT$3=0,0,IF(เวลาเรียน!BZ38="o",ลับ!AT$3,0))</f>
        <v>0</v>
      </c>
      <c r="BT192" s="64">
        <f>IF(ลับ!BT$3=0,0,IF(เวลาเรียน!CB38="o",ลับ!BT$3,0))</f>
        <v>0</v>
      </c>
      <c r="BU192" s="64">
        <f>IF(ลับ!BU$3=0,0,IF(เวลาเรียน!CC38="o",ลับ!BU$3,0))</f>
        <v>0</v>
      </c>
      <c r="BV192" s="64">
        <f>IF(ลับ!BV$3=0,0,IF(เวลาเรียน!CD38="o",ลับ!BV$3,0))</f>
        <v>0</v>
      </c>
      <c r="BW192" s="64">
        <f>IF(ลับ!BW$3=0,0,IF(เวลาเรียน!CE38="o",ลับ!BW$3,0))</f>
        <v>0</v>
      </c>
      <c r="BX192" s="64">
        <f>IF(ลับ!BX$3=0,0,IF(เวลาเรียน!CF38="o",ลับ!BX$3,0))</f>
        <v>0</v>
      </c>
      <c r="BY192" s="64">
        <f>IF(ลับ!BY$3=0,0,IF(เวลาเรียน!CG38="o",ลับ!BY$3,0))</f>
        <v>0</v>
      </c>
      <c r="BZ192" s="64">
        <f>IF(ลับ!BZ$3=0,0,IF(เวลาเรียน!CH38="o",ลับ!BZ$3,0))</f>
        <v>0</v>
      </c>
      <c r="CA192" s="64">
        <f>IF(ลับ!CA$3=0,0,IF(เวลาเรียน!CI38="o",ลับ!CA$3,0))</f>
        <v>0</v>
      </c>
      <c r="CB192" s="64">
        <f>IF(ลับ!CB$3=0,0,IF(เวลาเรียน!CJ38="o",ลับ!CB$3,0))</f>
        <v>0</v>
      </c>
      <c r="CC192" s="64">
        <f>IF(ลับ!CC$3=0,0,IF(เวลาเรียน!CK38="o",ลับ!CC$3,0))</f>
        <v>0</v>
      </c>
      <c r="CD192" s="64">
        <f>IF(ลับ!CD$3=0,0,IF(เวลาเรียน!CL38="o",ลับ!CD$3,0))</f>
        <v>0</v>
      </c>
      <c r="CE192" s="64">
        <f>IF(ลับ!CE$3=0,0,IF(เวลาเรียน!CM38="o",ลับ!CE$3,0))</f>
        <v>0</v>
      </c>
      <c r="CF192" s="64">
        <f>IF(ลับ!CF$3=0,0,IF(เวลาเรียน!CN38="o",ลับ!CF$3,0))</f>
        <v>0</v>
      </c>
      <c r="CG192" s="64">
        <f>IF(ลับ!CG$3=0,0,IF(เวลาเรียน!CO38="o",ลับ!CG$3,0))</f>
        <v>0</v>
      </c>
      <c r="CH192" s="64">
        <f>IF(ลับ!CH$3=0,0,IF(เวลาเรียน!CP38="o",ลับ!CH$3,0))</f>
        <v>0</v>
      </c>
      <c r="CI192" s="64">
        <f>IF(ลับ!CI$3=0,0,IF(เวลาเรียน!CQ38="o",ลับ!CI$3,0))</f>
        <v>0</v>
      </c>
      <c r="CJ192" s="64">
        <f>IF(ลับ!CJ$3=0,0,IF(เวลาเรียน!CR38="o",ลับ!CJ$3,0))</f>
        <v>0</v>
      </c>
      <c r="CK192" s="64">
        <f>IF(ลับ!CK$3=0,0,IF(เวลาเรียน!CS38="o",ลับ!CK$3,0))</f>
        <v>0</v>
      </c>
      <c r="CL192" s="64">
        <f>IF(ลับ!CL$3=0,0,IF(เวลาเรียน!CT38="o",ลับ!CL$3,0))</f>
        <v>0</v>
      </c>
      <c r="CM192" s="64">
        <f>IF(ลับ!CM$3=0,0,IF(เวลาเรียน!CU38="o",ลับ!CM$3,0))</f>
        <v>0</v>
      </c>
      <c r="CN192" s="64">
        <f>IF(ลับ!CN$3=0,0,IF(เวลาเรียน!CV38="o",ลับ!CN$3,0))</f>
        <v>0</v>
      </c>
      <c r="CO192" s="64">
        <f>IF(ลับ!CO$3=0,0,IF(เวลาเรียน!CW38="o",ลับ!CO$3,0))</f>
        <v>0</v>
      </c>
      <c r="CP192" s="64">
        <f>IF(ลับ!CP$3=0,0,IF(เวลาเรียน!CX38="o",ลับ!CP$3,0))</f>
        <v>0</v>
      </c>
      <c r="CQ192" s="64">
        <f>IF(ลับ!CQ$3=0,0,IF(เวลาเรียน!CY38="o",ลับ!CQ$3,0))</f>
        <v>0</v>
      </c>
      <c r="CR192" s="64">
        <f>IF(ลับ!CR$3=0,0,IF(เวลาเรียน!CZ38="o",ลับ!CR$3,0))</f>
        <v>0</v>
      </c>
      <c r="CS192" s="64">
        <f>IF(ลับ!CS$3=0,0,IF(เวลาเรียน!DA38="o",ลับ!CS$3,0))</f>
        <v>0</v>
      </c>
      <c r="CT192" s="64">
        <f>IF(ลับ!CT$3=0,0,IF(เวลาเรียน!DB38="o",ลับ!CT$3,0))</f>
        <v>0</v>
      </c>
      <c r="CU192" s="64">
        <f>IF(ลับ!CU$3=0,0,IF(เวลาเรียน!DC38="o",ลับ!CU$3,0))</f>
        <v>0</v>
      </c>
      <c r="CV192" s="64">
        <f>IF(ลับ!CV$3=0,0,IF(เวลาเรียน!DD38="o",ลับ!CV$3,0))</f>
        <v>0</v>
      </c>
      <c r="CW192" s="64">
        <f>IF(ลับ!CW$3=0,0,IF(เวลาเรียน!DE38="o",ลับ!CW$3,0))</f>
        <v>0</v>
      </c>
      <c r="CX192" s="85">
        <f t="shared" si="26"/>
        <v>0</v>
      </c>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row>
    <row r="193" spans="1:136" ht="21">
      <c r="A193" s="29">
        <v>34</v>
      </c>
      <c r="B193" s="64">
        <f>IF(ลับ!B$3=0,0,IF(เวลาเรียน!G39="o",ลับ!B$3,0))</f>
        <v>0</v>
      </c>
      <c r="C193" s="64">
        <f>IF(ลับ!C$3=0,0,IF(เวลาเรียน!H39="o",ลับ!C$3,0))</f>
        <v>0</v>
      </c>
      <c r="D193" s="64">
        <f>IF(ลับ!D$3=0,0,IF(เวลาเรียน!I39="o",ลับ!D$3,0))</f>
        <v>0</v>
      </c>
      <c r="E193" s="64">
        <f>IF(ลับ!E$3=0,0,IF(เวลาเรียน!J39="o",ลับ!E$3,0))</f>
        <v>0</v>
      </c>
      <c r="F193" s="64">
        <f>IF(ลับ!F$3=0,0,IF(เวลาเรียน!K39="o",ลับ!F$3,0))</f>
        <v>0</v>
      </c>
      <c r="G193" s="64">
        <f>IF(ลับ!G$3=0,0,IF(เวลาเรียน!L39="o",ลับ!G$3,0))</f>
        <v>0</v>
      </c>
      <c r="H193" s="64">
        <f>IF(ลับ!H$3=0,0,IF(เวลาเรียน!M39="o",ลับ!H$3,0))</f>
        <v>0</v>
      </c>
      <c r="I193" s="64">
        <f>IF(ลับ!I$3=0,0,IF(เวลาเรียน!N39="o",ลับ!I$3,0))</f>
        <v>0</v>
      </c>
      <c r="J193" s="64">
        <f>IF(ลับ!J$3=0,0,IF(เวลาเรียน!O39="o",ลับ!J$3,0))</f>
        <v>0</v>
      </c>
      <c r="K193" s="64">
        <f>IF(ลับ!K$3=0,0,IF(เวลาเรียน!P39="o",ลับ!K$3,0))</f>
        <v>0</v>
      </c>
      <c r="L193" s="64">
        <f>IF(ลับ!L$3=0,0,IF(เวลาเรียน!Q39="o",ลับ!L$3,0))</f>
        <v>0</v>
      </c>
      <c r="M193" s="64">
        <f>IF(ลับ!M$3=0,0,IF(เวลาเรียน!R39="o",ลับ!M$3,0))</f>
        <v>0</v>
      </c>
      <c r="N193" s="64">
        <f>IF(ลับ!N$3=0,0,IF(เวลาเรียน!S39="o",ลับ!N$3,0))</f>
        <v>0</v>
      </c>
      <c r="O193" s="64">
        <f>IF(ลับ!O$3=0,0,IF(เวลาเรียน!T39="o",ลับ!O$3,0))</f>
        <v>0</v>
      </c>
      <c r="P193" s="64">
        <f>IF(ลับ!P$3=0,0,IF(เวลาเรียน!U39="o",ลับ!P$3,0))</f>
        <v>0</v>
      </c>
      <c r="Q193" s="64">
        <f>IF(ลับ!Q$3=0,0,IF(เวลาเรียน!V39="o",ลับ!Q$3,0))</f>
        <v>0</v>
      </c>
      <c r="R193" s="64">
        <f>IF(ลับ!R$3=0,0,IF(เวลาเรียน!W39="o",ลับ!R$3,0))</f>
        <v>0</v>
      </c>
      <c r="S193" s="64">
        <f>IF(ลับ!S$3=0,0,IF(เวลาเรียน!X39="o",ลับ!S$3,0))</f>
        <v>0</v>
      </c>
      <c r="T193" s="64">
        <f>IF(ลับ!T$3=0,0,IF(เวลาเรียน!Y39="o",ลับ!T$3,0))</f>
        <v>0</v>
      </c>
      <c r="U193" s="64">
        <f>IF(ลับ!U$3=0,0,IF(เวลาเรียน!Z39="o",ลับ!U$3,0))</f>
        <v>0</v>
      </c>
      <c r="V193" s="64">
        <f>IF(ลับ!V$3=0,0,IF(เวลาเรียน!AA39="o",ลับ!V$3,0))</f>
        <v>0</v>
      </c>
      <c r="W193" s="64">
        <f>IF(ลับ!W$3=0,0,IF(เวลาเรียน!AB39="o",ลับ!W$3,0))</f>
        <v>0</v>
      </c>
      <c r="X193" s="64">
        <f>IF(ลับ!X$3=0,0,IF(เวลาเรียน!AC39="o",ลับ!X$3,0))</f>
        <v>0</v>
      </c>
      <c r="Y193" s="64">
        <f>IF(ลับ!Y$3=0,0,IF(เวลาเรียน!AD39="o",ลับ!Y$3,0))</f>
        <v>0</v>
      </c>
      <c r="Z193" s="773">
        <f>IF(ลับ!Z$3=0,0,IF(เวลาเรียน!AE39="o",ลับ!Z$3,0))</f>
        <v>0</v>
      </c>
      <c r="AA193" s="64">
        <f>IF(ลับ!B$3=0,0,IF(เวลาเรียน!AH39="o",ลับ!B$3,0))</f>
        <v>0</v>
      </c>
      <c r="AB193" s="64">
        <f>IF(ลับ!C$3=0,0,IF(เวลาเรียน!AI39="o",ลับ!C$3,0))</f>
        <v>0</v>
      </c>
      <c r="AC193" s="64">
        <f>IF(ลับ!D$3=0,0,IF(เวลาเรียน!AJ39="o",ลับ!D$3,0))</f>
        <v>0</v>
      </c>
      <c r="AD193" s="64">
        <f>IF(ลับ!E$3=0,0,IF(เวลาเรียน!AK39="o",ลับ!E$3,0))</f>
        <v>0</v>
      </c>
      <c r="AE193" s="64">
        <f>IF(ลับ!F$3=0,0,IF(เวลาเรียน!AL39="o",ลับ!F$3,0))</f>
        <v>0</v>
      </c>
      <c r="AF193" s="64">
        <f>IF(ลับ!G$3=0,0,IF(เวลาเรียน!AM39="o",ลับ!G$3,0))</f>
        <v>0</v>
      </c>
      <c r="AG193" s="64">
        <f>IF(ลับ!H$3=0,0,IF(เวลาเรียน!AN39="o",ลับ!H$3,0))</f>
        <v>0</v>
      </c>
      <c r="AH193" s="64">
        <f>IF(ลับ!I$3=0,0,IF(เวลาเรียน!AO39="o",ลับ!I$3,0))</f>
        <v>0</v>
      </c>
      <c r="AI193" s="64">
        <f>IF(ลับ!J$3=0,0,IF(เวลาเรียน!AP39="o",ลับ!J$3,0))</f>
        <v>0</v>
      </c>
      <c r="AJ193" s="64">
        <f>IF(ลับ!K$3=0,0,IF(เวลาเรียน!AQ39="o",ลับ!K$3,0))</f>
        <v>0</v>
      </c>
      <c r="AK193" s="64">
        <f>IF(ลับ!L$3=0,0,IF(เวลาเรียน!AR39="o",ลับ!L$3,0))</f>
        <v>0</v>
      </c>
      <c r="AL193" s="64">
        <f>IF(ลับ!M$3=0,0,IF(เวลาเรียน!AS39="o",ลับ!M$3,0))</f>
        <v>0</v>
      </c>
      <c r="AM193" s="64">
        <f>IF(ลับ!N$3=0,0,IF(เวลาเรียน!AT39="o",ลับ!N$3,0))</f>
        <v>0</v>
      </c>
      <c r="AN193" s="64">
        <f>IF(ลับ!O$3=0,0,IF(เวลาเรียน!AU39="o",ลับ!O$3,0))</f>
        <v>0</v>
      </c>
      <c r="AO193" s="64">
        <f>IF(ลับ!P$3=0,0,IF(เวลาเรียน!AV39="o",ลับ!P$3,0))</f>
        <v>0</v>
      </c>
      <c r="AP193" s="64">
        <f>IF(ลับ!Q$3=0,0,IF(เวลาเรียน!AW39="o",ลับ!Q$3,0))</f>
        <v>0</v>
      </c>
      <c r="AQ193" s="64">
        <f>IF(ลับ!R$3=0,0,IF(เวลาเรียน!AX39="o",ลับ!R$3,0))</f>
        <v>0</v>
      </c>
      <c r="AR193" s="64">
        <f>IF(ลับ!S$3=0,0,IF(เวลาเรียน!AY39="o",ลับ!S$3,0))</f>
        <v>0</v>
      </c>
      <c r="AS193" s="64">
        <f>IF(ลับ!T$3=0,0,IF(เวลาเรียน!AZ39="o",ลับ!T$3,0))</f>
        <v>0</v>
      </c>
      <c r="AT193" s="64">
        <f>IF(ลับ!U$3=0,0,IF(เวลาเรียน!BA39="o",ลับ!U$3,0))</f>
        <v>0</v>
      </c>
      <c r="AU193" s="64">
        <f>IF(ลับ!V$3=0,0,IF(เวลาเรียน!BB39="o",ลับ!V$3,0))</f>
        <v>0</v>
      </c>
      <c r="AV193" s="64">
        <f>IF(ลับ!W$3=0,0,IF(เวลาเรียน!BC39="o",ลับ!W$3,0))</f>
        <v>0</v>
      </c>
      <c r="AW193" s="64">
        <f>IF(ลับ!X$3=0,0,IF(เวลาเรียน!BD39="o",ลับ!X$3,0))</f>
        <v>0</v>
      </c>
      <c r="AX193" s="64">
        <f>IF(ลับ!Y$3=0,0,IF(เวลาเรียน!BE39="o",ลับ!Y$3,0))</f>
        <v>0</v>
      </c>
      <c r="AY193" s="64">
        <f>IF(ลับ!Z$3=0,0,IF(เวลาเรียน!BF39="o",ลับ!Z$3,0))</f>
        <v>0</v>
      </c>
      <c r="AZ193" s="64">
        <f>IF(ลับ!AA$3=0,0,IF(เวลาเรียน!BG39="o",ลับ!AA$3,0))</f>
        <v>0</v>
      </c>
      <c r="BA193" s="64">
        <f>IF(ลับ!AB$3=0,0,IF(เวลาเรียน!BH39="o",ลับ!AB$3,0))</f>
        <v>0</v>
      </c>
      <c r="BB193" s="64">
        <f>IF(ลับ!AC$3=0,0,IF(เวลาเรียน!BI39="o",ลับ!AC$3,0))</f>
        <v>0</v>
      </c>
      <c r="BC193" s="64">
        <f>IF(ลับ!AD$3=0,0,IF(เวลาเรียน!BJ39="o",ลับ!AD$3,0))</f>
        <v>0</v>
      </c>
      <c r="BD193" s="64">
        <f>IF(ลับ!AE$3=0,0,IF(เวลาเรียน!BK39="o",ลับ!AE$3,0))</f>
        <v>0</v>
      </c>
      <c r="BE193" s="64">
        <f>IF(ลับ!AF$3=0,0,IF(เวลาเรียน!BL39="o",ลับ!AF$3,0))</f>
        <v>0</v>
      </c>
      <c r="BF193" s="64">
        <f>IF(ลับ!AG$3=0,0,IF(เวลาเรียน!BM39="o",ลับ!AG$3,0))</f>
        <v>0</v>
      </c>
      <c r="BG193" s="64">
        <f>IF(ลับ!AH$3=0,0,IF(เวลาเรียน!BN39="o",ลับ!AH$3,0))</f>
        <v>0</v>
      </c>
      <c r="BH193" s="64">
        <f>IF(ลับ!AI$3=0,0,IF(เวลาเรียน!BO39="o",ลับ!AI$3,0))</f>
        <v>0</v>
      </c>
      <c r="BI193" s="64">
        <f>IF(ลับ!AJ$3=0,0,IF(เวลาเรียน!BP39="o",ลับ!AJ$3,0))</f>
        <v>0</v>
      </c>
      <c r="BJ193" s="64">
        <f>IF(ลับ!AK$3=0,0,IF(เวลาเรียน!BQ39="o",ลับ!AK$3,0))</f>
        <v>0</v>
      </c>
      <c r="BK193" s="64">
        <f>IF(ลับ!AL$3=0,0,IF(เวลาเรียน!BR39="o",ลับ!AL$3,0))</f>
        <v>0</v>
      </c>
      <c r="BL193" s="64">
        <f>IF(ลับ!AM$3=0,0,IF(เวลาเรียน!BS39="o",ลับ!AM$3,0))</f>
        <v>0</v>
      </c>
      <c r="BM193" s="64">
        <f>IF(ลับ!AN$3=0,0,IF(เวลาเรียน!BT39="o",ลับ!AN$3,0))</f>
        <v>0</v>
      </c>
      <c r="BN193" s="64">
        <f>IF(ลับ!AO$3=0,0,IF(เวลาเรียน!BU39="o",ลับ!AO$3,0))</f>
        <v>0</v>
      </c>
      <c r="BO193" s="64">
        <f>IF(ลับ!AP$3=0,0,IF(เวลาเรียน!BV39="o",ลับ!AP$3,0))</f>
        <v>0</v>
      </c>
      <c r="BP193" s="64">
        <f>IF(ลับ!AQ$3=0,0,IF(เวลาเรียน!BW39="o",ลับ!AQ$3,0))</f>
        <v>0</v>
      </c>
      <c r="BQ193" s="64">
        <f>IF(ลับ!AR$3=0,0,IF(เวลาเรียน!BX39="o",ลับ!AR$3,0))</f>
        <v>0</v>
      </c>
      <c r="BR193" s="64">
        <f>IF(ลับ!AS$3=0,0,IF(เวลาเรียน!BY39="o",ลับ!AS$3,0))</f>
        <v>0</v>
      </c>
      <c r="BS193" s="773">
        <f>IF(ลับ!AT$3=0,0,IF(เวลาเรียน!BZ39="o",ลับ!AT$3,0))</f>
        <v>0</v>
      </c>
      <c r="BT193" s="64">
        <f>IF(ลับ!BT$3=0,0,IF(เวลาเรียน!CB39="o",ลับ!BT$3,0))</f>
        <v>0</v>
      </c>
      <c r="BU193" s="64">
        <f>IF(ลับ!BU$3=0,0,IF(เวลาเรียน!CC39="o",ลับ!BU$3,0))</f>
        <v>0</v>
      </c>
      <c r="BV193" s="64">
        <f>IF(ลับ!BV$3=0,0,IF(เวลาเรียน!CD39="o",ลับ!BV$3,0))</f>
        <v>0</v>
      </c>
      <c r="BW193" s="64">
        <f>IF(ลับ!BW$3=0,0,IF(เวลาเรียน!CE39="o",ลับ!BW$3,0))</f>
        <v>0</v>
      </c>
      <c r="BX193" s="64">
        <f>IF(ลับ!BX$3=0,0,IF(เวลาเรียน!CF39="o",ลับ!BX$3,0))</f>
        <v>0</v>
      </c>
      <c r="BY193" s="64">
        <f>IF(ลับ!BY$3=0,0,IF(เวลาเรียน!CG39="o",ลับ!BY$3,0))</f>
        <v>0</v>
      </c>
      <c r="BZ193" s="64">
        <f>IF(ลับ!BZ$3=0,0,IF(เวลาเรียน!CH39="o",ลับ!BZ$3,0))</f>
        <v>0</v>
      </c>
      <c r="CA193" s="64">
        <f>IF(ลับ!CA$3=0,0,IF(เวลาเรียน!CI39="o",ลับ!CA$3,0))</f>
        <v>0</v>
      </c>
      <c r="CB193" s="64">
        <f>IF(ลับ!CB$3=0,0,IF(เวลาเรียน!CJ39="o",ลับ!CB$3,0))</f>
        <v>0</v>
      </c>
      <c r="CC193" s="64">
        <f>IF(ลับ!CC$3=0,0,IF(เวลาเรียน!CK39="o",ลับ!CC$3,0))</f>
        <v>0</v>
      </c>
      <c r="CD193" s="64">
        <f>IF(ลับ!CD$3=0,0,IF(เวลาเรียน!CL39="o",ลับ!CD$3,0))</f>
        <v>0</v>
      </c>
      <c r="CE193" s="64">
        <f>IF(ลับ!CE$3=0,0,IF(เวลาเรียน!CM39="o",ลับ!CE$3,0))</f>
        <v>0</v>
      </c>
      <c r="CF193" s="64">
        <f>IF(ลับ!CF$3=0,0,IF(เวลาเรียน!CN39="o",ลับ!CF$3,0))</f>
        <v>0</v>
      </c>
      <c r="CG193" s="64">
        <f>IF(ลับ!CG$3=0,0,IF(เวลาเรียน!CO39="o",ลับ!CG$3,0))</f>
        <v>0</v>
      </c>
      <c r="CH193" s="64">
        <f>IF(ลับ!CH$3=0,0,IF(เวลาเรียน!CP39="o",ลับ!CH$3,0))</f>
        <v>0</v>
      </c>
      <c r="CI193" s="64">
        <f>IF(ลับ!CI$3=0,0,IF(เวลาเรียน!CQ39="o",ลับ!CI$3,0))</f>
        <v>0</v>
      </c>
      <c r="CJ193" s="64">
        <f>IF(ลับ!CJ$3=0,0,IF(เวลาเรียน!CR39="o",ลับ!CJ$3,0))</f>
        <v>0</v>
      </c>
      <c r="CK193" s="64">
        <f>IF(ลับ!CK$3=0,0,IF(เวลาเรียน!CS39="o",ลับ!CK$3,0))</f>
        <v>0</v>
      </c>
      <c r="CL193" s="64">
        <f>IF(ลับ!CL$3=0,0,IF(เวลาเรียน!CT39="o",ลับ!CL$3,0))</f>
        <v>0</v>
      </c>
      <c r="CM193" s="64">
        <f>IF(ลับ!CM$3=0,0,IF(เวลาเรียน!CU39="o",ลับ!CM$3,0))</f>
        <v>0</v>
      </c>
      <c r="CN193" s="64">
        <f>IF(ลับ!CN$3=0,0,IF(เวลาเรียน!CV39="o",ลับ!CN$3,0))</f>
        <v>0</v>
      </c>
      <c r="CO193" s="64">
        <f>IF(ลับ!CO$3=0,0,IF(เวลาเรียน!CW39="o",ลับ!CO$3,0))</f>
        <v>0</v>
      </c>
      <c r="CP193" s="64">
        <f>IF(ลับ!CP$3=0,0,IF(เวลาเรียน!CX39="o",ลับ!CP$3,0))</f>
        <v>0</v>
      </c>
      <c r="CQ193" s="64">
        <f>IF(ลับ!CQ$3=0,0,IF(เวลาเรียน!CY39="o",ลับ!CQ$3,0))</f>
        <v>0</v>
      </c>
      <c r="CR193" s="64">
        <f>IF(ลับ!CR$3=0,0,IF(เวลาเรียน!CZ39="o",ลับ!CR$3,0))</f>
        <v>0</v>
      </c>
      <c r="CS193" s="64">
        <f>IF(ลับ!CS$3=0,0,IF(เวลาเรียน!DA39="o",ลับ!CS$3,0))</f>
        <v>0</v>
      </c>
      <c r="CT193" s="64">
        <f>IF(ลับ!CT$3=0,0,IF(เวลาเรียน!DB39="o",ลับ!CT$3,0))</f>
        <v>0</v>
      </c>
      <c r="CU193" s="64">
        <f>IF(ลับ!CU$3=0,0,IF(เวลาเรียน!DC39="o",ลับ!CU$3,0))</f>
        <v>0</v>
      </c>
      <c r="CV193" s="64">
        <f>IF(ลับ!CV$3=0,0,IF(เวลาเรียน!DD39="o",ลับ!CV$3,0))</f>
        <v>0</v>
      </c>
      <c r="CW193" s="64">
        <f>IF(ลับ!CW$3=0,0,IF(เวลาเรียน!DE39="o",ลับ!CW$3,0))</f>
        <v>0</v>
      </c>
      <c r="CX193" s="85">
        <f t="shared" si="26"/>
        <v>0</v>
      </c>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row>
    <row r="194" spans="1:136" ht="21">
      <c r="A194" s="29">
        <v>35</v>
      </c>
      <c r="B194" s="64">
        <f>IF(ลับ!B$3=0,0,IF(เวลาเรียน!G40="o",ลับ!B$3,0))</f>
        <v>0</v>
      </c>
      <c r="C194" s="64">
        <f>IF(ลับ!C$3=0,0,IF(เวลาเรียน!H40="o",ลับ!C$3,0))</f>
        <v>0</v>
      </c>
      <c r="D194" s="64">
        <f>IF(ลับ!D$3=0,0,IF(เวลาเรียน!I40="o",ลับ!D$3,0))</f>
        <v>0</v>
      </c>
      <c r="E194" s="64">
        <f>IF(ลับ!E$3=0,0,IF(เวลาเรียน!J40="o",ลับ!E$3,0))</f>
        <v>0</v>
      </c>
      <c r="F194" s="64">
        <f>IF(ลับ!F$3=0,0,IF(เวลาเรียน!K40="o",ลับ!F$3,0))</f>
        <v>0</v>
      </c>
      <c r="G194" s="64">
        <f>IF(ลับ!G$3=0,0,IF(เวลาเรียน!L40="o",ลับ!G$3,0))</f>
        <v>0</v>
      </c>
      <c r="H194" s="64">
        <f>IF(ลับ!H$3=0,0,IF(เวลาเรียน!M40="o",ลับ!H$3,0))</f>
        <v>0</v>
      </c>
      <c r="I194" s="64">
        <f>IF(ลับ!I$3=0,0,IF(เวลาเรียน!N40="o",ลับ!I$3,0))</f>
        <v>0</v>
      </c>
      <c r="J194" s="64">
        <f>IF(ลับ!J$3=0,0,IF(เวลาเรียน!O40="o",ลับ!J$3,0))</f>
        <v>0</v>
      </c>
      <c r="K194" s="64">
        <f>IF(ลับ!K$3=0,0,IF(เวลาเรียน!P40="o",ลับ!K$3,0))</f>
        <v>0</v>
      </c>
      <c r="L194" s="64">
        <f>IF(ลับ!L$3=0,0,IF(เวลาเรียน!Q40="o",ลับ!L$3,0))</f>
        <v>0</v>
      </c>
      <c r="M194" s="64">
        <f>IF(ลับ!M$3=0,0,IF(เวลาเรียน!R40="o",ลับ!M$3,0))</f>
        <v>0</v>
      </c>
      <c r="N194" s="64">
        <f>IF(ลับ!N$3=0,0,IF(เวลาเรียน!S40="o",ลับ!N$3,0))</f>
        <v>0</v>
      </c>
      <c r="O194" s="64">
        <f>IF(ลับ!O$3=0,0,IF(เวลาเรียน!T40="o",ลับ!O$3,0))</f>
        <v>0</v>
      </c>
      <c r="P194" s="64">
        <f>IF(ลับ!P$3=0,0,IF(เวลาเรียน!U40="o",ลับ!P$3,0))</f>
        <v>0</v>
      </c>
      <c r="Q194" s="64">
        <f>IF(ลับ!Q$3=0,0,IF(เวลาเรียน!V40="o",ลับ!Q$3,0))</f>
        <v>0</v>
      </c>
      <c r="R194" s="64">
        <f>IF(ลับ!R$3=0,0,IF(เวลาเรียน!W40="o",ลับ!R$3,0))</f>
        <v>0</v>
      </c>
      <c r="S194" s="64">
        <f>IF(ลับ!S$3=0,0,IF(เวลาเรียน!X40="o",ลับ!S$3,0))</f>
        <v>0</v>
      </c>
      <c r="T194" s="64">
        <f>IF(ลับ!T$3=0,0,IF(เวลาเรียน!Y40="o",ลับ!T$3,0))</f>
        <v>0</v>
      </c>
      <c r="U194" s="64">
        <f>IF(ลับ!U$3=0,0,IF(เวลาเรียน!Z40="o",ลับ!U$3,0))</f>
        <v>0</v>
      </c>
      <c r="V194" s="64">
        <f>IF(ลับ!V$3=0,0,IF(เวลาเรียน!AA40="o",ลับ!V$3,0))</f>
        <v>0</v>
      </c>
      <c r="W194" s="64">
        <f>IF(ลับ!W$3=0,0,IF(เวลาเรียน!AB40="o",ลับ!W$3,0))</f>
        <v>0</v>
      </c>
      <c r="X194" s="64">
        <f>IF(ลับ!X$3=0,0,IF(เวลาเรียน!AC40="o",ลับ!X$3,0))</f>
        <v>0</v>
      </c>
      <c r="Y194" s="64">
        <f>IF(ลับ!Y$3=0,0,IF(เวลาเรียน!AD40="o",ลับ!Y$3,0))</f>
        <v>0</v>
      </c>
      <c r="Z194" s="773">
        <f>IF(ลับ!Z$3=0,0,IF(เวลาเรียน!AE40="o",ลับ!Z$3,0))</f>
        <v>0</v>
      </c>
      <c r="AA194" s="64">
        <f>IF(ลับ!B$3=0,0,IF(เวลาเรียน!AH40="o",ลับ!B$3,0))</f>
        <v>0</v>
      </c>
      <c r="AB194" s="64">
        <f>IF(ลับ!C$3=0,0,IF(เวลาเรียน!AI40="o",ลับ!C$3,0))</f>
        <v>0</v>
      </c>
      <c r="AC194" s="64">
        <f>IF(ลับ!D$3=0,0,IF(เวลาเรียน!AJ40="o",ลับ!D$3,0))</f>
        <v>0</v>
      </c>
      <c r="AD194" s="64">
        <f>IF(ลับ!E$3=0,0,IF(เวลาเรียน!AK40="o",ลับ!E$3,0))</f>
        <v>0</v>
      </c>
      <c r="AE194" s="64">
        <f>IF(ลับ!F$3=0,0,IF(เวลาเรียน!AL40="o",ลับ!F$3,0))</f>
        <v>0</v>
      </c>
      <c r="AF194" s="64">
        <f>IF(ลับ!G$3=0,0,IF(เวลาเรียน!AM40="o",ลับ!G$3,0))</f>
        <v>0</v>
      </c>
      <c r="AG194" s="64">
        <f>IF(ลับ!H$3=0,0,IF(เวลาเรียน!AN40="o",ลับ!H$3,0))</f>
        <v>0</v>
      </c>
      <c r="AH194" s="64">
        <f>IF(ลับ!I$3=0,0,IF(เวลาเรียน!AO40="o",ลับ!I$3,0))</f>
        <v>0</v>
      </c>
      <c r="AI194" s="64">
        <f>IF(ลับ!J$3=0,0,IF(เวลาเรียน!AP40="o",ลับ!J$3,0))</f>
        <v>0</v>
      </c>
      <c r="AJ194" s="64">
        <f>IF(ลับ!K$3=0,0,IF(เวลาเรียน!AQ40="o",ลับ!K$3,0))</f>
        <v>0</v>
      </c>
      <c r="AK194" s="64">
        <f>IF(ลับ!L$3=0,0,IF(เวลาเรียน!AR40="o",ลับ!L$3,0))</f>
        <v>0</v>
      </c>
      <c r="AL194" s="64">
        <f>IF(ลับ!M$3=0,0,IF(เวลาเรียน!AS40="o",ลับ!M$3,0))</f>
        <v>0</v>
      </c>
      <c r="AM194" s="64">
        <f>IF(ลับ!N$3=0,0,IF(เวลาเรียน!AT40="o",ลับ!N$3,0))</f>
        <v>0</v>
      </c>
      <c r="AN194" s="64">
        <f>IF(ลับ!O$3=0,0,IF(เวลาเรียน!AU40="o",ลับ!O$3,0))</f>
        <v>0</v>
      </c>
      <c r="AO194" s="64">
        <f>IF(ลับ!P$3=0,0,IF(เวลาเรียน!AV40="o",ลับ!P$3,0))</f>
        <v>0</v>
      </c>
      <c r="AP194" s="64">
        <f>IF(ลับ!Q$3=0,0,IF(เวลาเรียน!AW40="o",ลับ!Q$3,0))</f>
        <v>0</v>
      </c>
      <c r="AQ194" s="64">
        <f>IF(ลับ!R$3=0,0,IF(เวลาเรียน!AX40="o",ลับ!R$3,0))</f>
        <v>0</v>
      </c>
      <c r="AR194" s="64">
        <f>IF(ลับ!S$3=0,0,IF(เวลาเรียน!AY40="o",ลับ!S$3,0))</f>
        <v>0</v>
      </c>
      <c r="AS194" s="64">
        <f>IF(ลับ!T$3=0,0,IF(เวลาเรียน!AZ40="o",ลับ!T$3,0))</f>
        <v>0</v>
      </c>
      <c r="AT194" s="64">
        <f>IF(ลับ!U$3=0,0,IF(เวลาเรียน!BA40="o",ลับ!U$3,0))</f>
        <v>0</v>
      </c>
      <c r="AU194" s="64">
        <f>IF(ลับ!V$3=0,0,IF(เวลาเรียน!BB40="o",ลับ!V$3,0))</f>
        <v>0</v>
      </c>
      <c r="AV194" s="64">
        <f>IF(ลับ!W$3=0,0,IF(เวลาเรียน!BC40="o",ลับ!W$3,0))</f>
        <v>0</v>
      </c>
      <c r="AW194" s="64">
        <f>IF(ลับ!X$3=0,0,IF(เวลาเรียน!BD40="o",ลับ!X$3,0))</f>
        <v>0</v>
      </c>
      <c r="AX194" s="64">
        <f>IF(ลับ!Y$3=0,0,IF(เวลาเรียน!BE40="o",ลับ!Y$3,0))</f>
        <v>0</v>
      </c>
      <c r="AY194" s="64">
        <f>IF(ลับ!Z$3=0,0,IF(เวลาเรียน!BF40="o",ลับ!Z$3,0))</f>
        <v>0</v>
      </c>
      <c r="AZ194" s="64">
        <f>IF(ลับ!AA$3=0,0,IF(เวลาเรียน!BG40="o",ลับ!AA$3,0))</f>
        <v>0</v>
      </c>
      <c r="BA194" s="64">
        <f>IF(ลับ!AB$3=0,0,IF(เวลาเรียน!BH40="o",ลับ!AB$3,0))</f>
        <v>0</v>
      </c>
      <c r="BB194" s="64">
        <f>IF(ลับ!AC$3=0,0,IF(เวลาเรียน!BI40="o",ลับ!AC$3,0))</f>
        <v>0</v>
      </c>
      <c r="BC194" s="64">
        <f>IF(ลับ!AD$3=0,0,IF(เวลาเรียน!BJ40="o",ลับ!AD$3,0))</f>
        <v>0</v>
      </c>
      <c r="BD194" s="64">
        <f>IF(ลับ!AE$3=0,0,IF(เวลาเรียน!BK40="o",ลับ!AE$3,0))</f>
        <v>0</v>
      </c>
      <c r="BE194" s="64">
        <f>IF(ลับ!AF$3=0,0,IF(เวลาเรียน!BL40="o",ลับ!AF$3,0))</f>
        <v>0</v>
      </c>
      <c r="BF194" s="64">
        <f>IF(ลับ!AG$3=0,0,IF(เวลาเรียน!BM40="o",ลับ!AG$3,0))</f>
        <v>0</v>
      </c>
      <c r="BG194" s="64">
        <f>IF(ลับ!AH$3=0,0,IF(เวลาเรียน!BN40="o",ลับ!AH$3,0))</f>
        <v>0</v>
      </c>
      <c r="BH194" s="64">
        <f>IF(ลับ!AI$3=0,0,IF(เวลาเรียน!BO40="o",ลับ!AI$3,0))</f>
        <v>0</v>
      </c>
      <c r="BI194" s="64">
        <f>IF(ลับ!AJ$3=0,0,IF(เวลาเรียน!BP40="o",ลับ!AJ$3,0))</f>
        <v>0</v>
      </c>
      <c r="BJ194" s="64">
        <f>IF(ลับ!AK$3=0,0,IF(เวลาเรียน!BQ40="o",ลับ!AK$3,0))</f>
        <v>0</v>
      </c>
      <c r="BK194" s="64">
        <f>IF(ลับ!AL$3=0,0,IF(เวลาเรียน!BR40="o",ลับ!AL$3,0))</f>
        <v>0</v>
      </c>
      <c r="BL194" s="64">
        <f>IF(ลับ!AM$3=0,0,IF(เวลาเรียน!BS40="o",ลับ!AM$3,0))</f>
        <v>0</v>
      </c>
      <c r="BM194" s="64">
        <f>IF(ลับ!AN$3=0,0,IF(เวลาเรียน!BT40="o",ลับ!AN$3,0))</f>
        <v>0</v>
      </c>
      <c r="BN194" s="64">
        <f>IF(ลับ!AO$3=0,0,IF(เวลาเรียน!BU40="o",ลับ!AO$3,0))</f>
        <v>0</v>
      </c>
      <c r="BO194" s="64">
        <f>IF(ลับ!AP$3=0,0,IF(เวลาเรียน!BV40="o",ลับ!AP$3,0))</f>
        <v>0</v>
      </c>
      <c r="BP194" s="64">
        <f>IF(ลับ!AQ$3=0,0,IF(เวลาเรียน!BW40="o",ลับ!AQ$3,0))</f>
        <v>0</v>
      </c>
      <c r="BQ194" s="64">
        <f>IF(ลับ!AR$3=0,0,IF(เวลาเรียน!BX40="o",ลับ!AR$3,0))</f>
        <v>0</v>
      </c>
      <c r="BR194" s="64">
        <f>IF(ลับ!AS$3=0,0,IF(เวลาเรียน!BY40="o",ลับ!AS$3,0))</f>
        <v>0</v>
      </c>
      <c r="BS194" s="773">
        <f>IF(ลับ!AT$3=0,0,IF(เวลาเรียน!BZ40="o",ลับ!AT$3,0))</f>
        <v>0</v>
      </c>
      <c r="BT194" s="64">
        <f>IF(ลับ!BT$3=0,0,IF(เวลาเรียน!CB40="o",ลับ!BT$3,0))</f>
        <v>0</v>
      </c>
      <c r="BU194" s="64">
        <f>IF(ลับ!BU$3=0,0,IF(เวลาเรียน!CC40="o",ลับ!BU$3,0))</f>
        <v>0</v>
      </c>
      <c r="BV194" s="64">
        <f>IF(ลับ!BV$3=0,0,IF(เวลาเรียน!CD40="o",ลับ!BV$3,0))</f>
        <v>0</v>
      </c>
      <c r="BW194" s="64">
        <f>IF(ลับ!BW$3=0,0,IF(เวลาเรียน!CE40="o",ลับ!BW$3,0))</f>
        <v>0</v>
      </c>
      <c r="BX194" s="64">
        <f>IF(ลับ!BX$3=0,0,IF(เวลาเรียน!CF40="o",ลับ!BX$3,0))</f>
        <v>0</v>
      </c>
      <c r="BY194" s="64">
        <f>IF(ลับ!BY$3=0,0,IF(เวลาเรียน!CG40="o",ลับ!BY$3,0))</f>
        <v>0</v>
      </c>
      <c r="BZ194" s="64">
        <f>IF(ลับ!BZ$3=0,0,IF(เวลาเรียน!CH40="o",ลับ!BZ$3,0))</f>
        <v>0</v>
      </c>
      <c r="CA194" s="64">
        <f>IF(ลับ!CA$3=0,0,IF(เวลาเรียน!CI40="o",ลับ!CA$3,0))</f>
        <v>0</v>
      </c>
      <c r="CB194" s="64">
        <f>IF(ลับ!CB$3=0,0,IF(เวลาเรียน!CJ40="o",ลับ!CB$3,0))</f>
        <v>0</v>
      </c>
      <c r="CC194" s="64">
        <f>IF(ลับ!CC$3=0,0,IF(เวลาเรียน!CK40="o",ลับ!CC$3,0))</f>
        <v>0</v>
      </c>
      <c r="CD194" s="64">
        <f>IF(ลับ!CD$3=0,0,IF(เวลาเรียน!CL40="o",ลับ!CD$3,0))</f>
        <v>0</v>
      </c>
      <c r="CE194" s="64">
        <f>IF(ลับ!CE$3=0,0,IF(เวลาเรียน!CM40="o",ลับ!CE$3,0))</f>
        <v>0</v>
      </c>
      <c r="CF194" s="64">
        <f>IF(ลับ!CF$3=0,0,IF(เวลาเรียน!CN40="o",ลับ!CF$3,0))</f>
        <v>0</v>
      </c>
      <c r="CG194" s="64">
        <f>IF(ลับ!CG$3=0,0,IF(เวลาเรียน!CO40="o",ลับ!CG$3,0))</f>
        <v>0</v>
      </c>
      <c r="CH194" s="64">
        <f>IF(ลับ!CH$3=0,0,IF(เวลาเรียน!CP40="o",ลับ!CH$3,0))</f>
        <v>0</v>
      </c>
      <c r="CI194" s="64">
        <f>IF(ลับ!CI$3=0,0,IF(เวลาเรียน!CQ40="o",ลับ!CI$3,0))</f>
        <v>0</v>
      </c>
      <c r="CJ194" s="64">
        <f>IF(ลับ!CJ$3=0,0,IF(เวลาเรียน!CR40="o",ลับ!CJ$3,0))</f>
        <v>0</v>
      </c>
      <c r="CK194" s="64">
        <f>IF(ลับ!CK$3=0,0,IF(เวลาเรียน!CS40="o",ลับ!CK$3,0))</f>
        <v>0</v>
      </c>
      <c r="CL194" s="64">
        <f>IF(ลับ!CL$3=0,0,IF(เวลาเรียน!CT40="o",ลับ!CL$3,0))</f>
        <v>0</v>
      </c>
      <c r="CM194" s="64">
        <f>IF(ลับ!CM$3=0,0,IF(เวลาเรียน!CU40="o",ลับ!CM$3,0))</f>
        <v>0</v>
      </c>
      <c r="CN194" s="64">
        <f>IF(ลับ!CN$3=0,0,IF(เวลาเรียน!CV40="o",ลับ!CN$3,0))</f>
        <v>0</v>
      </c>
      <c r="CO194" s="64">
        <f>IF(ลับ!CO$3=0,0,IF(เวลาเรียน!CW40="o",ลับ!CO$3,0))</f>
        <v>0</v>
      </c>
      <c r="CP194" s="64">
        <f>IF(ลับ!CP$3=0,0,IF(เวลาเรียน!CX40="o",ลับ!CP$3,0))</f>
        <v>0</v>
      </c>
      <c r="CQ194" s="64">
        <f>IF(ลับ!CQ$3=0,0,IF(เวลาเรียน!CY40="o",ลับ!CQ$3,0))</f>
        <v>0</v>
      </c>
      <c r="CR194" s="64">
        <f>IF(ลับ!CR$3=0,0,IF(เวลาเรียน!CZ40="o",ลับ!CR$3,0))</f>
        <v>0</v>
      </c>
      <c r="CS194" s="64">
        <f>IF(ลับ!CS$3=0,0,IF(เวลาเรียน!DA40="o",ลับ!CS$3,0))</f>
        <v>0</v>
      </c>
      <c r="CT194" s="64">
        <f>IF(ลับ!CT$3=0,0,IF(เวลาเรียน!DB40="o",ลับ!CT$3,0))</f>
        <v>0</v>
      </c>
      <c r="CU194" s="64">
        <f>IF(ลับ!CU$3=0,0,IF(เวลาเรียน!DC40="o",ลับ!CU$3,0))</f>
        <v>0</v>
      </c>
      <c r="CV194" s="64">
        <f>IF(ลับ!CV$3=0,0,IF(เวลาเรียน!DD40="o",ลับ!CV$3,0))</f>
        <v>0</v>
      </c>
      <c r="CW194" s="64">
        <f>IF(ลับ!CW$3=0,0,IF(เวลาเรียน!DE40="o",ลับ!CW$3,0))</f>
        <v>0</v>
      </c>
      <c r="CX194" s="85">
        <f t="shared" si="26"/>
        <v>0</v>
      </c>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row>
    <row r="195" spans="1:136" ht="21">
      <c r="A195" s="29">
        <v>36</v>
      </c>
      <c r="B195" s="64">
        <f>IF(ลับ!B$3=0,0,IF(เวลาเรียน!G41="o",ลับ!B$3,0))</f>
        <v>0</v>
      </c>
      <c r="C195" s="64">
        <f>IF(ลับ!C$3=0,0,IF(เวลาเรียน!H41="o",ลับ!C$3,0))</f>
        <v>0</v>
      </c>
      <c r="D195" s="64">
        <f>IF(ลับ!D$3=0,0,IF(เวลาเรียน!I41="o",ลับ!D$3,0))</f>
        <v>0</v>
      </c>
      <c r="E195" s="64">
        <f>IF(ลับ!E$3=0,0,IF(เวลาเรียน!J41="o",ลับ!E$3,0))</f>
        <v>0</v>
      </c>
      <c r="F195" s="64">
        <f>IF(ลับ!F$3=0,0,IF(เวลาเรียน!K41="o",ลับ!F$3,0))</f>
        <v>0</v>
      </c>
      <c r="G195" s="64">
        <f>IF(ลับ!G$3=0,0,IF(เวลาเรียน!L41="o",ลับ!G$3,0))</f>
        <v>0</v>
      </c>
      <c r="H195" s="64">
        <f>IF(ลับ!H$3=0,0,IF(เวลาเรียน!M41="o",ลับ!H$3,0))</f>
        <v>0</v>
      </c>
      <c r="I195" s="64">
        <f>IF(ลับ!I$3=0,0,IF(เวลาเรียน!N41="o",ลับ!I$3,0))</f>
        <v>0</v>
      </c>
      <c r="J195" s="64">
        <f>IF(ลับ!J$3=0,0,IF(เวลาเรียน!O41="o",ลับ!J$3,0))</f>
        <v>0</v>
      </c>
      <c r="K195" s="64">
        <f>IF(ลับ!K$3=0,0,IF(เวลาเรียน!P41="o",ลับ!K$3,0))</f>
        <v>0</v>
      </c>
      <c r="L195" s="64">
        <f>IF(ลับ!L$3=0,0,IF(เวลาเรียน!Q41="o",ลับ!L$3,0))</f>
        <v>0</v>
      </c>
      <c r="M195" s="64">
        <f>IF(ลับ!M$3=0,0,IF(เวลาเรียน!R41="o",ลับ!M$3,0))</f>
        <v>0</v>
      </c>
      <c r="N195" s="64">
        <f>IF(ลับ!N$3=0,0,IF(เวลาเรียน!S41="o",ลับ!N$3,0))</f>
        <v>0</v>
      </c>
      <c r="O195" s="64">
        <f>IF(ลับ!O$3=0,0,IF(เวลาเรียน!T41="o",ลับ!O$3,0))</f>
        <v>0</v>
      </c>
      <c r="P195" s="64">
        <f>IF(ลับ!P$3=0,0,IF(เวลาเรียน!U41="o",ลับ!P$3,0))</f>
        <v>0</v>
      </c>
      <c r="Q195" s="64">
        <f>IF(ลับ!Q$3=0,0,IF(เวลาเรียน!V41="o",ลับ!Q$3,0))</f>
        <v>0</v>
      </c>
      <c r="R195" s="64">
        <f>IF(ลับ!R$3=0,0,IF(เวลาเรียน!W41="o",ลับ!R$3,0))</f>
        <v>0</v>
      </c>
      <c r="S195" s="64">
        <f>IF(ลับ!S$3=0,0,IF(เวลาเรียน!X41="o",ลับ!S$3,0))</f>
        <v>0</v>
      </c>
      <c r="T195" s="64">
        <f>IF(ลับ!T$3=0,0,IF(เวลาเรียน!Y41="o",ลับ!T$3,0))</f>
        <v>0</v>
      </c>
      <c r="U195" s="64">
        <f>IF(ลับ!U$3=0,0,IF(เวลาเรียน!Z41="o",ลับ!U$3,0))</f>
        <v>0</v>
      </c>
      <c r="V195" s="64">
        <f>IF(ลับ!V$3=0,0,IF(เวลาเรียน!AA41="o",ลับ!V$3,0))</f>
        <v>0</v>
      </c>
      <c r="W195" s="64">
        <f>IF(ลับ!W$3=0,0,IF(เวลาเรียน!AB41="o",ลับ!W$3,0))</f>
        <v>0</v>
      </c>
      <c r="X195" s="64">
        <f>IF(ลับ!X$3=0,0,IF(เวลาเรียน!AC41="o",ลับ!X$3,0))</f>
        <v>0</v>
      </c>
      <c r="Y195" s="64">
        <f>IF(ลับ!Y$3=0,0,IF(เวลาเรียน!AD41="o",ลับ!Y$3,0))</f>
        <v>0</v>
      </c>
      <c r="Z195" s="773">
        <f>IF(ลับ!Z$3=0,0,IF(เวลาเรียน!AE41="o",ลับ!Z$3,0))</f>
        <v>0</v>
      </c>
      <c r="AA195" s="64">
        <f>IF(ลับ!B$3=0,0,IF(เวลาเรียน!AH41="o",ลับ!B$3,0))</f>
        <v>0</v>
      </c>
      <c r="AB195" s="64">
        <f>IF(ลับ!C$3=0,0,IF(เวลาเรียน!AI41="o",ลับ!C$3,0))</f>
        <v>0</v>
      </c>
      <c r="AC195" s="64">
        <f>IF(ลับ!D$3=0,0,IF(เวลาเรียน!AJ41="o",ลับ!D$3,0))</f>
        <v>0</v>
      </c>
      <c r="AD195" s="64">
        <f>IF(ลับ!E$3=0,0,IF(เวลาเรียน!AK41="o",ลับ!E$3,0))</f>
        <v>0</v>
      </c>
      <c r="AE195" s="64">
        <f>IF(ลับ!F$3=0,0,IF(เวลาเรียน!AL41="o",ลับ!F$3,0))</f>
        <v>0</v>
      </c>
      <c r="AF195" s="64">
        <f>IF(ลับ!G$3=0,0,IF(เวลาเรียน!AM41="o",ลับ!G$3,0))</f>
        <v>0</v>
      </c>
      <c r="AG195" s="64">
        <f>IF(ลับ!H$3=0,0,IF(เวลาเรียน!AN41="o",ลับ!H$3,0))</f>
        <v>0</v>
      </c>
      <c r="AH195" s="64">
        <f>IF(ลับ!I$3=0,0,IF(เวลาเรียน!AO41="o",ลับ!I$3,0))</f>
        <v>0</v>
      </c>
      <c r="AI195" s="64">
        <f>IF(ลับ!J$3=0,0,IF(เวลาเรียน!AP41="o",ลับ!J$3,0))</f>
        <v>0</v>
      </c>
      <c r="AJ195" s="64">
        <f>IF(ลับ!K$3=0,0,IF(เวลาเรียน!AQ41="o",ลับ!K$3,0))</f>
        <v>0</v>
      </c>
      <c r="AK195" s="64">
        <f>IF(ลับ!L$3=0,0,IF(เวลาเรียน!AR41="o",ลับ!L$3,0))</f>
        <v>0</v>
      </c>
      <c r="AL195" s="64">
        <f>IF(ลับ!M$3=0,0,IF(เวลาเรียน!AS41="o",ลับ!M$3,0))</f>
        <v>0</v>
      </c>
      <c r="AM195" s="64">
        <f>IF(ลับ!N$3=0,0,IF(เวลาเรียน!AT41="o",ลับ!N$3,0))</f>
        <v>0</v>
      </c>
      <c r="AN195" s="64">
        <f>IF(ลับ!O$3=0,0,IF(เวลาเรียน!AU41="o",ลับ!O$3,0))</f>
        <v>0</v>
      </c>
      <c r="AO195" s="64">
        <f>IF(ลับ!P$3=0,0,IF(เวลาเรียน!AV41="o",ลับ!P$3,0))</f>
        <v>0</v>
      </c>
      <c r="AP195" s="64">
        <f>IF(ลับ!Q$3=0,0,IF(เวลาเรียน!AW41="o",ลับ!Q$3,0))</f>
        <v>0</v>
      </c>
      <c r="AQ195" s="64">
        <f>IF(ลับ!R$3=0,0,IF(เวลาเรียน!AX41="o",ลับ!R$3,0))</f>
        <v>0</v>
      </c>
      <c r="AR195" s="64">
        <f>IF(ลับ!S$3=0,0,IF(เวลาเรียน!AY41="o",ลับ!S$3,0))</f>
        <v>0</v>
      </c>
      <c r="AS195" s="64">
        <f>IF(ลับ!T$3=0,0,IF(เวลาเรียน!AZ41="o",ลับ!T$3,0))</f>
        <v>0</v>
      </c>
      <c r="AT195" s="64">
        <f>IF(ลับ!U$3=0,0,IF(เวลาเรียน!BA41="o",ลับ!U$3,0))</f>
        <v>0</v>
      </c>
      <c r="AU195" s="64">
        <f>IF(ลับ!V$3=0,0,IF(เวลาเรียน!BB41="o",ลับ!V$3,0))</f>
        <v>0</v>
      </c>
      <c r="AV195" s="64">
        <f>IF(ลับ!W$3=0,0,IF(เวลาเรียน!BC41="o",ลับ!W$3,0))</f>
        <v>0</v>
      </c>
      <c r="AW195" s="64">
        <f>IF(ลับ!X$3=0,0,IF(เวลาเรียน!BD41="o",ลับ!X$3,0))</f>
        <v>0</v>
      </c>
      <c r="AX195" s="64">
        <f>IF(ลับ!Y$3=0,0,IF(เวลาเรียน!BE41="o",ลับ!Y$3,0))</f>
        <v>0</v>
      </c>
      <c r="AY195" s="64">
        <f>IF(ลับ!Z$3=0,0,IF(เวลาเรียน!BF41="o",ลับ!Z$3,0))</f>
        <v>0</v>
      </c>
      <c r="AZ195" s="64">
        <f>IF(ลับ!AA$3=0,0,IF(เวลาเรียน!BG41="o",ลับ!AA$3,0))</f>
        <v>0</v>
      </c>
      <c r="BA195" s="64">
        <f>IF(ลับ!AB$3=0,0,IF(เวลาเรียน!BH41="o",ลับ!AB$3,0))</f>
        <v>0</v>
      </c>
      <c r="BB195" s="64">
        <f>IF(ลับ!AC$3=0,0,IF(เวลาเรียน!BI41="o",ลับ!AC$3,0))</f>
        <v>0</v>
      </c>
      <c r="BC195" s="64">
        <f>IF(ลับ!AD$3=0,0,IF(เวลาเรียน!BJ41="o",ลับ!AD$3,0))</f>
        <v>0</v>
      </c>
      <c r="BD195" s="64">
        <f>IF(ลับ!AE$3=0,0,IF(เวลาเรียน!BK41="o",ลับ!AE$3,0))</f>
        <v>0</v>
      </c>
      <c r="BE195" s="64">
        <f>IF(ลับ!AF$3=0,0,IF(เวลาเรียน!BL41="o",ลับ!AF$3,0))</f>
        <v>0</v>
      </c>
      <c r="BF195" s="64">
        <f>IF(ลับ!AG$3=0,0,IF(เวลาเรียน!BM41="o",ลับ!AG$3,0))</f>
        <v>0</v>
      </c>
      <c r="BG195" s="64">
        <f>IF(ลับ!AH$3=0,0,IF(เวลาเรียน!BN41="o",ลับ!AH$3,0))</f>
        <v>0</v>
      </c>
      <c r="BH195" s="64">
        <f>IF(ลับ!AI$3=0,0,IF(เวลาเรียน!BO41="o",ลับ!AI$3,0))</f>
        <v>0</v>
      </c>
      <c r="BI195" s="64">
        <f>IF(ลับ!AJ$3=0,0,IF(เวลาเรียน!BP41="o",ลับ!AJ$3,0))</f>
        <v>0</v>
      </c>
      <c r="BJ195" s="64">
        <f>IF(ลับ!AK$3=0,0,IF(เวลาเรียน!BQ41="o",ลับ!AK$3,0))</f>
        <v>0</v>
      </c>
      <c r="BK195" s="64">
        <f>IF(ลับ!AL$3=0,0,IF(เวลาเรียน!BR41="o",ลับ!AL$3,0))</f>
        <v>0</v>
      </c>
      <c r="BL195" s="64">
        <f>IF(ลับ!AM$3=0,0,IF(เวลาเรียน!BS41="o",ลับ!AM$3,0))</f>
        <v>0</v>
      </c>
      <c r="BM195" s="64">
        <f>IF(ลับ!AN$3=0,0,IF(เวลาเรียน!BT41="o",ลับ!AN$3,0))</f>
        <v>0</v>
      </c>
      <c r="BN195" s="64">
        <f>IF(ลับ!AO$3=0,0,IF(เวลาเรียน!BU41="o",ลับ!AO$3,0))</f>
        <v>0</v>
      </c>
      <c r="BO195" s="64">
        <f>IF(ลับ!AP$3=0,0,IF(เวลาเรียน!BV41="o",ลับ!AP$3,0))</f>
        <v>0</v>
      </c>
      <c r="BP195" s="64">
        <f>IF(ลับ!AQ$3=0,0,IF(เวลาเรียน!BW41="o",ลับ!AQ$3,0))</f>
        <v>0</v>
      </c>
      <c r="BQ195" s="64">
        <f>IF(ลับ!AR$3=0,0,IF(เวลาเรียน!BX41="o",ลับ!AR$3,0))</f>
        <v>0</v>
      </c>
      <c r="BR195" s="64">
        <f>IF(ลับ!AS$3=0,0,IF(เวลาเรียน!BY41="o",ลับ!AS$3,0))</f>
        <v>0</v>
      </c>
      <c r="BS195" s="773">
        <f>IF(ลับ!AT$3=0,0,IF(เวลาเรียน!BZ41="o",ลับ!AT$3,0))</f>
        <v>0</v>
      </c>
      <c r="BT195" s="64">
        <f>IF(ลับ!BT$3=0,0,IF(เวลาเรียน!CB41="o",ลับ!BT$3,0))</f>
        <v>0</v>
      </c>
      <c r="BU195" s="64">
        <f>IF(ลับ!BU$3=0,0,IF(เวลาเรียน!CC41="o",ลับ!BU$3,0))</f>
        <v>0</v>
      </c>
      <c r="BV195" s="64">
        <f>IF(ลับ!BV$3=0,0,IF(เวลาเรียน!CD41="o",ลับ!BV$3,0))</f>
        <v>0</v>
      </c>
      <c r="BW195" s="64">
        <f>IF(ลับ!BW$3=0,0,IF(เวลาเรียน!CE41="o",ลับ!BW$3,0))</f>
        <v>0</v>
      </c>
      <c r="BX195" s="64">
        <f>IF(ลับ!BX$3=0,0,IF(เวลาเรียน!CF41="o",ลับ!BX$3,0))</f>
        <v>0</v>
      </c>
      <c r="BY195" s="64">
        <f>IF(ลับ!BY$3=0,0,IF(เวลาเรียน!CG41="o",ลับ!BY$3,0))</f>
        <v>0</v>
      </c>
      <c r="BZ195" s="64">
        <f>IF(ลับ!BZ$3=0,0,IF(เวลาเรียน!CH41="o",ลับ!BZ$3,0))</f>
        <v>0</v>
      </c>
      <c r="CA195" s="64">
        <f>IF(ลับ!CA$3=0,0,IF(เวลาเรียน!CI41="o",ลับ!CA$3,0))</f>
        <v>0</v>
      </c>
      <c r="CB195" s="64">
        <f>IF(ลับ!CB$3=0,0,IF(เวลาเรียน!CJ41="o",ลับ!CB$3,0))</f>
        <v>0</v>
      </c>
      <c r="CC195" s="64">
        <f>IF(ลับ!CC$3=0,0,IF(เวลาเรียน!CK41="o",ลับ!CC$3,0))</f>
        <v>0</v>
      </c>
      <c r="CD195" s="64">
        <f>IF(ลับ!CD$3=0,0,IF(เวลาเรียน!CL41="o",ลับ!CD$3,0))</f>
        <v>0</v>
      </c>
      <c r="CE195" s="64">
        <f>IF(ลับ!CE$3=0,0,IF(เวลาเรียน!CM41="o",ลับ!CE$3,0))</f>
        <v>0</v>
      </c>
      <c r="CF195" s="64">
        <f>IF(ลับ!CF$3=0,0,IF(เวลาเรียน!CN41="o",ลับ!CF$3,0))</f>
        <v>0</v>
      </c>
      <c r="CG195" s="64">
        <f>IF(ลับ!CG$3=0,0,IF(เวลาเรียน!CO41="o",ลับ!CG$3,0))</f>
        <v>0</v>
      </c>
      <c r="CH195" s="64">
        <f>IF(ลับ!CH$3=0,0,IF(เวลาเรียน!CP41="o",ลับ!CH$3,0))</f>
        <v>0</v>
      </c>
      <c r="CI195" s="64">
        <f>IF(ลับ!CI$3=0,0,IF(เวลาเรียน!CQ41="o",ลับ!CI$3,0))</f>
        <v>0</v>
      </c>
      <c r="CJ195" s="64">
        <f>IF(ลับ!CJ$3=0,0,IF(เวลาเรียน!CR41="o",ลับ!CJ$3,0))</f>
        <v>0</v>
      </c>
      <c r="CK195" s="64">
        <f>IF(ลับ!CK$3=0,0,IF(เวลาเรียน!CS41="o",ลับ!CK$3,0))</f>
        <v>0</v>
      </c>
      <c r="CL195" s="64">
        <f>IF(ลับ!CL$3=0,0,IF(เวลาเรียน!CT41="o",ลับ!CL$3,0))</f>
        <v>0</v>
      </c>
      <c r="CM195" s="64">
        <f>IF(ลับ!CM$3=0,0,IF(เวลาเรียน!CU41="o",ลับ!CM$3,0))</f>
        <v>0</v>
      </c>
      <c r="CN195" s="64">
        <f>IF(ลับ!CN$3=0,0,IF(เวลาเรียน!CV41="o",ลับ!CN$3,0))</f>
        <v>0</v>
      </c>
      <c r="CO195" s="64">
        <f>IF(ลับ!CO$3=0,0,IF(เวลาเรียน!CW41="o",ลับ!CO$3,0))</f>
        <v>0</v>
      </c>
      <c r="CP195" s="64">
        <f>IF(ลับ!CP$3=0,0,IF(เวลาเรียน!CX41="o",ลับ!CP$3,0))</f>
        <v>0</v>
      </c>
      <c r="CQ195" s="64">
        <f>IF(ลับ!CQ$3=0,0,IF(เวลาเรียน!CY41="o",ลับ!CQ$3,0))</f>
        <v>0</v>
      </c>
      <c r="CR195" s="64">
        <f>IF(ลับ!CR$3=0,0,IF(เวลาเรียน!CZ41="o",ลับ!CR$3,0))</f>
        <v>0</v>
      </c>
      <c r="CS195" s="64">
        <f>IF(ลับ!CS$3=0,0,IF(เวลาเรียน!DA41="o",ลับ!CS$3,0))</f>
        <v>0</v>
      </c>
      <c r="CT195" s="64">
        <f>IF(ลับ!CT$3=0,0,IF(เวลาเรียน!DB41="o",ลับ!CT$3,0))</f>
        <v>0</v>
      </c>
      <c r="CU195" s="64">
        <f>IF(ลับ!CU$3=0,0,IF(เวลาเรียน!DC41="o",ลับ!CU$3,0))</f>
        <v>0</v>
      </c>
      <c r="CV195" s="64">
        <f>IF(ลับ!CV$3=0,0,IF(เวลาเรียน!DD41="o",ลับ!CV$3,0))</f>
        <v>0</v>
      </c>
      <c r="CW195" s="64">
        <f>IF(ลับ!CW$3=0,0,IF(เวลาเรียน!DE41="o",ลับ!CW$3,0))</f>
        <v>0</v>
      </c>
      <c r="CX195" s="85">
        <f t="shared" si="26"/>
        <v>0</v>
      </c>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row>
    <row r="196" spans="1:136" ht="21">
      <c r="A196" s="29">
        <v>37</v>
      </c>
      <c r="B196" s="64">
        <f>IF(ลับ!B$3=0,0,IF(เวลาเรียน!G42="o",ลับ!B$3,0))</f>
        <v>0</v>
      </c>
      <c r="C196" s="64">
        <f>IF(ลับ!C$3=0,0,IF(เวลาเรียน!H42="o",ลับ!C$3,0))</f>
        <v>0</v>
      </c>
      <c r="D196" s="64">
        <f>IF(ลับ!D$3=0,0,IF(เวลาเรียน!I42="o",ลับ!D$3,0))</f>
        <v>0</v>
      </c>
      <c r="E196" s="64">
        <f>IF(ลับ!E$3=0,0,IF(เวลาเรียน!J42="o",ลับ!E$3,0))</f>
        <v>0</v>
      </c>
      <c r="F196" s="64">
        <f>IF(ลับ!F$3=0,0,IF(เวลาเรียน!K42="o",ลับ!F$3,0))</f>
        <v>0</v>
      </c>
      <c r="G196" s="64">
        <f>IF(ลับ!G$3=0,0,IF(เวลาเรียน!L42="o",ลับ!G$3,0))</f>
        <v>0</v>
      </c>
      <c r="H196" s="64">
        <f>IF(ลับ!H$3=0,0,IF(เวลาเรียน!M42="o",ลับ!H$3,0))</f>
        <v>0</v>
      </c>
      <c r="I196" s="64">
        <f>IF(ลับ!I$3=0,0,IF(เวลาเรียน!N42="o",ลับ!I$3,0))</f>
        <v>0</v>
      </c>
      <c r="J196" s="64">
        <f>IF(ลับ!J$3=0,0,IF(เวลาเรียน!O42="o",ลับ!J$3,0))</f>
        <v>0</v>
      </c>
      <c r="K196" s="64">
        <f>IF(ลับ!K$3=0,0,IF(เวลาเรียน!P42="o",ลับ!K$3,0))</f>
        <v>0</v>
      </c>
      <c r="L196" s="64">
        <f>IF(ลับ!L$3=0,0,IF(เวลาเรียน!Q42="o",ลับ!L$3,0))</f>
        <v>0</v>
      </c>
      <c r="M196" s="64">
        <f>IF(ลับ!M$3=0,0,IF(เวลาเรียน!R42="o",ลับ!M$3,0))</f>
        <v>0</v>
      </c>
      <c r="N196" s="64">
        <f>IF(ลับ!N$3=0,0,IF(เวลาเรียน!S42="o",ลับ!N$3,0))</f>
        <v>0</v>
      </c>
      <c r="O196" s="64">
        <f>IF(ลับ!O$3=0,0,IF(เวลาเรียน!T42="o",ลับ!O$3,0))</f>
        <v>0</v>
      </c>
      <c r="P196" s="64">
        <f>IF(ลับ!P$3=0,0,IF(เวลาเรียน!U42="o",ลับ!P$3,0))</f>
        <v>0</v>
      </c>
      <c r="Q196" s="64">
        <f>IF(ลับ!Q$3=0,0,IF(เวลาเรียน!V42="o",ลับ!Q$3,0))</f>
        <v>0</v>
      </c>
      <c r="R196" s="64">
        <f>IF(ลับ!R$3=0,0,IF(เวลาเรียน!W42="o",ลับ!R$3,0))</f>
        <v>0</v>
      </c>
      <c r="S196" s="64">
        <f>IF(ลับ!S$3=0,0,IF(เวลาเรียน!X42="o",ลับ!S$3,0))</f>
        <v>0</v>
      </c>
      <c r="T196" s="64">
        <f>IF(ลับ!T$3=0,0,IF(เวลาเรียน!Y42="o",ลับ!T$3,0))</f>
        <v>0</v>
      </c>
      <c r="U196" s="64">
        <f>IF(ลับ!U$3=0,0,IF(เวลาเรียน!Z42="o",ลับ!U$3,0))</f>
        <v>0</v>
      </c>
      <c r="V196" s="64">
        <f>IF(ลับ!V$3=0,0,IF(เวลาเรียน!AA42="o",ลับ!V$3,0))</f>
        <v>0</v>
      </c>
      <c r="W196" s="64">
        <f>IF(ลับ!W$3=0,0,IF(เวลาเรียน!AB42="o",ลับ!W$3,0))</f>
        <v>0</v>
      </c>
      <c r="X196" s="64">
        <f>IF(ลับ!X$3=0,0,IF(เวลาเรียน!AC42="o",ลับ!X$3,0))</f>
        <v>0</v>
      </c>
      <c r="Y196" s="64">
        <f>IF(ลับ!Y$3=0,0,IF(เวลาเรียน!AD42="o",ลับ!Y$3,0))</f>
        <v>0</v>
      </c>
      <c r="Z196" s="773">
        <f>IF(ลับ!Z$3=0,0,IF(เวลาเรียน!AE42="o",ลับ!Z$3,0))</f>
        <v>0</v>
      </c>
      <c r="AA196" s="64">
        <f>IF(ลับ!B$3=0,0,IF(เวลาเรียน!AH42="o",ลับ!B$3,0))</f>
        <v>0</v>
      </c>
      <c r="AB196" s="64">
        <f>IF(ลับ!C$3=0,0,IF(เวลาเรียน!AI42="o",ลับ!C$3,0))</f>
        <v>0</v>
      </c>
      <c r="AC196" s="64">
        <f>IF(ลับ!D$3=0,0,IF(เวลาเรียน!AJ42="o",ลับ!D$3,0))</f>
        <v>0</v>
      </c>
      <c r="AD196" s="64">
        <f>IF(ลับ!E$3=0,0,IF(เวลาเรียน!AK42="o",ลับ!E$3,0))</f>
        <v>0</v>
      </c>
      <c r="AE196" s="64">
        <f>IF(ลับ!F$3=0,0,IF(เวลาเรียน!AL42="o",ลับ!F$3,0))</f>
        <v>0</v>
      </c>
      <c r="AF196" s="64">
        <f>IF(ลับ!G$3=0,0,IF(เวลาเรียน!AM42="o",ลับ!G$3,0))</f>
        <v>0</v>
      </c>
      <c r="AG196" s="64">
        <f>IF(ลับ!H$3=0,0,IF(เวลาเรียน!AN42="o",ลับ!H$3,0))</f>
        <v>0</v>
      </c>
      <c r="AH196" s="64">
        <f>IF(ลับ!I$3=0,0,IF(เวลาเรียน!AO42="o",ลับ!I$3,0))</f>
        <v>0</v>
      </c>
      <c r="AI196" s="64">
        <f>IF(ลับ!J$3=0,0,IF(เวลาเรียน!AP42="o",ลับ!J$3,0))</f>
        <v>0</v>
      </c>
      <c r="AJ196" s="64">
        <f>IF(ลับ!K$3=0,0,IF(เวลาเรียน!AQ42="o",ลับ!K$3,0))</f>
        <v>0</v>
      </c>
      <c r="AK196" s="64">
        <f>IF(ลับ!L$3=0,0,IF(เวลาเรียน!AR42="o",ลับ!L$3,0))</f>
        <v>0</v>
      </c>
      <c r="AL196" s="64">
        <f>IF(ลับ!M$3=0,0,IF(เวลาเรียน!AS42="o",ลับ!M$3,0))</f>
        <v>0</v>
      </c>
      <c r="AM196" s="64">
        <f>IF(ลับ!N$3=0,0,IF(เวลาเรียน!AT42="o",ลับ!N$3,0))</f>
        <v>0</v>
      </c>
      <c r="AN196" s="64">
        <f>IF(ลับ!O$3=0,0,IF(เวลาเรียน!AU42="o",ลับ!O$3,0))</f>
        <v>0</v>
      </c>
      <c r="AO196" s="64">
        <f>IF(ลับ!P$3=0,0,IF(เวลาเรียน!AV42="o",ลับ!P$3,0))</f>
        <v>0</v>
      </c>
      <c r="AP196" s="64">
        <f>IF(ลับ!Q$3=0,0,IF(เวลาเรียน!AW42="o",ลับ!Q$3,0))</f>
        <v>0</v>
      </c>
      <c r="AQ196" s="64">
        <f>IF(ลับ!R$3=0,0,IF(เวลาเรียน!AX42="o",ลับ!R$3,0))</f>
        <v>0</v>
      </c>
      <c r="AR196" s="64">
        <f>IF(ลับ!S$3=0,0,IF(เวลาเรียน!AY42="o",ลับ!S$3,0))</f>
        <v>0</v>
      </c>
      <c r="AS196" s="64">
        <f>IF(ลับ!T$3=0,0,IF(เวลาเรียน!AZ42="o",ลับ!T$3,0))</f>
        <v>0</v>
      </c>
      <c r="AT196" s="64">
        <f>IF(ลับ!U$3=0,0,IF(เวลาเรียน!BA42="o",ลับ!U$3,0))</f>
        <v>0</v>
      </c>
      <c r="AU196" s="64">
        <f>IF(ลับ!V$3=0,0,IF(เวลาเรียน!BB42="o",ลับ!V$3,0))</f>
        <v>0</v>
      </c>
      <c r="AV196" s="64">
        <f>IF(ลับ!W$3=0,0,IF(เวลาเรียน!BC42="o",ลับ!W$3,0))</f>
        <v>0</v>
      </c>
      <c r="AW196" s="64">
        <f>IF(ลับ!X$3=0,0,IF(เวลาเรียน!BD42="o",ลับ!X$3,0))</f>
        <v>0</v>
      </c>
      <c r="AX196" s="64">
        <f>IF(ลับ!Y$3=0,0,IF(เวลาเรียน!BE42="o",ลับ!Y$3,0))</f>
        <v>0</v>
      </c>
      <c r="AY196" s="64">
        <f>IF(ลับ!Z$3=0,0,IF(เวลาเรียน!BF42="o",ลับ!Z$3,0))</f>
        <v>0</v>
      </c>
      <c r="AZ196" s="64">
        <f>IF(ลับ!AA$3=0,0,IF(เวลาเรียน!BG42="o",ลับ!AA$3,0))</f>
        <v>0</v>
      </c>
      <c r="BA196" s="64">
        <f>IF(ลับ!AB$3=0,0,IF(เวลาเรียน!BH42="o",ลับ!AB$3,0))</f>
        <v>0</v>
      </c>
      <c r="BB196" s="64">
        <f>IF(ลับ!AC$3=0,0,IF(เวลาเรียน!BI42="o",ลับ!AC$3,0))</f>
        <v>0</v>
      </c>
      <c r="BC196" s="64">
        <f>IF(ลับ!AD$3=0,0,IF(เวลาเรียน!BJ42="o",ลับ!AD$3,0))</f>
        <v>0</v>
      </c>
      <c r="BD196" s="64">
        <f>IF(ลับ!AE$3=0,0,IF(เวลาเรียน!BK42="o",ลับ!AE$3,0))</f>
        <v>0</v>
      </c>
      <c r="BE196" s="64">
        <f>IF(ลับ!AF$3=0,0,IF(เวลาเรียน!BL42="o",ลับ!AF$3,0))</f>
        <v>0</v>
      </c>
      <c r="BF196" s="64">
        <f>IF(ลับ!AG$3=0,0,IF(เวลาเรียน!BM42="o",ลับ!AG$3,0))</f>
        <v>0</v>
      </c>
      <c r="BG196" s="64">
        <f>IF(ลับ!AH$3=0,0,IF(เวลาเรียน!BN42="o",ลับ!AH$3,0))</f>
        <v>0</v>
      </c>
      <c r="BH196" s="64">
        <f>IF(ลับ!AI$3=0,0,IF(เวลาเรียน!BO42="o",ลับ!AI$3,0))</f>
        <v>0</v>
      </c>
      <c r="BI196" s="64">
        <f>IF(ลับ!AJ$3=0,0,IF(เวลาเรียน!BP42="o",ลับ!AJ$3,0))</f>
        <v>0</v>
      </c>
      <c r="BJ196" s="64">
        <f>IF(ลับ!AK$3=0,0,IF(เวลาเรียน!BQ42="o",ลับ!AK$3,0))</f>
        <v>0</v>
      </c>
      <c r="BK196" s="64">
        <f>IF(ลับ!AL$3=0,0,IF(เวลาเรียน!BR42="o",ลับ!AL$3,0))</f>
        <v>0</v>
      </c>
      <c r="BL196" s="64">
        <f>IF(ลับ!AM$3=0,0,IF(เวลาเรียน!BS42="o",ลับ!AM$3,0))</f>
        <v>0</v>
      </c>
      <c r="BM196" s="64">
        <f>IF(ลับ!AN$3=0,0,IF(เวลาเรียน!BT42="o",ลับ!AN$3,0))</f>
        <v>0</v>
      </c>
      <c r="BN196" s="64">
        <f>IF(ลับ!AO$3=0,0,IF(เวลาเรียน!BU42="o",ลับ!AO$3,0))</f>
        <v>0</v>
      </c>
      <c r="BO196" s="64">
        <f>IF(ลับ!AP$3=0,0,IF(เวลาเรียน!BV42="o",ลับ!AP$3,0))</f>
        <v>0</v>
      </c>
      <c r="BP196" s="64">
        <f>IF(ลับ!AQ$3=0,0,IF(เวลาเรียน!BW42="o",ลับ!AQ$3,0))</f>
        <v>0</v>
      </c>
      <c r="BQ196" s="64">
        <f>IF(ลับ!AR$3=0,0,IF(เวลาเรียน!BX42="o",ลับ!AR$3,0))</f>
        <v>0</v>
      </c>
      <c r="BR196" s="64">
        <f>IF(ลับ!AS$3=0,0,IF(เวลาเรียน!BY42="o",ลับ!AS$3,0))</f>
        <v>0</v>
      </c>
      <c r="BS196" s="773">
        <f>IF(ลับ!AT$3=0,0,IF(เวลาเรียน!BZ42="o",ลับ!AT$3,0))</f>
        <v>0</v>
      </c>
      <c r="BT196" s="64">
        <f>IF(ลับ!BT$3=0,0,IF(เวลาเรียน!CB42="o",ลับ!BT$3,0))</f>
        <v>0</v>
      </c>
      <c r="BU196" s="64">
        <f>IF(ลับ!BU$3=0,0,IF(เวลาเรียน!CC42="o",ลับ!BU$3,0))</f>
        <v>0</v>
      </c>
      <c r="BV196" s="64">
        <f>IF(ลับ!BV$3=0,0,IF(เวลาเรียน!CD42="o",ลับ!BV$3,0))</f>
        <v>0</v>
      </c>
      <c r="BW196" s="64">
        <f>IF(ลับ!BW$3=0,0,IF(เวลาเรียน!CE42="o",ลับ!BW$3,0))</f>
        <v>0</v>
      </c>
      <c r="BX196" s="64">
        <f>IF(ลับ!BX$3=0,0,IF(เวลาเรียน!CF42="o",ลับ!BX$3,0))</f>
        <v>0</v>
      </c>
      <c r="BY196" s="64">
        <f>IF(ลับ!BY$3=0,0,IF(เวลาเรียน!CG42="o",ลับ!BY$3,0))</f>
        <v>0</v>
      </c>
      <c r="BZ196" s="64">
        <f>IF(ลับ!BZ$3=0,0,IF(เวลาเรียน!CH42="o",ลับ!BZ$3,0))</f>
        <v>0</v>
      </c>
      <c r="CA196" s="64">
        <f>IF(ลับ!CA$3=0,0,IF(เวลาเรียน!CI42="o",ลับ!CA$3,0))</f>
        <v>0</v>
      </c>
      <c r="CB196" s="64">
        <f>IF(ลับ!CB$3=0,0,IF(เวลาเรียน!CJ42="o",ลับ!CB$3,0))</f>
        <v>0</v>
      </c>
      <c r="CC196" s="64">
        <f>IF(ลับ!CC$3=0,0,IF(เวลาเรียน!CK42="o",ลับ!CC$3,0))</f>
        <v>0</v>
      </c>
      <c r="CD196" s="64">
        <f>IF(ลับ!CD$3=0,0,IF(เวลาเรียน!CL42="o",ลับ!CD$3,0))</f>
        <v>0</v>
      </c>
      <c r="CE196" s="64">
        <f>IF(ลับ!CE$3=0,0,IF(เวลาเรียน!CM42="o",ลับ!CE$3,0))</f>
        <v>0</v>
      </c>
      <c r="CF196" s="64">
        <f>IF(ลับ!CF$3=0,0,IF(เวลาเรียน!CN42="o",ลับ!CF$3,0))</f>
        <v>0</v>
      </c>
      <c r="CG196" s="64">
        <f>IF(ลับ!CG$3=0,0,IF(เวลาเรียน!CO42="o",ลับ!CG$3,0))</f>
        <v>0</v>
      </c>
      <c r="CH196" s="64">
        <f>IF(ลับ!CH$3=0,0,IF(เวลาเรียน!CP42="o",ลับ!CH$3,0))</f>
        <v>0</v>
      </c>
      <c r="CI196" s="64">
        <f>IF(ลับ!CI$3=0,0,IF(เวลาเรียน!CQ42="o",ลับ!CI$3,0))</f>
        <v>0</v>
      </c>
      <c r="CJ196" s="64">
        <f>IF(ลับ!CJ$3=0,0,IF(เวลาเรียน!CR42="o",ลับ!CJ$3,0))</f>
        <v>0</v>
      </c>
      <c r="CK196" s="64">
        <f>IF(ลับ!CK$3=0,0,IF(เวลาเรียน!CS42="o",ลับ!CK$3,0))</f>
        <v>0</v>
      </c>
      <c r="CL196" s="64">
        <f>IF(ลับ!CL$3=0,0,IF(เวลาเรียน!CT42="o",ลับ!CL$3,0))</f>
        <v>0</v>
      </c>
      <c r="CM196" s="64">
        <f>IF(ลับ!CM$3=0,0,IF(เวลาเรียน!CU42="o",ลับ!CM$3,0))</f>
        <v>0</v>
      </c>
      <c r="CN196" s="64">
        <f>IF(ลับ!CN$3=0,0,IF(เวลาเรียน!CV42="o",ลับ!CN$3,0))</f>
        <v>0</v>
      </c>
      <c r="CO196" s="64">
        <f>IF(ลับ!CO$3=0,0,IF(เวลาเรียน!CW42="o",ลับ!CO$3,0))</f>
        <v>0</v>
      </c>
      <c r="CP196" s="64">
        <f>IF(ลับ!CP$3=0,0,IF(เวลาเรียน!CX42="o",ลับ!CP$3,0))</f>
        <v>0</v>
      </c>
      <c r="CQ196" s="64">
        <f>IF(ลับ!CQ$3=0,0,IF(เวลาเรียน!CY42="o",ลับ!CQ$3,0))</f>
        <v>0</v>
      </c>
      <c r="CR196" s="64">
        <f>IF(ลับ!CR$3=0,0,IF(เวลาเรียน!CZ42="o",ลับ!CR$3,0))</f>
        <v>0</v>
      </c>
      <c r="CS196" s="64">
        <f>IF(ลับ!CS$3=0,0,IF(เวลาเรียน!DA42="o",ลับ!CS$3,0))</f>
        <v>0</v>
      </c>
      <c r="CT196" s="64">
        <f>IF(ลับ!CT$3=0,0,IF(เวลาเรียน!DB42="o",ลับ!CT$3,0))</f>
        <v>0</v>
      </c>
      <c r="CU196" s="64">
        <f>IF(ลับ!CU$3=0,0,IF(เวลาเรียน!DC42="o",ลับ!CU$3,0))</f>
        <v>0</v>
      </c>
      <c r="CV196" s="64">
        <f>IF(ลับ!CV$3=0,0,IF(เวลาเรียน!DD42="o",ลับ!CV$3,0))</f>
        <v>0</v>
      </c>
      <c r="CW196" s="64">
        <f>IF(ลับ!CW$3=0,0,IF(เวลาเรียน!DE42="o",ลับ!CW$3,0))</f>
        <v>0</v>
      </c>
      <c r="CX196" s="85">
        <f t="shared" si="26"/>
        <v>0</v>
      </c>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row>
    <row r="197" spans="1:136" ht="21">
      <c r="A197" s="29">
        <v>38</v>
      </c>
      <c r="B197" s="64">
        <f>IF(ลับ!B$3=0,0,IF(เวลาเรียน!G43="o",ลับ!B$3,0))</f>
        <v>0</v>
      </c>
      <c r="C197" s="64">
        <f>IF(ลับ!C$3=0,0,IF(เวลาเรียน!H43="o",ลับ!C$3,0))</f>
        <v>0</v>
      </c>
      <c r="D197" s="64">
        <f>IF(ลับ!D$3=0,0,IF(เวลาเรียน!I43="o",ลับ!D$3,0))</f>
        <v>0</v>
      </c>
      <c r="E197" s="64">
        <f>IF(ลับ!E$3=0,0,IF(เวลาเรียน!J43="o",ลับ!E$3,0))</f>
        <v>0</v>
      </c>
      <c r="F197" s="64">
        <f>IF(ลับ!F$3=0,0,IF(เวลาเรียน!K43="o",ลับ!F$3,0))</f>
        <v>0</v>
      </c>
      <c r="G197" s="64">
        <f>IF(ลับ!G$3=0,0,IF(เวลาเรียน!L43="o",ลับ!G$3,0))</f>
        <v>0</v>
      </c>
      <c r="H197" s="64">
        <f>IF(ลับ!H$3=0,0,IF(เวลาเรียน!M43="o",ลับ!H$3,0))</f>
        <v>0</v>
      </c>
      <c r="I197" s="64">
        <f>IF(ลับ!I$3=0,0,IF(เวลาเรียน!N43="o",ลับ!I$3,0))</f>
        <v>0</v>
      </c>
      <c r="J197" s="64">
        <f>IF(ลับ!J$3=0,0,IF(เวลาเรียน!O43="o",ลับ!J$3,0))</f>
        <v>0</v>
      </c>
      <c r="K197" s="64">
        <f>IF(ลับ!K$3=0,0,IF(เวลาเรียน!P43="o",ลับ!K$3,0))</f>
        <v>0</v>
      </c>
      <c r="L197" s="64">
        <f>IF(ลับ!L$3=0,0,IF(เวลาเรียน!Q43="o",ลับ!L$3,0))</f>
        <v>0</v>
      </c>
      <c r="M197" s="64">
        <f>IF(ลับ!M$3=0,0,IF(เวลาเรียน!R43="o",ลับ!M$3,0))</f>
        <v>0</v>
      </c>
      <c r="N197" s="64">
        <f>IF(ลับ!N$3=0,0,IF(เวลาเรียน!S43="o",ลับ!N$3,0))</f>
        <v>0</v>
      </c>
      <c r="O197" s="64">
        <f>IF(ลับ!O$3=0,0,IF(เวลาเรียน!T43="o",ลับ!O$3,0))</f>
        <v>0</v>
      </c>
      <c r="P197" s="64">
        <f>IF(ลับ!P$3=0,0,IF(เวลาเรียน!U43="o",ลับ!P$3,0))</f>
        <v>0</v>
      </c>
      <c r="Q197" s="64">
        <f>IF(ลับ!Q$3=0,0,IF(เวลาเรียน!V43="o",ลับ!Q$3,0))</f>
        <v>0</v>
      </c>
      <c r="R197" s="64">
        <f>IF(ลับ!R$3=0,0,IF(เวลาเรียน!W43="o",ลับ!R$3,0))</f>
        <v>0</v>
      </c>
      <c r="S197" s="64">
        <f>IF(ลับ!S$3=0,0,IF(เวลาเรียน!X43="o",ลับ!S$3,0))</f>
        <v>0</v>
      </c>
      <c r="T197" s="64">
        <f>IF(ลับ!T$3=0,0,IF(เวลาเรียน!Y43="o",ลับ!T$3,0))</f>
        <v>0</v>
      </c>
      <c r="U197" s="64">
        <f>IF(ลับ!U$3=0,0,IF(เวลาเรียน!Z43="o",ลับ!U$3,0))</f>
        <v>0</v>
      </c>
      <c r="V197" s="64">
        <f>IF(ลับ!V$3=0,0,IF(เวลาเรียน!AA43="o",ลับ!V$3,0))</f>
        <v>0</v>
      </c>
      <c r="W197" s="64">
        <f>IF(ลับ!W$3=0,0,IF(เวลาเรียน!AB43="o",ลับ!W$3,0))</f>
        <v>0</v>
      </c>
      <c r="X197" s="64">
        <f>IF(ลับ!X$3=0,0,IF(เวลาเรียน!AC43="o",ลับ!X$3,0))</f>
        <v>0</v>
      </c>
      <c r="Y197" s="64">
        <f>IF(ลับ!Y$3=0,0,IF(เวลาเรียน!AD43="o",ลับ!Y$3,0))</f>
        <v>0</v>
      </c>
      <c r="Z197" s="773">
        <f>IF(ลับ!Z$3=0,0,IF(เวลาเรียน!AE43="o",ลับ!Z$3,0))</f>
        <v>0</v>
      </c>
      <c r="AA197" s="64">
        <f>IF(ลับ!B$3=0,0,IF(เวลาเรียน!AH43="o",ลับ!B$3,0))</f>
        <v>0</v>
      </c>
      <c r="AB197" s="64">
        <f>IF(ลับ!C$3=0,0,IF(เวลาเรียน!AI43="o",ลับ!C$3,0))</f>
        <v>0</v>
      </c>
      <c r="AC197" s="64">
        <f>IF(ลับ!D$3=0,0,IF(เวลาเรียน!AJ43="o",ลับ!D$3,0))</f>
        <v>0</v>
      </c>
      <c r="AD197" s="64">
        <f>IF(ลับ!E$3=0,0,IF(เวลาเรียน!AK43="o",ลับ!E$3,0))</f>
        <v>0</v>
      </c>
      <c r="AE197" s="64">
        <f>IF(ลับ!F$3=0,0,IF(เวลาเรียน!AL43="o",ลับ!F$3,0))</f>
        <v>0</v>
      </c>
      <c r="AF197" s="64">
        <f>IF(ลับ!G$3=0,0,IF(เวลาเรียน!AM43="o",ลับ!G$3,0))</f>
        <v>0</v>
      </c>
      <c r="AG197" s="64">
        <f>IF(ลับ!H$3=0,0,IF(เวลาเรียน!AN43="o",ลับ!H$3,0))</f>
        <v>0</v>
      </c>
      <c r="AH197" s="64">
        <f>IF(ลับ!I$3=0,0,IF(เวลาเรียน!AO43="o",ลับ!I$3,0))</f>
        <v>0</v>
      </c>
      <c r="AI197" s="64">
        <f>IF(ลับ!J$3=0,0,IF(เวลาเรียน!AP43="o",ลับ!J$3,0))</f>
        <v>0</v>
      </c>
      <c r="AJ197" s="64">
        <f>IF(ลับ!K$3=0,0,IF(เวลาเรียน!AQ43="o",ลับ!K$3,0))</f>
        <v>0</v>
      </c>
      <c r="AK197" s="64">
        <f>IF(ลับ!L$3=0,0,IF(เวลาเรียน!AR43="o",ลับ!L$3,0))</f>
        <v>0</v>
      </c>
      <c r="AL197" s="64">
        <f>IF(ลับ!M$3=0,0,IF(เวลาเรียน!AS43="o",ลับ!M$3,0))</f>
        <v>0</v>
      </c>
      <c r="AM197" s="64">
        <f>IF(ลับ!N$3=0,0,IF(เวลาเรียน!AT43="o",ลับ!N$3,0))</f>
        <v>0</v>
      </c>
      <c r="AN197" s="64">
        <f>IF(ลับ!O$3=0,0,IF(เวลาเรียน!AU43="o",ลับ!O$3,0))</f>
        <v>0</v>
      </c>
      <c r="AO197" s="64">
        <f>IF(ลับ!P$3=0,0,IF(เวลาเรียน!AV43="o",ลับ!P$3,0))</f>
        <v>0</v>
      </c>
      <c r="AP197" s="64">
        <f>IF(ลับ!Q$3=0,0,IF(เวลาเรียน!AW43="o",ลับ!Q$3,0))</f>
        <v>0</v>
      </c>
      <c r="AQ197" s="64">
        <f>IF(ลับ!R$3=0,0,IF(เวลาเรียน!AX43="o",ลับ!R$3,0))</f>
        <v>0</v>
      </c>
      <c r="AR197" s="64">
        <f>IF(ลับ!S$3=0,0,IF(เวลาเรียน!AY43="o",ลับ!S$3,0))</f>
        <v>0</v>
      </c>
      <c r="AS197" s="64">
        <f>IF(ลับ!T$3=0,0,IF(เวลาเรียน!AZ43="o",ลับ!T$3,0))</f>
        <v>0</v>
      </c>
      <c r="AT197" s="64">
        <f>IF(ลับ!U$3=0,0,IF(เวลาเรียน!BA43="o",ลับ!U$3,0))</f>
        <v>0</v>
      </c>
      <c r="AU197" s="64">
        <f>IF(ลับ!V$3=0,0,IF(เวลาเรียน!BB43="o",ลับ!V$3,0))</f>
        <v>0</v>
      </c>
      <c r="AV197" s="64">
        <f>IF(ลับ!W$3=0,0,IF(เวลาเรียน!BC43="o",ลับ!W$3,0))</f>
        <v>0</v>
      </c>
      <c r="AW197" s="64">
        <f>IF(ลับ!X$3=0,0,IF(เวลาเรียน!BD43="o",ลับ!X$3,0))</f>
        <v>0</v>
      </c>
      <c r="AX197" s="64">
        <f>IF(ลับ!Y$3=0,0,IF(เวลาเรียน!BE43="o",ลับ!Y$3,0))</f>
        <v>0</v>
      </c>
      <c r="AY197" s="64">
        <f>IF(ลับ!Z$3=0,0,IF(เวลาเรียน!BF43="o",ลับ!Z$3,0))</f>
        <v>0</v>
      </c>
      <c r="AZ197" s="64">
        <f>IF(ลับ!AA$3=0,0,IF(เวลาเรียน!BG43="o",ลับ!AA$3,0))</f>
        <v>0</v>
      </c>
      <c r="BA197" s="64">
        <f>IF(ลับ!AB$3=0,0,IF(เวลาเรียน!BH43="o",ลับ!AB$3,0))</f>
        <v>0</v>
      </c>
      <c r="BB197" s="64">
        <f>IF(ลับ!AC$3=0,0,IF(เวลาเรียน!BI43="o",ลับ!AC$3,0))</f>
        <v>0</v>
      </c>
      <c r="BC197" s="64">
        <f>IF(ลับ!AD$3=0,0,IF(เวลาเรียน!BJ43="o",ลับ!AD$3,0))</f>
        <v>0</v>
      </c>
      <c r="BD197" s="64">
        <f>IF(ลับ!AE$3=0,0,IF(เวลาเรียน!BK43="o",ลับ!AE$3,0))</f>
        <v>0</v>
      </c>
      <c r="BE197" s="64">
        <f>IF(ลับ!AF$3=0,0,IF(เวลาเรียน!BL43="o",ลับ!AF$3,0))</f>
        <v>0</v>
      </c>
      <c r="BF197" s="64">
        <f>IF(ลับ!AG$3=0,0,IF(เวลาเรียน!BM43="o",ลับ!AG$3,0))</f>
        <v>0</v>
      </c>
      <c r="BG197" s="64">
        <f>IF(ลับ!AH$3=0,0,IF(เวลาเรียน!BN43="o",ลับ!AH$3,0))</f>
        <v>0</v>
      </c>
      <c r="BH197" s="64">
        <f>IF(ลับ!AI$3=0,0,IF(เวลาเรียน!BO43="o",ลับ!AI$3,0))</f>
        <v>0</v>
      </c>
      <c r="BI197" s="64">
        <f>IF(ลับ!AJ$3=0,0,IF(เวลาเรียน!BP43="o",ลับ!AJ$3,0))</f>
        <v>0</v>
      </c>
      <c r="BJ197" s="64">
        <f>IF(ลับ!AK$3=0,0,IF(เวลาเรียน!BQ43="o",ลับ!AK$3,0))</f>
        <v>0</v>
      </c>
      <c r="BK197" s="64">
        <f>IF(ลับ!AL$3=0,0,IF(เวลาเรียน!BR43="o",ลับ!AL$3,0))</f>
        <v>0</v>
      </c>
      <c r="BL197" s="64">
        <f>IF(ลับ!AM$3=0,0,IF(เวลาเรียน!BS43="o",ลับ!AM$3,0))</f>
        <v>0</v>
      </c>
      <c r="BM197" s="64">
        <f>IF(ลับ!AN$3=0,0,IF(เวลาเรียน!BT43="o",ลับ!AN$3,0))</f>
        <v>0</v>
      </c>
      <c r="BN197" s="64">
        <f>IF(ลับ!AO$3=0,0,IF(เวลาเรียน!BU43="o",ลับ!AO$3,0))</f>
        <v>0</v>
      </c>
      <c r="BO197" s="64">
        <f>IF(ลับ!AP$3=0,0,IF(เวลาเรียน!BV43="o",ลับ!AP$3,0))</f>
        <v>0</v>
      </c>
      <c r="BP197" s="64">
        <f>IF(ลับ!AQ$3=0,0,IF(เวลาเรียน!BW43="o",ลับ!AQ$3,0))</f>
        <v>0</v>
      </c>
      <c r="BQ197" s="64">
        <f>IF(ลับ!AR$3=0,0,IF(เวลาเรียน!BX43="o",ลับ!AR$3,0))</f>
        <v>0</v>
      </c>
      <c r="BR197" s="64">
        <f>IF(ลับ!AS$3=0,0,IF(เวลาเรียน!BY43="o",ลับ!AS$3,0))</f>
        <v>0</v>
      </c>
      <c r="BS197" s="773">
        <f>IF(ลับ!AT$3=0,0,IF(เวลาเรียน!BZ43="o",ลับ!AT$3,0))</f>
        <v>0</v>
      </c>
      <c r="BT197" s="64">
        <f>IF(ลับ!BT$3=0,0,IF(เวลาเรียน!CB43="o",ลับ!BT$3,0))</f>
        <v>0</v>
      </c>
      <c r="BU197" s="64">
        <f>IF(ลับ!BU$3=0,0,IF(เวลาเรียน!CC43="o",ลับ!BU$3,0))</f>
        <v>0</v>
      </c>
      <c r="BV197" s="64">
        <f>IF(ลับ!BV$3=0,0,IF(เวลาเรียน!CD43="o",ลับ!BV$3,0))</f>
        <v>0</v>
      </c>
      <c r="BW197" s="64">
        <f>IF(ลับ!BW$3=0,0,IF(เวลาเรียน!CE43="o",ลับ!BW$3,0))</f>
        <v>0</v>
      </c>
      <c r="BX197" s="64">
        <f>IF(ลับ!BX$3=0,0,IF(เวลาเรียน!CF43="o",ลับ!BX$3,0))</f>
        <v>0</v>
      </c>
      <c r="BY197" s="64">
        <f>IF(ลับ!BY$3=0,0,IF(เวลาเรียน!CG43="o",ลับ!BY$3,0))</f>
        <v>0</v>
      </c>
      <c r="BZ197" s="64">
        <f>IF(ลับ!BZ$3=0,0,IF(เวลาเรียน!CH43="o",ลับ!BZ$3,0))</f>
        <v>0</v>
      </c>
      <c r="CA197" s="64">
        <f>IF(ลับ!CA$3=0,0,IF(เวลาเรียน!CI43="o",ลับ!CA$3,0))</f>
        <v>0</v>
      </c>
      <c r="CB197" s="64">
        <f>IF(ลับ!CB$3=0,0,IF(เวลาเรียน!CJ43="o",ลับ!CB$3,0))</f>
        <v>0</v>
      </c>
      <c r="CC197" s="64">
        <f>IF(ลับ!CC$3=0,0,IF(เวลาเรียน!CK43="o",ลับ!CC$3,0))</f>
        <v>0</v>
      </c>
      <c r="CD197" s="64">
        <f>IF(ลับ!CD$3=0,0,IF(เวลาเรียน!CL43="o",ลับ!CD$3,0))</f>
        <v>0</v>
      </c>
      <c r="CE197" s="64">
        <f>IF(ลับ!CE$3=0,0,IF(เวลาเรียน!CM43="o",ลับ!CE$3,0))</f>
        <v>0</v>
      </c>
      <c r="CF197" s="64">
        <f>IF(ลับ!CF$3=0,0,IF(เวลาเรียน!CN43="o",ลับ!CF$3,0))</f>
        <v>0</v>
      </c>
      <c r="CG197" s="64">
        <f>IF(ลับ!CG$3=0,0,IF(เวลาเรียน!CO43="o",ลับ!CG$3,0))</f>
        <v>0</v>
      </c>
      <c r="CH197" s="64">
        <f>IF(ลับ!CH$3=0,0,IF(เวลาเรียน!CP43="o",ลับ!CH$3,0))</f>
        <v>0</v>
      </c>
      <c r="CI197" s="64">
        <f>IF(ลับ!CI$3=0,0,IF(เวลาเรียน!CQ43="o",ลับ!CI$3,0))</f>
        <v>0</v>
      </c>
      <c r="CJ197" s="64">
        <f>IF(ลับ!CJ$3=0,0,IF(เวลาเรียน!CR43="o",ลับ!CJ$3,0))</f>
        <v>0</v>
      </c>
      <c r="CK197" s="64">
        <f>IF(ลับ!CK$3=0,0,IF(เวลาเรียน!CS43="o",ลับ!CK$3,0))</f>
        <v>0</v>
      </c>
      <c r="CL197" s="64">
        <f>IF(ลับ!CL$3=0,0,IF(เวลาเรียน!CT43="o",ลับ!CL$3,0))</f>
        <v>0</v>
      </c>
      <c r="CM197" s="64">
        <f>IF(ลับ!CM$3=0,0,IF(เวลาเรียน!CU43="o",ลับ!CM$3,0))</f>
        <v>0</v>
      </c>
      <c r="CN197" s="64">
        <f>IF(ลับ!CN$3=0,0,IF(เวลาเรียน!CV43="o",ลับ!CN$3,0))</f>
        <v>0</v>
      </c>
      <c r="CO197" s="64">
        <f>IF(ลับ!CO$3=0,0,IF(เวลาเรียน!CW43="o",ลับ!CO$3,0))</f>
        <v>0</v>
      </c>
      <c r="CP197" s="64">
        <f>IF(ลับ!CP$3=0,0,IF(เวลาเรียน!CX43="o",ลับ!CP$3,0))</f>
        <v>0</v>
      </c>
      <c r="CQ197" s="64">
        <f>IF(ลับ!CQ$3=0,0,IF(เวลาเรียน!CY43="o",ลับ!CQ$3,0))</f>
        <v>0</v>
      </c>
      <c r="CR197" s="64">
        <f>IF(ลับ!CR$3=0,0,IF(เวลาเรียน!CZ43="o",ลับ!CR$3,0))</f>
        <v>0</v>
      </c>
      <c r="CS197" s="64">
        <f>IF(ลับ!CS$3=0,0,IF(เวลาเรียน!DA43="o",ลับ!CS$3,0))</f>
        <v>0</v>
      </c>
      <c r="CT197" s="64">
        <f>IF(ลับ!CT$3=0,0,IF(เวลาเรียน!DB43="o",ลับ!CT$3,0))</f>
        <v>0</v>
      </c>
      <c r="CU197" s="64">
        <f>IF(ลับ!CU$3=0,0,IF(เวลาเรียน!DC43="o",ลับ!CU$3,0))</f>
        <v>0</v>
      </c>
      <c r="CV197" s="64">
        <f>IF(ลับ!CV$3=0,0,IF(เวลาเรียน!DD43="o",ลับ!CV$3,0))</f>
        <v>0</v>
      </c>
      <c r="CW197" s="64">
        <f>IF(ลับ!CW$3=0,0,IF(เวลาเรียน!DE43="o",ลับ!CW$3,0))</f>
        <v>0</v>
      </c>
      <c r="CX197" s="85">
        <f t="shared" si="26"/>
        <v>0</v>
      </c>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row>
    <row r="198" spans="1:136" ht="21">
      <c r="A198" s="29">
        <v>39</v>
      </c>
      <c r="B198" s="64">
        <f>IF(ลับ!B$3=0,0,IF(เวลาเรียน!G44="o",ลับ!B$3,0))</f>
        <v>0</v>
      </c>
      <c r="C198" s="64">
        <f>IF(ลับ!C$3=0,0,IF(เวลาเรียน!H44="o",ลับ!C$3,0))</f>
        <v>0</v>
      </c>
      <c r="D198" s="64">
        <f>IF(ลับ!D$3=0,0,IF(เวลาเรียน!I44="o",ลับ!D$3,0))</f>
        <v>0</v>
      </c>
      <c r="E198" s="64">
        <f>IF(ลับ!E$3=0,0,IF(เวลาเรียน!J44="o",ลับ!E$3,0))</f>
        <v>0</v>
      </c>
      <c r="F198" s="64">
        <f>IF(ลับ!F$3=0,0,IF(เวลาเรียน!K44="o",ลับ!F$3,0))</f>
        <v>0</v>
      </c>
      <c r="G198" s="64">
        <f>IF(ลับ!G$3=0,0,IF(เวลาเรียน!L44="o",ลับ!G$3,0))</f>
        <v>0</v>
      </c>
      <c r="H198" s="64">
        <f>IF(ลับ!H$3=0,0,IF(เวลาเรียน!M44="o",ลับ!H$3,0))</f>
        <v>0</v>
      </c>
      <c r="I198" s="64">
        <f>IF(ลับ!I$3=0,0,IF(เวลาเรียน!N44="o",ลับ!I$3,0))</f>
        <v>0</v>
      </c>
      <c r="J198" s="64">
        <f>IF(ลับ!J$3=0,0,IF(เวลาเรียน!O44="o",ลับ!J$3,0))</f>
        <v>0</v>
      </c>
      <c r="K198" s="64">
        <f>IF(ลับ!K$3=0,0,IF(เวลาเรียน!P44="o",ลับ!K$3,0))</f>
        <v>0</v>
      </c>
      <c r="L198" s="64">
        <f>IF(ลับ!L$3=0,0,IF(เวลาเรียน!Q44="o",ลับ!L$3,0))</f>
        <v>0</v>
      </c>
      <c r="M198" s="64">
        <f>IF(ลับ!M$3=0,0,IF(เวลาเรียน!R44="o",ลับ!M$3,0))</f>
        <v>0</v>
      </c>
      <c r="N198" s="64">
        <f>IF(ลับ!N$3=0,0,IF(เวลาเรียน!S44="o",ลับ!N$3,0))</f>
        <v>0</v>
      </c>
      <c r="O198" s="64">
        <f>IF(ลับ!O$3=0,0,IF(เวลาเรียน!T44="o",ลับ!O$3,0))</f>
        <v>0</v>
      </c>
      <c r="P198" s="64">
        <f>IF(ลับ!P$3=0,0,IF(เวลาเรียน!U44="o",ลับ!P$3,0))</f>
        <v>0</v>
      </c>
      <c r="Q198" s="64">
        <f>IF(ลับ!Q$3=0,0,IF(เวลาเรียน!V44="o",ลับ!Q$3,0))</f>
        <v>0</v>
      </c>
      <c r="R198" s="64">
        <f>IF(ลับ!R$3=0,0,IF(เวลาเรียน!W44="o",ลับ!R$3,0))</f>
        <v>0</v>
      </c>
      <c r="S198" s="64">
        <f>IF(ลับ!S$3=0,0,IF(เวลาเรียน!X44="o",ลับ!S$3,0))</f>
        <v>0</v>
      </c>
      <c r="T198" s="64">
        <f>IF(ลับ!T$3=0,0,IF(เวลาเรียน!Y44="o",ลับ!T$3,0))</f>
        <v>0</v>
      </c>
      <c r="U198" s="64">
        <f>IF(ลับ!U$3=0,0,IF(เวลาเรียน!Z44="o",ลับ!U$3,0))</f>
        <v>0</v>
      </c>
      <c r="V198" s="64">
        <f>IF(ลับ!V$3=0,0,IF(เวลาเรียน!AA44="o",ลับ!V$3,0))</f>
        <v>0</v>
      </c>
      <c r="W198" s="64">
        <f>IF(ลับ!W$3=0,0,IF(เวลาเรียน!AB44="o",ลับ!W$3,0))</f>
        <v>0</v>
      </c>
      <c r="X198" s="64">
        <f>IF(ลับ!X$3=0,0,IF(เวลาเรียน!AC44="o",ลับ!X$3,0))</f>
        <v>0</v>
      </c>
      <c r="Y198" s="64">
        <f>IF(ลับ!Y$3=0,0,IF(เวลาเรียน!AD44="o",ลับ!Y$3,0))</f>
        <v>0</v>
      </c>
      <c r="Z198" s="773">
        <f>IF(ลับ!Z$3=0,0,IF(เวลาเรียน!AE44="o",ลับ!Z$3,0))</f>
        <v>0</v>
      </c>
      <c r="AA198" s="64">
        <f>IF(ลับ!B$3=0,0,IF(เวลาเรียน!AH44="o",ลับ!B$3,0))</f>
        <v>0</v>
      </c>
      <c r="AB198" s="64">
        <f>IF(ลับ!C$3=0,0,IF(เวลาเรียน!AI44="o",ลับ!C$3,0))</f>
        <v>0</v>
      </c>
      <c r="AC198" s="64">
        <f>IF(ลับ!D$3=0,0,IF(เวลาเรียน!AJ44="o",ลับ!D$3,0))</f>
        <v>0</v>
      </c>
      <c r="AD198" s="64">
        <f>IF(ลับ!E$3=0,0,IF(เวลาเรียน!AK44="o",ลับ!E$3,0))</f>
        <v>0</v>
      </c>
      <c r="AE198" s="64">
        <f>IF(ลับ!F$3=0,0,IF(เวลาเรียน!AL44="o",ลับ!F$3,0))</f>
        <v>0</v>
      </c>
      <c r="AF198" s="64">
        <f>IF(ลับ!G$3=0,0,IF(เวลาเรียน!AM44="o",ลับ!G$3,0))</f>
        <v>0</v>
      </c>
      <c r="AG198" s="64">
        <f>IF(ลับ!H$3=0,0,IF(เวลาเรียน!AN44="o",ลับ!H$3,0))</f>
        <v>0</v>
      </c>
      <c r="AH198" s="64">
        <f>IF(ลับ!I$3=0,0,IF(เวลาเรียน!AO44="o",ลับ!I$3,0))</f>
        <v>0</v>
      </c>
      <c r="AI198" s="64">
        <f>IF(ลับ!J$3=0,0,IF(เวลาเรียน!AP44="o",ลับ!J$3,0))</f>
        <v>0</v>
      </c>
      <c r="AJ198" s="64">
        <f>IF(ลับ!K$3=0,0,IF(เวลาเรียน!AQ44="o",ลับ!K$3,0))</f>
        <v>0</v>
      </c>
      <c r="AK198" s="64">
        <f>IF(ลับ!L$3=0,0,IF(เวลาเรียน!AR44="o",ลับ!L$3,0))</f>
        <v>0</v>
      </c>
      <c r="AL198" s="64">
        <f>IF(ลับ!M$3=0,0,IF(เวลาเรียน!AS44="o",ลับ!M$3,0))</f>
        <v>0</v>
      </c>
      <c r="AM198" s="64">
        <f>IF(ลับ!N$3=0,0,IF(เวลาเรียน!AT44="o",ลับ!N$3,0))</f>
        <v>0</v>
      </c>
      <c r="AN198" s="64">
        <f>IF(ลับ!O$3=0,0,IF(เวลาเรียน!AU44="o",ลับ!O$3,0))</f>
        <v>0</v>
      </c>
      <c r="AO198" s="64">
        <f>IF(ลับ!P$3=0,0,IF(เวลาเรียน!AV44="o",ลับ!P$3,0))</f>
        <v>0</v>
      </c>
      <c r="AP198" s="64">
        <f>IF(ลับ!Q$3=0,0,IF(เวลาเรียน!AW44="o",ลับ!Q$3,0))</f>
        <v>0</v>
      </c>
      <c r="AQ198" s="64">
        <f>IF(ลับ!R$3=0,0,IF(เวลาเรียน!AX44="o",ลับ!R$3,0))</f>
        <v>0</v>
      </c>
      <c r="AR198" s="64">
        <f>IF(ลับ!S$3=0,0,IF(เวลาเรียน!AY44="o",ลับ!S$3,0))</f>
        <v>0</v>
      </c>
      <c r="AS198" s="64">
        <f>IF(ลับ!T$3=0,0,IF(เวลาเรียน!AZ44="o",ลับ!T$3,0))</f>
        <v>0</v>
      </c>
      <c r="AT198" s="64">
        <f>IF(ลับ!U$3=0,0,IF(เวลาเรียน!BA44="o",ลับ!U$3,0))</f>
        <v>0</v>
      </c>
      <c r="AU198" s="64">
        <f>IF(ลับ!V$3=0,0,IF(เวลาเรียน!BB44="o",ลับ!V$3,0))</f>
        <v>0</v>
      </c>
      <c r="AV198" s="64">
        <f>IF(ลับ!W$3=0,0,IF(เวลาเรียน!BC44="o",ลับ!W$3,0))</f>
        <v>0</v>
      </c>
      <c r="AW198" s="64">
        <f>IF(ลับ!X$3=0,0,IF(เวลาเรียน!BD44="o",ลับ!X$3,0))</f>
        <v>0</v>
      </c>
      <c r="AX198" s="64">
        <f>IF(ลับ!Y$3=0,0,IF(เวลาเรียน!BE44="o",ลับ!Y$3,0))</f>
        <v>0</v>
      </c>
      <c r="AY198" s="64">
        <f>IF(ลับ!Z$3=0,0,IF(เวลาเรียน!BF44="o",ลับ!Z$3,0))</f>
        <v>0</v>
      </c>
      <c r="AZ198" s="64">
        <f>IF(ลับ!AA$3=0,0,IF(เวลาเรียน!BG44="o",ลับ!AA$3,0))</f>
        <v>0</v>
      </c>
      <c r="BA198" s="64">
        <f>IF(ลับ!AB$3=0,0,IF(เวลาเรียน!BH44="o",ลับ!AB$3,0))</f>
        <v>0</v>
      </c>
      <c r="BB198" s="64">
        <f>IF(ลับ!AC$3=0,0,IF(เวลาเรียน!BI44="o",ลับ!AC$3,0))</f>
        <v>0</v>
      </c>
      <c r="BC198" s="64">
        <f>IF(ลับ!AD$3=0,0,IF(เวลาเรียน!BJ44="o",ลับ!AD$3,0))</f>
        <v>0</v>
      </c>
      <c r="BD198" s="64">
        <f>IF(ลับ!AE$3=0,0,IF(เวลาเรียน!BK44="o",ลับ!AE$3,0))</f>
        <v>0</v>
      </c>
      <c r="BE198" s="64">
        <f>IF(ลับ!AF$3=0,0,IF(เวลาเรียน!BL44="o",ลับ!AF$3,0))</f>
        <v>0</v>
      </c>
      <c r="BF198" s="64">
        <f>IF(ลับ!AG$3=0,0,IF(เวลาเรียน!BM44="o",ลับ!AG$3,0))</f>
        <v>0</v>
      </c>
      <c r="BG198" s="64">
        <f>IF(ลับ!AH$3=0,0,IF(เวลาเรียน!BN44="o",ลับ!AH$3,0))</f>
        <v>0</v>
      </c>
      <c r="BH198" s="64">
        <f>IF(ลับ!AI$3=0,0,IF(เวลาเรียน!BO44="o",ลับ!AI$3,0))</f>
        <v>0</v>
      </c>
      <c r="BI198" s="64">
        <f>IF(ลับ!AJ$3=0,0,IF(เวลาเรียน!BP44="o",ลับ!AJ$3,0))</f>
        <v>0</v>
      </c>
      <c r="BJ198" s="64">
        <f>IF(ลับ!AK$3=0,0,IF(เวลาเรียน!BQ44="o",ลับ!AK$3,0))</f>
        <v>0</v>
      </c>
      <c r="BK198" s="64">
        <f>IF(ลับ!AL$3=0,0,IF(เวลาเรียน!BR44="o",ลับ!AL$3,0))</f>
        <v>0</v>
      </c>
      <c r="BL198" s="64">
        <f>IF(ลับ!AM$3=0,0,IF(เวลาเรียน!BS44="o",ลับ!AM$3,0))</f>
        <v>0</v>
      </c>
      <c r="BM198" s="64">
        <f>IF(ลับ!AN$3=0,0,IF(เวลาเรียน!BT44="o",ลับ!AN$3,0))</f>
        <v>0</v>
      </c>
      <c r="BN198" s="64">
        <f>IF(ลับ!AO$3=0,0,IF(เวลาเรียน!BU44="o",ลับ!AO$3,0))</f>
        <v>0</v>
      </c>
      <c r="BO198" s="64">
        <f>IF(ลับ!AP$3=0,0,IF(เวลาเรียน!BV44="o",ลับ!AP$3,0))</f>
        <v>0</v>
      </c>
      <c r="BP198" s="64">
        <f>IF(ลับ!AQ$3=0,0,IF(เวลาเรียน!BW44="o",ลับ!AQ$3,0))</f>
        <v>0</v>
      </c>
      <c r="BQ198" s="64">
        <f>IF(ลับ!AR$3=0,0,IF(เวลาเรียน!BX44="o",ลับ!AR$3,0))</f>
        <v>0</v>
      </c>
      <c r="BR198" s="64">
        <f>IF(ลับ!AS$3=0,0,IF(เวลาเรียน!BY44="o",ลับ!AS$3,0))</f>
        <v>0</v>
      </c>
      <c r="BS198" s="773">
        <f>IF(ลับ!AT$3=0,0,IF(เวลาเรียน!BZ44="o",ลับ!AT$3,0))</f>
        <v>0</v>
      </c>
      <c r="BT198" s="64">
        <f>IF(ลับ!BT$3=0,0,IF(เวลาเรียน!CB44="o",ลับ!BT$3,0))</f>
        <v>0</v>
      </c>
      <c r="BU198" s="64">
        <f>IF(ลับ!BU$3=0,0,IF(เวลาเรียน!CC44="o",ลับ!BU$3,0))</f>
        <v>0</v>
      </c>
      <c r="BV198" s="64">
        <f>IF(ลับ!BV$3=0,0,IF(เวลาเรียน!CD44="o",ลับ!BV$3,0))</f>
        <v>0</v>
      </c>
      <c r="BW198" s="64">
        <f>IF(ลับ!BW$3=0,0,IF(เวลาเรียน!CE44="o",ลับ!BW$3,0))</f>
        <v>0</v>
      </c>
      <c r="BX198" s="64">
        <f>IF(ลับ!BX$3=0,0,IF(เวลาเรียน!CF44="o",ลับ!BX$3,0))</f>
        <v>0</v>
      </c>
      <c r="BY198" s="64">
        <f>IF(ลับ!BY$3=0,0,IF(เวลาเรียน!CG44="o",ลับ!BY$3,0))</f>
        <v>0</v>
      </c>
      <c r="BZ198" s="64">
        <f>IF(ลับ!BZ$3=0,0,IF(เวลาเรียน!CH44="o",ลับ!BZ$3,0))</f>
        <v>0</v>
      </c>
      <c r="CA198" s="64">
        <f>IF(ลับ!CA$3=0,0,IF(เวลาเรียน!CI44="o",ลับ!CA$3,0))</f>
        <v>0</v>
      </c>
      <c r="CB198" s="64">
        <f>IF(ลับ!CB$3=0,0,IF(เวลาเรียน!CJ44="o",ลับ!CB$3,0))</f>
        <v>0</v>
      </c>
      <c r="CC198" s="64">
        <f>IF(ลับ!CC$3=0,0,IF(เวลาเรียน!CK44="o",ลับ!CC$3,0))</f>
        <v>0</v>
      </c>
      <c r="CD198" s="64">
        <f>IF(ลับ!CD$3=0,0,IF(เวลาเรียน!CL44="o",ลับ!CD$3,0))</f>
        <v>0</v>
      </c>
      <c r="CE198" s="64">
        <f>IF(ลับ!CE$3=0,0,IF(เวลาเรียน!CM44="o",ลับ!CE$3,0))</f>
        <v>0</v>
      </c>
      <c r="CF198" s="64">
        <f>IF(ลับ!CF$3=0,0,IF(เวลาเรียน!CN44="o",ลับ!CF$3,0))</f>
        <v>0</v>
      </c>
      <c r="CG198" s="64">
        <f>IF(ลับ!CG$3=0,0,IF(เวลาเรียน!CO44="o",ลับ!CG$3,0))</f>
        <v>0</v>
      </c>
      <c r="CH198" s="64">
        <f>IF(ลับ!CH$3=0,0,IF(เวลาเรียน!CP44="o",ลับ!CH$3,0))</f>
        <v>0</v>
      </c>
      <c r="CI198" s="64">
        <f>IF(ลับ!CI$3=0,0,IF(เวลาเรียน!CQ44="o",ลับ!CI$3,0))</f>
        <v>0</v>
      </c>
      <c r="CJ198" s="64">
        <f>IF(ลับ!CJ$3=0,0,IF(เวลาเรียน!CR44="o",ลับ!CJ$3,0))</f>
        <v>0</v>
      </c>
      <c r="CK198" s="64">
        <f>IF(ลับ!CK$3=0,0,IF(เวลาเรียน!CS44="o",ลับ!CK$3,0))</f>
        <v>0</v>
      </c>
      <c r="CL198" s="64">
        <f>IF(ลับ!CL$3=0,0,IF(เวลาเรียน!CT44="o",ลับ!CL$3,0))</f>
        <v>0</v>
      </c>
      <c r="CM198" s="64">
        <f>IF(ลับ!CM$3=0,0,IF(เวลาเรียน!CU44="o",ลับ!CM$3,0))</f>
        <v>0</v>
      </c>
      <c r="CN198" s="64">
        <f>IF(ลับ!CN$3=0,0,IF(เวลาเรียน!CV44="o",ลับ!CN$3,0))</f>
        <v>0</v>
      </c>
      <c r="CO198" s="64">
        <f>IF(ลับ!CO$3=0,0,IF(เวลาเรียน!CW44="o",ลับ!CO$3,0))</f>
        <v>0</v>
      </c>
      <c r="CP198" s="64">
        <f>IF(ลับ!CP$3=0,0,IF(เวลาเรียน!CX44="o",ลับ!CP$3,0))</f>
        <v>0</v>
      </c>
      <c r="CQ198" s="64">
        <f>IF(ลับ!CQ$3=0,0,IF(เวลาเรียน!CY44="o",ลับ!CQ$3,0))</f>
        <v>0</v>
      </c>
      <c r="CR198" s="64">
        <f>IF(ลับ!CR$3=0,0,IF(เวลาเรียน!CZ44="o",ลับ!CR$3,0))</f>
        <v>0</v>
      </c>
      <c r="CS198" s="64">
        <f>IF(ลับ!CS$3=0,0,IF(เวลาเรียน!DA44="o",ลับ!CS$3,0))</f>
        <v>0</v>
      </c>
      <c r="CT198" s="64">
        <f>IF(ลับ!CT$3=0,0,IF(เวลาเรียน!DB44="o",ลับ!CT$3,0))</f>
        <v>0</v>
      </c>
      <c r="CU198" s="64">
        <f>IF(ลับ!CU$3=0,0,IF(เวลาเรียน!DC44="o",ลับ!CU$3,0))</f>
        <v>0</v>
      </c>
      <c r="CV198" s="64">
        <f>IF(ลับ!CV$3=0,0,IF(เวลาเรียน!DD44="o",ลับ!CV$3,0))</f>
        <v>0</v>
      </c>
      <c r="CW198" s="64">
        <f>IF(ลับ!CW$3=0,0,IF(เวลาเรียน!DE44="o",ลับ!CW$3,0))</f>
        <v>0</v>
      </c>
      <c r="CX198" s="85">
        <f t="shared" si="26"/>
        <v>0</v>
      </c>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row>
    <row r="199" spans="1:136" ht="21">
      <c r="A199" s="29">
        <v>40</v>
      </c>
      <c r="B199" s="64">
        <f>IF(ลับ!B$3=0,0,IF(เวลาเรียน!G45="o",ลับ!B$3,0))</f>
        <v>0</v>
      </c>
      <c r="C199" s="64">
        <f>IF(ลับ!C$3=0,0,IF(เวลาเรียน!H45="o",ลับ!C$3,0))</f>
        <v>0</v>
      </c>
      <c r="D199" s="64">
        <f>IF(ลับ!D$3=0,0,IF(เวลาเรียน!I45="o",ลับ!D$3,0))</f>
        <v>0</v>
      </c>
      <c r="E199" s="64">
        <f>IF(ลับ!E$3=0,0,IF(เวลาเรียน!J45="o",ลับ!E$3,0))</f>
        <v>0</v>
      </c>
      <c r="F199" s="64">
        <f>IF(ลับ!F$3=0,0,IF(เวลาเรียน!K45="o",ลับ!F$3,0))</f>
        <v>0</v>
      </c>
      <c r="G199" s="64">
        <f>IF(ลับ!G$3=0,0,IF(เวลาเรียน!L45="o",ลับ!G$3,0))</f>
        <v>0</v>
      </c>
      <c r="H199" s="64">
        <f>IF(ลับ!H$3=0,0,IF(เวลาเรียน!M45="o",ลับ!H$3,0))</f>
        <v>0</v>
      </c>
      <c r="I199" s="64">
        <f>IF(ลับ!I$3=0,0,IF(เวลาเรียน!N45="o",ลับ!I$3,0))</f>
        <v>0</v>
      </c>
      <c r="J199" s="64">
        <f>IF(ลับ!J$3=0,0,IF(เวลาเรียน!O45="o",ลับ!J$3,0))</f>
        <v>0</v>
      </c>
      <c r="K199" s="64">
        <f>IF(ลับ!K$3=0,0,IF(เวลาเรียน!P45="o",ลับ!K$3,0))</f>
        <v>0</v>
      </c>
      <c r="L199" s="64">
        <f>IF(ลับ!L$3=0,0,IF(เวลาเรียน!Q45="o",ลับ!L$3,0))</f>
        <v>0</v>
      </c>
      <c r="M199" s="64">
        <f>IF(ลับ!M$3=0,0,IF(เวลาเรียน!R45="o",ลับ!M$3,0))</f>
        <v>0</v>
      </c>
      <c r="N199" s="64">
        <f>IF(ลับ!N$3=0,0,IF(เวลาเรียน!S45="o",ลับ!N$3,0))</f>
        <v>0</v>
      </c>
      <c r="O199" s="64">
        <f>IF(ลับ!O$3=0,0,IF(เวลาเรียน!T45="o",ลับ!O$3,0))</f>
        <v>0</v>
      </c>
      <c r="P199" s="64">
        <f>IF(ลับ!P$3=0,0,IF(เวลาเรียน!U45="o",ลับ!P$3,0))</f>
        <v>0</v>
      </c>
      <c r="Q199" s="64">
        <f>IF(ลับ!Q$3=0,0,IF(เวลาเรียน!V45="o",ลับ!Q$3,0))</f>
        <v>0</v>
      </c>
      <c r="R199" s="64">
        <f>IF(ลับ!R$3=0,0,IF(เวลาเรียน!W45="o",ลับ!R$3,0))</f>
        <v>0</v>
      </c>
      <c r="S199" s="64">
        <f>IF(ลับ!S$3=0,0,IF(เวลาเรียน!X45="o",ลับ!S$3,0))</f>
        <v>0</v>
      </c>
      <c r="T199" s="64">
        <f>IF(ลับ!T$3=0,0,IF(เวลาเรียน!Y45="o",ลับ!T$3,0))</f>
        <v>0</v>
      </c>
      <c r="U199" s="64">
        <f>IF(ลับ!U$3=0,0,IF(เวลาเรียน!Z45="o",ลับ!U$3,0))</f>
        <v>0</v>
      </c>
      <c r="V199" s="64">
        <f>IF(ลับ!V$3=0,0,IF(เวลาเรียน!AA45="o",ลับ!V$3,0))</f>
        <v>0</v>
      </c>
      <c r="W199" s="64">
        <f>IF(ลับ!W$3=0,0,IF(เวลาเรียน!AB45="o",ลับ!W$3,0))</f>
        <v>0</v>
      </c>
      <c r="X199" s="64">
        <f>IF(ลับ!X$3=0,0,IF(เวลาเรียน!AC45="o",ลับ!X$3,0))</f>
        <v>0</v>
      </c>
      <c r="Y199" s="64">
        <f>IF(ลับ!Y$3=0,0,IF(เวลาเรียน!AD45="o",ลับ!Y$3,0))</f>
        <v>0</v>
      </c>
      <c r="Z199" s="773">
        <f>IF(ลับ!Z$3=0,0,IF(เวลาเรียน!AE45="o",ลับ!Z$3,0))</f>
        <v>0</v>
      </c>
      <c r="AA199" s="64">
        <f>IF(ลับ!B$3=0,0,IF(เวลาเรียน!AH45="o",ลับ!B$3,0))</f>
        <v>0</v>
      </c>
      <c r="AB199" s="64">
        <f>IF(ลับ!C$3=0,0,IF(เวลาเรียน!AI45="o",ลับ!C$3,0))</f>
        <v>0</v>
      </c>
      <c r="AC199" s="64">
        <f>IF(ลับ!D$3=0,0,IF(เวลาเรียน!AJ45="o",ลับ!D$3,0))</f>
        <v>0</v>
      </c>
      <c r="AD199" s="64">
        <f>IF(ลับ!E$3=0,0,IF(เวลาเรียน!AK45="o",ลับ!E$3,0))</f>
        <v>0</v>
      </c>
      <c r="AE199" s="64">
        <f>IF(ลับ!F$3=0,0,IF(เวลาเรียน!AL45="o",ลับ!F$3,0))</f>
        <v>0</v>
      </c>
      <c r="AF199" s="64">
        <f>IF(ลับ!G$3=0,0,IF(เวลาเรียน!AM45="o",ลับ!G$3,0))</f>
        <v>0</v>
      </c>
      <c r="AG199" s="64">
        <f>IF(ลับ!H$3=0,0,IF(เวลาเรียน!AN45="o",ลับ!H$3,0))</f>
        <v>0</v>
      </c>
      <c r="AH199" s="64">
        <f>IF(ลับ!I$3=0,0,IF(เวลาเรียน!AO45="o",ลับ!I$3,0))</f>
        <v>0</v>
      </c>
      <c r="AI199" s="64">
        <f>IF(ลับ!J$3=0,0,IF(เวลาเรียน!AP45="o",ลับ!J$3,0))</f>
        <v>0</v>
      </c>
      <c r="AJ199" s="64">
        <f>IF(ลับ!K$3=0,0,IF(เวลาเรียน!AQ45="o",ลับ!K$3,0))</f>
        <v>0</v>
      </c>
      <c r="AK199" s="64">
        <f>IF(ลับ!L$3=0,0,IF(เวลาเรียน!AR45="o",ลับ!L$3,0))</f>
        <v>0</v>
      </c>
      <c r="AL199" s="64">
        <f>IF(ลับ!M$3=0,0,IF(เวลาเรียน!AS45="o",ลับ!M$3,0))</f>
        <v>0</v>
      </c>
      <c r="AM199" s="64">
        <f>IF(ลับ!N$3=0,0,IF(เวลาเรียน!AT45="o",ลับ!N$3,0))</f>
        <v>0</v>
      </c>
      <c r="AN199" s="64">
        <f>IF(ลับ!O$3=0,0,IF(เวลาเรียน!AU45="o",ลับ!O$3,0))</f>
        <v>0</v>
      </c>
      <c r="AO199" s="64">
        <f>IF(ลับ!P$3=0,0,IF(เวลาเรียน!AV45="o",ลับ!P$3,0))</f>
        <v>0</v>
      </c>
      <c r="AP199" s="64">
        <f>IF(ลับ!Q$3=0,0,IF(เวลาเรียน!AW45="o",ลับ!Q$3,0))</f>
        <v>0</v>
      </c>
      <c r="AQ199" s="64">
        <f>IF(ลับ!R$3=0,0,IF(เวลาเรียน!AX45="o",ลับ!R$3,0))</f>
        <v>0</v>
      </c>
      <c r="AR199" s="64">
        <f>IF(ลับ!S$3=0,0,IF(เวลาเรียน!AY45="o",ลับ!S$3,0))</f>
        <v>0</v>
      </c>
      <c r="AS199" s="64">
        <f>IF(ลับ!T$3=0,0,IF(เวลาเรียน!AZ45="o",ลับ!T$3,0))</f>
        <v>0</v>
      </c>
      <c r="AT199" s="64">
        <f>IF(ลับ!U$3=0,0,IF(เวลาเรียน!BA45="o",ลับ!U$3,0))</f>
        <v>0</v>
      </c>
      <c r="AU199" s="64">
        <f>IF(ลับ!V$3=0,0,IF(เวลาเรียน!BB45="o",ลับ!V$3,0))</f>
        <v>0</v>
      </c>
      <c r="AV199" s="64">
        <f>IF(ลับ!W$3=0,0,IF(เวลาเรียน!BC45="o",ลับ!W$3,0))</f>
        <v>0</v>
      </c>
      <c r="AW199" s="64">
        <f>IF(ลับ!X$3=0,0,IF(เวลาเรียน!BD45="o",ลับ!X$3,0))</f>
        <v>0</v>
      </c>
      <c r="AX199" s="64">
        <f>IF(ลับ!Y$3=0,0,IF(เวลาเรียน!BE45="o",ลับ!Y$3,0))</f>
        <v>0</v>
      </c>
      <c r="AY199" s="64">
        <f>IF(ลับ!Z$3=0,0,IF(เวลาเรียน!BF45="o",ลับ!Z$3,0))</f>
        <v>0</v>
      </c>
      <c r="AZ199" s="64">
        <f>IF(ลับ!AA$3=0,0,IF(เวลาเรียน!BG45="o",ลับ!AA$3,0))</f>
        <v>0</v>
      </c>
      <c r="BA199" s="64">
        <f>IF(ลับ!AB$3=0,0,IF(เวลาเรียน!BH45="o",ลับ!AB$3,0))</f>
        <v>0</v>
      </c>
      <c r="BB199" s="64">
        <f>IF(ลับ!AC$3=0,0,IF(เวลาเรียน!BI45="o",ลับ!AC$3,0))</f>
        <v>0</v>
      </c>
      <c r="BC199" s="64">
        <f>IF(ลับ!AD$3=0,0,IF(เวลาเรียน!BJ45="o",ลับ!AD$3,0))</f>
        <v>0</v>
      </c>
      <c r="BD199" s="64">
        <f>IF(ลับ!AE$3=0,0,IF(เวลาเรียน!BK45="o",ลับ!AE$3,0))</f>
        <v>0</v>
      </c>
      <c r="BE199" s="64">
        <f>IF(ลับ!AF$3=0,0,IF(เวลาเรียน!BL45="o",ลับ!AF$3,0))</f>
        <v>0</v>
      </c>
      <c r="BF199" s="64">
        <f>IF(ลับ!AG$3=0,0,IF(เวลาเรียน!BM45="o",ลับ!AG$3,0))</f>
        <v>0</v>
      </c>
      <c r="BG199" s="64">
        <f>IF(ลับ!AH$3=0,0,IF(เวลาเรียน!BN45="o",ลับ!AH$3,0))</f>
        <v>0</v>
      </c>
      <c r="BH199" s="64">
        <f>IF(ลับ!AI$3=0,0,IF(เวลาเรียน!BO45="o",ลับ!AI$3,0))</f>
        <v>0</v>
      </c>
      <c r="BI199" s="64">
        <f>IF(ลับ!AJ$3=0,0,IF(เวลาเรียน!BP45="o",ลับ!AJ$3,0))</f>
        <v>0</v>
      </c>
      <c r="BJ199" s="64">
        <f>IF(ลับ!AK$3=0,0,IF(เวลาเรียน!BQ45="o",ลับ!AK$3,0))</f>
        <v>0</v>
      </c>
      <c r="BK199" s="64">
        <f>IF(ลับ!AL$3=0,0,IF(เวลาเรียน!BR45="o",ลับ!AL$3,0))</f>
        <v>0</v>
      </c>
      <c r="BL199" s="64">
        <f>IF(ลับ!AM$3=0,0,IF(เวลาเรียน!BS45="o",ลับ!AM$3,0))</f>
        <v>0</v>
      </c>
      <c r="BM199" s="64">
        <f>IF(ลับ!AN$3=0,0,IF(เวลาเรียน!BT45="o",ลับ!AN$3,0))</f>
        <v>0</v>
      </c>
      <c r="BN199" s="64">
        <f>IF(ลับ!AO$3=0,0,IF(เวลาเรียน!BU45="o",ลับ!AO$3,0))</f>
        <v>0</v>
      </c>
      <c r="BO199" s="64">
        <f>IF(ลับ!AP$3=0,0,IF(เวลาเรียน!BV45="o",ลับ!AP$3,0))</f>
        <v>0</v>
      </c>
      <c r="BP199" s="64">
        <f>IF(ลับ!AQ$3=0,0,IF(เวลาเรียน!BW45="o",ลับ!AQ$3,0))</f>
        <v>0</v>
      </c>
      <c r="BQ199" s="64">
        <f>IF(ลับ!AR$3=0,0,IF(เวลาเรียน!BX45="o",ลับ!AR$3,0))</f>
        <v>0</v>
      </c>
      <c r="BR199" s="64">
        <f>IF(ลับ!AS$3=0,0,IF(เวลาเรียน!BY45="o",ลับ!AS$3,0))</f>
        <v>0</v>
      </c>
      <c r="BS199" s="773">
        <f>IF(ลับ!AT$3=0,0,IF(เวลาเรียน!BZ45="o",ลับ!AT$3,0))</f>
        <v>0</v>
      </c>
      <c r="BT199" s="64">
        <f>IF(ลับ!BT$3=0,0,IF(เวลาเรียน!CB45="o",ลับ!BT$3,0))</f>
        <v>0</v>
      </c>
      <c r="BU199" s="64">
        <f>IF(ลับ!BU$3=0,0,IF(เวลาเรียน!CC45="o",ลับ!BU$3,0))</f>
        <v>0</v>
      </c>
      <c r="BV199" s="64">
        <f>IF(ลับ!BV$3=0,0,IF(เวลาเรียน!CD45="o",ลับ!BV$3,0))</f>
        <v>0</v>
      </c>
      <c r="BW199" s="64">
        <f>IF(ลับ!BW$3=0,0,IF(เวลาเรียน!CE45="o",ลับ!BW$3,0))</f>
        <v>0</v>
      </c>
      <c r="BX199" s="64">
        <f>IF(ลับ!BX$3=0,0,IF(เวลาเรียน!CF45="o",ลับ!BX$3,0))</f>
        <v>0</v>
      </c>
      <c r="BY199" s="64">
        <f>IF(ลับ!BY$3=0,0,IF(เวลาเรียน!CG45="o",ลับ!BY$3,0))</f>
        <v>0</v>
      </c>
      <c r="BZ199" s="64">
        <f>IF(ลับ!BZ$3=0,0,IF(เวลาเรียน!CH45="o",ลับ!BZ$3,0))</f>
        <v>0</v>
      </c>
      <c r="CA199" s="64">
        <f>IF(ลับ!CA$3=0,0,IF(เวลาเรียน!CI45="o",ลับ!CA$3,0))</f>
        <v>0</v>
      </c>
      <c r="CB199" s="64">
        <f>IF(ลับ!CB$3=0,0,IF(เวลาเรียน!CJ45="o",ลับ!CB$3,0))</f>
        <v>0</v>
      </c>
      <c r="CC199" s="64">
        <f>IF(ลับ!CC$3=0,0,IF(เวลาเรียน!CK45="o",ลับ!CC$3,0))</f>
        <v>0</v>
      </c>
      <c r="CD199" s="64">
        <f>IF(ลับ!CD$3=0,0,IF(เวลาเรียน!CL45="o",ลับ!CD$3,0))</f>
        <v>0</v>
      </c>
      <c r="CE199" s="64">
        <f>IF(ลับ!CE$3=0,0,IF(เวลาเรียน!CM45="o",ลับ!CE$3,0))</f>
        <v>0</v>
      </c>
      <c r="CF199" s="64">
        <f>IF(ลับ!CF$3=0,0,IF(เวลาเรียน!CN45="o",ลับ!CF$3,0))</f>
        <v>0</v>
      </c>
      <c r="CG199" s="64">
        <f>IF(ลับ!CG$3=0,0,IF(เวลาเรียน!CO45="o",ลับ!CG$3,0))</f>
        <v>0</v>
      </c>
      <c r="CH199" s="64">
        <f>IF(ลับ!CH$3=0,0,IF(เวลาเรียน!CP45="o",ลับ!CH$3,0))</f>
        <v>0</v>
      </c>
      <c r="CI199" s="64">
        <f>IF(ลับ!CI$3=0,0,IF(เวลาเรียน!CQ45="o",ลับ!CI$3,0))</f>
        <v>0</v>
      </c>
      <c r="CJ199" s="64">
        <f>IF(ลับ!CJ$3=0,0,IF(เวลาเรียน!CR45="o",ลับ!CJ$3,0))</f>
        <v>0</v>
      </c>
      <c r="CK199" s="64">
        <f>IF(ลับ!CK$3=0,0,IF(เวลาเรียน!CS45="o",ลับ!CK$3,0))</f>
        <v>0</v>
      </c>
      <c r="CL199" s="64">
        <f>IF(ลับ!CL$3=0,0,IF(เวลาเรียน!CT45="o",ลับ!CL$3,0))</f>
        <v>0</v>
      </c>
      <c r="CM199" s="64">
        <f>IF(ลับ!CM$3=0,0,IF(เวลาเรียน!CU45="o",ลับ!CM$3,0))</f>
        <v>0</v>
      </c>
      <c r="CN199" s="64">
        <f>IF(ลับ!CN$3=0,0,IF(เวลาเรียน!CV45="o",ลับ!CN$3,0))</f>
        <v>0</v>
      </c>
      <c r="CO199" s="64">
        <f>IF(ลับ!CO$3=0,0,IF(เวลาเรียน!CW45="o",ลับ!CO$3,0))</f>
        <v>0</v>
      </c>
      <c r="CP199" s="64">
        <f>IF(ลับ!CP$3=0,0,IF(เวลาเรียน!CX45="o",ลับ!CP$3,0))</f>
        <v>0</v>
      </c>
      <c r="CQ199" s="64">
        <f>IF(ลับ!CQ$3=0,0,IF(เวลาเรียน!CY45="o",ลับ!CQ$3,0))</f>
        <v>0</v>
      </c>
      <c r="CR199" s="64">
        <f>IF(ลับ!CR$3=0,0,IF(เวลาเรียน!CZ45="o",ลับ!CR$3,0))</f>
        <v>0</v>
      </c>
      <c r="CS199" s="64">
        <f>IF(ลับ!CS$3=0,0,IF(เวลาเรียน!DA45="o",ลับ!CS$3,0))</f>
        <v>0</v>
      </c>
      <c r="CT199" s="64">
        <f>IF(ลับ!CT$3=0,0,IF(เวลาเรียน!DB45="o",ลับ!CT$3,0))</f>
        <v>0</v>
      </c>
      <c r="CU199" s="64">
        <f>IF(ลับ!CU$3=0,0,IF(เวลาเรียน!DC45="o",ลับ!CU$3,0))</f>
        <v>0</v>
      </c>
      <c r="CV199" s="64">
        <f>IF(ลับ!CV$3=0,0,IF(เวลาเรียน!DD45="o",ลับ!CV$3,0))</f>
        <v>0</v>
      </c>
      <c r="CW199" s="64">
        <f>IF(ลับ!CW$3=0,0,IF(เวลาเรียน!DE45="o",ลับ!CW$3,0))</f>
        <v>0</v>
      </c>
      <c r="CX199" s="85">
        <f t="shared" si="26"/>
        <v>0</v>
      </c>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row>
    <row r="200" spans="1:136" ht="21">
      <c r="A200" s="29">
        <v>41</v>
      </c>
      <c r="B200" s="64">
        <f>IF(ลับ!B$3=0,0,IF(เวลาเรียน!G46="o",ลับ!B$3,0))</f>
        <v>0</v>
      </c>
      <c r="C200" s="64">
        <f>IF(ลับ!C$3=0,0,IF(เวลาเรียน!H46="o",ลับ!C$3,0))</f>
        <v>0</v>
      </c>
      <c r="D200" s="64">
        <f>IF(ลับ!D$3=0,0,IF(เวลาเรียน!I46="o",ลับ!D$3,0))</f>
        <v>0</v>
      </c>
      <c r="E200" s="64">
        <f>IF(ลับ!E$3=0,0,IF(เวลาเรียน!J46="o",ลับ!E$3,0))</f>
        <v>0</v>
      </c>
      <c r="F200" s="64">
        <f>IF(ลับ!F$3=0,0,IF(เวลาเรียน!K46="o",ลับ!F$3,0))</f>
        <v>0</v>
      </c>
      <c r="G200" s="64">
        <f>IF(ลับ!G$3=0,0,IF(เวลาเรียน!L46="o",ลับ!G$3,0))</f>
        <v>0</v>
      </c>
      <c r="H200" s="64">
        <f>IF(ลับ!H$3=0,0,IF(เวลาเรียน!M46="o",ลับ!H$3,0))</f>
        <v>0</v>
      </c>
      <c r="I200" s="64">
        <f>IF(ลับ!I$3=0,0,IF(เวลาเรียน!N46="o",ลับ!I$3,0))</f>
        <v>0</v>
      </c>
      <c r="J200" s="64">
        <f>IF(ลับ!J$3=0,0,IF(เวลาเรียน!O46="o",ลับ!J$3,0))</f>
        <v>0</v>
      </c>
      <c r="K200" s="64">
        <f>IF(ลับ!K$3=0,0,IF(เวลาเรียน!P46="o",ลับ!K$3,0))</f>
        <v>0</v>
      </c>
      <c r="L200" s="64">
        <f>IF(ลับ!L$3=0,0,IF(เวลาเรียน!Q46="o",ลับ!L$3,0))</f>
        <v>0</v>
      </c>
      <c r="M200" s="64">
        <f>IF(ลับ!M$3=0,0,IF(เวลาเรียน!R46="o",ลับ!M$3,0))</f>
        <v>0</v>
      </c>
      <c r="N200" s="64">
        <f>IF(ลับ!N$3=0,0,IF(เวลาเรียน!S46="o",ลับ!N$3,0))</f>
        <v>0</v>
      </c>
      <c r="O200" s="64">
        <f>IF(ลับ!O$3=0,0,IF(เวลาเรียน!T46="o",ลับ!O$3,0))</f>
        <v>0</v>
      </c>
      <c r="P200" s="64">
        <f>IF(ลับ!P$3=0,0,IF(เวลาเรียน!U46="o",ลับ!P$3,0))</f>
        <v>0</v>
      </c>
      <c r="Q200" s="64">
        <f>IF(ลับ!Q$3=0,0,IF(เวลาเรียน!V46="o",ลับ!Q$3,0))</f>
        <v>0</v>
      </c>
      <c r="R200" s="64">
        <f>IF(ลับ!R$3=0,0,IF(เวลาเรียน!W46="o",ลับ!R$3,0))</f>
        <v>0</v>
      </c>
      <c r="S200" s="64">
        <f>IF(ลับ!S$3=0,0,IF(เวลาเรียน!X46="o",ลับ!S$3,0))</f>
        <v>0</v>
      </c>
      <c r="T200" s="64">
        <f>IF(ลับ!T$3=0,0,IF(เวลาเรียน!Y46="o",ลับ!T$3,0))</f>
        <v>0</v>
      </c>
      <c r="U200" s="64">
        <f>IF(ลับ!U$3=0,0,IF(เวลาเรียน!Z46="o",ลับ!U$3,0))</f>
        <v>0</v>
      </c>
      <c r="V200" s="64">
        <f>IF(ลับ!V$3=0,0,IF(เวลาเรียน!AA46="o",ลับ!V$3,0))</f>
        <v>0</v>
      </c>
      <c r="W200" s="64">
        <f>IF(ลับ!W$3=0,0,IF(เวลาเรียน!AB46="o",ลับ!W$3,0))</f>
        <v>0</v>
      </c>
      <c r="X200" s="64">
        <f>IF(ลับ!X$3=0,0,IF(เวลาเรียน!AC46="o",ลับ!X$3,0))</f>
        <v>0</v>
      </c>
      <c r="Y200" s="64">
        <f>IF(ลับ!Y$3=0,0,IF(เวลาเรียน!AD46="o",ลับ!Y$3,0))</f>
        <v>0</v>
      </c>
      <c r="Z200" s="773">
        <f>IF(ลับ!Z$3=0,0,IF(เวลาเรียน!AE46="o",ลับ!Z$3,0))</f>
        <v>0</v>
      </c>
      <c r="AA200" s="64">
        <f>IF(ลับ!B$3=0,0,IF(เวลาเรียน!AH46="o",ลับ!B$3,0))</f>
        <v>0</v>
      </c>
      <c r="AB200" s="64">
        <f>IF(ลับ!C$3=0,0,IF(เวลาเรียน!AI46="o",ลับ!C$3,0))</f>
        <v>0</v>
      </c>
      <c r="AC200" s="64">
        <f>IF(ลับ!D$3=0,0,IF(เวลาเรียน!AJ46="o",ลับ!D$3,0))</f>
        <v>0</v>
      </c>
      <c r="AD200" s="64">
        <f>IF(ลับ!E$3=0,0,IF(เวลาเรียน!AK46="o",ลับ!E$3,0))</f>
        <v>0</v>
      </c>
      <c r="AE200" s="64">
        <f>IF(ลับ!F$3=0,0,IF(เวลาเรียน!AL46="o",ลับ!F$3,0))</f>
        <v>0</v>
      </c>
      <c r="AF200" s="64">
        <f>IF(ลับ!G$3=0,0,IF(เวลาเรียน!AM46="o",ลับ!G$3,0))</f>
        <v>0</v>
      </c>
      <c r="AG200" s="64">
        <f>IF(ลับ!H$3=0,0,IF(เวลาเรียน!AN46="o",ลับ!H$3,0))</f>
        <v>0</v>
      </c>
      <c r="AH200" s="64">
        <f>IF(ลับ!I$3=0,0,IF(เวลาเรียน!AO46="o",ลับ!I$3,0))</f>
        <v>0</v>
      </c>
      <c r="AI200" s="64">
        <f>IF(ลับ!J$3=0,0,IF(เวลาเรียน!AP46="o",ลับ!J$3,0))</f>
        <v>0</v>
      </c>
      <c r="AJ200" s="64">
        <f>IF(ลับ!K$3=0,0,IF(เวลาเรียน!AQ46="o",ลับ!K$3,0))</f>
        <v>0</v>
      </c>
      <c r="AK200" s="64">
        <f>IF(ลับ!L$3=0,0,IF(เวลาเรียน!AR46="o",ลับ!L$3,0))</f>
        <v>0</v>
      </c>
      <c r="AL200" s="64">
        <f>IF(ลับ!M$3=0,0,IF(เวลาเรียน!AS46="o",ลับ!M$3,0))</f>
        <v>0</v>
      </c>
      <c r="AM200" s="64">
        <f>IF(ลับ!N$3=0,0,IF(เวลาเรียน!AT46="o",ลับ!N$3,0))</f>
        <v>0</v>
      </c>
      <c r="AN200" s="64">
        <f>IF(ลับ!O$3=0,0,IF(เวลาเรียน!AU46="o",ลับ!O$3,0))</f>
        <v>0</v>
      </c>
      <c r="AO200" s="64">
        <f>IF(ลับ!P$3=0,0,IF(เวลาเรียน!AV46="o",ลับ!P$3,0))</f>
        <v>0</v>
      </c>
      <c r="AP200" s="64">
        <f>IF(ลับ!Q$3=0,0,IF(เวลาเรียน!AW46="o",ลับ!Q$3,0))</f>
        <v>0</v>
      </c>
      <c r="AQ200" s="64">
        <f>IF(ลับ!R$3=0,0,IF(เวลาเรียน!AX46="o",ลับ!R$3,0))</f>
        <v>0</v>
      </c>
      <c r="AR200" s="64">
        <f>IF(ลับ!S$3=0,0,IF(เวลาเรียน!AY46="o",ลับ!S$3,0))</f>
        <v>0</v>
      </c>
      <c r="AS200" s="64">
        <f>IF(ลับ!T$3=0,0,IF(เวลาเรียน!AZ46="o",ลับ!T$3,0))</f>
        <v>0</v>
      </c>
      <c r="AT200" s="64">
        <f>IF(ลับ!U$3=0,0,IF(เวลาเรียน!BA46="o",ลับ!U$3,0))</f>
        <v>0</v>
      </c>
      <c r="AU200" s="64">
        <f>IF(ลับ!V$3=0,0,IF(เวลาเรียน!BB46="o",ลับ!V$3,0))</f>
        <v>0</v>
      </c>
      <c r="AV200" s="64">
        <f>IF(ลับ!W$3=0,0,IF(เวลาเรียน!BC46="o",ลับ!W$3,0))</f>
        <v>0</v>
      </c>
      <c r="AW200" s="64">
        <f>IF(ลับ!X$3=0,0,IF(เวลาเรียน!BD46="o",ลับ!X$3,0))</f>
        <v>0</v>
      </c>
      <c r="AX200" s="64">
        <f>IF(ลับ!Y$3=0,0,IF(เวลาเรียน!BE46="o",ลับ!Y$3,0))</f>
        <v>0</v>
      </c>
      <c r="AY200" s="64">
        <f>IF(ลับ!Z$3=0,0,IF(เวลาเรียน!BF46="o",ลับ!Z$3,0))</f>
        <v>0</v>
      </c>
      <c r="AZ200" s="64">
        <f>IF(ลับ!AA$3=0,0,IF(เวลาเรียน!BG46="o",ลับ!AA$3,0))</f>
        <v>0</v>
      </c>
      <c r="BA200" s="64">
        <f>IF(ลับ!AB$3=0,0,IF(เวลาเรียน!BH46="o",ลับ!AB$3,0))</f>
        <v>0</v>
      </c>
      <c r="BB200" s="64">
        <f>IF(ลับ!AC$3=0,0,IF(เวลาเรียน!BI46="o",ลับ!AC$3,0))</f>
        <v>0</v>
      </c>
      <c r="BC200" s="64">
        <f>IF(ลับ!AD$3=0,0,IF(เวลาเรียน!BJ46="o",ลับ!AD$3,0))</f>
        <v>0</v>
      </c>
      <c r="BD200" s="64">
        <f>IF(ลับ!AE$3=0,0,IF(เวลาเรียน!BK46="o",ลับ!AE$3,0))</f>
        <v>0</v>
      </c>
      <c r="BE200" s="64">
        <f>IF(ลับ!AF$3=0,0,IF(เวลาเรียน!BL46="o",ลับ!AF$3,0))</f>
        <v>0</v>
      </c>
      <c r="BF200" s="64">
        <f>IF(ลับ!AG$3=0,0,IF(เวลาเรียน!BM46="o",ลับ!AG$3,0))</f>
        <v>0</v>
      </c>
      <c r="BG200" s="64">
        <f>IF(ลับ!AH$3=0,0,IF(เวลาเรียน!BN46="o",ลับ!AH$3,0))</f>
        <v>0</v>
      </c>
      <c r="BH200" s="64">
        <f>IF(ลับ!AI$3=0,0,IF(เวลาเรียน!BO46="o",ลับ!AI$3,0))</f>
        <v>0</v>
      </c>
      <c r="BI200" s="64">
        <f>IF(ลับ!AJ$3=0,0,IF(เวลาเรียน!BP46="o",ลับ!AJ$3,0))</f>
        <v>0</v>
      </c>
      <c r="BJ200" s="64">
        <f>IF(ลับ!AK$3=0,0,IF(เวลาเรียน!BQ46="o",ลับ!AK$3,0))</f>
        <v>0</v>
      </c>
      <c r="BK200" s="64">
        <f>IF(ลับ!AL$3=0,0,IF(เวลาเรียน!BR46="o",ลับ!AL$3,0))</f>
        <v>0</v>
      </c>
      <c r="BL200" s="64">
        <f>IF(ลับ!AM$3=0,0,IF(เวลาเรียน!BS46="o",ลับ!AM$3,0))</f>
        <v>0</v>
      </c>
      <c r="BM200" s="64">
        <f>IF(ลับ!AN$3=0,0,IF(เวลาเรียน!BT46="o",ลับ!AN$3,0))</f>
        <v>0</v>
      </c>
      <c r="BN200" s="64">
        <f>IF(ลับ!AO$3=0,0,IF(เวลาเรียน!BU46="o",ลับ!AO$3,0))</f>
        <v>0</v>
      </c>
      <c r="BO200" s="64">
        <f>IF(ลับ!AP$3=0,0,IF(เวลาเรียน!BV46="o",ลับ!AP$3,0))</f>
        <v>0</v>
      </c>
      <c r="BP200" s="64">
        <f>IF(ลับ!AQ$3=0,0,IF(เวลาเรียน!BW46="o",ลับ!AQ$3,0))</f>
        <v>0</v>
      </c>
      <c r="BQ200" s="64">
        <f>IF(ลับ!AR$3=0,0,IF(เวลาเรียน!BX46="o",ลับ!AR$3,0))</f>
        <v>0</v>
      </c>
      <c r="BR200" s="64">
        <f>IF(ลับ!AS$3=0,0,IF(เวลาเรียน!BY46="o",ลับ!AS$3,0))</f>
        <v>0</v>
      </c>
      <c r="BS200" s="773">
        <f>IF(ลับ!AT$3=0,0,IF(เวลาเรียน!BZ46="o",ลับ!AT$3,0))</f>
        <v>0</v>
      </c>
      <c r="BT200" s="64">
        <f>IF(ลับ!BT$3=0,0,IF(เวลาเรียน!CB46="o",ลับ!BT$3,0))</f>
        <v>0</v>
      </c>
      <c r="BU200" s="64">
        <f>IF(ลับ!BU$3=0,0,IF(เวลาเรียน!CC46="o",ลับ!BU$3,0))</f>
        <v>0</v>
      </c>
      <c r="BV200" s="64">
        <f>IF(ลับ!BV$3=0,0,IF(เวลาเรียน!CD46="o",ลับ!BV$3,0))</f>
        <v>0</v>
      </c>
      <c r="BW200" s="64">
        <f>IF(ลับ!BW$3=0,0,IF(เวลาเรียน!CE46="o",ลับ!BW$3,0))</f>
        <v>0</v>
      </c>
      <c r="BX200" s="64">
        <f>IF(ลับ!BX$3=0,0,IF(เวลาเรียน!CF46="o",ลับ!BX$3,0))</f>
        <v>0</v>
      </c>
      <c r="BY200" s="64">
        <f>IF(ลับ!BY$3=0,0,IF(เวลาเรียน!CG46="o",ลับ!BY$3,0))</f>
        <v>0</v>
      </c>
      <c r="BZ200" s="64">
        <f>IF(ลับ!BZ$3=0,0,IF(เวลาเรียน!CH46="o",ลับ!BZ$3,0))</f>
        <v>0</v>
      </c>
      <c r="CA200" s="64">
        <f>IF(ลับ!CA$3=0,0,IF(เวลาเรียน!CI46="o",ลับ!CA$3,0))</f>
        <v>0</v>
      </c>
      <c r="CB200" s="64">
        <f>IF(ลับ!CB$3=0,0,IF(เวลาเรียน!CJ46="o",ลับ!CB$3,0))</f>
        <v>0</v>
      </c>
      <c r="CC200" s="64">
        <f>IF(ลับ!CC$3=0,0,IF(เวลาเรียน!CK46="o",ลับ!CC$3,0))</f>
        <v>0</v>
      </c>
      <c r="CD200" s="64">
        <f>IF(ลับ!CD$3=0,0,IF(เวลาเรียน!CL46="o",ลับ!CD$3,0))</f>
        <v>0</v>
      </c>
      <c r="CE200" s="64">
        <f>IF(ลับ!CE$3=0,0,IF(เวลาเรียน!CM46="o",ลับ!CE$3,0))</f>
        <v>0</v>
      </c>
      <c r="CF200" s="64">
        <f>IF(ลับ!CF$3=0,0,IF(เวลาเรียน!CN46="o",ลับ!CF$3,0))</f>
        <v>0</v>
      </c>
      <c r="CG200" s="64">
        <f>IF(ลับ!CG$3=0,0,IF(เวลาเรียน!CO46="o",ลับ!CG$3,0))</f>
        <v>0</v>
      </c>
      <c r="CH200" s="64">
        <f>IF(ลับ!CH$3=0,0,IF(เวลาเรียน!CP46="o",ลับ!CH$3,0))</f>
        <v>0</v>
      </c>
      <c r="CI200" s="64">
        <f>IF(ลับ!CI$3=0,0,IF(เวลาเรียน!CQ46="o",ลับ!CI$3,0))</f>
        <v>0</v>
      </c>
      <c r="CJ200" s="64">
        <f>IF(ลับ!CJ$3=0,0,IF(เวลาเรียน!CR46="o",ลับ!CJ$3,0))</f>
        <v>0</v>
      </c>
      <c r="CK200" s="64">
        <f>IF(ลับ!CK$3=0,0,IF(เวลาเรียน!CS46="o",ลับ!CK$3,0))</f>
        <v>0</v>
      </c>
      <c r="CL200" s="64">
        <f>IF(ลับ!CL$3=0,0,IF(เวลาเรียน!CT46="o",ลับ!CL$3,0))</f>
        <v>0</v>
      </c>
      <c r="CM200" s="64">
        <f>IF(ลับ!CM$3=0,0,IF(เวลาเรียน!CU46="o",ลับ!CM$3,0))</f>
        <v>0</v>
      </c>
      <c r="CN200" s="64">
        <f>IF(ลับ!CN$3=0,0,IF(เวลาเรียน!CV46="o",ลับ!CN$3,0))</f>
        <v>0</v>
      </c>
      <c r="CO200" s="64">
        <f>IF(ลับ!CO$3=0,0,IF(เวลาเรียน!CW46="o",ลับ!CO$3,0))</f>
        <v>0</v>
      </c>
      <c r="CP200" s="64">
        <f>IF(ลับ!CP$3=0,0,IF(เวลาเรียน!CX46="o",ลับ!CP$3,0))</f>
        <v>0</v>
      </c>
      <c r="CQ200" s="64">
        <f>IF(ลับ!CQ$3=0,0,IF(เวลาเรียน!CY46="o",ลับ!CQ$3,0))</f>
        <v>0</v>
      </c>
      <c r="CR200" s="64">
        <f>IF(ลับ!CR$3=0,0,IF(เวลาเรียน!CZ46="o",ลับ!CR$3,0))</f>
        <v>0</v>
      </c>
      <c r="CS200" s="64">
        <f>IF(ลับ!CS$3=0,0,IF(เวลาเรียน!DA46="o",ลับ!CS$3,0))</f>
        <v>0</v>
      </c>
      <c r="CT200" s="64">
        <f>IF(ลับ!CT$3=0,0,IF(เวลาเรียน!DB46="o",ลับ!CT$3,0))</f>
        <v>0</v>
      </c>
      <c r="CU200" s="64">
        <f>IF(ลับ!CU$3=0,0,IF(เวลาเรียน!DC46="o",ลับ!CU$3,0))</f>
        <v>0</v>
      </c>
      <c r="CV200" s="64">
        <f>IF(ลับ!CV$3=0,0,IF(เวลาเรียน!DD46="o",ลับ!CV$3,0))</f>
        <v>0</v>
      </c>
      <c r="CW200" s="64">
        <f>IF(ลับ!CW$3=0,0,IF(เวลาเรียน!DE46="o",ลับ!CW$3,0))</f>
        <v>0</v>
      </c>
      <c r="CX200" s="85">
        <f t="shared" si="26"/>
        <v>0</v>
      </c>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row>
    <row r="201" spans="1:136" ht="21">
      <c r="A201" s="29">
        <v>42</v>
      </c>
      <c r="B201" s="64">
        <f>IF(ลับ!B$3=0,0,IF(เวลาเรียน!G47="o",ลับ!B$3,0))</f>
        <v>0</v>
      </c>
      <c r="C201" s="64">
        <f>IF(ลับ!C$3=0,0,IF(เวลาเรียน!H47="o",ลับ!C$3,0))</f>
        <v>0</v>
      </c>
      <c r="D201" s="64">
        <f>IF(ลับ!D$3=0,0,IF(เวลาเรียน!I47="o",ลับ!D$3,0))</f>
        <v>0</v>
      </c>
      <c r="E201" s="64">
        <f>IF(ลับ!E$3=0,0,IF(เวลาเรียน!J47="o",ลับ!E$3,0))</f>
        <v>0</v>
      </c>
      <c r="F201" s="64">
        <f>IF(ลับ!F$3=0,0,IF(เวลาเรียน!K47="o",ลับ!F$3,0))</f>
        <v>0</v>
      </c>
      <c r="G201" s="64">
        <f>IF(ลับ!G$3=0,0,IF(เวลาเรียน!L47="o",ลับ!G$3,0))</f>
        <v>0</v>
      </c>
      <c r="H201" s="64">
        <f>IF(ลับ!H$3=0,0,IF(เวลาเรียน!M47="o",ลับ!H$3,0))</f>
        <v>0</v>
      </c>
      <c r="I201" s="64">
        <f>IF(ลับ!I$3=0,0,IF(เวลาเรียน!N47="o",ลับ!I$3,0))</f>
        <v>0</v>
      </c>
      <c r="J201" s="64">
        <f>IF(ลับ!J$3=0,0,IF(เวลาเรียน!O47="o",ลับ!J$3,0))</f>
        <v>0</v>
      </c>
      <c r="K201" s="64">
        <f>IF(ลับ!K$3=0,0,IF(เวลาเรียน!P47="o",ลับ!K$3,0))</f>
        <v>0</v>
      </c>
      <c r="L201" s="64">
        <f>IF(ลับ!L$3=0,0,IF(เวลาเรียน!Q47="o",ลับ!L$3,0))</f>
        <v>0</v>
      </c>
      <c r="M201" s="64">
        <f>IF(ลับ!M$3=0,0,IF(เวลาเรียน!R47="o",ลับ!M$3,0))</f>
        <v>0</v>
      </c>
      <c r="N201" s="64">
        <f>IF(ลับ!N$3=0,0,IF(เวลาเรียน!S47="o",ลับ!N$3,0))</f>
        <v>0</v>
      </c>
      <c r="O201" s="64">
        <f>IF(ลับ!O$3=0,0,IF(เวลาเรียน!T47="o",ลับ!O$3,0))</f>
        <v>0</v>
      </c>
      <c r="P201" s="64">
        <f>IF(ลับ!P$3=0,0,IF(เวลาเรียน!U47="o",ลับ!P$3,0))</f>
        <v>0</v>
      </c>
      <c r="Q201" s="64">
        <f>IF(ลับ!Q$3=0,0,IF(เวลาเรียน!V47="o",ลับ!Q$3,0))</f>
        <v>0</v>
      </c>
      <c r="R201" s="64">
        <f>IF(ลับ!R$3=0,0,IF(เวลาเรียน!W47="o",ลับ!R$3,0))</f>
        <v>0</v>
      </c>
      <c r="S201" s="64">
        <f>IF(ลับ!S$3=0,0,IF(เวลาเรียน!X47="o",ลับ!S$3,0))</f>
        <v>0</v>
      </c>
      <c r="T201" s="64">
        <f>IF(ลับ!T$3=0,0,IF(เวลาเรียน!Y47="o",ลับ!T$3,0))</f>
        <v>0</v>
      </c>
      <c r="U201" s="64">
        <f>IF(ลับ!U$3=0,0,IF(เวลาเรียน!Z47="o",ลับ!U$3,0))</f>
        <v>0</v>
      </c>
      <c r="V201" s="64">
        <f>IF(ลับ!V$3=0,0,IF(เวลาเรียน!AA47="o",ลับ!V$3,0))</f>
        <v>0</v>
      </c>
      <c r="W201" s="64">
        <f>IF(ลับ!W$3=0,0,IF(เวลาเรียน!AB47="o",ลับ!W$3,0))</f>
        <v>0</v>
      </c>
      <c r="X201" s="64">
        <f>IF(ลับ!X$3=0,0,IF(เวลาเรียน!AC47="o",ลับ!X$3,0))</f>
        <v>0</v>
      </c>
      <c r="Y201" s="64">
        <f>IF(ลับ!Y$3=0,0,IF(เวลาเรียน!AD47="o",ลับ!Y$3,0))</f>
        <v>0</v>
      </c>
      <c r="Z201" s="773">
        <f>IF(ลับ!Z$3=0,0,IF(เวลาเรียน!AE47="o",ลับ!Z$3,0))</f>
        <v>0</v>
      </c>
      <c r="AA201" s="64">
        <f>IF(ลับ!B$3=0,0,IF(เวลาเรียน!AH47="o",ลับ!B$3,0))</f>
        <v>0</v>
      </c>
      <c r="AB201" s="64">
        <f>IF(ลับ!C$3=0,0,IF(เวลาเรียน!AI47="o",ลับ!C$3,0))</f>
        <v>0</v>
      </c>
      <c r="AC201" s="64">
        <f>IF(ลับ!D$3=0,0,IF(เวลาเรียน!AJ47="o",ลับ!D$3,0))</f>
        <v>0</v>
      </c>
      <c r="AD201" s="64">
        <f>IF(ลับ!E$3=0,0,IF(เวลาเรียน!AK47="o",ลับ!E$3,0))</f>
        <v>0</v>
      </c>
      <c r="AE201" s="64">
        <f>IF(ลับ!F$3=0,0,IF(เวลาเรียน!AL47="o",ลับ!F$3,0))</f>
        <v>0</v>
      </c>
      <c r="AF201" s="64">
        <f>IF(ลับ!G$3=0,0,IF(เวลาเรียน!AM47="o",ลับ!G$3,0))</f>
        <v>0</v>
      </c>
      <c r="AG201" s="64">
        <f>IF(ลับ!H$3=0,0,IF(เวลาเรียน!AN47="o",ลับ!H$3,0))</f>
        <v>0</v>
      </c>
      <c r="AH201" s="64">
        <f>IF(ลับ!I$3=0,0,IF(เวลาเรียน!AO47="o",ลับ!I$3,0))</f>
        <v>0</v>
      </c>
      <c r="AI201" s="64">
        <f>IF(ลับ!J$3=0,0,IF(เวลาเรียน!AP47="o",ลับ!J$3,0))</f>
        <v>0</v>
      </c>
      <c r="AJ201" s="64">
        <f>IF(ลับ!K$3=0,0,IF(เวลาเรียน!AQ47="o",ลับ!K$3,0))</f>
        <v>0</v>
      </c>
      <c r="AK201" s="64">
        <f>IF(ลับ!L$3=0,0,IF(เวลาเรียน!AR47="o",ลับ!L$3,0))</f>
        <v>0</v>
      </c>
      <c r="AL201" s="64">
        <f>IF(ลับ!M$3=0,0,IF(เวลาเรียน!AS47="o",ลับ!M$3,0))</f>
        <v>0</v>
      </c>
      <c r="AM201" s="64">
        <f>IF(ลับ!N$3=0,0,IF(เวลาเรียน!AT47="o",ลับ!N$3,0))</f>
        <v>0</v>
      </c>
      <c r="AN201" s="64">
        <f>IF(ลับ!O$3=0,0,IF(เวลาเรียน!AU47="o",ลับ!O$3,0))</f>
        <v>0</v>
      </c>
      <c r="AO201" s="64">
        <f>IF(ลับ!P$3=0,0,IF(เวลาเรียน!AV47="o",ลับ!P$3,0))</f>
        <v>0</v>
      </c>
      <c r="AP201" s="64">
        <f>IF(ลับ!Q$3=0,0,IF(เวลาเรียน!AW47="o",ลับ!Q$3,0))</f>
        <v>0</v>
      </c>
      <c r="AQ201" s="64">
        <f>IF(ลับ!R$3=0,0,IF(เวลาเรียน!AX47="o",ลับ!R$3,0))</f>
        <v>0</v>
      </c>
      <c r="AR201" s="64">
        <f>IF(ลับ!S$3=0,0,IF(เวลาเรียน!AY47="o",ลับ!S$3,0))</f>
        <v>0</v>
      </c>
      <c r="AS201" s="64">
        <f>IF(ลับ!T$3=0,0,IF(เวลาเรียน!AZ47="o",ลับ!T$3,0))</f>
        <v>0</v>
      </c>
      <c r="AT201" s="64">
        <f>IF(ลับ!U$3=0,0,IF(เวลาเรียน!BA47="o",ลับ!U$3,0))</f>
        <v>0</v>
      </c>
      <c r="AU201" s="64">
        <f>IF(ลับ!V$3=0,0,IF(เวลาเรียน!BB47="o",ลับ!V$3,0))</f>
        <v>0</v>
      </c>
      <c r="AV201" s="64">
        <f>IF(ลับ!W$3=0,0,IF(เวลาเรียน!BC47="o",ลับ!W$3,0))</f>
        <v>0</v>
      </c>
      <c r="AW201" s="64">
        <f>IF(ลับ!X$3=0,0,IF(เวลาเรียน!BD47="o",ลับ!X$3,0))</f>
        <v>0</v>
      </c>
      <c r="AX201" s="64">
        <f>IF(ลับ!Y$3=0,0,IF(เวลาเรียน!BE47="o",ลับ!Y$3,0))</f>
        <v>0</v>
      </c>
      <c r="AY201" s="64">
        <f>IF(ลับ!Z$3=0,0,IF(เวลาเรียน!BF47="o",ลับ!Z$3,0))</f>
        <v>0</v>
      </c>
      <c r="AZ201" s="64">
        <f>IF(ลับ!AA$3=0,0,IF(เวลาเรียน!BG47="o",ลับ!AA$3,0))</f>
        <v>0</v>
      </c>
      <c r="BA201" s="64">
        <f>IF(ลับ!AB$3=0,0,IF(เวลาเรียน!BH47="o",ลับ!AB$3,0))</f>
        <v>0</v>
      </c>
      <c r="BB201" s="64">
        <f>IF(ลับ!AC$3=0,0,IF(เวลาเรียน!BI47="o",ลับ!AC$3,0))</f>
        <v>0</v>
      </c>
      <c r="BC201" s="64">
        <f>IF(ลับ!AD$3=0,0,IF(เวลาเรียน!BJ47="o",ลับ!AD$3,0))</f>
        <v>0</v>
      </c>
      <c r="BD201" s="64">
        <f>IF(ลับ!AE$3=0,0,IF(เวลาเรียน!BK47="o",ลับ!AE$3,0))</f>
        <v>0</v>
      </c>
      <c r="BE201" s="64">
        <f>IF(ลับ!AF$3=0,0,IF(เวลาเรียน!BL47="o",ลับ!AF$3,0))</f>
        <v>0</v>
      </c>
      <c r="BF201" s="64">
        <f>IF(ลับ!AG$3=0,0,IF(เวลาเรียน!BM47="o",ลับ!AG$3,0))</f>
        <v>0</v>
      </c>
      <c r="BG201" s="64">
        <f>IF(ลับ!AH$3=0,0,IF(เวลาเรียน!BN47="o",ลับ!AH$3,0))</f>
        <v>0</v>
      </c>
      <c r="BH201" s="64">
        <f>IF(ลับ!AI$3=0,0,IF(เวลาเรียน!BO47="o",ลับ!AI$3,0))</f>
        <v>0</v>
      </c>
      <c r="BI201" s="64">
        <f>IF(ลับ!AJ$3=0,0,IF(เวลาเรียน!BP47="o",ลับ!AJ$3,0))</f>
        <v>0</v>
      </c>
      <c r="BJ201" s="64">
        <f>IF(ลับ!AK$3=0,0,IF(เวลาเรียน!BQ47="o",ลับ!AK$3,0))</f>
        <v>0</v>
      </c>
      <c r="BK201" s="64">
        <f>IF(ลับ!AL$3=0,0,IF(เวลาเรียน!BR47="o",ลับ!AL$3,0))</f>
        <v>0</v>
      </c>
      <c r="BL201" s="64">
        <f>IF(ลับ!AM$3=0,0,IF(เวลาเรียน!BS47="o",ลับ!AM$3,0))</f>
        <v>0</v>
      </c>
      <c r="BM201" s="64">
        <f>IF(ลับ!AN$3=0,0,IF(เวลาเรียน!BT47="o",ลับ!AN$3,0))</f>
        <v>0</v>
      </c>
      <c r="BN201" s="64">
        <f>IF(ลับ!AO$3=0,0,IF(เวลาเรียน!BU47="o",ลับ!AO$3,0))</f>
        <v>0</v>
      </c>
      <c r="BO201" s="64">
        <f>IF(ลับ!AP$3=0,0,IF(เวลาเรียน!BV47="o",ลับ!AP$3,0))</f>
        <v>0</v>
      </c>
      <c r="BP201" s="64">
        <f>IF(ลับ!AQ$3=0,0,IF(เวลาเรียน!BW47="o",ลับ!AQ$3,0))</f>
        <v>0</v>
      </c>
      <c r="BQ201" s="64">
        <f>IF(ลับ!AR$3=0,0,IF(เวลาเรียน!BX47="o",ลับ!AR$3,0))</f>
        <v>0</v>
      </c>
      <c r="BR201" s="64">
        <f>IF(ลับ!AS$3=0,0,IF(เวลาเรียน!BY47="o",ลับ!AS$3,0))</f>
        <v>0</v>
      </c>
      <c r="BS201" s="773">
        <f>IF(ลับ!AT$3=0,0,IF(เวลาเรียน!BZ47="o",ลับ!AT$3,0))</f>
        <v>0</v>
      </c>
      <c r="BT201" s="64">
        <f>IF(ลับ!BT$3=0,0,IF(เวลาเรียน!CB47="o",ลับ!BT$3,0))</f>
        <v>0</v>
      </c>
      <c r="BU201" s="64">
        <f>IF(ลับ!BU$3=0,0,IF(เวลาเรียน!CC47="o",ลับ!BU$3,0))</f>
        <v>0</v>
      </c>
      <c r="BV201" s="64">
        <f>IF(ลับ!BV$3=0,0,IF(เวลาเรียน!CD47="o",ลับ!BV$3,0))</f>
        <v>0</v>
      </c>
      <c r="BW201" s="64">
        <f>IF(ลับ!BW$3=0,0,IF(เวลาเรียน!CE47="o",ลับ!BW$3,0))</f>
        <v>0</v>
      </c>
      <c r="BX201" s="64">
        <f>IF(ลับ!BX$3=0,0,IF(เวลาเรียน!CF47="o",ลับ!BX$3,0))</f>
        <v>0</v>
      </c>
      <c r="BY201" s="64">
        <f>IF(ลับ!BY$3=0,0,IF(เวลาเรียน!CG47="o",ลับ!BY$3,0))</f>
        <v>0</v>
      </c>
      <c r="BZ201" s="64">
        <f>IF(ลับ!BZ$3=0,0,IF(เวลาเรียน!CH47="o",ลับ!BZ$3,0))</f>
        <v>0</v>
      </c>
      <c r="CA201" s="64">
        <f>IF(ลับ!CA$3=0,0,IF(เวลาเรียน!CI47="o",ลับ!CA$3,0))</f>
        <v>0</v>
      </c>
      <c r="CB201" s="64">
        <f>IF(ลับ!CB$3=0,0,IF(เวลาเรียน!CJ47="o",ลับ!CB$3,0))</f>
        <v>0</v>
      </c>
      <c r="CC201" s="64">
        <f>IF(ลับ!CC$3=0,0,IF(เวลาเรียน!CK47="o",ลับ!CC$3,0))</f>
        <v>0</v>
      </c>
      <c r="CD201" s="64">
        <f>IF(ลับ!CD$3=0,0,IF(เวลาเรียน!CL47="o",ลับ!CD$3,0))</f>
        <v>0</v>
      </c>
      <c r="CE201" s="64">
        <f>IF(ลับ!CE$3=0,0,IF(เวลาเรียน!CM47="o",ลับ!CE$3,0))</f>
        <v>0</v>
      </c>
      <c r="CF201" s="64">
        <f>IF(ลับ!CF$3=0,0,IF(เวลาเรียน!CN47="o",ลับ!CF$3,0))</f>
        <v>0</v>
      </c>
      <c r="CG201" s="64">
        <f>IF(ลับ!CG$3=0,0,IF(เวลาเรียน!CO47="o",ลับ!CG$3,0))</f>
        <v>0</v>
      </c>
      <c r="CH201" s="64">
        <f>IF(ลับ!CH$3=0,0,IF(เวลาเรียน!CP47="o",ลับ!CH$3,0))</f>
        <v>0</v>
      </c>
      <c r="CI201" s="64">
        <f>IF(ลับ!CI$3=0,0,IF(เวลาเรียน!CQ47="o",ลับ!CI$3,0))</f>
        <v>0</v>
      </c>
      <c r="CJ201" s="64">
        <f>IF(ลับ!CJ$3=0,0,IF(เวลาเรียน!CR47="o",ลับ!CJ$3,0))</f>
        <v>0</v>
      </c>
      <c r="CK201" s="64">
        <f>IF(ลับ!CK$3=0,0,IF(เวลาเรียน!CS47="o",ลับ!CK$3,0))</f>
        <v>0</v>
      </c>
      <c r="CL201" s="64">
        <f>IF(ลับ!CL$3=0,0,IF(เวลาเรียน!CT47="o",ลับ!CL$3,0))</f>
        <v>0</v>
      </c>
      <c r="CM201" s="64">
        <f>IF(ลับ!CM$3=0,0,IF(เวลาเรียน!CU47="o",ลับ!CM$3,0))</f>
        <v>0</v>
      </c>
      <c r="CN201" s="64">
        <f>IF(ลับ!CN$3=0,0,IF(เวลาเรียน!CV47="o",ลับ!CN$3,0))</f>
        <v>0</v>
      </c>
      <c r="CO201" s="64">
        <f>IF(ลับ!CO$3=0,0,IF(เวลาเรียน!CW47="o",ลับ!CO$3,0))</f>
        <v>0</v>
      </c>
      <c r="CP201" s="64">
        <f>IF(ลับ!CP$3=0,0,IF(เวลาเรียน!CX47="o",ลับ!CP$3,0))</f>
        <v>0</v>
      </c>
      <c r="CQ201" s="64">
        <f>IF(ลับ!CQ$3=0,0,IF(เวลาเรียน!CY47="o",ลับ!CQ$3,0))</f>
        <v>0</v>
      </c>
      <c r="CR201" s="64">
        <f>IF(ลับ!CR$3=0,0,IF(เวลาเรียน!CZ47="o",ลับ!CR$3,0))</f>
        <v>0</v>
      </c>
      <c r="CS201" s="64">
        <f>IF(ลับ!CS$3=0,0,IF(เวลาเรียน!DA47="o",ลับ!CS$3,0))</f>
        <v>0</v>
      </c>
      <c r="CT201" s="64">
        <f>IF(ลับ!CT$3=0,0,IF(เวลาเรียน!DB47="o",ลับ!CT$3,0))</f>
        <v>0</v>
      </c>
      <c r="CU201" s="64">
        <f>IF(ลับ!CU$3=0,0,IF(เวลาเรียน!DC47="o",ลับ!CU$3,0))</f>
        <v>0</v>
      </c>
      <c r="CV201" s="64">
        <f>IF(ลับ!CV$3=0,0,IF(เวลาเรียน!DD47="o",ลับ!CV$3,0))</f>
        <v>0</v>
      </c>
      <c r="CW201" s="64">
        <f>IF(ลับ!CW$3=0,0,IF(เวลาเรียน!DE47="o",ลับ!CW$3,0))</f>
        <v>0</v>
      </c>
      <c r="CX201" s="85">
        <f t="shared" si="26"/>
        <v>0</v>
      </c>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row>
    <row r="202" spans="1:136" ht="21">
      <c r="A202" s="29">
        <v>43</v>
      </c>
      <c r="B202" s="64">
        <f>IF(ลับ!B$3=0,0,IF(เวลาเรียน!G48="o",ลับ!B$3,0))</f>
        <v>0</v>
      </c>
      <c r="C202" s="64">
        <f>IF(ลับ!C$3=0,0,IF(เวลาเรียน!H48="o",ลับ!C$3,0))</f>
        <v>0</v>
      </c>
      <c r="D202" s="64">
        <f>IF(ลับ!D$3=0,0,IF(เวลาเรียน!I48="o",ลับ!D$3,0))</f>
        <v>0</v>
      </c>
      <c r="E202" s="64">
        <f>IF(ลับ!E$3=0,0,IF(เวลาเรียน!J48="o",ลับ!E$3,0))</f>
        <v>0</v>
      </c>
      <c r="F202" s="64">
        <f>IF(ลับ!F$3=0,0,IF(เวลาเรียน!K48="o",ลับ!F$3,0))</f>
        <v>0</v>
      </c>
      <c r="G202" s="64">
        <f>IF(ลับ!G$3=0,0,IF(เวลาเรียน!L48="o",ลับ!G$3,0))</f>
        <v>0</v>
      </c>
      <c r="H202" s="64">
        <f>IF(ลับ!H$3=0,0,IF(เวลาเรียน!M48="o",ลับ!H$3,0))</f>
        <v>0</v>
      </c>
      <c r="I202" s="64">
        <f>IF(ลับ!I$3=0,0,IF(เวลาเรียน!N48="o",ลับ!I$3,0))</f>
        <v>0</v>
      </c>
      <c r="J202" s="64">
        <f>IF(ลับ!J$3=0,0,IF(เวลาเรียน!O48="o",ลับ!J$3,0))</f>
        <v>0</v>
      </c>
      <c r="K202" s="64">
        <f>IF(ลับ!K$3=0,0,IF(เวลาเรียน!P48="o",ลับ!K$3,0))</f>
        <v>0</v>
      </c>
      <c r="L202" s="64">
        <f>IF(ลับ!L$3=0,0,IF(เวลาเรียน!Q48="o",ลับ!L$3,0))</f>
        <v>0</v>
      </c>
      <c r="M202" s="64">
        <f>IF(ลับ!M$3=0,0,IF(เวลาเรียน!R48="o",ลับ!M$3,0))</f>
        <v>0</v>
      </c>
      <c r="N202" s="64">
        <f>IF(ลับ!N$3=0,0,IF(เวลาเรียน!S48="o",ลับ!N$3,0))</f>
        <v>0</v>
      </c>
      <c r="O202" s="64">
        <f>IF(ลับ!O$3=0,0,IF(เวลาเรียน!T48="o",ลับ!O$3,0))</f>
        <v>0</v>
      </c>
      <c r="P202" s="64">
        <f>IF(ลับ!P$3=0,0,IF(เวลาเรียน!U48="o",ลับ!P$3,0))</f>
        <v>0</v>
      </c>
      <c r="Q202" s="64">
        <f>IF(ลับ!Q$3=0,0,IF(เวลาเรียน!V48="o",ลับ!Q$3,0))</f>
        <v>0</v>
      </c>
      <c r="R202" s="64">
        <f>IF(ลับ!R$3=0,0,IF(เวลาเรียน!W48="o",ลับ!R$3,0))</f>
        <v>0</v>
      </c>
      <c r="S202" s="64">
        <f>IF(ลับ!S$3=0,0,IF(เวลาเรียน!X48="o",ลับ!S$3,0))</f>
        <v>0</v>
      </c>
      <c r="T202" s="64">
        <f>IF(ลับ!T$3=0,0,IF(เวลาเรียน!Y48="o",ลับ!T$3,0))</f>
        <v>0</v>
      </c>
      <c r="U202" s="64">
        <f>IF(ลับ!U$3=0,0,IF(เวลาเรียน!Z48="o",ลับ!U$3,0))</f>
        <v>0</v>
      </c>
      <c r="V202" s="64">
        <f>IF(ลับ!V$3=0,0,IF(เวลาเรียน!AA48="o",ลับ!V$3,0))</f>
        <v>0</v>
      </c>
      <c r="W202" s="64">
        <f>IF(ลับ!W$3=0,0,IF(เวลาเรียน!AB48="o",ลับ!W$3,0))</f>
        <v>0</v>
      </c>
      <c r="X202" s="64">
        <f>IF(ลับ!X$3=0,0,IF(เวลาเรียน!AC48="o",ลับ!X$3,0))</f>
        <v>0</v>
      </c>
      <c r="Y202" s="64">
        <f>IF(ลับ!Y$3=0,0,IF(เวลาเรียน!AD48="o",ลับ!Y$3,0))</f>
        <v>0</v>
      </c>
      <c r="Z202" s="773">
        <f>IF(ลับ!Z$3=0,0,IF(เวลาเรียน!AE48="o",ลับ!Z$3,0))</f>
        <v>0</v>
      </c>
      <c r="AA202" s="64">
        <f>IF(ลับ!B$3=0,0,IF(เวลาเรียน!AH48="o",ลับ!B$3,0))</f>
        <v>0</v>
      </c>
      <c r="AB202" s="64">
        <f>IF(ลับ!C$3=0,0,IF(เวลาเรียน!AI48="o",ลับ!C$3,0))</f>
        <v>0</v>
      </c>
      <c r="AC202" s="64">
        <f>IF(ลับ!D$3=0,0,IF(เวลาเรียน!AJ48="o",ลับ!D$3,0))</f>
        <v>0</v>
      </c>
      <c r="AD202" s="64">
        <f>IF(ลับ!E$3=0,0,IF(เวลาเรียน!AK48="o",ลับ!E$3,0))</f>
        <v>0</v>
      </c>
      <c r="AE202" s="64">
        <f>IF(ลับ!F$3=0,0,IF(เวลาเรียน!AL48="o",ลับ!F$3,0))</f>
        <v>0</v>
      </c>
      <c r="AF202" s="64">
        <f>IF(ลับ!G$3=0,0,IF(เวลาเรียน!AM48="o",ลับ!G$3,0))</f>
        <v>0</v>
      </c>
      <c r="AG202" s="64">
        <f>IF(ลับ!H$3=0,0,IF(เวลาเรียน!AN48="o",ลับ!H$3,0))</f>
        <v>0</v>
      </c>
      <c r="AH202" s="64">
        <f>IF(ลับ!I$3=0,0,IF(เวลาเรียน!AO48="o",ลับ!I$3,0))</f>
        <v>0</v>
      </c>
      <c r="AI202" s="64">
        <f>IF(ลับ!J$3=0,0,IF(เวลาเรียน!AP48="o",ลับ!J$3,0))</f>
        <v>0</v>
      </c>
      <c r="AJ202" s="64">
        <f>IF(ลับ!K$3=0,0,IF(เวลาเรียน!AQ48="o",ลับ!K$3,0))</f>
        <v>0</v>
      </c>
      <c r="AK202" s="64">
        <f>IF(ลับ!L$3=0,0,IF(เวลาเรียน!AR48="o",ลับ!L$3,0))</f>
        <v>0</v>
      </c>
      <c r="AL202" s="64">
        <f>IF(ลับ!M$3=0,0,IF(เวลาเรียน!AS48="o",ลับ!M$3,0))</f>
        <v>0</v>
      </c>
      <c r="AM202" s="64">
        <f>IF(ลับ!N$3=0,0,IF(เวลาเรียน!AT48="o",ลับ!N$3,0))</f>
        <v>0</v>
      </c>
      <c r="AN202" s="64">
        <f>IF(ลับ!O$3=0,0,IF(เวลาเรียน!AU48="o",ลับ!O$3,0))</f>
        <v>0</v>
      </c>
      <c r="AO202" s="64">
        <f>IF(ลับ!P$3=0,0,IF(เวลาเรียน!AV48="o",ลับ!P$3,0))</f>
        <v>0</v>
      </c>
      <c r="AP202" s="64">
        <f>IF(ลับ!Q$3=0,0,IF(เวลาเรียน!AW48="o",ลับ!Q$3,0))</f>
        <v>0</v>
      </c>
      <c r="AQ202" s="64">
        <f>IF(ลับ!R$3=0,0,IF(เวลาเรียน!AX48="o",ลับ!R$3,0))</f>
        <v>0</v>
      </c>
      <c r="AR202" s="64">
        <f>IF(ลับ!S$3=0,0,IF(เวลาเรียน!AY48="o",ลับ!S$3,0))</f>
        <v>0</v>
      </c>
      <c r="AS202" s="64">
        <f>IF(ลับ!T$3=0,0,IF(เวลาเรียน!AZ48="o",ลับ!T$3,0))</f>
        <v>0</v>
      </c>
      <c r="AT202" s="64">
        <f>IF(ลับ!U$3=0,0,IF(เวลาเรียน!BA48="o",ลับ!U$3,0))</f>
        <v>0</v>
      </c>
      <c r="AU202" s="64">
        <f>IF(ลับ!V$3=0,0,IF(เวลาเรียน!BB48="o",ลับ!V$3,0))</f>
        <v>0</v>
      </c>
      <c r="AV202" s="64">
        <f>IF(ลับ!W$3=0,0,IF(เวลาเรียน!BC48="o",ลับ!W$3,0))</f>
        <v>0</v>
      </c>
      <c r="AW202" s="64">
        <f>IF(ลับ!X$3=0,0,IF(เวลาเรียน!BD48="o",ลับ!X$3,0))</f>
        <v>0</v>
      </c>
      <c r="AX202" s="64">
        <f>IF(ลับ!Y$3=0,0,IF(เวลาเรียน!BE48="o",ลับ!Y$3,0))</f>
        <v>0</v>
      </c>
      <c r="AY202" s="64">
        <f>IF(ลับ!Z$3=0,0,IF(เวลาเรียน!BF48="o",ลับ!Z$3,0))</f>
        <v>0</v>
      </c>
      <c r="AZ202" s="64">
        <f>IF(ลับ!AA$3=0,0,IF(เวลาเรียน!BG48="o",ลับ!AA$3,0))</f>
        <v>0</v>
      </c>
      <c r="BA202" s="64">
        <f>IF(ลับ!AB$3=0,0,IF(เวลาเรียน!BH48="o",ลับ!AB$3,0))</f>
        <v>0</v>
      </c>
      <c r="BB202" s="64">
        <f>IF(ลับ!AC$3=0,0,IF(เวลาเรียน!BI48="o",ลับ!AC$3,0))</f>
        <v>0</v>
      </c>
      <c r="BC202" s="64">
        <f>IF(ลับ!AD$3=0,0,IF(เวลาเรียน!BJ48="o",ลับ!AD$3,0))</f>
        <v>0</v>
      </c>
      <c r="BD202" s="64">
        <f>IF(ลับ!AE$3=0,0,IF(เวลาเรียน!BK48="o",ลับ!AE$3,0))</f>
        <v>0</v>
      </c>
      <c r="BE202" s="64">
        <f>IF(ลับ!AF$3=0,0,IF(เวลาเรียน!BL48="o",ลับ!AF$3,0))</f>
        <v>0</v>
      </c>
      <c r="BF202" s="64">
        <f>IF(ลับ!AG$3=0,0,IF(เวลาเรียน!BM48="o",ลับ!AG$3,0))</f>
        <v>0</v>
      </c>
      <c r="BG202" s="64">
        <f>IF(ลับ!AH$3=0,0,IF(เวลาเรียน!BN48="o",ลับ!AH$3,0))</f>
        <v>0</v>
      </c>
      <c r="BH202" s="64">
        <f>IF(ลับ!AI$3=0,0,IF(เวลาเรียน!BO48="o",ลับ!AI$3,0))</f>
        <v>0</v>
      </c>
      <c r="BI202" s="64">
        <f>IF(ลับ!AJ$3=0,0,IF(เวลาเรียน!BP48="o",ลับ!AJ$3,0))</f>
        <v>0</v>
      </c>
      <c r="BJ202" s="64">
        <f>IF(ลับ!AK$3=0,0,IF(เวลาเรียน!BQ48="o",ลับ!AK$3,0))</f>
        <v>0</v>
      </c>
      <c r="BK202" s="64">
        <f>IF(ลับ!AL$3=0,0,IF(เวลาเรียน!BR48="o",ลับ!AL$3,0))</f>
        <v>0</v>
      </c>
      <c r="BL202" s="64">
        <f>IF(ลับ!AM$3=0,0,IF(เวลาเรียน!BS48="o",ลับ!AM$3,0))</f>
        <v>0</v>
      </c>
      <c r="BM202" s="64">
        <f>IF(ลับ!AN$3=0,0,IF(เวลาเรียน!BT48="o",ลับ!AN$3,0))</f>
        <v>0</v>
      </c>
      <c r="BN202" s="64">
        <f>IF(ลับ!AO$3=0,0,IF(เวลาเรียน!BU48="o",ลับ!AO$3,0))</f>
        <v>0</v>
      </c>
      <c r="BO202" s="64">
        <f>IF(ลับ!AP$3=0,0,IF(เวลาเรียน!BV48="o",ลับ!AP$3,0))</f>
        <v>0</v>
      </c>
      <c r="BP202" s="64">
        <f>IF(ลับ!AQ$3=0,0,IF(เวลาเรียน!BW48="o",ลับ!AQ$3,0))</f>
        <v>0</v>
      </c>
      <c r="BQ202" s="64">
        <f>IF(ลับ!AR$3=0,0,IF(เวลาเรียน!BX48="o",ลับ!AR$3,0))</f>
        <v>0</v>
      </c>
      <c r="BR202" s="64">
        <f>IF(ลับ!AS$3=0,0,IF(เวลาเรียน!BY48="o",ลับ!AS$3,0))</f>
        <v>0</v>
      </c>
      <c r="BS202" s="773">
        <f>IF(ลับ!AT$3=0,0,IF(เวลาเรียน!BZ48="o",ลับ!AT$3,0))</f>
        <v>0</v>
      </c>
      <c r="BT202" s="64">
        <f>IF(ลับ!BT$3=0,0,IF(เวลาเรียน!CB48="o",ลับ!BT$3,0))</f>
        <v>0</v>
      </c>
      <c r="BU202" s="64">
        <f>IF(ลับ!BU$3=0,0,IF(เวลาเรียน!CC48="o",ลับ!BU$3,0))</f>
        <v>0</v>
      </c>
      <c r="BV202" s="64">
        <f>IF(ลับ!BV$3=0,0,IF(เวลาเรียน!CD48="o",ลับ!BV$3,0))</f>
        <v>0</v>
      </c>
      <c r="BW202" s="64">
        <f>IF(ลับ!BW$3=0,0,IF(เวลาเรียน!CE48="o",ลับ!BW$3,0))</f>
        <v>0</v>
      </c>
      <c r="BX202" s="64">
        <f>IF(ลับ!BX$3=0,0,IF(เวลาเรียน!CF48="o",ลับ!BX$3,0))</f>
        <v>0</v>
      </c>
      <c r="BY202" s="64">
        <f>IF(ลับ!BY$3=0,0,IF(เวลาเรียน!CG48="o",ลับ!BY$3,0))</f>
        <v>0</v>
      </c>
      <c r="BZ202" s="64">
        <f>IF(ลับ!BZ$3=0,0,IF(เวลาเรียน!CH48="o",ลับ!BZ$3,0))</f>
        <v>0</v>
      </c>
      <c r="CA202" s="64">
        <f>IF(ลับ!CA$3=0,0,IF(เวลาเรียน!CI48="o",ลับ!CA$3,0))</f>
        <v>0</v>
      </c>
      <c r="CB202" s="64">
        <f>IF(ลับ!CB$3=0,0,IF(เวลาเรียน!CJ48="o",ลับ!CB$3,0))</f>
        <v>0</v>
      </c>
      <c r="CC202" s="64">
        <f>IF(ลับ!CC$3=0,0,IF(เวลาเรียน!CK48="o",ลับ!CC$3,0))</f>
        <v>0</v>
      </c>
      <c r="CD202" s="64">
        <f>IF(ลับ!CD$3=0,0,IF(เวลาเรียน!CL48="o",ลับ!CD$3,0))</f>
        <v>0</v>
      </c>
      <c r="CE202" s="64">
        <f>IF(ลับ!CE$3=0,0,IF(เวลาเรียน!CM48="o",ลับ!CE$3,0))</f>
        <v>0</v>
      </c>
      <c r="CF202" s="64">
        <f>IF(ลับ!CF$3=0,0,IF(เวลาเรียน!CN48="o",ลับ!CF$3,0))</f>
        <v>0</v>
      </c>
      <c r="CG202" s="64">
        <f>IF(ลับ!CG$3=0,0,IF(เวลาเรียน!CO48="o",ลับ!CG$3,0))</f>
        <v>0</v>
      </c>
      <c r="CH202" s="64">
        <f>IF(ลับ!CH$3=0,0,IF(เวลาเรียน!CP48="o",ลับ!CH$3,0))</f>
        <v>0</v>
      </c>
      <c r="CI202" s="64">
        <f>IF(ลับ!CI$3=0,0,IF(เวลาเรียน!CQ48="o",ลับ!CI$3,0))</f>
        <v>0</v>
      </c>
      <c r="CJ202" s="64">
        <f>IF(ลับ!CJ$3=0,0,IF(เวลาเรียน!CR48="o",ลับ!CJ$3,0))</f>
        <v>0</v>
      </c>
      <c r="CK202" s="64">
        <f>IF(ลับ!CK$3=0,0,IF(เวลาเรียน!CS48="o",ลับ!CK$3,0))</f>
        <v>0</v>
      </c>
      <c r="CL202" s="64">
        <f>IF(ลับ!CL$3=0,0,IF(เวลาเรียน!CT48="o",ลับ!CL$3,0))</f>
        <v>0</v>
      </c>
      <c r="CM202" s="64">
        <f>IF(ลับ!CM$3=0,0,IF(เวลาเรียน!CU48="o",ลับ!CM$3,0))</f>
        <v>0</v>
      </c>
      <c r="CN202" s="64">
        <f>IF(ลับ!CN$3=0,0,IF(เวลาเรียน!CV48="o",ลับ!CN$3,0))</f>
        <v>0</v>
      </c>
      <c r="CO202" s="64">
        <f>IF(ลับ!CO$3=0,0,IF(เวลาเรียน!CW48="o",ลับ!CO$3,0))</f>
        <v>0</v>
      </c>
      <c r="CP202" s="64">
        <f>IF(ลับ!CP$3=0,0,IF(เวลาเรียน!CX48="o",ลับ!CP$3,0))</f>
        <v>0</v>
      </c>
      <c r="CQ202" s="64">
        <f>IF(ลับ!CQ$3=0,0,IF(เวลาเรียน!CY48="o",ลับ!CQ$3,0))</f>
        <v>0</v>
      </c>
      <c r="CR202" s="64">
        <f>IF(ลับ!CR$3=0,0,IF(เวลาเรียน!CZ48="o",ลับ!CR$3,0))</f>
        <v>0</v>
      </c>
      <c r="CS202" s="64">
        <f>IF(ลับ!CS$3=0,0,IF(เวลาเรียน!DA48="o",ลับ!CS$3,0))</f>
        <v>0</v>
      </c>
      <c r="CT202" s="64">
        <f>IF(ลับ!CT$3=0,0,IF(เวลาเรียน!DB48="o",ลับ!CT$3,0))</f>
        <v>0</v>
      </c>
      <c r="CU202" s="64">
        <f>IF(ลับ!CU$3=0,0,IF(เวลาเรียน!DC48="o",ลับ!CU$3,0))</f>
        <v>0</v>
      </c>
      <c r="CV202" s="64">
        <f>IF(ลับ!CV$3=0,0,IF(เวลาเรียน!DD48="o",ลับ!CV$3,0))</f>
        <v>0</v>
      </c>
      <c r="CW202" s="64">
        <f>IF(ลับ!CW$3=0,0,IF(เวลาเรียน!DE48="o",ลับ!CW$3,0))</f>
        <v>0</v>
      </c>
      <c r="CX202" s="85">
        <f t="shared" si="26"/>
        <v>0</v>
      </c>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row>
    <row r="203" spans="1:136" ht="21">
      <c r="A203" s="29">
        <v>44</v>
      </c>
      <c r="B203" s="64">
        <f>IF(ลับ!B$3=0,0,IF(เวลาเรียน!G49="o",ลับ!B$3,0))</f>
        <v>0</v>
      </c>
      <c r="C203" s="64">
        <f>IF(ลับ!C$3=0,0,IF(เวลาเรียน!H49="o",ลับ!C$3,0))</f>
        <v>0</v>
      </c>
      <c r="D203" s="64">
        <f>IF(ลับ!D$3=0,0,IF(เวลาเรียน!I49="o",ลับ!D$3,0))</f>
        <v>0</v>
      </c>
      <c r="E203" s="64">
        <f>IF(ลับ!E$3=0,0,IF(เวลาเรียน!J49="o",ลับ!E$3,0))</f>
        <v>0</v>
      </c>
      <c r="F203" s="64">
        <f>IF(ลับ!F$3=0,0,IF(เวลาเรียน!K49="o",ลับ!F$3,0))</f>
        <v>0</v>
      </c>
      <c r="G203" s="64">
        <f>IF(ลับ!G$3=0,0,IF(เวลาเรียน!L49="o",ลับ!G$3,0))</f>
        <v>0</v>
      </c>
      <c r="H203" s="64">
        <f>IF(ลับ!H$3=0,0,IF(เวลาเรียน!M49="o",ลับ!H$3,0))</f>
        <v>0</v>
      </c>
      <c r="I203" s="64">
        <f>IF(ลับ!I$3=0,0,IF(เวลาเรียน!N49="o",ลับ!I$3,0))</f>
        <v>0</v>
      </c>
      <c r="J203" s="64">
        <f>IF(ลับ!J$3=0,0,IF(เวลาเรียน!O49="o",ลับ!J$3,0))</f>
        <v>0</v>
      </c>
      <c r="K203" s="64">
        <f>IF(ลับ!K$3=0,0,IF(เวลาเรียน!P49="o",ลับ!K$3,0))</f>
        <v>0</v>
      </c>
      <c r="L203" s="64">
        <f>IF(ลับ!L$3=0,0,IF(เวลาเรียน!Q49="o",ลับ!L$3,0))</f>
        <v>0</v>
      </c>
      <c r="M203" s="64">
        <f>IF(ลับ!M$3=0,0,IF(เวลาเรียน!R49="o",ลับ!M$3,0))</f>
        <v>0</v>
      </c>
      <c r="N203" s="64">
        <f>IF(ลับ!N$3=0,0,IF(เวลาเรียน!S49="o",ลับ!N$3,0))</f>
        <v>0</v>
      </c>
      <c r="O203" s="64">
        <f>IF(ลับ!O$3=0,0,IF(เวลาเรียน!T49="o",ลับ!O$3,0))</f>
        <v>0</v>
      </c>
      <c r="P203" s="64">
        <f>IF(ลับ!P$3=0,0,IF(เวลาเรียน!U49="o",ลับ!P$3,0))</f>
        <v>0</v>
      </c>
      <c r="Q203" s="64">
        <f>IF(ลับ!Q$3=0,0,IF(เวลาเรียน!V49="o",ลับ!Q$3,0))</f>
        <v>0</v>
      </c>
      <c r="R203" s="64">
        <f>IF(ลับ!R$3=0,0,IF(เวลาเรียน!W49="o",ลับ!R$3,0))</f>
        <v>0</v>
      </c>
      <c r="S203" s="64">
        <f>IF(ลับ!S$3=0,0,IF(เวลาเรียน!X49="o",ลับ!S$3,0))</f>
        <v>0</v>
      </c>
      <c r="T203" s="64">
        <f>IF(ลับ!T$3=0,0,IF(เวลาเรียน!Y49="o",ลับ!T$3,0))</f>
        <v>0</v>
      </c>
      <c r="U203" s="64">
        <f>IF(ลับ!U$3=0,0,IF(เวลาเรียน!Z49="o",ลับ!U$3,0))</f>
        <v>0</v>
      </c>
      <c r="V203" s="64">
        <f>IF(ลับ!V$3=0,0,IF(เวลาเรียน!AA49="o",ลับ!V$3,0))</f>
        <v>0</v>
      </c>
      <c r="W203" s="64">
        <f>IF(ลับ!W$3=0,0,IF(เวลาเรียน!AB49="o",ลับ!W$3,0))</f>
        <v>0</v>
      </c>
      <c r="X203" s="64">
        <f>IF(ลับ!X$3=0,0,IF(เวลาเรียน!AC49="o",ลับ!X$3,0))</f>
        <v>0</v>
      </c>
      <c r="Y203" s="64">
        <f>IF(ลับ!Y$3=0,0,IF(เวลาเรียน!AD49="o",ลับ!Y$3,0))</f>
        <v>0</v>
      </c>
      <c r="Z203" s="773">
        <f>IF(ลับ!Z$3=0,0,IF(เวลาเรียน!AE49="o",ลับ!Z$3,0))</f>
        <v>0</v>
      </c>
      <c r="AA203" s="64">
        <f>IF(ลับ!B$3=0,0,IF(เวลาเรียน!AH49="o",ลับ!B$3,0))</f>
        <v>0</v>
      </c>
      <c r="AB203" s="64">
        <f>IF(ลับ!C$3=0,0,IF(เวลาเรียน!AI49="o",ลับ!C$3,0))</f>
        <v>0</v>
      </c>
      <c r="AC203" s="64">
        <f>IF(ลับ!D$3=0,0,IF(เวลาเรียน!AJ49="o",ลับ!D$3,0))</f>
        <v>0</v>
      </c>
      <c r="AD203" s="64">
        <f>IF(ลับ!E$3=0,0,IF(เวลาเรียน!AK49="o",ลับ!E$3,0))</f>
        <v>0</v>
      </c>
      <c r="AE203" s="64">
        <f>IF(ลับ!F$3=0,0,IF(เวลาเรียน!AL49="o",ลับ!F$3,0))</f>
        <v>0</v>
      </c>
      <c r="AF203" s="64">
        <f>IF(ลับ!G$3=0,0,IF(เวลาเรียน!AM49="o",ลับ!G$3,0))</f>
        <v>0</v>
      </c>
      <c r="AG203" s="64">
        <f>IF(ลับ!H$3=0,0,IF(เวลาเรียน!AN49="o",ลับ!H$3,0))</f>
        <v>0</v>
      </c>
      <c r="AH203" s="64">
        <f>IF(ลับ!I$3=0,0,IF(เวลาเรียน!AO49="o",ลับ!I$3,0))</f>
        <v>0</v>
      </c>
      <c r="AI203" s="64">
        <f>IF(ลับ!J$3=0,0,IF(เวลาเรียน!AP49="o",ลับ!J$3,0))</f>
        <v>0</v>
      </c>
      <c r="AJ203" s="64">
        <f>IF(ลับ!K$3=0,0,IF(เวลาเรียน!AQ49="o",ลับ!K$3,0))</f>
        <v>0</v>
      </c>
      <c r="AK203" s="64">
        <f>IF(ลับ!L$3=0,0,IF(เวลาเรียน!AR49="o",ลับ!L$3,0))</f>
        <v>0</v>
      </c>
      <c r="AL203" s="64">
        <f>IF(ลับ!M$3=0,0,IF(เวลาเรียน!AS49="o",ลับ!M$3,0))</f>
        <v>0</v>
      </c>
      <c r="AM203" s="64">
        <f>IF(ลับ!N$3=0,0,IF(เวลาเรียน!AT49="o",ลับ!N$3,0))</f>
        <v>0</v>
      </c>
      <c r="AN203" s="64">
        <f>IF(ลับ!O$3=0,0,IF(เวลาเรียน!AU49="o",ลับ!O$3,0))</f>
        <v>0</v>
      </c>
      <c r="AO203" s="64">
        <f>IF(ลับ!P$3=0,0,IF(เวลาเรียน!AV49="o",ลับ!P$3,0))</f>
        <v>0</v>
      </c>
      <c r="AP203" s="64">
        <f>IF(ลับ!Q$3=0,0,IF(เวลาเรียน!AW49="o",ลับ!Q$3,0))</f>
        <v>0</v>
      </c>
      <c r="AQ203" s="64">
        <f>IF(ลับ!R$3=0,0,IF(เวลาเรียน!AX49="o",ลับ!R$3,0))</f>
        <v>0</v>
      </c>
      <c r="AR203" s="64">
        <f>IF(ลับ!S$3=0,0,IF(เวลาเรียน!AY49="o",ลับ!S$3,0))</f>
        <v>0</v>
      </c>
      <c r="AS203" s="64">
        <f>IF(ลับ!T$3=0,0,IF(เวลาเรียน!AZ49="o",ลับ!T$3,0))</f>
        <v>0</v>
      </c>
      <c r="AT203" s="64">
        <f>IF(ลับ!U$3=0,0,IF(เวลาเรียน!BA49="o",ลับ!U$3,0))</f>
        <v>0</v>
      </c>
      <c r="AU203" s="64">
        <f>IF(ลับ!V$3=0,0,IF(เวลาเรียน!BB49="o",ลับ!V$3,0))</f>
        <v>0</v>
      </c>
      <c r="AV203" s="64">
        <f>IF(ลับ!W$3=0,0,IF(เวลาเรียน!BC49="o",ลับ!W$3,0))</f>
        <v>0</v>
      </c>
      <c r="AW203" s="64">
        <f>IF(ลับ!X$3=0,0,IF(เวลาเรียน!BD49="o",ลับ!X$3,0))</f>
        <v>0</v>
      </c>
      <c r="AX203" s="64">
        <f>IF(ลับ!Y$3=0,0,IF(เวลาเรียน!BE49="o",ลับ!Y$3,0))</f>
        <v>0</v>
      </c>
      <c r="AY203" s="64">
        <f>IF(ลับ!Z$3=0,0,IF(เวลาเรียน!BF49="o",ลับ!Z$3,0))</f>
        <v>0</v>
      </c>
      <c r="AZ203" s="64">
        <f>IF(ลับ!AA$3=0,0,IF(เวลาเรียน!BG49="o",ลับ!AA$3,0))</f>
        <v>0</v>
      </c>
      <c r="BA203" s="64">
        <f>IF(ลับ!AB$3=0,0,IF(เวลาเรียน!BH49="o",ลับ!AB$3,0))</f>
        <v>0</v>
      </c>
      <c r="BB203" s="64">
        <f>IF(ลับ!AC$3=0,0,IF(เวลาเรียน!BI49="o",ลับ!AC$3,0))</f>
        <v>0</v>
      </c>
      <c r="BC203" s="64">
        <f>IF(ลับ!AD$3=0,0,IF(เวลาเรียน!BJ49="o",ลับ!AD$3,0))</f>
        <v>0</v>
      </c>
      <c r="BD203" s="64">
        <f>IF(ลับ!AE$3=0,0,IF(เวลาเรียน!BK49="o",ลับ!AE$3,0))</f>
        <v>0</v>
      </c>
      <c r="BE203" s="64">
        <f>IF(ลับ!AF$3=0,0,IF(เวลาเรียน!BL49="o",ลับ!AF$3,0))</f>
        <v>0</v>
      </c>
      <c r="BF203" s="64">
        <f>IF(ลับ!AG$3=0,0,IF(เวลาเรียน!BM49="o",ลับ!AG$3,0))</f>
        <v>0</v>
      </c>
      <c r="BG203" s="64">
        <f>IF(ลับ!AH$3=0,0,IF(เวลาเรียน!BN49="o",ลับ!AH$3,0))</f>
        <v>0</v>
      </c>
      <c r="BH203" s="64">
        <f>IF(ลับ!AI$3=0,0,IF(เวลาเรียน!BO49="o",ลับ!AI$3,0))</f>
        <v>0</v>
      </c>
      <c r="BI203" s="64">
        <f>IF(ลับ!AJ$3=0,0,IF(เวลาเรียน!BP49="o",ลับ!AJ$3,0))</f>
        <v>0</v>
      </c>
      <c r="BJ203" s="64">
        <f>IF(ลับ!AK$3=0,0,IF(เวลาเรียน!BQ49="o",ลับ!AK$3,0))</f>
        <v>0</v>
      </c>
      <c r="BK203" s="64">
        <f>IF(ลับ!AL$3=0,0,IF(เวลาเรียน!BR49="o",ลับ!AL$3,0))</f>
        <v>0</v>
      </c>
      <c r="BL203" s="64">
        <f>IF(ลับ!AM$3=0,0,IF(เวลาเรียน!BS49="o",ลับ!AM$3,0))</f>
        <v>0</v>
      </c>
      <c r="BM203" s="64">
        <f>IF(ลับ!AN$3=0,0,IF(เวลาเรียน!BT49="o",ลับ!AN$3,0))</f>
        <v>0</v>
      </c>
      <c r="BN203" s="64">
        <f>IF(ลับ!AO$3=0,0,IF(เวลาเรียน!BU49="o",ลับ!AO$3,0))</f>
        <v>0</v>
      </c>
      <c r="BO203" s="64">
        <f>IF(ลับ!AP$3=0,0,IF(เวลาเรียน!BV49="o",ลับ!AP$3,0))</f>
        <v>0</v>
      </c>
      <c r="BP203" s="64">
        <f>IF(ลับ!AQ$3=0,0,IF(เวลาเรียน!BW49="o",ลับ!AQ$3,0))</f>
        <v>0</v>
      </c>
      <c r="BQ203" s="64">
        <f>IF(ลับ!AR$3=0,0,IF(เวลาเรียน!BX49="o",ลับ!AR$3,0))</f>
        <v>0</v>
      </c>
      <c r="BR203" s="64">
        <f>IF(ลับ!AS$3=0,0,IF(เวลาเรียน!BY49="o",ลับ!AS$3,0))</f>
        <v>0</v>
      </c>
      <c r="BS203" s="773">
        <f>IF(ลับ!AT$3=0,0,IF(เวลาเรียน!BZ49="o",ลับ!AT$3,0))</f>
        <v>0</v>
      </c>
      <c r="BT203" s="64">
        <f>IF(ลับ!BT$3=0,0,IF(เวลาเรียน!CB49="o",ลับ!BT$3,0))</f>
        <v>0</v>
      </c>
      <c r="BU203" s="64">
        <f>IF(ลับ!BU$3=0,0,IF(เวลาเรียน!CC49="o",ลับ!BU$3,0))</f>
        <v>0</v>
      </c>
      <c r="BV203" s="64">
        <f>IF(ลับ!BV$3=0,0,IF(เวลาเรียน!CD49="o",ลับ!BV$3,0))</f>
        <v>0</v>
      </c>
      <c r="BW203" s="64">
        <f>IF(ลับ!BW$3=0,0,IF(เวลาเรียน!CE49="o",ลับ!BW$3,0))</f>
        <v>0</v>
      </c>
      <c r="BX203" s="64">
        <f>IF(ลับ!BX$3=0,0,IF(เวลาเรียน!CF49="o",ลับ!BX$3,0))</f>
        <v>0</v>
      </c>
      <c r="BY203" s="64">
        <f>IF(ลับ!BY$3=0,0,IF(เวลาเรียน!CG49="o",ลับ!BY$3,0))</f>
        <v>0</v>
      </c>
      <c r="BZ203" s="64">
        <f>IF(ลับ!BZ$3=0,0,IF(เวลาเรียน!CH49="o",ลับ!BZ$3,0))</f>
        <v>0</v>
      </c>
      <c r="CA203" s="64">
        <f>IF(ลับ!CA$3=0,0,IF(เวลาเรียน!CI49="o",ลับ!CA$3,0))</f>
        <v>0</v>
      </c>
      <c r="CB203" s="64">
        <f>IF(ลับ!CB$3=0,0,IF(เวลาเรียน!CJ49="o",ลับ!CB$3,0))</f>
        <v>0</v>
      </c>
      <c r="CC203" s="64">
        <f>IF(ลับ!CC$3=0,0,IF(เวลาเรียน!CK49="o",ลับ!CC$3,0))</f>
        <v>0</v>
      </c>
      <c r="CD203" s="64">
        <f>IF(ลับ!CD$3=0,0,IF(เวลาเรียน!CL49="o",ลับ!CD$3,0))</f>
        <v>0</v>
      </c>
      <c r="CE203" s="64">
        <f>IF(ลับ!CE$3=0,0,IF(เวลาเรียน!CM49="o",ลับ!CE$3,0))</f>
        <v>0</v>
      </c>
      <c r="CF203" s="64">
        <f>IF(ลับ!CF$3=0,0,IF(เวลาเรียน!CN49="o",ลับ!CF$3,0))</f>
        <v>0</v>
      </c>
      <c r="CG203" s="64">
        <f>IF(ลับ!CG$3=0,0,IF(เวลาเรียน!CO49="o",ลับ!CG$3,0))</f>
        <v>0</v>
      </c>
      <c r="CH203" s="64">
        <f>IF(ลับ!CH$3=0,0,IF(เวลาเรียน!CP49="o",ลับ!CH$3,0))</f>
        <v>0</v>
      </c>
      <c r="CI203" s="64">
        <f>IF(ลับ!CI$3=0,0,IF(เวลาเรียน!CQ49="o",ลับ!CI$3,0))</f>
        <v>0</v>
      </c>
      <c r="CJ203" s="64">
        <f>IF(ลับ!CJ$3=0,0,IF(เวลาเรียน!CR49="o",ลับ!CJ$3,0))</f>
        <v>0</v>
      </c>
      <c r="CK203" s="64">
        <f>IF(ลับ!CK$3=0,0,IF(เวลาเรียน!CS49="o",ลับ!CK$3,0))</f>
        <v>0</v>
      </c>
      <c r="CL203" s="64">
        <f>IF(ลับ!CL$3=0,0,IF(เวลาเรียน!CT49="o",ลับ!CL$3,0))</f>
        <v>0</v>
      </c>
      <c r="CM203" s="64">
        <f>IF(ลับ!CM$3=0,0,IF(เวลาเรียน!CU49="o",ลับ!CM$3,0))</f>
        <v>0</v>
      </c>
      <c r="CN203" s="64">
        <f>IF(ลับ!CN$3=0,0,IF(เวลาเรียน!CV49="o",ลับ!CN$3,0))</f>
        <v>0</v>
      </c>
      <c r="CO203" s="64">
        <f>IF(ลับ!CO$3=0,0,IF(เวลาเรียน!CW49="o",ลับ!CO$3,0))</f>
        <v>0</v>
      </c>
      <c r="CP203" s="64">
        <f>IF(ลับ!CP$3=0,0,IF(เวลาเรียน!CX49="o",ลับ!CP$3,0))</f>
        <v>0</v>
      </c>
      <c r="CQ203" s="64">
        <f>IF(ลับ!CQ$3=0,0,IF(เวลาเรียน!CY49="o",ลับ!CQ$3,0))</f>
        <v>0</v>
      </c>
      <c r="CR203" s="64">
        <f>IF(ลับ!CR$3=0,0,IF(เวลาเรียน!CZ49="o",ลับ!CR$3,0))</f>
        <v>0</v>
      </c>
      <c r="CS203" s="64">
        <f>IF(ลับ!CS$3=0,0,IF(เวลาเรียน!DA49="o",ลับ!CS$3,0))</f>
        <v>0</v>
      </c>
      <c r="CT203" s="64">
        <f>IF(ลับ!CT$3=0,0,IF(เวลาเรียน!DB49="o",ลับ!CT$3,0))</f>
        <v>0</v>
      </c>
      <c r="CU203" s="64">
        <f>IF(ลับ!CU$3=0,0,IF(เวลาเรียน!DC49="o",ลับ!CU$3,0))</f>
        <v>0</v>
      </c>
      <c r="CV203" s="64">
        <f>IF(ลับ!CV$3=0,0,IF(เวลาเรียน!DD49="o",ลับ!CV$3,0))</f>
        <v>0</v>
      </c>
      <c r="CW203" s="64">
        <f>IF(ลับ!CW$3=0,0,IF(เวลาเรียน!DE49="o",ลับ!CW$3,0))</f>
        <v>0</v>
      </c>
      <c r="CX203" s="85">
        <f t="shared" si="26"/>
        <v>0</v>
      </c>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row>
    <row r="204" spans="1:136" ht="21">
      <c r="A204" s="29">
        <v>45</v>
      </c>
      <c r="B204" s="64">
        <f>IF(ลับ!B$3=0,0,IF(เวลาเรียน!G50="o",ลับ!B$3,0))</f>
        <v>0</v>
      </c>
      <c r="C204" s="64">
        <f>IF(ลับ!C$3=0,0,IF(เวลาเรียน!H50="o",ลับ!C$3,0))</f>
        <v>0</v>
      </c>
      <c r="D204" s="64">
        <f>IF(ลับ!D$3=0,0,IF(เวลาเรียน!I50="o",ลับ!D$3,0))</f>
        <v>0</v>
      </c>
      <c r="E204" s="64">
        <f>IF(ลับ!E$3=0,0,IF(เวลาเรียน!J50="o",ลับ!E$3,0))</f>
        <v>0</v>
      </c>
      <c r="F204" s="64">
        <f>IF(ลับ!F$3=0,0,IF(เวลาเรียน!K50="o",ลับ!F$3,0))</f>
        <v>0</v>
      </c>
      <c r="G204" s="64">
        <f>IF(ลับ!G$3=0,0,IF(เวลาเรียน!L50="o",ลับ!G$3,0))</f>
        <v>0</v>
      </c>
      <c r="H204" s="64">
        <f>IF(ลับ!H$3=0,0,IF(เวลาเรียน!M50="o",ลับ!H$3,0))</f>
        <v>0</v>
      </c>
      <c r="I204" s="64">
        <f>IF(ลับ!I$3=0,0,IF(เวลาเรียน!N50="o",ลับ!I$3,0))</f>
        <v>0</v>
      </c>
      <c r="J204" s="64">
        <f>IF(ลับ!J$3=0,0,IF(เวลาเรียน!O50="o",ลับ!J$3,0))</f>
        <v>0</v>
      </c>
      <c r="K204" s="64">
        <f>IF(ลับ!K$3=0,0,IF(เวลาเรียน!P50="o",ลับ!K$3,0))</f>
        <v>0</v>
      </c>
      <c r="L204" s="64">
        <f>IF(ลับ!L$3=0,0,IF(เวลาเรียน!Q50="o",ลับ!L$3,0))</f>
        <v>0</v>
      </c>
      <c r="M204" s="64">
        <f>IF(ลับ!M$3=0,0,IF(เวลาเรียน!R50="o",ลับ!M$3,0))</f>
        <v>0</v>
      </c>
      <c r="N204" s="64">
        <f>IF(ลับ!N$3=0,0,IF(เวลาเรียน!S50="o",ลับ!N$3,0))</f>
        <v>0</v>
      </c>
      <c r="O204" s="64">
        <f>IF(ลับ!O$3=0,0,IF(เวลาเรียน!T50="o",ลับ!O$3,0))</f>
        <v>0</v>
      </c>
      <c r="P204" s="64">
        <f>IF(ลับ!P$3=0,0,IF(เวลาเรียน!U50="o",ลับ!P$3,0))</f>
        <v>0</v>
      </c>
      <c r="Q204" s="64">
        <f>IF(ลับ!Q$3=0,0,IF(เวลาเรียน!V50="o",ลับ!Q$3,0))</f>
        <v>0</v>
      </c>
      <c r="R204" s="64">
        <f>IF(ลับ!R$3=0,0,IF(เวลาเรียน!W50="o",ลับ!R$3,0))</f>
        <v>0</v>
      </c>
      <c r="S204" s="64">
        <f>IF(ลับ!S$3=0,0,IF(เวลาเรียน!X50="o",ลับ!S$3,0))</f>
        <v>0</v>
      </c>
      <c r="T204" s="64">
        <f>IF(ลับ!T$3=0,0,IF(เวลาเรียน!Y50="o",ลับ!T$3,0))</f>
        <v>0</v>
      </c>
      <c r="U204" s="64">
        <f>IF(ลับ!U$3=0,0,IF(เวลาเรียน!Z50="o",ลับ!U$3,0))</f>
        <v>0</v>
      </c>
      <c r="V204" s="64">
        <f>IF(ลับ!V$3=0,0,IF(เวลาเรียน!AA50="o",ลับ!V$3,0))</f>
        <v>0</v>
      </c>
      <c r="W204" s="64">
        <f>IF(ลับ!W$3=0,0,IF(เวลาเรียน!AB50="o",ลับ!W$3,0))</f>
        <v>0</v>
      </c>
      <c r="X204" s="64">
        <f>IF(ลับ!X$3=0,0,IF(เวลาเรียน!AC50="o",ลับ!X$3,0))</f>
        <v>0</v>
      </c>
      <c r="Y204" s="64">
        <f>IF(ลับ!Y$3=0,0,IF(เวลาเรียน!AD50="o",ลับ!Y$3,0))</f>
        <v>0</v>
      </c>
      <c r="Z204" s="773">
        <f>IF(ลับ!Z$3=0,0,IF(เวลาเรียน!AE50="o",ลับ!Z$3,0))</f>
        <v>0</v>
      </c>
      <c r="AA204" s="64">
        <f>IF(ลับ!B$3=0,0,IF(เวลาเรียน!AH50="o",ลับ!B$3,0))</f>
        <v>0</v>
      </c>
      <c r="AB204" s="64">
        <f>IF(ลับ!C$3=0,0,IF(เวลาเรียน!AI50="o",ลับ!C$3,0))</f>
        <v>0</v>
      </c>
      <c r="AC204" s="64">
        <f>IF(ลับ!D$3=0,0,IF(เวลาเรียน!AJ50="o",ลับ!D$3,0))</f>
        <v>0</v>
      </c>
      <c r="AD204" s="64">
        <f>IF(ลับ!E$3=0,0,IF(เวลาเรียน!AK50="o",ลับ!E$3,0))</f>
        <v>0</v>
      </c>
      <c r="AE204" s="64">
        <f>IF(ลับ!F$3=0,0,IF(เวลาเรียน!AL50="o",ลับ!F$3,0))</f>
        <v>0</v>
      </c>
      <c r="AF204" s="64">
        <f>IF(ลับ!G$3=0,0,IF(เวลาเรียน!AM50="o",ลับ!G$3,0))</f>
        <v>0</v>
      </c>
      <c r="AG204" s="64">
        <f>IF(ลับ!H$3=0,0,IF(เวลาเรียน!AN50="o",ลับ!H$3,0))</f>
        <v>0</v>
      </c>
      <c r="AH204" s="64">
        <f>IF(ลับ!I$3=0,0,IF(เวลาเรียน!AO50="o",ลับ!I$3,0))</f>
        <v>0</v>
      </c>
      <c r="AI204" s="64">
        <f>IF(ลับ!J$3=0,0,IF(เวลาเรียน!AP50="o",ลับ!J$3,0))</f>
        <v>0</v>
      </c>
      <c r="AJ204" s="64">
        <f>IF(ลับ!K$3=0,0,IF(เวลาเรียน!AQ50="o",ลับ!K$3,0))</f>
        <v>0</v>
      </c>
      <c r="AK204" s="64">
        <f>IF(ลับ!L$3=0,0,IF(เวลาเรียน!AR50="o",ลับ!L$3,0))</f>
        <v>0</v>
      </c>
      <c r="AL204" s="64">
        <f>IF(ลับ!M$3=0,0,IF(เวลาเรียน!AS50="o",ลับ!M$3,0))</f>
        <v>0</v>
      </c>
      <c r="AM204" s="64">
        <f>IF(ลับ!N$3=0,0,IF(เวลาเรียน!AT50="o",ลับ!N$3,0))</f>
        <v>0</v>
      </c>
      <c r="AN204" s="64">
        <f>IF(ลับ!O$3=0,0,IF(เวลาเรียน!AU50="o",ลับ!O$3,0))</f>
        <v>0</v>
      </c>
      <c r="AO204" s="64">
        <f>IF(ลับ!P$3=0,0,IF(เวลาเรียน!AV50="o",ลับ!P$3,0))</f>
        <v>0</v>
      </c>
      <c r="AP204" s="64">
        <f>IF(ลับ!Q$3=0,0,IF(เวลาเรียน!AW50="o",ลับ!Q$3,0))</f>
        <v>0</v>
      </c>
      <c r="AQ204" s="64">
        <f>IF(ลับ!R$3=0,0,IF(เวลาเรียน!AX50="o",ลับ!R$3,0))</f>
        <v>0</v>
      </c>
      <c r="AR204" s="64">
        <f>IF(ลับ!S$3=0,0,IF(เวลาเรียน!AY50="o",ลับ!S$3,0))</f>
        <v>0</v>
      </c>
      <c r="AS204" s="64">
        <f>IF(ลับ!T$3=0,0,IF(เวลาเรียน!AZ50="o",ลับ!T$3,0))</f>
        <v>0</v>
      </c>
      <c r="AT204" s="64">
        <f>IF(ลับ!U$3=0,0,IF(เวลาเรียน!BA50="o",ลับ!U$3,0))</f>
        <v>0</v>
      </c>
      <c r="AU204" s="64">
        <f>IF(ลับ!V$3=0,0,IF(เวลาเรียน!BB50="o",ลับ!V$3,0))</f>
        <v>0</v>
      </c>
      <c r="AV204" s="64">
        <f>IF(ลับ!W$3=0,0,IF(เวลาเรียน!BC50="o",ลับ!W$3,0))</f>
        <v>0</v>
      </c>
      <c r="AW204" s="64">
        <f>IF(ลับ!X$3=0,0,IF(เวลาเรียน!BD50="o",ลับ!X$3,0))</f>
        <v>0</v>
      </c>
      <c r="AX204" s="64">
        <f>IF(ลับ!Y$3=0,0,IF(เวลาเรียน!BE50="o",ลับ!Y$3,0))</f>
        <v>0</v>
      </c>
      <c r="AY204" s="64">
        <f>IF(ลับ!Z$3=0,0,IF(เวลาเรียน!BF50="o",ลับ!Z$3,0))</f>
        <v>0</v>
      </c>
      <c r="AZ204" s="64">
        <f>IF(ลับ!AA$3=0,0,IF(เวลาเรียน!BG50="o",ลับ!AA$3,0))</f>
        <v>0</v>
      </c>
      <c r="BA204" s="64">
        <f>IF(ลับ!AB$3=0,0,IF(เวลาเรียน!BH50="o",ลับ!AB$3,0))</f>
        <v>0</v>
      </c>
      <c r="BB204" s="64">
        <f>IF(ลับ!AC$3=0,0,IF(เวลาเรียน!BI50="o",ลับ!AC$3,0))</f>
        <v>0</v>
      </c>
      <c r="BC204" s="64">
        <f>IF(ลับ!AD$3=0,0,IF(เวลาเรียน!BJ50="o",ลับ!AD$3,0))</f>
        <v>0</v>
      </c>
      <c r="BD204" s="64">
        <f>IF(ลับ!AE$3=0,0,IF(เวลาเรียน!BK50="o",ลับ!AE$3,0))</f>
        <v>0</v>
      </c>
      <c r="BE204" s="64">
        <f>IF(ลับ!AF$3=0,0,IF(เวลาเรียน!BL50="o",ลับ!AF$3,0))</f>
        <v>0</v>
      </c>
      <c r="BF204" s="64">
        <f>IF(ลับ!AG$3=0,0,IF(เวลาเรียน!BM50="o",ลับ!AG$3,0))</f>
        <v>0</v>
      </c>
      <c r="BG204" s="64">
        <f>IF(ลับ!AH$3=0,0,IF(เวลาเรียน!BN50="o",ลับ!AH$3,0))</f>
        <v>0</v>
      </c>
      <c r="BH204" s="64">
        <f>IF(ลับ!AI$3=0,0,IF(เวลาเรียน!BO50="o",ลับ!AI$3,0))</f>
        <v>0</v>
      </c>
      <c r="BI204" s="64">
        <f>IF(ลับ!AJ$3=0,0,IF(เวลาเรียน!BP50="o",ลับ!AJ$3,0))</f>
        <v>0</v>
      </c>
      <c r="BJ204" s="64">
        <f>IF(ลับ!AK$3=0,0,IF(เวลาเรียน!BQ50="o",ลับ!AK$3,0))</f>
        <v>0</v>
      </c>
      <c r="BK204" s="64">
        <f>IF(ลับ!AL$3=0,0,IF(เวลาเรียน!BR50="o",ลับ!AL$3,0))</f>
        <v>0</v>
      </c>
      <c r="BL204" s="64">
        <f>IF(ลับ!AM$3=0,0,IF(เวลาเรียน!BS50="o",ลับ!AM$3,0))</f>
        <v>0</v>
      </c>
      <c r="BM204" s="64">
        <f>IF(ลับ!AN$3=0,0,IF(เวลาเรียน!BT50="o",ลับ!AN$3,0))</f>
        <v>0</v>
      </c>
      <c r="BN204" s="64">
        <f>IF(ลับ!AO$3=0,0,IF(เวลาเรียน!BU50="o",ลับ!AO$3,0))</f>
        <v>0</v>
      </c>
      <c r="BO204" s="64">
        <f>IF(ลับ!AP$3=0,0,IF(เวลาเรียน!BV50="o",ลับ!AP$3,0))</f>
        <v>0</v>
      </c>
      <c r="BP204" s="64">
        <f>IF(ลับ!AQ$3=0,0,IF(เวลาเรียน!BW50="o",ลับ!AQ$3,0))</f>
        <v>0</v>
      </c>
      <c r="BQ204" s="64">
        <f>IF(ลับ!AR$3=0,0,IF(เวลาเรียน!BX50="o",ลับ!AR$3,0))</f>
        <v>0</v>
      </c>
      <c r="BR204" s="64">
        <f>IF(ลับ!AS$3=0,0,IF(เวลาเรียน!BY50="o",ลับ!AS$3,0))</f>
        <v>0</v>
      </c>
      <c r="BS204" s="773">
        <f>IF(ลับ!AT$3=0,0,IF(เวลาเรียน!BZ50="o",ลับ!AT$3,0))</f>
        <v>0</v>
      </c>
      <c r="BT204" s="64">
        <f>IF(ลับ!BT$3=0,0,IF(เวลาเรียน!CB50="o",ลับ!BT$3,0))</f>
        <v>0</v>
      </c>
      <c r="BU204" s="64">
        <f>IF(ลับ!BU$3=0,0,IF(เวลาเรียน!CC50="o",ลับ!BU$3,0))</f>
        <v>0</v>
      </c>
      <c r="BV204" s="64">
        <f>IF(ลับ!BV$3=0,0,IF(เวลาเรียน!CD50="o",ลับ!BV$3,0))</f>
        <v>0</v>
      </c>
      <c r="BW204" s="64">
        <f>IF(ลับ!BW$3=0,0,IF(เวลาเรียน!CE50="o",ลับ!BW$3,0))</f>
        <v>0</v>
      </c>
      <c r="BX204" s="64">
        <f>IF(ลับ!BX$3=0,0,IF(เวลาเรียน!CF50="o",ลับ!BX$3,0))</f>
        <v>0</v>
      </c>
      <c r="BY204" s="64">
        <f>IF(ลับ!BY$3=0,0,IF(เวลาเรียน!CG50="o",ลับ!BY$3,0))</f>
        <v>0</v>
      </c>
      <c r="BZ204" s="64">
        <f>IF(ลับ!BZ$3=0,0,IF(เวลาเรียน!CH50="o",ลับ!BZ$3,0))</f>
        <v>0</v>
      </c>
      <c r="CA204" s="64">
        <f>IF(ลับ!CA$3=0,0,IF(เวลาเรียน!CI50="o",ลับ!CA$3,0))</f>
        <v>0</v>
      </c>
      <c r="CB204" s="64">
        <f>IF(ลับ!CB$3=0,0,IF(เวลาเรียน!CJ50="o",ลับ!CB$3,0))</f>
        <v>0</v>
      </c>
      <c r="CC204" s="64">
        <f>IF(ลับ!CC$3=0,0,IF(เวลาเรียน!CK50="o",ลับ!CC$3,0))</f>
        <v>0</v>
      </c>
      <c r="CD204" s="64">
        <f>IF(ลับ!CD$3=0,0,IF(เวลาเรียน!CL50="o",ลับ!CD$3,0))</f>
        <v>0</v>
      </c>
      <c r="CE204" s="64">
        <f>IF(ลับ!CE$3=0,0,IF(เวลาเรียน!CM50="o",ลับ!CE$3,0))</f>
        <v>0</v>
      </c>
      <c r="CF204" s="64">
        <f>IF(ลับ!CF$3=0,0,IF(เวลาเรียน!CN50="o",ลับ!CF$3,0))</f>
        <v>0</v>
      </c>
      <c r="CG204" s="64">
        <f>IF(ลับ!CG$3=0,0,IF(เวลาเรียน!CO50="o",ลับ!CG$3,0))</f>
        <v>0</v>
      </c>
      <c r="CH204" s="64">
        <f>IF(ลับ!CH$3=0,0,IF(เวลาเรียน!CP50="o",ลับ!CH$3,0))</f>
        <v>0</v>
      </c>
      <c r="CI204" s="64">
        <f>IF(ลับ!CI$3=0,0,IF(เวลาเรียน!CQ50="o",ลับ!CI$3,0))</f>
        <v>0</v>
      </c>
      <c r="CJ204" s="64">
        <f>IF(ลับ!CJ$3=0,0,IF(เวลาเรียน!CR50="o",ลับ!CJ$3,0))</f>
        <v>0</v>
      </c>
      <c r="CK204" s="64">
        <f>IF(ลับ!CK$3=0,0,IF(เวลาเรียน!CS50="o",ลับ!CK$3,0))</f>
        <v>0</v>
      </c>
      <c r="CL204" s="64">
        <f>IF(ลับ!CL$3=0,0,IF(เวลาเรียน!CT50="o",ลับ!CL$3,0))</f>
        <v>0</v>
      </c>
      <c r="CM204" s="64">
        <f>IF(ลับ!CM$3=0,0,IF(เวลาเรียน!CU50="o",ลับ!CM$3,0))</f>
        <v>0</v>
      </c>
      <c r="CN204" s="64">
        <f>IF(ลับ!CN$3=0,0,IF(เวลาเรียน!CV50="o",ลับ!CN$3,0))</f>
        <v>0</v>
      </c>
      <c r="CO204" s="64">
        <f>IF(ลับ!CO$3=0,0,IF(เวลาเรียน!CW50="o",ลับ!CO$3,0))</f>
        <v>0</v>
      </c>
      <c r="CP204" s="64">
        <f>IF(ลับ!CP$3=0,0,IF(เวลาเรียน!CX50="o",ลับ!CP$3,0))</f>
        <v>0</v>
      </c>
      <c r="CQ204" s="64">
        <f>IF(ลับ!CQ$3=0,0,IF(เวลาเรียน!CY50="o",ลับ!CQ$3,0))</f>
        <v>0</v>
      </c>
      <c r="CR204" s="64">
        <f>IF(ลับ!CR$3=0,0,IF(เวลาเรียน!CZ50="o",ลับ!CR$3,0))</f>
        <v>0</v>
      </c>
      <c r="CS204" s="64">
        <f>IF(ลับ!CS$3=0,0,IF(เวลาเรียน!DA50="o",ลับ!CS$3,0))</f>
        <v>0</v>
      </c>
      <c r="CT204" s="64">
        <f>IF(ลับ!CT$3=0,0,IF(เวลาเรียน!DB50="o",ลับ!CT$3,0))</f>
        <v>0</v>
      </c>
      <c r="CU204" s="64">
        <f>IF(ลับ!CU$3=0,0,IF(เวลาเรียน!DC50="o",ลับ!CU$3,0))</f>
        <v>0</v>
      </c>
      <c r="CV204" s="64">
        <f>IF(ลับ!CV$3=0,0,IF(เวลาเรียน!DD50="o",ลับ!CV$3,0))</f>
        <v>0</v>
      </c>
      <c r="CW204" s="64">
        <f>IF(ลับ!CW$3=0,0,IF(เวลาเรียน!DE50="o",ลับ!CW$3,0))</f>
        <v>0</v>
      </c>
      <c r="CX204" s="85">
        <f t="shared" si="26"/>
        <v>0</v>
      </c>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row>
    <row r="205" spans="1:136" ht="21">
      <c r="A205" s="29">
        <v>46</v>
      </c>
      <c r="B205" s="64">
        <f>IF(ลับ!B$3=0,0,IF(เวลาเรียน!G51="o",ลับ!B$3,0))</f>
        <v>0</v>
      </c>
      <c r="C205" s="64">
        <f>IF(ลับ!C$3=0,0,IF(เวลาเรียน!H51="o",ลับ!C$3,0))</f>
        <v>0</v>
      </c>
      <c r="D205" s="64">
        <f>IF(ลับ!D$3=0,0,IF(เวลาเรียน!I51="o",ลับ!D$3,0))</f>
        <v>0</v>
      </c>
      <c r="E205" s="64">
        <f>IF(ลับ!E$3=0,0,IF(เวลาเรียน!J51="o",ลับ!E$3,0))</f>
        <v>0</v>
      </c>
      <c r="F205" s="64">
        <f>IF(ลับ!F$3=0,0,IF(เวลาเรียน!K51="o",ลับ!F$3,0))</f>
        <v>0</v>
      </c>
      <c r="G205" s="64">
        <f>IF(ลับ!G$3=0,0,IF(เวลาเรียน!L51="o",ลับ!G$3,0))</f>
        <v>0</v>
      </c>
      <c r="H205" s="64">
        <f>IF(ลับ!H$3=0,0,IF(เวลาเรียน!M51="o",ลับ!H$3,0))</f>
        <v>0</v>
      </c>
      <c r="I205" s="64">
        <f>IF(ลับ!I$3=0,0,IF(เวลาเรียน!N51="o",ลับ!I$3,0))</f>
        <v>0</v>
      </c>
      <c r="J205" s="64">
        <f>IF(ลับ!J$3=0,0,IF(เวลาเรียน!O51="o",ลับ!J$3,0))</f>
        <v>0</v>
      </c>
      <c r="K205" s="64">
        <f>IF(ลับ!K$3=0,0,IF(เวลาเรียน!P51="o",ลับ!K$3,0))</f>
        <v>0</v>
      </c>
      <c r="L205" s="64">
        <f>IF(ลับ!L$3=0,0,IF(เวลาเรียน!Q51="o",ลับ!L$3,0))</f>
        <v>0</v>
      </c>
      <c r="M205" s="64">
        <f>IF(ลับ!M$3=0,0,IF(เวลาเรียน!R51="o",ลับ!M$3,0))</f>
        <v>0</v>
      </c>
      <c r="N205" s="64">
        <f>IF(ลับ!N$3=0,0,IF(เวลาเรียน!S51="o",ลับ!N$3,0))</f>
        <v>0</v>
      </c>
      <c r="O205" s="64">
        <f>IF(ลับ!O$3=0,0,IF(เวลาเรียน!T51="o",ลับ!O$3,0))</f>
        <v>0</v>
      </c>
      <c r="P205" s="64">
        <f>IF(ลับ!P$3=0,0,IF(เวลาเรียน!U51="o",ลับ!P$3,0))</f>
        <v>0</v>
      </c>
      <c r="Q205" s="64">
        <f>IF(ลับ!Q$3=0,0,IF(เวลาเรียน!V51="o",ลับ!Q$3,0))</f>
        <v>0</v>
      </c>
      <c r="R205" s="64">
        <f>IF(ลับ!R$3=0,0,IF(เวลาเรียน!W51="o",ลับ!R$3,0))</f>
        <v>0</v>
      </c>
      <c r="S205" s="64">
        <f>IF(ลับ!S$3=0,0,IF(เวลาเรียน!X51="o",ลับ!S$3,0))</f>
        <v>0</v>
      </c>
      <c r="T205" s="64">
        <f>IF(ลับ!T$3=0,0,IF(เวลาเรียน!Y51="o",ลับ!T$3,0))</f>
        <v>0</v>
      </c>
      <c r="U205" s="64">
        <f>IF(ลับ!U$3=0,0,IF(เวลาเรียน!Z51="o",ลับ!U$3,0))</f>
        <v>0</v>
      </c>
      <c r="V205" s="64">
        <f>IF(ลับ!V$3=0,0,IF(เวลาเรียน!AA51="o",ลับ!V$3,0))</f>
        <v>0</v>
      </c>
      <c r="W205" s="64">
        <f>IF(ลับ!W$3=0,0,IF(เวลาเรียน!AB51="o",ลับ!W$3,0))</f>
        <v>0</v>
      </c>
      <c r="X205" s="64">
        <f>IF(ลับ!X$3=0,0,IF(เวลาเรียน!AC51="o",ลับ!X$3,0))</f>
        <v>0</v>
      </c>
      <c r="Y205" s="64">
        <f>IF(ลับ!Y$3=0,0,IF(เวลาเรียน!AD51="o",ลับ!Y$3,0))</f>
        <v>0</v>
      </c>
      <c r="Z205" s="773">
        <f>IF(ลับ!Z$3=0,0,IF(เวลาเรียน!AE51="o",ลับ!Z$3,0))</f>
        <v>0</v>
      </c>
      <c r="AA205" s="64">
        <f>IF(ลับ!B$3=0,0,IF(เวลาเรียน!AH51="o",ลับ!B$3,0))</f>
        <v>0</v>
      </c>
      <c r="AB205" s="64">
        <f>IF(ลับ!C$3=0,0,IF(เวลาเรียน!AI51="o",ลับ!C$3,0))</f>
        <v>0</v>
      </c>
      <c r="AC205" s="64">
        <f>IF(ลับ!D$3=0,0,IF(เวลาเรียน!AJ51="o",ลับ!D$3,0))</f>
        <v>0</v>
      </c>
      <c r="AD205" s="64">
        <f>IF(ลับ!E$3=0,0,IF(เวลาเรียน!AK51="o",ลับ!E$3,0))</f>
        <v>0</v>
      </c>
      <c r="AE205" s="64">
        <f>IF(ลับ!F$3=0,0,IF(เวลาเรียน!AL51="o",ลับ!F$3,0))</f>
        <v>0</v>
      </c>
      <c r="AF205" s="64">
        <f>IF(ลับ!G$3=0,0,IF(เวลาเรียน!AM51="o",ลับ!G$3,0))</f>
        <v>0</v>
      </c>
      <c r="AG205" s="64">
        <f>IF(ลับ!H$3=0,0,IF(เวลาเรียน!AN51="o",ลับ!H$3,0))</f>
        <v>0</v>
      </c>
      <c r="AH205" s="64">
        <f>IF(ลับ!I$3=0,0,IF(เวลาเรียน!AO51="o",ลับ!I$3,0))</f>
        <v>0</v>
      </c>
      <c r="AI205" s="64">
        <f>IF(ลับ!J$3=0,0,IF(เวลาเรียน!AP51="o",ลับ!J$3,0))</f>
        <v>0</v>
      </c>
      <c r="AJ205" s="64">
        <f>IF(ลับ!K$3=0,0,IF(เวลาเรียน!AQ51="o",ลับ!K$3,0))</f>
        <v>0</v>
      </c>
      <c r="AK205" s="64">
        <f>IF(ลับ!L$3=0,0,IF(เวลาเรียน!AR51="o",ลับ!L$3,0))</f>
        <v>0</v>
      </c>
      <c r="AL205" s="64">
        <f>IF(ลับ!M$3=0,0,IF(เวลาเรียน!AS51="o",ลับ!M$3,0))</f>
        <v>0</v>
      </c>
      <c r="AM205" s="64">
        <f>IF(ลับ!N$3=0,0,IF(เวลาเรียน!AT51="o",ลับ!N$3,0))</f>
        <v>0</v>
      </c>
      <c r="AN205" s="64">
        <f>IF(ลับ!O$3=0,0,IF(เวลาเรียน!AU51="o",ลับ!O$3,0))</f>
        <v>0</v>
      </c>
      <c r="AO205" s="64">
        <f>IF(ลับ!P$3=0,0,IF(เวลาเรียน!AV51="o",ลับ!P$3,0))</f>
        <v>0</v>
      </c>
      <c r="AP205" s="64">
        <f>IF(ลับ!Q$3=0,0,IF(เวลาเรียน!AW51="o",ลับ!Q$3,0))</f>
        <v>0</v>
      </c>
      <c r="AQ205" s="64">
        <f>IF(ลับ!R$3=0,0,IF(เวลาเรียน!AX51="o",ลับ!R$3,0))</f>
        <v>0</v>
      </c>
      <c r="AR205" s="64">
        <f>IF(ลับ!S$3=0,0,IF(เวลาเรียน!AY51="o",ลับ!S$3,0))</f>
        <v>0</v>
      </c>
      <c r="AS205" s="64">
        <f>IF(ลับ!T$3=0,0,IF(เวลาเรียน!AZ51="o",ลับ!T$3,0))</f>
        <v>0</v>
      </c>
      <c r="AT205" s="64">
        <f>IF(ลับ!U$3=0,0,IF(เวลาเรียน!BA51="o",ลับ!U$3,0))</f>
        <v>0</v>
      </c>
      <c r="AU205" s="64">
        <f>IF(ลับ!V$3=0,0,IF(เวลาเรียน!BB51="o",ลับ!V$3,0))</f>
        <v>0</v>
      </c>
      <c r="AV205" s="64">
        <f>IF(ลับ!W$3=0,0,IF(เวลาเรียน!BC51="o",ลับ!W$3,0))</f>
        <v>0</v>
      </c>
      <c r="AW205" s="64">
        <f>IF(ลับ!X$3=0,0,IF(เวลาเรียน!BD51="o",ลับ!X$3,0))</f>
        <v>0</v>
      </c>
      <c r="AX205" s="64">
        <f>IF(ลับ!Y$3=0,0,IF(เวลาเรียน!BE51="o",ลับ!Y$3,0))</f>
        <v>0</v>
      </c>
      <c r="AY205" s="64">
        <f>IF(ลับ!Z$3=0,0,IF(เวลาเรียน!BF51="o",ลับ!Z$3,0))</f>
        <v>0</v>
      </c>
      <c r="AZ205" s="64">
        <f>IF(ลับ!AA$3=0,0,IF(เวลาเรียน!BG51="o",ลับ!AA$3,0))</f>
        <v>0</v>
      </c>
      <c r="BA205" s="64">
        <f>IF(ลับ!AB$3=0,0,IF(เวลาเรียน!BH51="o",ลับ!AB$3,0))</f>
        <v>0</v>
      </c>
      <c r="BB205" s="64">
        <f>IF(ลับ!AC$3=0,0,IF(เวลาเรียน!BI51="o",ลับ!AC$3,0))</f>
        <v>0</v>
      </c>
      <c r="BC205" s="64">
        <f>IF(ลับ!AD$3=0,0,IF(เวลาเรียน!BJ51="o",ลับ!AD$3,0))</f>
        <v>0</v>
      </c>
      <c r="BD205" s="64">
        <f>IF(ลับ!AE$3=0,0,IF(เวลาเรียน!BK51="o",ลับ!AE$3,0))</f>
        <v>0</v>
      </c>
      <c r="BE205" s="64">
        <f>IF(ลับ!AF$3=0,0,IF(เวลาเรียน!BL51="o",ลับ!AF$3,0))</f>
        <v>0</v>
      </c>
      <c r="BF205" s="64">
        <f>IF(ลับ!AG$3=0,0,IF(เวลาเรียน!BM51="o",ลับ!AG$3,0))</f>
        <v>0</v>
      </c>
      <c r="BG205" s="64">
        <f>IF(ลับ!AH$3=0,0,IF(เวลาเรียน!BN51="o",ลับ!AH$3,0))</f>
        <v>0</v>
      </c>
      <c r="BH205" s="64">
        <f>IF(ลับ!AI$3=0,0,IF(เวลาเรียน!BO51="o",ลับ!AI$3,0))</f>
        <v>0</v>
      </c>
      <c r="BI205" s="64">
        <f>IF(ลับ!AJ$3=0,0,IF(เวลาเรียน!BP51="o",ลับ!AJ$3,0))</f>
        <v>0</v>
      </c>
      <c r="BJ205" s="64">
        <f>IF(ลับ!AK$3=0,0,IF(เวลาเรียน!BQ51="o",ลับ!AK$3,0))</f>
        <v>0</v>
      </c>
      <c r="BK205" s="64">
        <f>IF(ลับ!AL$3=0,0,IF(เวลาเรียน!BR51="o",ลับ!AL$3,0))</f>
        <v>0</v>
      </c>
      <c r="BL205" s="64">
        <f>IF(ลับ!AM$3=0,0,IF(เวลาเรียน!BS51="o",ลับ!AM$3,0))</f>
        <v>0</v>
      </c>
      <c r="BM205" s="64">
        <f>IF(ลับ!AN$3=0,0,IF(เวลาเรียน!BT51="o",ลับ!AN$3,0))</f>
        <v>0</v>
      </c>
      <c r="BN205" s="64">
        <f>IF(ลับ!AO$3=0,0,IF(เวลาเรียน!BU51="o",ลับ!AO$3,0))</f>
        <v>0</v>
      </c>
      <c r="BO205" s="64">
        <f>IF(ลับ!AP$3=0,0,IF(เวลาเรียน!BV51="o",ลับ!AP$3,0))</f>
        <v>0</v>
      </c>
      <c r="BP205" s="64">
        <f>IF(ลับ!AQ$3=0,0,IF(เวลาเรียน!BW51="o",ลับ!AQ$3,0))</f>
        <v>0</v>
      </c>
      <c r="BQ205" s="64">
        <f>IF(ลับ!AR$3=0,0,IF(เวลาเรียน!BX51="o",ลับ!AR$3,0))</f>
        <v>0</v>
      </c>
      <c r="BR205" s="64">
        <f>IF(ลับ!AS$3=0,0,IF(เวลาเรียน!BY51="o",ลับ!AS$3,0))</f>
        <v>0</v>
      </c>
      <c r="BS205" s="773">
        <f>IF(ลับ!AT$3=0,0,IF(เวลาเรียน!BZ51="o",ลับ!AT$3,0))</f>
        <v>0</v>
      </c>
      <c r="BT205" s="64">
        <f>IF(ลับ!BT$3=0,0,IF(เวลาเรียน!CB51="o",ลับ!BT$3,0))</f>
        <v>0</v>
      </c>
      <c r="BU205" s="64">
        <f>IF(ลับ!BU$3=0,0,IF(เวลาเรียน!CC51="o",ลับ!BU$3,0))</f>
        <v>0</v>
      </c>
      <c r="BV205" s="64">
        <f>IF(ลับ!BV$3=0,0,IF(เวลาเรียน!CD51="o",ลับ!BV$3,0))</f>
        <v>0</v>
      </c>
      <c r="BW205" s="64">
        <f>IF(ลับ!BW$3=0,0,IF(เวลาเรียน!CE51="o",ลับ!BW$3,0))</f>
        <v>0</v>
      </c>
      <c r="BX205" s="64">
        <f>IF(ลับ!BX$3=0,0,IF(เวลาเรียน!CF51="o",ลับ!BX$3,0))</f>
        <v>0</v>
      </c>
      <c r="BY205" s="64">
        <f>IF(ลับ!BY$3=0,0,IF(เวลาเรียน!CG51="o",ลับ!BY$3,0))</f>
        <v>0</v>
      </c>
      <c r="BZ205" s="64">
        <f>IF(ลับ!BZ$3=0,0,IF(เวลาเรียน!CH51="o",ลับ!BZ$3,0))</f>
        <v>0</v>
      </c>
      <c r="CA205" s="64">
        <f>IF(ลับ!CA$3=0,0,IF(เวลาเรียน!CI51="o",ลับ!CA$3,0))</f>
        <v>0</v>
      </c>
      <c r="CB205" s="64">
        <f>IF(ลับ!CB$3=0,0,IF(เวลาเรียน!CJ51="o",ลับ!CB$3,0))</f>
        <v>0</v>
      </c>
      <c r="CC205" s="64">
        <f>IF(ลับ!CC$3=0,0,IF(เวลาเรียน!CK51="o",ลับ!CC$3,0))</f>
        <v>0</v>
      </c>
      <c r="CD205" s="64">
        <f>IF(ลับ!CD$3=0,0,IF(เวลาเรียน!CL51="o",ลับ!CD$3,0))</f>
        <v>0</v>
      </c>
      <c r="CE205" s="64">
        <f>IF(ลับ!CE$3=0,0,IF(เวลาเรียน!CM51="o",ลับ!CE$3,0))</f>
        <v>0</v>
      </c>
      <c r="CF205" s="64">
        <f>IF(ลับ!CF$3=0,0,IF(เวลาเรียน!CN51="o",ลับ!CF$3,0))</f>
        <v>0</v>
      </c>
      <c r="CG205" s="64">
        <f>IF(ลับ!CG$3=0,0,IF(เวลาเรียน!CO51="o",ลับ!CG$3,0))</f>
        <v>0</v>
      </c>
      <c r="CH205" s="64">
        <f>IF(ลับ!CH$3=0,0,IF(เวลาเรียน!CP51="o",ลับ!CH$3,0))</f>
        <v>0</v>
      </c>
      <c r="CI205" s="64">
        <f>IF(ลับ!CI$3=0,0,IF(เวลาเรียน!CQ51="o",ลับ!CI$3,0))</f>
        <v>0</v>
      </c>
      <c r="CJ205" s="64">
        <f>IF(ลับ!CJ$3=0,0,IF(เวลาเรียน!CR51="o",ลับ!CJ$3,0))</f>
        <v>0</v>
      </c>
      <c r="CK205" s="64">
        <f>IF(ลับ!CK$3=0,0,IF(เวลาเรียน!CS51="o",ลับ!CK$3,0))</f>
        <v>0</v>
      </c>
      <c r="CL205" s="64">
        <f>IF(ลับ!CL$3=0,0,IF(เวลาเรียน!CT51="o",ลับ!CL$3,0))</f>
        <v>0</v>
      </c>
      <c r="CM205" s="64">
        <f>IF(ลับ!CM$3=0,0,IF(เวลาเรียน!CU51="o",ลับ!CM$3,0))</f>
        <v>0</v>
      </c>
      <c r="CN205" s="64">
        <f>IF(ลับ!CN$3=0,0,IF(เวลาเรียน!CV51="o",ลับ!CN$3,0))</f>
        <v>0</v>
      </c>
      <c r="CO205" s="64">
        <f>IF(ลับ!CO$3=0,0,IF(เวลาเรียน!CW51="o",ลับ!CO$3,0))</f>
        <v>0</v>
      </c>
      <c r="CP205" s="64">
        <f>IF(ลับ!CP$3=0,0,IF(เวลาเรียน!CX51="o",ลับ!CP$3,0))</f>
        <v>0</v>
      </c>
      <c r="CQ205" s="64">
        <f>IF(ลับ!CQ$3=0,0,IF(เวลาเรียน!CY51="o",ลับ!CQ$3,0))</f>
        <v>0</v>
      </c>
      <c r="CR205" s="64">
        <f>IF(ลับ!CR$3=0,0,IF(เวลาเรียน!CZ51="o",ลับ!CR$3,0))</f>
        <v>0</v>
      </c>
      <c r="CS205" s="64">
        <f>IF(ลับ!CS$3=0,0,IF(เวลาเรียน!DA51="o",ลับ!CS$3,0))</f>
        <v>0</v>
      </c>
      <c r="CT205" s="64">
        <f>IF(ลับ!CT$3=0,0,IF(เวลาเรียน!DB51="o",ลับ!CT$3,0))</f>
        <v>0</v>
      </c>
      <c r="CU205" s="64">
        <f>IF(ลับ!CU$3=0,0,IF(เวลาเรียน!DC51="o",ลับ!CU$3,0))</f>
        <v>0</v>
      </c>
      <c r="CV205" s="64">
        <f>IF(ลับ!CV$3=0,0,IF(เวลาเรียน!DD51="o",ลับ!CV$3,0))</f>
        <v>0</v>
      </c>
      <c r="CW205" s="64">
        <f>IF(ลับ!CW$3=0,0,IF(เวลาเรียน!DE51="o",ลับ!CW$3,0))</f>
        <v>0</v>
      </c>
      <c r="CX205" s="85">
        <f t="shared" si="26"/>
        <v>0</v>
      </c>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row>
    <row r="206" spans="1:136" ht="21">
      <c r="A206" s="29">
        <v>47</v>
      </c>
      <c r="B206" s="64">
        <f>IF(ลับ!B$3=0,0,IF(เวลาเรียน!G52="o",ลับ!B$3,0))</f>
        <v>0</v>
      </c>
      <c r="C206" s="64">
        <f>IF(ลับ!C$3=0,0,IF(เวลาเรียน!H52="o",ลับ!C$3,0))</f>
        <v>0</v>
      </c>
      <c r="D206" s="64">
        <f>IF(ลับ!D$3=0,0,IF(เวลาเรียน!I52="o",ลับ!D$3,0))</f>
        <v>0</v>
      </c>
      <c r="E206" s="64">
        <f>IF(ลับ!E$3=0,0,IF(เวลาเรียน!J52="o",ลับ!E$3,0))</f>
        <v>0</v>
      </c>
      <c r="F206" s="64">
        <f>IF(ลับ!F$3=0,0,IF(เวลาเรียน!K52="o",ลับ!F$3,0))</f>
        <v>0</v>
      </c>
      <c r="G206" s="64">
        <f>IF(ลับ!G$3=0,0,IF(เวลาเรียน!L52="o",ลับ!G$3,0))</f>
        <v>0</v>
      </c>
      <c r="H206" s="64">
        <f>IF(ลับ!H$3=0,0,IF(เวลาเรียน!M52="o",ลับ!H$3,0))</f>
        <v>0</v>
      </c>
      <c r="I206" s="64">
        <f>IF(ลับ!I$3=0,0,IF(เวลาเรียน!N52="o",ลับ!I$3,0))</f>
        <v>0</v>
      </c>
      <c r="J206" s="64">
        <f>IF(ลับ!J$3=0,0,IF(เวลาเรียน!O52="o",ลับ!J$3,0))</f>
        <v>0</v>
      </c>
      <c r="K206" s="64">
        <f>IF(ลับ!K$3=0,0,IF(เวลาเรียน!P52="o",ลับ!K$3,0))</f>
        <v>0</v>
      </c>
      <c r="L206" s="64">
        <f>IF(ลับ!L$3=0,0,IF(เวลาเรียน!Q52="o",ลับ!L$3,0))</f>
        <v>0</v>
      </c>
      <c r="M206" s="64">
        <f>IF(ลับ!M$3=0,0,IF(เวลาเรียน!R52="o",ลับ!M$3,0))</f>
        <v>0</v>
      </c>
      <c r="N206" s="64">
        <f>IF(ลับ!N$3=0,0,IF(เวลาเรียน!S52="o",ลับ!N$3,0))</f>
        <v>0</v>
      </c>
      <c r="O206" s="64">
        <f>IF(ลับ!O$3=0,0,IF(เวลาเรียน!T52="o",ลับ!O$3,0))</f>
        <v>0</v>
      </c>
      <c r="P206" s="64">
        <f>IF(ลับ!P$3=0,0,IF(เวลาเรียน!U52="o",ลับ!P$3,0))</f>
        <v>0</v>
      </c>
      <c r="Q206" s="64">
        <f>IF(ลับ!Q$3=0,0,IF(เวลาเรียน!V52="o",ลับ!Q$3,0))</f>
        <v>0</v>
      </c>
      <c r="R206" s="64">
        <f>IF(ลับ!R$3=0,0,IF(เวลาเรียน!W52="o",ลับ!R$3,0))</f>
        <v>0</v>
      </c>
      <c r="S206" s="64">
        <f>IF(ลับ!S$3=0,0,IF(เวลาเรียน!X52="o",ลับ!S$3,0))</f>
        <v>0</v>
      </c>
      <c r="T206" s="64">
        <f>IF(ลับ!T$3=0,0,IF(เวลาเรียน!Y52="o",ลับ!T$3,0))</f>
        <v>0</v>
      </c>
      <c r="U206" s="64">
        <f>IF(ลับ!U$3=0,0,IF(เวลาเรียน!Z52="o",ลับ!U$3,0))</f>
        <v>0</v>
      </c>
      <c r="V206" s="64">
        <f>IF(ลับ!V$3=0,0,IF(เวลาเรียน!AA52="o",ลับ!V$3,0))</f>
        <v>0</v>
      </c>
      <c r="W206" s="64">
        <f>IF(ลับ!W$3=0,0,IF(เวลาเรียน!AB52="o",ลับ!W$3,0))</f>
        <v>0</v>
      </c>
      <c r="X206" s="64">
        <f>IF(ลับ!X$3=0,0,IF(เวลาเรียน!AC52="o",ลับ!X$3,0))</f>
        <v>0</v>
      </c>
      <c r="Y206" s="64">
        <f>IF(ลับ!Y$3=0,0,IF(เวลาเรียน!AD52="o",ลับ!Y$3,0))</f>
        <v>0</v>
      </c>
      <c r="Z206" s="773">
        <f>IF(ลับ!Z$3=0,0,IF(เวลาเรียน!AE52="o",ลับ!Z$3,0))</f>
        <v>0</v>
      </c>
      <c r="AA206" s="64">
        <f>IF(ลับ!B$3=0,0,IF(เวลาเรียน!AH52="o",ลับ!B$3,0))</f>
        <v>0</v>
      </c>
      <c r="AB206" s="64">
        <f>IF(ลับ!C$3=0,0,IF(เวลาเรียน!AI52="o",ลับ!C$3,0))</f>
        <v>0</v>
      </c>
      <c r="AC206" s="64">
        <f>IF(ลับ!D$3=0,0,IF(เวลาเรียน!AJ52="o",ลับ!D$3,0))</f>
        <v>0</v>
      </c>
      <c r="AD206" s="64">
        <f>IF(ลับ!E$3=0,0,IF(เวลาเรียน!AK52="o",ลับ!E$3,0))</f>
        <v>0</v>
      </c>
      <c r="AE206" s="64">
        <f>IF(ลับ!F$3=0,0,IF(เวลาเรียน!AL52="o",ลับ!F$3,0))</f>
        <v>0</v>
      </c>
      <c r="AF206" s="64">
        <f>IF(ลับ!G$3=0,0,IF(เวลาเรียน!AM52="o",ลับ!G$3,0))</f>
        <v>0</v>
      </c>
      <c r="AG206" s="64">
        <f>IF(ลับ!H$3=0,0,IF(เวลาเรียน!AN52="o",ลับ!H$3,0))</f>
        <v>0</v>
      </c>
      <c r="AH206" s="64">
        <f>IF(ลับ!I$3=0,0,IF(เวลาเรียน!AO52="o",ลับ!I$3,0))</f>
        <v>0</v>
      </c>
      <c r="AI206" s="64">
        <f>IF(ลับ!J$3=0,0,IF(เวลาเรียน!AP52="o",ลับ!J$3,0))</f>
        <v>0</v>
      </c>
      <c r="AJ206" s="64">
        <f>IF(ลับ!K$3=0,0,IF(เวลาเรียน!AQ52="o",ลับ!K$3,0))</f>
        <v>0</v>
      </c>
      <c r="AK206" s="64">
        <f>IF(ลับ!L$3=0,0,IF(เวลาเรียน!AR52="o",ลับ!L$3,0))</f>
        <v>0</v>
      </c>
      <c r="AL206" s="64">
        <f>IF(ลับ!M$3=0,0,IF(เวลาเรียน!AS52="o",ลับ!M$3,0))</f>
        <v>0</v>
      </c>
      <c r="AM206" s="64">
        <f>IF(ลับ!N$3=0,0,IF(เวลาเรียน!AT52="o",ลับ!N$3,0))</f>
        <v>0</v>
      </c>
      <c r="AN206" s="64">
        <f>IF(ลับ!O$3=0,0,IF(เวลาเรียน!AU52="o",ลับ!O$3,0))</f>
        <v>0</v>
      </c>
      <c r="AO206" s="64">
        <f>IF(ลับ!P$3=0,0,IF(เวลาเรียน!AV52="o",ลับ!P$3,0))</f>
        <v>0</v>
      </c>
      <c r="AP206" s="64">
        <f>IF(ลับ!Q$3=0,0,IF(เวลาเรียน!AW52="o",ลับ!Q$3,0))</f>
        <v>0</v>
      </c>
      <c r="AQ206" s="64">
        <f>IF(ลับ!R$3=0,0,IF(เวลาเรียน!AX52="o",ลับ!R$3,0))</f>
        <v>0</v>
      </c>
      <c r="AR206" s="64">
        <f>IF(ลับ!S$3=0,0,IF(เวลาเรียน!AY52="o",ลับ!S$3,0))</f>
        <v>0</v>
      </c>
      <c r="AS206" s="64">
        <f>IF(ลับ!T$3=0,0,IF(เวลาเรียน!AZ52="o",ลับ!T$3,0))</f>
        <v>0</v>
      </c>
      <c r="AT206" s="64">
        <f>IF(ลับ!U$3=0,0,IF(เวลาเรียน!BA52="o",ลับ!U$3,0))</f>
        <v>0</v>
      </c>
      <c r="AU206" s="64">
        <f>IF(ลับ!V$3=0,0,IF(เวลาเรียน!BB52="o",ลับ!V$3,0))</f>
        <v>0</v>
      </c>
      <c r="AV206" s="64">
        <f>IF(ลับ!W$3=0,0,IF(เวลาเรียน!BC52="o",ลับ!W$3,0))</f>
        <v>0</v>
      </c>
      <c r="AW206" s="64">
        <f>IF(ลับ!X$3=0,0,IF(เวลาเรียน!BD52="o",ลับ!X$3,0))</f>
        <v>0</v>
      </c>
      <c r="AX206" s="64">
        <f>IF(ลับ!Y$3=0,0,IF(เวลาเรียน!BE52="o",ลับ!Y$3,0))</f>
        <v>0</v>
      </c>
      <c r="AY206" s="64">
        <f>IF(ลับ!Z$3=0,0,IF(เวลาเรียน!BF52="o",ลับ!Z$3,0))</f>
        <v>0</v>
      </c>
      <c r="AZ206" s="64">
        <f>IF(ลับ!AA$3=0,0,IF(เวลาเรียน!BG52="o",ลับ!AA$3,0))</f>
        <v>0</v>
      </c>
      <c r="BA206" s="64">
        <f>IF(ลับ!AB$3=0,0,IF(เวลาเรียน!BH52="o",ลับ!AB$3,0))</f>
        <v>0</v>
      </c>
      <c r="BB206" s="64">
        <f>IF(ลับ!AC$3=0,0,IF(เวลาเรียน!BI52="o",ลับ!AC$3,0))</f>
        <v>0</v>
      </c>
      <c r="BC206" s="64">
        <f>IF(ลับ!AD$3=0,0,IF(เวลาเรียน!BJ52="o",ลับ!AD$3,0))</f>
        <v>0</v>
      </c>
      <c r="BD206" s="64">
        <f>IF(ลับ!AE$3=0,0,IF(เวลาเรียน!BK52="o",ลับ!AE$3,0))</f>
        <v>0</v>
      </c>
      <c r="BE206" s="64">
        <f>IF(ลับ!AF$3=0,0,IF(เวลาเรียน!BL52="o",ลับ!AF$3,0))</f>
        <v>0</v>
      </c>
      <c r="BF206" s="64">
        <f>IF(ลับ!AG$3=0,0,IF(เวลาเรียน!BM52="o",ลับ!AG$3,0))</f>
        <v>0</v>
      </c>
      <c r="BG206" s="64">
        <f>IF(ลับ!AH$3=0,0,IF(เวลาเรียน!BN52="o",ลับ!AH$3,0))</f>
        <v>0</v>
      </c>
      <c r="BH206" s="64">
        <f>IF(ลับ!AI$3=0,0,IF(เวลาเรียน!BO52="o",ลับ!AI$3,0))</f>
        <v>0</v>
      </c>
      <c r="BI206" s="64">
        <f>IF(ลับ!AJ$3=0,0,IF(เวลาเรียน!BP52="o",ลับ!AJ$3,0))</f>
        <v>0</v>
      </c>
      <c r="BJ206" s="64">
        <f>IF(ลับ!AK$3=0,0,IF(เวลาเรียน!BQ52="o",ลับ!AK$3,0))</f>
        <v>0</v>
      </c>
      <c r="BK206" s="64">
        <f>IF(ลับ!AL$3=0,0,IF(เวลาเรียน!BR52="o",ลับ!AL$3,0))</f>
        <v>0</v>
      </c>
      <c r="BL206" s="64">
        <f>IF(ลับ!AM$3=0,0,IF(เวลาเรียน!BS52="o",ลับ!AM$3,0))</f>
        <v>0</v>
      </c>
      <c r="BM206" s="64">
        <f>IF(ลับ!AN$3=0,0,IF(เวลาเรียน!BT52="o",ลับ!AN$3,0))</f>
        <v>0</v>
      </c>
      <c r="BN206" s="64">
        <f>IF(ลับ!AO$3=0,0,IF(เวลาเรียน!BU52="o",ลับ!AO$3,0))</f>
        <v>0</v>
      </c>
      <c r="BO206" s="64">
        <f>IF(ลับ!AP$3=0,0,IF(เวลาเรียน!BV52="o",ลับ!AP$3,0))</f>
        <v>0</v>
      </c>
      <c r="BP206" s="64">
        <f>IF(ลับ!AQ$3=0,0,IF(เวลาเรียน!BW52="o",ลับ!AQ$3,0))</f>
        <v>0</v>
      </c>
      <c r="BQ206" s="64">
        <f>IF(ลับ!AR$3=0,0,IF(เวลาเรียน!BX52="o",ลับ!AR$3,0))</f>
        <v>0</v>
      </c>
      <c r="BR206" s="64">
        <f>IF(ลับ!AS$3=0,0,IF(เวลาเรียน!BY52="o",ลับ!AS$3,0))</f>
        <v>0</v>
      </c>
      <c r="BS206" s="773">
        <f>IF(ลับ!AT$3=0,0,IF(เวลาเรียน!BZ52="o",ลับ!AT$3,0))</f>
        <v>0</v>
      </c>
      <c r="BT206" s="64">
        <f>IF(ลับ!BT$3=0,0,IF(เวลาเรียน!CB52="o",ลับ!BT$3,0))</f>
        <v>0</v>
      </c>
      <c r="BU206" s="64">
        <f>IF(ลับ!BU$3=0,0,IF(เวลาเรียน!CC52="o",ลับ!BU$3,0))</f>
        <v>0</v>
      </c>
      <c r="BV206" s="64">
        <f>IF(ลับ!BV$3=0,0,IF(เวลาเรียน!CD52="o",ลับ!BV$3,0))</f>
        <v>0</v>
      </c>
      <c r="BW206" s="64">
        <f>IF(ลับ!BW$3=0,0,IF(เวลาเรียน!CE52="o",ลับ!BW$3,0))</f>
        <v>0</v>
      </c>
      <c r="BX206" s="64">
        <f>IF(ลับ!BX$3=0,0,IF(เวลาเรียน!CF52="o",ลับ!BX$3,0))</f>
        <v>0</v>
      </c>
      <c r="BY206" s="64">
        <f>IF(ลับ!BY$3=0,0,IF(เวลาเรียน!CG52="o",ลับ!BY$3,0))</f>
        <v>0</v>
      </c>
      <c r="BZ206" s="64">
        <f>IF(ลับ!BZ$3=0,0,IF(เวลาเรียน!CH52="o",ลับ!BZ$3,0))</f>
        <v>0</v>
      </c>
      <c r="CA206" s="64">
        <f>IF(ลับ!CA$3=0,0,IF(เวลาเรียน!CI52="o",ลับ!CA$3,0))</f>
        <v>0</v>
      </c>
      <c r="CB206" s="64">
        <f>IF(ลับ!CB$3=0,0,IF(เวลาเรียน!CJ52="o",ลับ!CB$3,0))</f>
        <v>0</v>
      </c>
      <c r="CC206" s="64">
        <f>IF(ลับ!CC$3=0,0,IF(เวลาเรียน!CK52="o",ลับ!CC$3,0))</f>
        <v>0</v>
      </c>
      <c r="CD206" s="64">
        <f>IF(ลับ!CD$3=0,0,IF(เวลาเรียน!CL52="o",ลับ!CD$3,0))</f>
        <v>0</v>
      </c>
      <c r="CE206" s="64">
        <f>IF(ลับ!CE$3=0,0,IF(เวลาเรียน!CM52="o",ลับ!CE$3,0))</f>
        <v>0</v>
      </c>
      <c r="CF206" s="64">
        <f>IF(ลับ!CF$3=0,0,IF(เวลาเรียน!CN52="o",ลับ!CF$3,0))</f>
        <v>0</v>
      </c>
      <c r="CG206" s="64">
        <f>IF(ลับ!CG$3=0,0,IF(เวลาเรียน!CO52="o",ลับ!CG$3,0))</f>
        <v>0</v>
      </c>
      <c r="CH206" s="64">
        <f>IF(ลับ!CH$3=0,0,IF(เวลาเรียน!CP52="o",ลับ!CH$3,0))</f>
        <v>0</v>
      </c>
      <c r="CI206" s="64">
        <f>IF(ลับ!CI$3=0,0,IF(เวลาเรียน!CQ52="o",ลับ!CI$3,0))</f>
        <v>0</v>
      </c>
      <c r="CJ206" s="64">
        <f>IF(ลับ!CJ$3=0,0,IF(เวลาเรียน!CR52="o",ลับ!CJ$3,0))</f>
        <v>0</v>
      </c>
      <c r="CK206" s="64">
        <f>IF(ลับ!CK$3=0,0,IF(เวลาเรียน!CS52="o",ลับ!CK$3,0))</f>
        <v>0</v>
      </c>
      <c r="CL206" s="64">
        <f>IF(ลับ!CL$3=0,0,IF(เวลาเรียน!CT52="o",ลับ!CL$3,0))</f>
        <v>0</v>
      </c>
      <c r="CM206" s="64">
        <f>IF(ลับ!CM$3=0,0,IF(เวลาเรียน!CU52="o",ลับ!CM$3,0))</f>
        <v>0</v>
      </c>
      <c r="CN206" s="64">
        <f>IF(ลับ!CN$3=0,0,IF(เวลาเรียน!CV52="o",ลับ!CN$3,0))</f>
        <v>0</v>
      </c>
      <c r="CO206" s="64">
        <f>IF(ลับ!CO$3=0,0,IF(เวลาเรียน!CW52="o",ลับ!CO$3,0))</f>
        <v>0</v>
      </c>
      <c r="CP206" s="64">
        <f>IF(ลับ!CP$3=0,0,IF(เวลาเรียน!CX52="o",ลับ!CP$3,0))</f>
        <v>0</v>
      </c>
      <c r="CQ206" s="64">
        <f>IF(ลับ!CQ$3=0,0,IF(เวลาเรียน!CY52="o",ลับ!CQ$3,0))</f>
        <v>0</v>
      </c>
      <c r="CR206" s="64">
        <f>IF(ลับ!CR$3=0,0,IF(เวลาเรียน!CZ52="o",ลับ!CR$3,0))</f>
        <v>0</v>
      </c>
      <c r="CS206" s="64">
        <f>IF(ลับ!CS$3=0,0,IF(เวลาเรียน!DA52="o",ลับ!CS$3,0))</f>
        <v>0</v>
      </c>
      <c r="CT206" s="64">
        <f>IF(ลับ!CT$3=0,0,IF(เวลาเรียน!DB52="o",ลับ!CT$3,0))</f>
        <v>0</v>
      </c>
      <c r="CU206" s="64">
        <f>IF(ลับ!CU$3=0,0,IF(เวลาเรียน!DC52="o",ลับ!CU$3,0))</f>
        <v>0</v>
      </c>
      <c r="CV206" s="64">
        <f>IF(ลับ!CV$3=0,0,IF(เวลาเรียน!DD52="o",ลับ!CV$3,0))</f>
        <v>0</v>
      </c>
      <c r="CW206" s="64">
        <f>IF(ลับ!CW$3=0,0,IF(เวลาเรียน!DE52="o",ลับ!CW$3,0))</f>
        <v>0</v>
      </c>
      <c r="CX206" s="85">
        <f t="shared" si="26"/>
        <v>0</v>
      </c>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row>
    <row r="207" spans="1:136" ht="21">
      <c r="A207" s="29">
        <v>48</v>
      </c>
      <c r="B207" s="64">
        <f>IF(ลับ!B$3=0,0,IF(เวลาเรียน!G53="o",ลับ!B$3,0))</f>
        <v>0</v>
      </c>
      <c r="C207" s="64">
        <f>IF(ลับ!C$3=0,0,IF(เวลาเรียน!H53="o",ลับ!C$3,0))</f>
        <v>0</v>
      </c>
      <c r="D207" s="64">
        <f>IF(ลับ!D$3=0,0,IF(เวลาเรียน!I53="o",ลับ!D$3,0))</f>
        <v>0</v>
      </c>
      <c r="E207" s="64">
        <f>IF(ลับ!E$3=0,0,IF(เวลาเรียน!J53="o",ลับ!E$3,0))</f>
        <v>0</v>
      </c>
      <c r="F207" s="64">
        <f>IF(ลับ!F$3=0,0,IF(เวลาเรียน!K53="o",ลับ!F$3,0))</f>
        <v>0</v>
      </c>
      <c r="G207" s="64">
        <f>IF(ลับ!G$3=0,0,IF(เวลาเรียน!L53="o",ลับ!G$3,0))</f>
        <v>0</v>
      </c>
      <c r="H207" s="64">
        <f>IF(ลับ!H$3=0,0,IF(เวลาเรียน!M53="o",ลับ!H$3,0))</f>
        <v>0</v>
      </c>
      <c r="I207" s="64">
        <f>IF(ลับ!I$3=0,0,IF(เวลาเรียน!N53="o",ลับ!I$3,0))</f>
        <v>0</v>
      </c>
      <c r="J207" s="64">
        <f>IF(ลับ!J$3=0,0,IF(เวลาเรียน!O53="o",ลับ!J$3,0))</f>
        <v>0</v>
      </c>
      <c r="K207" s="64">
        <f>IF(ลับ!K$3=0,0,IF(เวลาเรียน!P53="o",ลับ!K$3,0))</f>
        <v>0</v>
      </c>
      <c r="L207" s="64">
        <f>IF(ลับ!L$3=0,0,IF(เวลาเรียน!Q53="o",ลับ!L$3,0))</f>
        <v>0</v>
      </c>
      <c r="M207" s="64">
        <f>IF(ลับ!M$3=0,0,IF(เวลาเรียน!R53="o",ลับ!M$3,0))</f>
        <v>0</v>
      </c>
      <c r="N207" s="64">
        <f>IF(ลับ!N$3=0,0,IF(เวลาเรียน!S53="o",ลับ!N$3,0))</f>
        <v>0</v>
      </c>
      <c r="O207" s="64">
        <f>IF(ลับ!O$3=0,0,IF(เวลาเรียน!T53="o",ลับ!O$3,0))</f>
        <v>0</v>
      </c>
      <c r="P207" s="64">
        <f>IF(ลับ!P$3=0,0,IF(เวลาเรียน!U53="o",ลับ!P$3,0))</f>
        <v>0</v>
      </c>
      <c r="Q207" s="64">
        <f>IF(ลับ!Q$3=0,0,IF(เวลาเรียน!V53="o",ลับ!Q$3,0))</f>
        <v>0</v>
      </c>
      <c r="R207" s="64">
        <f>IF(ลับ!R$3=0,0,IF(เวลาเรียน!W53="o",ลับ!R$3,0))</f>
        <v>0</v>
      </c>
      <c r="S207" s="64">
        <f>IF(ลับ!S$3=0,0,IF(เวลาเรียน!X53="o",ลับ!S$3,0))</f>
        <v>0</v>
      </c>
      <c r="T207" s="64">
        <f>IF(ลับ!T$3=0,0,IF(เวลาเรียน!Y53="o",ลับ!T$3,0))</f>
        <v>0</v>
      </c>
      <c r="U207" s="64">
        <f>IF(ลับ!U$3=0,0,IF(เวลาเรียน!Z53="o",ลับ!U$3,0))</f>
        <v>0</v>
      </c>
      <c r="V207" s="64">
        <f>IF(ลับ!V$3=0,0,IF(เวลาเรียน!AA53="o",ลับ!V$3,0))</f>
        <v>0</v>
      </c>
      <c r="W207" s="64">
        <f>IF(ลับ!W$3=0,0,IF(เวลาเรียน!AB53="o",ลับ!W$3,0))</f>
        <v>0</v>
      </c>
      <c r="X207" s="64">
        <f>IF(ลับ!X$3=0,0,IF(เวลาเรียน!AC53="o",ลับ!X$3,0))</f>
        <v>0</v>
      </c>
      <c r="Y207" s="64">
        <f>IF(ลับ!Y$3=0,0,IF(เวลาเรียน!AD53="o",ลับ!Y$3,0))</f>
        <v>0</v>
      </c>
      <c r="Z207" s="773">
        <f>IF(ลับ!Z$3=0,0,IF(เวลาเรียน!AE53="o",ลับ!Z$3,0))</f>
        <v>0</v>
      </c>
      <c r="AA207" s="64">
        <f>IF(ลับ!B$3=0,0,IF(เวลาเรียน!AH53="o",ลับ!B$3,0))</f>
        <v>0</v>
      </c>
      <c r="AB207" s="64">
        <f>IF(ลับ!C$3=0,0,IF(เวลาเรียน!AI53="o",ลับ!C$3,0))</f>
        <v>0</v>
      </c>
      <c r="AC207" s="64">
        <f>IF(ลับ!D$3=0,0,IF(เวลาเรียน!AJ53="o",ลับ!D$3,0))</f>
        <v>0</v>
      </c>
      <c r="AD207" s="64">
        <f>IF(ลับ!E$3=0,0,IF(เวลาเรียน!AK53="o",ลับ!E$3,0))</f>
        <v>0</v>
      </c>
      <c r="AE207" s="64">
        <f>IF(ลับ!F$3=0,0,IF(เวลาเรียน!AL53="o",ลับ!F$3,0))</f>
        <v>0</v>
      </c>
      <c r="AF207" s="64">
        <f>IF(ลับ!G$3=0,0,IF(เวลาเรียน!AM53="o",ลับ!G$3,0))</f>
        <v>0</v>
      </c>
      <c r="AG207" s="64">
        <f>IF(ลับ!H$3=0,0,IF(เวลาเรียน!AN53="o",ลับ!H$3,0))</f>
        <v>0</v>
      </c>
      <c r="AH207" s="64">
        <f>IF(ลับ!I$3=0,0,IF(เวลาเรียน!AO53="o",ลับ!I$3,0))</f>
        <v>0</v>
      </c>
      <c r="AI207" s="64">
        <f>IF(ลับ!J$3=0,0,IF(เวลาเรียน!AP53="o",ลับ!J$3,0))</f>
        <v>0</v>
      </c>
      <c r="AJ207" s="64">
        <f>IF(ลับ!K$3=0,0,IF(เวลาเรียน!AQ53="o",ลับ!K$3,0))</f>
        <v>0</v>
      </c>
      <c r="AK207" s="64">
        <f>IF(ลับ!L$3=0,0,IF(เวลาเรียน!AR53="o",ลับ!L$3,0))</f>
        <v>0</v>
      </c>
      <c r="AL207" s="64">
        <f>IF(ลับ!M$3=0,0,IF(เวลาเรียน!AS53="o",ลับ!M$3,0))</f>
        <v>0</v>
      </c>
      <c r="AM207" s="64">
        <f>IF(ลับ!N$3=0,0,IF(เวลาเรียน!AT53="o",ลับ!N$3,0))</f>
        <v>0</v>
      </c>
      <c r="AN207" s="64">
        <f>IF(ลับ!O$3=0,0,IF(เวลาเรียน!AU53="o",ลับ!O$3,0))</f>
        <v>0</v>
      </c>
      <c r="AO207" s="64">
        <f>IF(ลับ!P$3=0,0,IF(เวลาเรียน!AV53="o",ลับ!P$3,0))</f>
        <v>0</v>
      </c>
      <c r="AP207" s="64">
        <f>IF(ลับ!Q$3=0,0,IF(เวลาเรียน!AW53="o",ลับ!Q$3,0))</f>
        <v>0</v>
      </c>
      <c r="AQ207" s="64">
        <f>IF(ลับ!R$3=0,0,IF(เวลาเรียน!AX53="o",ลับ!R$3,0))</f>
        <v>0</v>
      </c>
      <c r="AR207" s="64">
        <f>IF(ลับ!S$3=0,0,IF(เวลาเรียน!AY53="o",ลับ!S$3,0))</f>
        <v>0</v>
      </c>
      <c r="AS207" s="64">
        <f>IF(ลับ!T$3=0,0,IF(เวลาเรียน!AZ53="o",ลับ!T$3,0))</f>
        <v>0</v>
      </c>
      <c r="AT207" s="64">
        <f>IF(ลับ!U$3=0,0,IF(เวลาเรียน!BA53="o",ลับ!U$3,0))</f>
        <v>0</v>
      </c>
      <c r="AU207" s="64">
        <f>IF(ลับ!V$3=0,0,IF(เวลาเรียน!BB53="o",ลับ!V$3,0))</f>
        <v>0</v>
      </c>
      <c r="AV207" s="64">
        <f>IF(ลับ!W$3=0,0,IF(เวลาเรียน!BC53="o",ลับ!W$3,0))</f>
        <v>0</v>
      </c>
      <c r="AW207" s="64">
        <f>IF(ลับ!X$3=0,0,IF(เวลาเรียน!BD53="o",ลับ!X$3,0))</f>
        <v>0</v>
      </c>
      <c r="AX207" s="64">
        <f>IF(ลับ!Y$3=0,0,IF(เวลาเรียน!BE53="o",ลับ!Y$3,0))</f>
        <v>0</v>
      </c>
      <c r="AY207" s="64">
        <f>IF(ลับ!Z$3=0,0,IF(เวลาเรียน!BF53="o",ลับ!Z$3,0))</f>
        <v>0</v>
      </c>
      <c r="AZ207" s="64">
        <f>IF(ลับ!AA$3=0,0,IF(เวลาเรียน!BG53="o",ลับ!AA$3,0))</f>
        <v>0</v>
      </c>
      <c r="BA207" s="64">
        <f>IF(ลับ!AB$3=0,0,IF(เวลาเรียน!BH53="o",ลับ!AB$3,0))</f>
        <v>0</v>
      </c>
      <c r="BB207" s="64">
        <f>IF(ลับ!AC$3=0,0,IF(เวลาเรียน!BI53="o",ลับ!AC$3,0))</f>
        <v>0</v>
      </c>
      <c r="BC207" s="64">
        <f>IF(ลับ!AD$3=0,0,IF(เวลาเรียน!BJ53="o",ลับ!AD$3,0))</f>
        <v>0</v>
      </c>
      <c r="BD207" s="64">
        <f>IF(ลับ!AE$3=0,0,IF(เวลาเรียน!BK53="o",ลับ!AE$3,0))</f>
        <v>0</v>
      </c>
      <c r="BE207" s="64">
        <f>IF(ลับ!AF$3=0,0,IF(เวลาเรียน!BL53="o",ลับ!AF$3,0))</f>
        <v>0</v>
      </c>
      <c r="BF207" s="64">
        <f>IF(ลับ!AG$3=0,0,IF(เวลาเรียน!BM53="o",ลับ!AG$3,0))</f>
        <v>0</v>
      </c>
      <c r="BG207" s="64">
        <f>IF(ลับ!AH$3=0,0,IF(เวลาเรียน!BN53="o",ลับ!AH$3,0))</f>
        <v>0</v>
      </c>
      <c r="BH207" s="64">
        <f>IF(ลับ!AI$3=0,0,IF(เวลาเรียน!BO53="o",ลับ!AI$3,0))</f>
        <v>0</v>
      </c>
      <c r="BI207" s="64">
        <f>IF(ลับ!AJ$3=0,0,IF(เวลาเรียน!BP53="o",ลับ!AJ$3,0))</f>
        <v>0</v>
      </c>
      <c r="BJ207" s="64">
        <f>IF(ลับ!AK$3=0,0,IF(เวลาเรียน!BQ53="o",ลับ!AK$3,0))</f>
        <v>0</v>
      </c>
      <c r="BK207" s="64">
        <f>IF(ลับ!AL$3=0,0,IF(เวลาเรียน!BR53="o",ลับ!AL$3,0))</f>
        <v>0</v>
      </c>
      <c r="BL207" s="64">
        <f>IF(ลับ!AM$3=0,0,IF(เวลาเรียน!BS53="o",ลับ!AM$3,0))</f>
        <v>0</v>
      </c>
      <c r="BM207" s="64">
        <f>IF(ลับ!AN$3=0,0,IF(เวลาเรียน!BT53="o",ลับ!AN$3,0))</f>
        <v>0</v>
      </c>
      <c r="BN207" s="64">
        <f>IF(ลับ!AO$3=0,0,IF(เวลาเรียน!BU53="o",ลับ!AO$3,0))</f>
        <v>0</v>
      </c>
      <c r="BO207" s="64">
        <f>IF(ลับ!AP$3=0,0,IF(เวลาเรียน!BV53="o",ลับ!AP$3,0))</f>
        <v>0</v>
      </c>
      <c r="BP207" s="64">
        <f>IF(ลับ!AQ$3=0,0,IF(เวลาเรียน!BW53="o",ลับ!AQ$3,0))</f>
        <v>0</v>
      </c>
      <c r="BQ207" s="64">
        <f>IF(ลับ!AR$3=0,0,IF(เวลาเรียน!BX53="o",ลับ!AR$3,0))</f>
        <v>0</v>
      </c>
      <c r="BR207" s="64">
        <f>IF(ลับ!AS$3=0,0,IF(เวลาเรียน!BY53="o",ลับ!AS$3,0))</f>
        <v>0</v>
      </c>
      <c r="BS207" s="773">
        <f>IF(ลับ!AT$3=0,0,IF(เวลาเรียน!BZ53="o",ลับ!AT$3,0))</f>
        <v>0</v>
      </c>
      <c r="BT207" s="64">
        <f>IF(ลับ!BT$3=0,0,IF(เวลาเรียน!CB53="o",ลับ!BT$3,0))</f>
        <v>0</v>
      </c>
      <c r="BU207" s="64">
        <f>IF(ลับ!BU$3=0,0,IF(เวลาเรียน!CC53="o",ลับ!BU$3,0))</f>
        <v>0</v>
      </c>
      <c r="BV207" s="64">
        <f>IF(ลับ!BV$3=0,0,IF(เวลาเรียน!CD53="o",ลับ!BV$3,0))</f>
        <v>0</v>
      </c>
      <c r="BW207" s="64">
        <f>IF(ลับ!BW$3=0,0,IF(เวลาเรียน!CE53="o",ลับ!BW$3,0))</f>
        <v>0</v>
      </c>
      <c r="BX207" s="64">
        <f>IF(ลับ!BX$3=0,0,IF(เวลาเรียน!CF53="o",ลับ!BX$3,0))</f>
        <v>0</v>
      </c>
      <c r="BY207" s="64">
        <f>IF(ลับ!BY$3=0,0,IF(เวลาเรียน!CG53="o",ลับ!BY$3,0))</f>
        <v>0</v>
      </c>
      <c r="BZ207" s="64">
        <f>IF(ลับ!BZ$3=0,0,IF(เวลาเรียน!CH53="o",ลับ!BZ$3,0))</f>
        <v>0</v>
      </c>
      <c r="CA207" s="64">
        <f>IF(ลับ!CA$3=0,0,IF(เวลาเรียน!CI53="o",ลับ!CA$3,0))</f>
        <v>0</v>
      </c>
      <c r="CB207" s="64">
        <f>IF(ลับ!CB$3=0,0,IF(เวลาเรียน!CJ53="o",ลับ!CB$3,0))</f>
        <v>0</v>
      </c>
      <c r="CC207" s="64">
        <f>IF(ลับ!CC$3=0,0,IF(เวลาเรียน!CK53="o",ลับ!CC$3,0))</f>
        <v>0</v>
      </c>
      <c r="CD207" s="64">
        <f>IF(ลับ!CD$3=0,0,IF(เวลาเรียน!CL53="o",ลับ!CD$3,0))</f>
        <v>0</v>
      </c>
      <c r="CE207" s="64">
        <f>IF(ลับ!CE$3=0,0,IF(เวลาเรียน!CM53="o",ลับ!CE$3,0))</f>
        <v>0</v>
      </c>
      <c r="CF207" s="64">
        <f>IF(ลับ!CF$3=0,0,IF(เวลาเรียน!CN53="o",ลับ!CF$3,0))</f>
        <v>0</v>
      </c>
      <c r="CG207" s="64">
        <f>IF(ลับ!CG$3=0,0,IF(เวลาเรียน!CO53="o",ลับ!CG$3,0))</f>
        <v>0</v>
      </c>
      <c r="CH207" s="64">
        <f>IF(ลับ!CH$3=0,0,IF(เวลาเรียน!CP53="o",ลับ!CH$3,0))</f>
        <v>0</v>
      </c>
      <c r="CI207" s="64">
        <f>IF(ลับ!CI$3=0,0,IF(เวลาเรียน!CQ53="o",ลับ!CI$3,0))</f>
        <v>0</v>
      </c>
      <c r="CJ207" s="64">
        <f>IF(ลับ!CJ$3=0,0,IF(เวลาเรียน!CR53="o",ลับ!CJ$3,0))</f>
        <v>0</v>
      </c>
      <c r="CK207" s="64">
        <f>IF(ลับ!CK$3=0,0,IF(เวลาเรียน!CS53="o",ลับ!CK$3,0))</f>
        <v>0</v>
      </c>
      <c r="CL207" s="64">
        <f>IF(ลับ!CL$3=0,0,IF(เวลาเรียน!CT53="o",ลับ!CL$3,0))</f>
        <v>0</v>
      </c>
      <c r="CM207" s="64">
        <f>IF(ลับ!CM$3=0,0,IF(เวลาเรียน!CU53="o",ลับ!CM$3,0))</f>
        <v>0</v>
      </c>
      <c r="CN207" s="64">
        <f>IF(ลับ!CN$3=0,0,IF(เวลาเรียน!CV53="o",ลับ!CN$3,0))</f>
        <v>0</v>
      </c>
      <c r="CO207" s="64">
        <f>IF(ลับ!CO$3=0,0,IF(เวลาเรียน!CW53="o",ลับ!CO$3,0))</f>
        <v>0</v>
      </c>
      <c r="CP207" s="64">
        <f>IF(ลับ!CP$3=0,0,IF(เวลาเรียน!CX53="o",ลับ!CP$3,0))</f>
        <v>0</v>
      </c>
      <c r="CQ207" s="64">
        <f>IF(ลับ!CQ$3=0,0,IF(เวลาเรียน!CY53="o",ลับ!CQ$3,0))</f>
        <v>0</v>
      </c>
      <c r="CR207" s="64">
        <f>IF(ลับ!CR$3=0,0,IF(เวลาเรียน!CZ53="o",ลับ!CR$3,0))</f>
        <v>0</v>
      </c>
      <c r="CS207" s="64">
        <f>IF(ลับ!CS$3=0,0,IF(เวลาเรียน!DA53="o",ลับ!CS$3,0))</f>
        <v>0</v>
      </c>
      <c r="CT207" s="64">
        <f>IF(ลับ!CT$3=0,0,IF(เวลาเรียน!DB53="o",ลับ!CT$3,0))</f>
        <v>0</v>
      </c>
      <c r="CU207" s="64">
        <f>IF(ลับ!CU$3=0,0,IF(เวลาเรียน!DC53="o",ลับ!CU$3,0))</f>
        <v>0</v>
      </c>
      <c r="CV207" s="64">
        <f>IF(ลับ!CV$3=0,0,IF(เวลาเรียน!DD53="o",ลับ!CV$3,0))</f>
        <v>0</v>
      </c>
      <c r="CW207" s="64">
        <f>IF(ลับ!CW$3=0,0,IF(เวลาเรียน!DE53="o",ลับ!CW$3,0))</f>
        <v>0</v>
      </c>
      <c r="CX207" s="85">
        <f t="shared" si="26"/>
        <v>0</v>
      </c>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row>
    <row r="208" spans="1:136" ht="21">
      <c r="A208" s="29">
        <v>49</v>
      </c>
      <c r="B208" s="64">
        <f>IF(ลับ!B$3=0,0,IF(เวลาเรียน!G54="o",ลับ!B$3,0))</f>
        <v>0</v>
      </c>
      <c r="C208" s="64">
        <f>IF(ลับ!C$3=0,0,IF(เวลาเรียน!H54="o",ลับ!C$3,0))</f>
        <v>0</v>
      </c>
      <c r="D208" s="64">
        <f>IF(ลับ!D$3=0,0,IF(เวลาเรียน!I54="o",ลับ!D$3,0))</f>
        <v>0</v>
      </c>
      <c r="E208" s="64">
        <f>IF(ลับ!E$3=0,0,IF(เวลาเรียน!J54="o",ลับ!E$3,0))</f>
        <v>0</v>
      </c>
      <c r="F208" s="64">
        <f>IF(ลับ!F$3=0,0,IF(เวลาเรียน!K54="o",ลับ!F$3,0))</f>
        <v>0</v>
      </c>
      <c r="G208" s="64">
        <f>IF(ลับ!G$3=0,0,IF(เวลาเรียน!L54="o",ลับ!G$3,0))</f>
        <v>0</v>
      </c>
      <c r="H208" s="64">
        <f>IF(ลับ!H$3=0,0,IF(เวลาเรียน!M54="o",ลับ!H$3,0))</f>
        <v>0</v>
      </c>
      <c r="I208" s="64">
        <f>IF(ลับ!I$3=0,0,IF(เวลาเรียน!N54="o",ลับ!I$3,0))</f>
        <v>0</v>
      </c>
      <c r="J208" s="64">
        <f>IF(ลับ!J$3=0,0,IF(เวลาเรียน!O54="o",ลับ!J$3,0))</f>
        <v>0</v>
      </c>
      <c r="K208" s="64">
        <f>IF(ลับ!K$3=0,0,IF(เวลาเรียน!P54="o",ลับ!K$3,0))</f>
        <v>0</v>
      </c>
      <c r="L208" s="64">
        <f>IF(ลับ!L$3=0,0,IF(เวลาเรียน!Q54="o",ลับ!L$3,0))</f>
        <v>0</v>
      </c>
      <c r="M208" s="64">
        <f>IF(ลับ!M$3=0,0,IF(เวลาเรียน!R54="o",ลับ!M$3,0))</f>
        <v>0</v>
      </c>
      <c r="N208" s="64">
        <f>IF(ลับ!N$3=0,0,IF(เวลาเรียน!S54="o",ลับ!N$3,0))</f>
        <v>0</v>
      </c>
      <c r="O208" s="64">
        <f>IF(ลับ!O$3=0,0,IF(เวลาเรียน!T54="o",ลับ!O$3,0))</f>
        <v>0</v>
      </c>
      <c r="P208" s="64">
        <f>IF(ลับ!P$3=0,0,IF(เวลาเรียน!U54="o",ลับ!P$3,0))</f>
        <v>0</v>
      </c>
      <c r="Q208" s="64">
        <f>IF(ลับ!Q$3=0,0,IF(เวลาเรียน!V54="o",ลับ!Q$3,0))</f>
        <v>0</v>
      </c>
      <c r="R208" s="64">
        <f>IF(ลับ!R$3=0,0,IF(เวลาเรียน!W54="o",ลับ!R$3,0))</f>
        <v>0</v>
      </c>
      <c r="S208" s="64">
        <f>IF(ลับ!S$3=0,0,IF(เวลาเรียน!X54="o",ลับ!S$3,0))</f>
        <v>0</v>
      </c>
      <c r="T208" s="64">
        <f>IF(ลับ!T$3=0,0,IF(เวลาเรียน!Y54="o",ลับ!T$3,0))</f>
        <v>0</v>
      </c>
      <c r="U208" s="64">
        <f>IF(ลับ!U$3=0,0,IF(เวลาเรียน!Z54="o",ลับ!U$3,0))</f>
        <v>0</v>
      </c>
      <c r="V208" s="64">
        <f>IF(ลับ!V$3=0,0,IF(เวลาเรียน!AA54="o",ลับ!V$3,0))</f>
        <v>0</v>
      </c>
      <c r="W208" s="64">
        <f>IF(ลับ!W$3=0,0,IF(เวลาเรียน!AB54="o",ลับ!W$3,0))</f>
        <v>0</v>
      </c>
      <c r="X208" s="64">
        <f>IF(ลับ!X$3=0,0,IF(เวลาเรียน!AC54="o",ลับ!X$3,0))</f>
        <v>0</v>
      </c>
      <c r="Y208" s="64">
        <f>IF(ลับ!Y$3=0,0,IF(เวลาเรียน!AD54="o",ลับ!Y$3,0))</f>
        <v>0</v>
      </c>
      <c r="Z208" s="773">
        <f>IF(ลับ!Z$3=0,0,IF(เวลาเรียน!AE54="o",ลับ!Z$3,0))</f>
        <v>0</v>
      </c>
      <c r="AA208" s="64">
        <f>IF(ลับ!B$3=0,0,IF(เวลาเรียน!AH54="o",ลับ!B$3,0))</f>
        <v>0</v>
      </c>
      <c r="AB208" s="64">
        <f>IF(ลับ!C$3=0,0,IF(เวลาเรียน!AI54="o",ลับ!C$3,0))</f>
        <v>0</v>
      </c>
      <c r="AC208" s="64">
        <f>IF(ลับ!D$3=0,0,IF(เวลาเรียน!AJ54="o",ลับ!D$3,0))</f>
        <v>0</v>
      </c>
      <c r="AD208" s="64">
        <f>IF(ลับ!E$3=0,0,IF(เวลาเรียน!AK54="o",ลับ!E$3,0))</f>
        <v>0</v>
      </c>
      <c r="AE208" s="64">
        <f>IF(ลับ!F$3=0,0,IF(เวลาเรียน!AL54="o",ลับ!F$3,0))</f>
        <v>0</v>
      </c>
      <c r="AF208" s="64">
        <f>IF(ลับ!G$3=0,0,IF(เวลาเรียน!AM54="o",ลับ!G$3,0))</f>
        <v>0</v>
      </c>
      <c r="AG208" s="64">
        <f>IF(ลับ!H$3=0,0,IF(เวลาเรียน!AN54="o",ลับ!H$3,0))</f>
        <v>0</v>
      </c>
      <c r="AH208" s="64">
        <f>IF(ลับ!I$3=0,0,IF(เวลาเรียน!AO54="o",ลับ!I$3,0))</f>
        <v>0</v>
      </c>
      <c r="AI208" s="64">
        <f>IF(ลับ!J$3=0,0,IF(เวลาเรียน!AP54="o",ลับ!J$3,0))</f>
        <v>0</v>
      </c>
      <c r="AJ208" s="64">
        <f>IF(ลับ!K$3=0,0,IF(เวลาเรียน!AQ54="o",ลับ!K$3,0))</f>
        <v>0</v>
      </c>
      <c r="AK208" s="64">
        <f>IF(ลับ!L$3=0,0,IF(เวลาเรียน!AR54="o",ลับ!L$3,0))</f>
        <v>0</v>
      </c>
      <c r="AL208" s="64">
        <f>IF(ลับ!M$3=0,0,IF(เวลาเรียน!AS54="o",ลับ!M$3,0))</f>
        <v>0</v>
      </c>
      <c r="AM208" s="64">
        <f>IF(ลับ!N$3=0,0,IF(เวลาเรียน!AT54="o",ลับ!N$3,0))</f>
        <v>0</v>
      </c>
      <c r="AN208" s="64">
        <f>IF(ลับ!O$3=0,0,IF(เวลาเรียน!AU54="o",ลับ!O$3,0))</f>
        <v>0</v>
      </c>
      <c r="AO208" s="64">
        <f>IF(ลับ!P$3=0,0,IF(เวลาเรียน!AV54="o",ลับ!P$3,0))</f>
        <v>0</v>
      </c>
      <c r="AP208" s="64">
        <f>IF(ลับ!Q$3=0,0,IF(เวลาเรียน!AW54="o",ลับ!Q$3,0))</f>
        <v>0</v>
      </c>
      <c r="AQ208" s="64">
        <f>IF(ลับ!R$3=0,0,IF(เวลาเรียน!AX54="o",ลับ!R$3,0))</f>
        <v>0</v>
      </c>
      <c r="AR208" s="64">
        <f>IF(ลับ!S$3=0,0,IF(เวลาเรียน!AY54="o",ลับ!S$3,0))</f>
        <v>0</v>
      </c>
      <c r="AS208" s="64">
        <f>IF(ลับ!T$3=0,0,IF(เวลาเรียน!AZ54="o",ลับ!T$3,0))</f>
        <v>0</v>
      </c>
      <c r="AT208" s="64">
        <f>IF(ลับ!U$3=0,0,IF(เวลาเรียน!BA54="o",ลับ!U$3,0))</f>
        <v>0</v>
      </c>
      <c r="AU208" s="64">
        <f>IF(ลับ!V$3=0,0,IF(เวลาเรียน!BB54="o",ลับ!V$3,0))</f>
        <v>0</v>
      </c>
      <c r="AV208" s="64">
        <f>IF(ลับ!W$3=0,0,IF(เวลาเรียน!BC54="o",ลับ!W$3,0))</f>
        <v>0</v>
      </c>
      <c r="AW208" s="64">
        <f>IF(ลับ!X$3=0,0,IF(เวลาเรียน!BD54="o",ลับ!X$3,0))</f>
        <v>0</v>
      </c>
      <c r="AX208" s="64">
        <f>IF(ลับ!Y$3=0,0,IF(เวลาเรียน!BE54="o",ลับ!Y$3,0))</f>
        <v>0</v>
      </c>
      <c r="AY208" s="64">
        <f>IF(ลับ!Z$3=0,0,IF(เวลาเรียน!BF54="o",ลับ!Z$3,0))</f>
        <v>0</v>
      </c>
      <c r="AZ208" s="64">
        <f>IF(ลับ!AA$3=0,0,IF(เวลาเรียน!BG54="o",ลับ!AA$3,0))</f>
        <v>0</v>
      </c>
      <c r="BA208" s="64">
        <f>IF(ลับ!AB$3=0,0,IF(เวลาเรียน!BH54="o",ลับ!AB$3,0))</f>
        <v>0</v>
      </c>
      <c r="BB208" s="64">
        <f>IF(ลับ!AC$3=0,0,IF(เวลาเรียน!BI54="o",ลับ!AC$3,0))</f>
        <v>0</v>
      </c>
      <c r="BC208" s="64">
        <f>IF(ลับ!AD$3=0,0,IF(เวลาเรียน!BJ54="o",ลับ!AD$3,0))</f>
        <v>0</v>
      </c>
      <c r="BD208" s="64">
        <f>IF(ลับ!AE$3=0,0,IF(เวลาเรียน!BK54="o",ลับ!AE$3,0))</f>
        <v>0</v>
      </c>
      <c r="BE208" s="64">
        <f>IF(ลับ!AF$3=0,0,IF(เวลาเรียน!BL54="o",ลับ!AF$3,0))</f>
        <v>0</v>
      </c>
      <c r="BF208" s="64">
        <f>IF(ลับ!AG$3=0,0,IF(เวลาเรียน!BM54="o",ลับ!AG$3,0))</f>
        <v>0</v>
      </c>
      <c r="BG208" s="64">
        <f>IF(ลับ!AH$3=0,0,IF(เวลาเรียน!BN54="o",ลับ!AH$3,0))</f>
        <v>0</v>
      </c>
      <c r="BH208" s="64">
        <f>IF(ลับ!AI$3=0,0,IF(เวลาเรียน!BO54="o",ลับ!AI$3,0))</f>
        <v>0</v>
      </c>
      <c r="BI208" s="64">
        <f>IF(ลับ!AJ$3=0,0,IF(เวลาเรียน!BP54="o",ลับ!AJ$3,0))</f>
        <v>0</v>
      </c>
      <c r="BJ208" s="64">
        <f>IF(ลับ!AK$3=0,0,IF(เวลาเรียน!BQ54="o",ลับ!AK$3,0))</f>
        <v>0</v>
      </c>
      <c r="BK208" s="64">
        <f>IF(ลับ!AL$3=0,0,IF(เวลาเรียน!BR54="o",ลับ!AL$3,0))</f>
        <v>0</v>
      </c>
      <c r="BL208" s="64">
        <f>IF(ลับ!AM$3=0,0,IF(เวลาเรียน!BS54="o",ลับ!AM$3,0))</f>
        <v>0</v>
      </c>
      <c r="BM208" s="64">
        <f>IF(ลับ!AN$3=0,0,IF(เวลาเรียน!BT54="o",ลับ!AN$3,0))</f>
        <v>0</v>
      </c>
      <c r="BN208" s="64">
        <f>IF(ลับ!AO$3=0,0,IF(เวลาเรียน!BU54="o",ลับ!AO$3,0))</f>
        <v>0</v>
      </c>
      <c r="BO208" s="64">
        <f>IF(ลับ!AP$3=0,0,IF(เวลาเรียน!BV54="o",ลับ!AP$3,0))</f>
        <v>0</v>
      </c>
      <c r="BP208" s="64">
        <f>IF(ลับ!AQ$3=0,0,IF(เวลาเรียน!BW54="o",ลับ!AQ$3,0))</f>
        <v>0</v>
      </c>
      <c r="BQ208" s="64">
        <f>IF(ลับ!AR$3=0,0,IF(เวลาเรียน!BX54="o",ลับ!AR$3,0))</f>
        <v>0</v>
      </c>
      <c r="BR208" s="64">
        <f>IF(ลับ!AS$3=0,0,IF(เวลาเรียน!BY54="o",ลับ!AS$3,0))</f>
        <v>0</v>
      </c>
      <c r="BS208" s="773">
        <f>IF(ลับ!AT$3=0,0,IF(เวลาเรียน!BZ54="o",ลับ!AT$3,0))</f>
        <v>0</v>
      </c>
      <c r="BT208" s="64">
        <f>IF(ลับ!BT$3=0,0,IF(เวลาเรียน!CB54="o",ลับ!BT$3,0))</f>
        <v>0</v>
      </c>
      <c r="BU208" s="64">
        <f>IF(ลับ!BU$3=0,0,IF(เวลาเรียน!CC54="o",ลับ!BU$3,0))</f>
        <v>0</v>
      </c>
      <c r="BV208" s="64">
        <f>IF(ลับ!BV$3=0,0,IF(เวลาเรียน!CD54="o",ลับ!BV$3,0))</f>
        <v>0</v>
      </c>
      <c r="BW208" s="64">
        <f>IF(ลับ!BW$3=0,0,IF(เวลาเรียน!CE54="o",ลับ!BW$3,0))</f>
        <v>0</v>
      </c>
      <c r="BX208" s="64">
        <f>IF(ลับ!BX$3=0,0,IF(เวลาเรียน!CF54="o",ลับ!BX$3,0))</f>
        <v>0</v>
      </c>
      <c r="BY208" s="64">
        <f>IF(ลับ!BY$3=0,0,IF(เวลาเรียน!CG54="o",ลับ!BY$3,0))</f>
        <v>0</v>
      </c>
      <c r="BZ208" s="64">
        <f>IF(ลับ!BZ$3=0,0,IF(เวลาเรียน!CH54="o",ลับ!BZ$3,0))</f>
        <v>0</v>
      </c>
      <c r="CA208" s="64">
        <f>IF(ลับ!CA$3=0,0,IF(เวลาเรียน!CI54="o",ลับ!CA$3,0))</f>
        <v>0</v>
      </c>
      <c r="CB208" s="64">
        <f>IF(ลับ!CB$3=0,0,IF(เวลาเรียน!CJ54="o",ลับ!CB$3,0))</f>
        <v>0</v>
      </c>
      <c r="CC208" s="64">
        <f>IF(ลับ!CC$3=0,0,IF(เวลาเรียน!CK54="o",ลับ!CC$3,0))</f>
        <v>0</v>
      </c>
      <c r="CD208" s="64">
        <f>IF(ลับ!CD$3=0,0,IF(เวลาเรียน!CL54="o",ลับ!CD$3,0))</f>
        <v>0</v>
      </c>
      <c r="CE208" s="64">
        <f>IF(ลับ!CE$3=0,0,IF(เวลาเรียน!CM54="o",ลับ!CE$3,0))</f>
        <v>0</v>
      </c>
      <c r="CF208" s="64">
        <f>IF(ลับ!CF$3=0,0,IF(เวลาเรียน!CN54="o",ลับ!CF$3,0))</f>
        <v>0</v>
      </c>
      <c r="CG208" s="64">
        <f>IF(ลับ!CG$3=0,0,IF(เวลาเรียน!CO54="o",ลับ!CG$3,0))</f>
        <v>0</v>
      </c>
      <c r="CH208" s="64">
        <f>IF(ลับ!CH$3=0,0,IF(เวลาเรียน!CP54="o",ลับ!CH$3,0))</f>
        <v>0</v>
      </c>
      <c r="CI208" s="64">
        <f>IF(ลับ!CI$3=0,0,IF(เวลาเรียน!CQ54="o",ลับ!CI$3,0))</f>
        <v>0</v>
      </c>
      <c r="CJ208" s="64">
        <f>IF(ลับ!CJ$3=0,0,IF(เวลาเรียน!CR54="o",ลับ!CJ$3,0))</f>
        <v>0</v>
      </c>
      <c r="CK208" s="64">
        <f>IF(ลับ!CK$3=0,0,IF(เวลาเรียน!CS54="o",ลับ!CK$3,0))</f>
        <v>0</v>
      </c>
      <c r="CL208" s="64">
        <f>IF(ลับ!CL$3=0,0,IF(เวลาเรียน!CT54="o",ลับ!CL$3,0))</f>
        <v>0</v>
      </c>
      <c r="CM208" s="64">
        <f>IF(ลับ!CM$3=0,0,IF(เวลาเรียน!CU54="o",ลับ!CM$3,0))</f>
        <v>0</v>
      </c>
      <c r="CN208" s="64">
        <f>IF(ลับ!CN$3=0,0,IF(เวลาเรียน!CV54="o",ลับ!CN$3,0))</f>
        <v>0</v>
      </c>
      <c r="CO208" s="64">
        <f>IF(ลับ!CO$3=0,0,IF(เวลาเรียน!CW54="o",ลับ!CO$3,0))</f>
        <v>0</v>
      </c>
      <c r="CP208" s="64">
        <f>IF(ลับ!CP$3=0,0,IF(เวลาเรียน!CX54="o",ลับ!CP$3,0))</f>
        <v>0</v>
      </c>
      <c r="CQ208" s="64">
        <f>IF(ลับ!CQ$3=0,0,IF(เวลาเรียน!CY54="o",ลับ!CQ$3,0))</f>
        <v>0</v>
      </c>
      <c r="CR208" s="64">
        <f>IF(ลับ!CR$3=0,0,IF(เวลาเรียน!CZ54="o",ลับ!CR$3,0))</f>
        <v>0</v>
      </c>
      <c r="CS208" s="64">
        <f>IF(ลับ!CS$3=0,0,IF(เวลาเรียน!DA54="o",ลับ!CS$3,0))</f>
        <v>0</v>
      </c>
      <c r="CT208" s="64">
        <f>IF(ลับ!CT$3=0,0,IF(เวลาเรียน!DB54="o",ลับ!CT$3,0))</f>
        <v>0</v>
      </c>
      <c r="CU208" s="64">
        <f>IF(ลับ!CU$3=0,0,IF(เวลาเรียน!DC54="o",ลับ!CU$3,0))</f>
        <v>0</v>
      </c>
      <c r="CV208" s="64">
        <f>IF(ลับ!CV$3=0,0,IF(เวลาเรียน!DD54="o",ลับ!CV$3,0))</f>
        <v>0</v>
      </c>
      <c r="CW208" s="64">
        <f>IF(ลับ!CW$3=0,0,IF(เวลาเรียน!DE54="o",ลับ!CW$3,0))</f>
        <v>0</v>
      </c>
      <c r="CX208" s="85">
        <f t="shared" si="26"/>
        <v>0</v>
      </c>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row>
    <row r="209" spans="1:214" ht="21.75" thickBot="1">
      <c r="A209" s="30">
        <v>50</v>
      </c>
      <c r="B209" s="64">
        <f>IF(ลับ!B$3=0,0,IF(เวลาเรียน!G55="o",ลับ!B$3,0))</f>
        <v>0</v>
      </c>
      <c r="C209" s="64">
        <f>IF(ลับ!C$3=0,0,IF(เวลาเรียน!H55="o",ลับ!C$3,0))</f>
        <v>0</v>
      </c>
      <c r="D209" s="64">
        <f>IF(ลับ!D$3=0,0,IF(เวลาเรียน!I55="o",ลับ!D$3,0))</f>
        <v>0</v>
      </c>
      <c r="E209" s="64">
        <f>IF(ลับ!E$3=0,0,IF(เวลาเรียน!J55="o",ลับ!E$3,0))</f>
        <v>0</v>
      </c>
      <c r="F209" s="64">
        <f>IF(ลับ!F$3=0,0,IF(เวลาเรียน!K55="o",ลับ!F$3,0))</f>
        <v>0</v>
      </c>
      <c r="G209" s="64">
        <f>IF(ลับ!G$3=0,0,IF(เวลาเรียน!L55="o",ลับ!G$3,0))</f>
        <v>0</v>
      </c>
      <c r="H209" s="64">
        <f>IF(ลับ!H$3=0,0,IF(เวลาเรียน!M55="o",ลับ!H$3,0))</f>
        <v>0</v>
      </c>
      <c r="I209" s="64">
        <f>IF(ลับ!I$3=0,0,IF(เวลาเรียน!N55="o",ลับ!I$3,0))</f>
        <v>0</v>
      </c>
      <c r="J209" s="64">
        <f>IF(ลับ!J$3=0,0,IF(เวลาเรียน!O55="o",ลับ!J$3,0))</f>
        <v>0</v>
      </c>
      <c r="K209" s="64">
        <f>IF(ลับ!K$3=0,0,IF(เวลาเรียน!P55="o",ลับ!K$3,0))</f>
        <v>0</v>
      </c>
      <c r="L209" s="64">
        <f>IF(ลับ!L$3=0,0,IF(เวลาเรียน!Q55="o",ลับ!L$3,0))</f>
        <v>0</v>
      </c>
      <c r="M209" s="64">
        <f>IF(ลับ!M$3=0,0,IF(เวลาเรียน!R55="o",ลับ!M$3,0))</f>
        <v>0</v>
      </c>
      <c r="N209" s="64">
        <f>IF(ลับ!N$3=0,0,IF(เวลาเรียน!S55="o",ลับ!N$3,0))</f>
        <v>0</v>
      </c>
      <c r="O209" s="64">
        <f>IF(ลับ!O$3=0,0,IF(เวลาเรียน!T55="o",ลับ!O$3,0))</f>
        <v>0</v>
      </c>
      <c r="P209" s="64">
        <f>IF(ลับ!P$3=0,0,IF(เวลาเรียน!U55="o",ลับ!P$3,0))</f>
        <v>0</v>
      </c>
      <c r="Q209" s="64">
        <f>IF(ลับ!Q$3=0,0,IF(เวลาเรียน!V55="o",ลับ!Q$3,0))</f>
        <v>0</v>
      </c>
      <c r="R209" s="64">
        <f>IF(ลับ!R$3=0,0,IF(เวลาเรียน!W55="o",ลับ!R$3,0))</f>
        <v>0</v>
      </c>
      <c r="S209" s="64">
        <f>IF(ลับ!S$3=0,0,IF(เวลาเรียน!X55="o",ลับ!S$3,0))</f>
        <v>0</v>
      </c>
      <c r="T209" s="64">
        <f>IF(ลับ!T$3=0,0,IF(เวลาเรียน!Y55="o",ลับ!T$3,0))</f>
        <v>0</v>
      </c>
      <c r="U209" s="64">
        <f>IF(ลับ!U$3=0,0,IF(เวลาเรียน!Z55="o",ลับ!U$3,0))</f>
        <v>0</v>
      </c>
      <c r="V209" s="64">
        <f>IF(ลับ!V$3=0,0,IF(เวลาเรียน!AA55="o",ลับ!V$3,0))</f>
        <v>0</v>
      </c>
      <c r="W209" s="64">
        <f>IF(ลับ!W$3=0,0,IF(เวลาเรียน!AB55="o",ลับ!W$3,0))</f>
        <v>0</v>
      </c>
      <c r="X209" s="64">
        <f>IF(ลับ!X$3=0,0,IF(เวลาเรียน!AC55="o",ลับ!X$3,0))</f>
        <v>0</v>
      </c>
      <c r="Y209" s="64">
        <f>IF(ลับ!Y$3=0,0,IF(เวลาเรียน!AD55="o",ลับ!Y$3,0))</f>
        <v>0</v>
      </c>
      <c r="Z209" s="773">
        <f>IF(ลับ!Z$3=0,0,IF(เวลาเรียน!AE55="o",ลับ!Z$3,0))</f>
        <v>0</v>
      </c>
      <c r="AA209" s="64">
        <f>IF(ลับ!B$3=0,0,IF(เวลาเรียน!AH55="o",ลับ!B$3,0))</f>
        <v>0</v>
      </c>
      <c r="AB209" s="64">
        <f>IF(ลับ!C$3=0,0,IF(เวลาเรียน!AI55="o",ลับ!C$3,0))</f>
        <v>0</v>
      </c>
      <c r="AC209" s="64">
        <f>IF(ลับ!D$3=0,0,IF(เวลาเรียน!AJ55="o",ลับ!D$3,0))</f>
        <v>0</v>
      </c>
      <c r="AD209" s="64">
        <f>IF(ลับ!E$3=0,0,IF(เวลาเรียน!AK55="o",ลับ!E$3,0))</f>
        <v>0</v>
      </c>
      <c r="AE209" s="64">
        <f>IF(ลับ!F$3=0,0,IF(เวลาเรียน!AL55="o",ลับ!F$3,0))</f>
        <v>0</v>
      </c>
      <c r="AF209" s="64">
        <f>IF(ลับ!G$3=0,0,IF(เวลาเรียน!AM55="o",ลับ!G$3,0))</f>
        <v>0</v>
      </c>
      <c r="AG209" s="64">
        <f>IF(ลับ!H$3=0,0,IF(เวลาเรียน!AN55="o",ลับ!H$3,0))</f>
        <v>0</v>
      </c>
      <c r="AH209" s="64">
        <f>IF(ลับ!I$3=0,0,IF(เวลาเรียน!AO55="o",ลับ!I$3,0))</f>
        <v>0</v>
      </c>
      <c r="AI209" s="64">
        <f>IF(ลับ!J$3=0,0,IF(เวลาเรียน!AP55="o",ลับ!J$3,0))</f>
        <v>0</v>
      </c>
      <c r="AJ209" s="64">
        <f>IF(ลับ!K$3=0,0,IF(เวลาเรียน!AQ55="o",ลับ!K$3,0))</f>
        <v>0</v>
      </c>
      <c r="AK209" s="64">
        <f>IF(ลับ!L$3=0,0,IF(เวลาเรียน!AR55="o",ลับ!L$3,0))</f>
        <v>0</v>
      </c>
      <c r="AL209" s="64">
        <f>IF(ลับ!M$3=0,0,IF(เวลาเรียน!AS55="o",ลับ!M$3,0))</f>
        <v>0</v>
      </c>
      <c r="AM209" s="64">
        <f>IF(ลับ!N$3=0,0,IF(เวลาเรียน!AT55="o",ลับ!N$3,0))</f>
        <v>0</v>
      </c>
      <c r="AN209" s="64">
        <f>IF(ลับ!O$3=0,0,IF(เวลาเรียน!AU55="o",ลับ!O$3,0))</f>
        <v>0</v>
      </c>
      <c r="AO209" s="64">
        <f>IF(ลับ!P$3=0,0,IF(เวลาเรียน!AV55="o",ลับ!P$3,0))</f>
        <v>0</v>
      </c>
      <c r="AP209" s="64">
        <f>IF(ลับ!Q$3=0,0,IF(เวลาเรียน!AW55="o",ลับ!Q$3,0))</f>
        <v>0</v>
      </c>
      <c r="AQ209" s="64">
        <f>IF(ลับ!R$3=0,0,IF(เวลาเรียน!AX55="o",ลับ!R$3,0))</f>
        <v>0</v>
      </c>
      <c r="AR209" s="64">
        <f>IF(ลับ!S$3=0,0,IF(เวลาเรียน!AY55="o",ลับ!S$3,0))</f>
        <v>0</v>
      </c>
      <c r="AS209" s="64">
        <f>IF(ลับ!T$3=0,0,IF(เวลาเรียน!AZ55="o",ลับ!T$3,0))</f>
        <v>0</v>
      </c>
      <c r="AT209" s="64">
        <f>IF(ลับ!U$3=0,0,IF(เวลาเรียน!BA55="o",ลับ!U$3,0))</f>
        <v>0</v>
      </c>
      <c r="AU209" s="64">
        <f>IF(ลับ!V$3=0,0,IF(เวลาเรียน!BB55="o",ลับ!V$3,0))</f>
        <v>0</v>
      </c>
      <c r="AV209" s="64">
        <f>IF(ลับ!W$3=0,0,IF(เวลาเรียน!BC55="o",ลับ!W$3,0))</f>
        <v>0</v>
      </c>
      <c r="AW209" s="64">
        <f>IF(ลับ!X$3=0,0,IF(เวลาเรียน!BD55="o",ลับ!X$3,0))</f>
        <v>0</v>
      </c>
      <c r="AX209" s="64">
        <f>IF(ลับ!Y$3=0,0,IF(เวลาเรียน!BE55="o",ลับ!Y$3,0))</f>
        <v>0</v>
      </c>
      <c r="AY209" s="64">
        <f>IF(ลับ!Z$3=0,0,IF(เวลาเรียน!BF55="o",ลับ!Z$3,0))</f>
        <v>0</v>
      </c>
      <c r="AZ209" s="64">
        <f>IF(ลับ!AA$3=0,0,IF(เวลาเรียน!BG55="o",ลับ!AA$3,0))</f>
        <v>0</v>
      </c>
      <c r="BA209" s="64">
        <f>IF(ลับ!AB$3=0,0,IF(เวลาเรียน!BH55="o",ลับ!AB$3,0))</f>
        <v>0</v>
      </c>
      <c r="BB209" s="64">
        <f>IF(ลับ!AC$3=0,0,IF(เวลาเรียน!BI55="o",ลับ!AC$3,0))</f>
        <v>0</v>
      </c>
      <c r="BC209" s="64">
        <f>IF(ลับ!AD$3=0,0,IF(เวลาเรียน!BJ55="o",ลับ!AD$3,0))</f>
        <v>0</v>
      </c>
      <c r="BD209" s="64">
        <f>IF(ลับ!AE$3=0,0,IF(เวลาเรียน!BK55="o",ลับ!AE$3,0))</f>
        <v>0</v>
      </c>
      <c r="BE209" s="64">
        <f>IF(ลับ!AF$3=0,0,IF(เวลาเรียน!BL55="o",ลับ!AF$3,0))</f>
        <v>0</v>
      </c>
      <c r="BF209" s="64">
        <f>IF(ลับ!AG$3=0,0,IF(เวลาเรียน!BM55="o",ลับ!AG$3,0))</f>
        <v>0</v>
      </c>
      <c r="BG209" s="64">
        <f>IF(ลับ!AH$3=0,0,IF(เวลาเรียน!BN55="o",ลับ!AH$3,0))</f>
        <v>0</v>
      </c>
      <c r="BH209" s="64">
        <f>IF(ลับ!AI$3=0,0,IF(เวลาเรียน!BO55="o",ลับ!AI$3,0))</f>
        <v>0</v>
      </c>
      <c r="BI209" s="64">
        <f>IF(ลับ!AJ$3=0,0,IF(เวลาเรียน!BP55="o",ลับ!AJ$3,0))</f>
        <v>0</v>
      </c>
      <c r="BJ209" s="64">
        <f>IF(ลับ!AK$3=0,0,IF(เวลาเรียน!BQ55="o",ลับ!AK$3,0))</f>
        <v>0</v>
      </c>
      <c r="BK209" s="64">
        <f>IF(ลับ!AL$3=0,0,IF(เวลาเรียน!BR55="o",ลับ!AL$3,0))</f>
        <v>0</v>
      </c>
      <c r="BL209" s="64">
        <f>IF(ลับ!AM$3=0,0,IF(เวลาเรียน!BS55="o",ลับ!AM$3,0))</f>
        <v>0</v>
      </c>
      <c r="BM209" s="64">
        <f>IF(ลับ!AN$3=0,0,IF(เวลาเรียน!BT55="o",ลับ!AN$3,0))</f>
        <v>0</v>
      </c>
      <c r="BN209" s="64">
        <f>IF(ลับ!AO$3=0,0,IF(เวลาเรียน!BU55="o",ลับ!AO$3,0))</f>
        <v>0</v>
      </c>
      <c r="BO209" s="64">
        <f>IF(ลับ!AP$3=0,0,IF(เวลาเรียน!BV55="o",ลับ!AP$3,0))</f>
        <v>0</v>
      </c>
      <c r="BP209" s="64">
        <f>IF(ลับ!AQ$3=0,0,IF(เวลาเรียน!BW55="o",ลับ!AQ$3,0))</f>
        <v>0</v>
      </c>
      <c r="BQ209" s="64">
        <f>IF(ลับ!AR$3=0,0,IF(เวลาเรียน!BX55="o",ลับ!AR$3,0))</f>
        <v>0</v>
      </c>
      <c r="BR209" s="64">
        <f>IF(ลับ!AS$3=0,0,IF(เวลาเรียน!BY55="o",ลับ!AS$3,0))</f>
        <v>0</v>
      </c>
      <c r="BS209" s="773">
        <f>IF(ลับ!AT$3=0,0,IF(เวลาเรียน!BZ55="o",ลับ!AT$3,0))</f>
        <v>0</v>
      </c>
      <c r="BT209" s="64">
        <f>IF(ลับ!BT$3=0,0,IF(เวลาเรียน!CB55="o",ลับ!BT$3,0))</f>
        <v>0</v>
      </c>
      <c r="BU209" s="64">
        <f>IF(ลับ!BU$3=0,0,IF(เวลาเรียน!CC55="o",ลับ!BU$3,0))</f>
        <v>0</v>
      </c>
      <c r="BV209" s="64">
        <f>IF(ลับ!BV$3=0,0,IF(เวลาเรียน!CD55="o",ลับ!BV$3,0))</f>
        <v>0</v>
      </c>
      <c r="BW209" s="64">
        <f>IF(ลับ!BW$3=0,0,IF(เวลาเรียน!CE55="o",ลับ!BW$3,0))</f>
        <v>0</v>
      </c>
      <c r="BX209" s="64">
        <f>IF(ลับ!BX$3=0,0,IF(เวลาเรียน!CF55="o",ลับ!BX$3,0))</f>
        <v>0</v>
      </c>
      <c r="BY209" s="64">
        <f>IF(ลับ!BY$3=0,0,IF(เวลาเรียน!CG55="o",ลับ!BY$3,0))</f>
        <v>0</v>
      </c>
      <c r="BZ209" s="64">
        <f>IF(ลับ!BZ$3=0,0,IF(เวลาเรียน!CH55="o",ลับ!BZ$3,0))</f>
        <v>0</v>
      </c>
      <c r="CA209" s="64">
        <f>IF(ลับ!CA$3=0,0,IF(เวลาเรียน!CI55="o",ลับ!CA$3,0))</f>
        <v>0</v>
      </c>
      <c r="CB209" s="64">
        <f>IF(ลับ!CB$3=0,0,IF(เวลาเรียน!CJ55="o",ลับ!CB$3,0))</f>
        <v>0</v>
      </c>
      <c r="CC209" s="64">
        <f>IF(ลับ!CC$3=0,0,IF(เวลาเรียน!CK55="o",ลับ!CC$3,0))</f>
        <v>0</v>
      </c>
      <c r="CD209" s="64">
        <f>IF(ลับ!CD$3=0,0,IF(เวลาเรียน!CL55="o",ลับ!CD$3,0))</f>
        <v>0</v>
      </c>
      <c r="CE209" s="64">
        <f>IF(ลับ!CE$3=0,0,IF(เวลาเรียน!CM55="o",ลับ!CE$3,0))</f>
        <v>0</v>
      </c>
      <c r="CF209" s="64">
        <f>IF(ลับ!CF$3=0,0,IF(เวลาเรียน!CN55="o",ลับ!CF$3,0))</f>
        <v>0</v>
      </c>
      <c r="CG209" s="64">
        <f>IF(ลับ!CG$3=0,0,IF(เวลาเรียน!CO55="o",ลับ!CG$3,0))</f>
        <v>0</v>
      </c>
      <c r="CH209" s="64">
        <f>IF(ลับ!CH$3=0,0,IF(เวลาเรียน!CP55="o",ลับ!CH$3,0))</f>
        <v>0</v>
      </c>
      <c r="CI209" s="64">
        <f>IF(ลับ!CI$3=0,0,IF(เวลาเรียน!CQ55="o",ลับ!CI$3,0))</f>
        <v>0</v>
      </c>
      <c r="CJ209" s="64">
        <f>IF(ลับ!CJ$3=0,0,IF(เวลาเรียน!CR55="o",ลับ!CJ$3,0))</f>
        <v>0</v>
      </c>
      <c r="CK209" s="64">
        <f>IF(ลับ!CK$3=0,0,IF(เวลาเรียน!CS55="o",ลับ!CK$3,0))</f>
        <v>0</v>
      </c>
      <c r="CL209" s="64">
        <f>IF(ลับ!CL$3=0,0,IF(เวลาเรียน!CT55="o",ลับ!CL$3,0))</f>
        <v>0</v>
      </c>
      <c r="CM209" s="64">
        <f>IF(ลับ!CM$3=0,0,IF(เวลาเรียน!CU55="o",ลับ!CM$3,0))</f>
        <v>0</v>
      </c>
      <c r="CN209" s="64">
        <f>IF(ลับ!CN$3=0,0,IF(เวลาเรียน!CV55="o",ลับ!CN$3,0))</f>
        <v>0</v>
      </c>
      <c r="CO209" s="64">
        <f>IF(ลับ!CO$3=0,0,IF(เวลาเรียน!CW55="o",ลับ!CO$3,0))</f>
        <v>0</v>
      </c>
      <c r="CP209" s="64">
        <f>IF(ลับ!CP$3=0,0,IF(เวลาเรียน!CX55="o",ลับ!CP$3,0))</f>
        <v>0</v>
      </c>
      <c r="CQ209" s="64">
        <f>IF(ลับ!CQ$3=0,0,IF(เวลาเรียน!CY55="o",ลับ!CQ$3,0))</f>
        <v>0</v>
      </c>
      <c r="CR209" s="64">
        <f>IF(ลับ!CR$3=0,0,IF(เวลาเรียน!CZ55="o",ลับ!CR$3,0))</f>
        <v>0</v>
      </c>
      <c r="CS209" s="64">
        <f>IF(ลับ!CS$3=0,0,IF(เวลาเรียน!DA55="o",ลับ!CS$3,0))</f>
        <v>0</v>
      </c>
      <c r="CT209" s="64">
        <f>IF(ลับ!CT$3=0,0,IF(เวลาเรียน!DB55="o",ลับ!CT$3,0))</f>
        <v>0</v>
      </c>
      <c r="CU209" s="64">
        <f>IF(ลับ!CU$3=0,0,IF(เวลาเรียน!DC55="o",ลับ!CU$3,0))</f>
        <v>0</v>
      </c>
      <c r="CV209" s="64">
        <f>IF(ลับ!CV$3=0,0,IF(เวลาเรียน!DD55="o",ลับ!CV$3,0))</f>
        <v>0</v>
      </c>
      <c r="CW209" s="64">
        <f>IF(ลับ!CW$3=0,0,IF(เวลาเรียน!DE55="o",ลับ!CW$3,0))</f>
        <v>0</v>
      </c>
      <c r="CX209" s="85">
        <f t="shared" si="26"/>
        <v>0</v>
      </c>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row>
    <row r="210" spans="1:214" ht="21">
      <c r="CZ210" s="51"/>
      <c r="DA210" s="51"/>
      <c r="DB210" s="51"/>
      <c r="DC210" s="51"/>
      <c r="DD210" s="51"/>
      <c r="DE210" s="51"/>
      <c r="DF210" s="51"/>
      <c r="DG210" s="51"/>
      <c r="DH210" s="51"/>
      <c r="DI210" s="51"/>
      <c r="DJ210" s="51"/>
      <c r="DK210" s="51"/>
      <c r="DL210" s="51"/>
      <c r="DM210" s="51"/>
      <c r="DN210" s="51"/>
      <c r="DO210" s="51"/>
      <c r="DP210" s="51"/>
      <c r="DQ210" s="51"/>
      <c r="DR210" s="51"/>
      <c r="DS210" s="51"/>
      <c r="DT210" s="51"/>
      <c r="DU210" s="51"/>
      <c r="DV210" s="51"/>
      <c r="DW210" s="51"/>
      <c r="DX210" s="51"/>
      <c r="DY210" s="51"/>
      <c r="DZ210" s="51"/>
      <c r="EA210" s="51"/>
      <c r="EB210" s="51"/>
      <c r="EC210" s="51"/>
      <c r="ED210" s="51"/>
      <c r="EE210" s="51"/>
      <c r="EF210" s="51"/>
    </row>
    <row r="211" spans="1:214" ht="21">
      <c r="A211" s="776" t="s">
        <v>443</v>
      </c>
      <c r="CZ211" s="51"/>
      <c r="DA211" s="51"/>
      <c r="DB211" s="51"/>
      <c r="DC211" s="51"/>
      <c r="DD211" s="51"/>
      <c r="DE211" s="51"/>
      <c r="DF211" s="51"/>
      <c r="DG211" s="51"/>
      <c r="DH211" s="51"/>
      <c r="DI211" s="51"/>
      <c r="DJ211" s="51"/>
      <c r="DK211" s="51"/>
      <c r="DL211" s="51"/>
      <c r="DM211" s="51"/>
      <c r="DN211" s="51"/>
      <c r="DO211" s="51"/>
      <c r="DP211" s="51"/>
      <c r="DQ211" s="51"/>
      <c r="DR211" s="51"/>
      <c r="DS211" s="51"/>
      <c r="DT211" s="51"/>
      <c r="DU211" s="51"/>
      <c r="DV211" s="51"/>
      <c r="DW211" s="51"/>
      <c r="DX211" s="51"/>
      <c r="DY211" s="51"/>
      <c r="DZ211" s="51"/>
      <c r="EA211" s="51"/>
      <c r="EB211" s="51"/>
      <c r="EC211" s="51"/>
      <c r="ED211" s="51"/>
      <c r="EE211" s="51"/>
      <c r="EF211" s="51"/>
    </row>
    <row r="212" spans="1:214" ht="21">
      <c r="A212" s="29">
        <v>1</v>
      </c>
      <c r="B212" s="64">
        <f>IF(ลับ!B$3=0,0,IF(เวลาเรียน!G6="น",ลับ!B$3,0))</f>
        <v>0</v>
      </c>
      <c r="C212" s="64">
        <f>IF(ลับ!C$3=0,0,IF(เวลาเรียน!H6="น",ลับ!C$3,0))</f>
        <v>0</v>
      </c>
      <c r="D212" s="64">
        <f>IF(ลับ!D$3=0,0,IF(เวลาเรียน!I6="น",ลับ!D$3,0))</f>
        <v>0</v>
      </c>
      <c r="E212" s="64">
        <f>IF(ลับ!E$3=0,0,IF(เวลาเรียน!J6="น",ลับ!E$3,0))</f>
        <v>0</v>
      </c>
      <c r="F212" s="64">
        <f>IF(ลับ!F$3=0,0,IF(เวลาเรียน!K6="น",ลับ!F$3,0))</f>
        <v>0</v>
      </c>
      <c r="G212" s="64">
        <f>IF(ลับ!G$3=0,0,IF(เวลาเรียน!L6="น",ลับ!G$3,0))</f>
        <v>0</v>
      </c>
      <c r="H212" s="64">
        <f>IF(ลับ!H$3=0,0,IF(เวลาเรียน!M6="น",ลับ!H$3,0))</f>
        <v>0</v>
      </c>
      <c r="I212" s="64">
        <f>IF(ลับ!I$3=0,0,IF(เวลาเรียน!N6="น",ลับ!I$3,0))</f>
        <v>0</v>
      </c>
      <c r="J212" s="64">
        <f>IF(ลับ!J$3=0,0,IF(เวลาเรียน!O6="น",ลับ!J$3,0))</f>
        <v>0</v>
      </c>
      <c r="K212" s="64">
        <f>IF(ลับ!K$3=0,0,IF(เวลาเรียน!P6="น",ลับ!K$3,0))</f>
        <v>0</v>
      </c>
      <c r="L212" s="64">
        <f>IF(ลับ!L$3=0,0,IF(เวลาเรียน!Q6="น",ลับ!L$3,0))</f>
        <v>0</v>
      </c>
      <c r="M212" s="64">
        <f>IF(ลับ!M$3=0,0,IF(เวลาเรียน!R6="น",ลับ!M$3,0))</f>
        <v>0</v>
      </c>
      <c r="N212" s="64">
        <f>IF(ลับ!N$3=0,0,IF(เวลาเรียน!S6="น",ลับ!N$3,0))</f>
        <v>0</v>
      </c>
      <c r="O212" s="64">
        <f>IF(ลับ!O$3=0,0,IF(เวลาเรียน!T6="น",ลับ!O$3,0))</f>
        <v>0</v>
      </c>
      <c r="P212" s="64">
        <f>IF(ลับ!P$3=0,0,IF(เวลาเรียน!U6="น",ลับ!P$3,0))</f>
        <v>0</v>
      </c>
      <c r="Q212" s="64">
        <f>IF(ลับ!Q$3=0,0,IF(เวลาเรียน!V6="น",ลับ!Q$3,0))</f>
        <v>0</v>
      </c>
      <c r="R212" s="64">
        <f>IF(ลับ!R$3=0,0,IF(เวลาเรียน!W6="น",ลับ!R$3,0))</f>
        <v>0</v>
      </c>
      <c r="S212" s="64">
        <f>IF(ลับ!S$3=0,0,IF(เวลาเรียน!X6="น",ลับ!S$3,0))</f>
        <v>0</v>
      </c>
      <c r="T212" s="64">
        <f>IF(ลับ!T$3=0,0,IF(เวลาเรียน!Y6="น",ลับ!T$3,0))</f>
        <v>0</v>
      </c>
      <c r="U212" s="64">
        <f>IF(ลับ!U$3=0,0,IF(เวลาเรียน!Z6="น",ลับ!U$3,0))</f>
        <v>0</v>
      </c>
      <c r="V212" s="64">
        <f>IF(ลับ!V$3=0,0,IF(เวลาเรียน!AA6="น",ลับ!V$3,0))</f>
        <v>0</v>
      </c>
      <c r="W212" s="64">
        <f>IF(ลับ!W$3=0,0,IF(เวลาเรียน!AB6="น",ลับ!W$3,0))</f>
        <v>0</v>
      </c>
      <c r="X212" s="64">
        <f>IF(ลับ!X$3=0,0,IF(เวลาเรียน!AC6="น",ลับ!X$3,0))</f>
        <v>0</v>
      </c>
      <c r="Y212" s="64">
        <f>IF(ลับ!Y$3=0,0,IF(เวลาเรียน!AD6="น",ลับ!Y$3,0))</f>
        <v>0</v>
      </c>
      <c r="Z212" s="773">
        <f>IF(ลับ!Z$3=0,0,IF(เวลาเรียน!AE6="น",ลับ!Z$3,0))</f>
        <v>0</v>
      </c>
      <c r="AA212" s="64">
        <f>IF(ลับ!B$3=0,0,IF(เวลาเรียน!AH6="น",ลับ!B$3,0))</f>
        <v>0</v>
      </c>
      <c r="AB212" s="64">
        <f>IF(ลับ!C$3=0,0,IF(เวลาเรียน!AI6="น",ลับ!C$3,0))</f>
        <v>0</v>
      </c>
      <c r="AC212" s="64">
        <f>IF(ลับ!D$3=0,0,IF(เวลาเรียน!AJ6="น",ลับ!D$3,0))</f>
        <v>0</v>
      </c>
      <c r="AD212" s="64">
        <f>IF(ลับ!E$3=0,0,IF(เวลาเรียน!AK6="น",ลับ!E$3,0))</f>
        <v>0</v>
      </c>
      <c r="AE212" s="64">
        <f>IF(ลับ!F$3=0,0,IF(เวลาเรียน!AL6="น",ลับ!F$3,0))</f>
        <v>0</v>
      </c>
      <c r="AF212" s="64">
        <f>IF(ลับ!G$3=0,0,IF(เวลาเรียน!AM6="น",ลับ!G$3,0))</f>
        <v>0</v>
      </c>
      <c r="AG212" s="64">
        <f>IF(ลับ!H$3=0,0,IF(เวลาเรียน!AN6="น",ลับ!H$3,0))</f>
        <v>0</v>
      </c>
      <c r="AH212" s="64">
        <f>IF(ลับ!I$3=0,0,IF(เวลาเรียน!AO6="น",ลับ!I$3,0))</f>
        <v>0</v>
      </c>
      <c r="AI212" s="64">
        <f>IF(ลับ!J$3=0,0,IF(เวลาเรียน!AP6="น",ลับ!J$3,0))</f>
        <v>0</v>
      </c>
      <c r="AJ212" s="64">
        <f>IF(ลับ!K$3=0,0,IF(เวลาเรียน!AQ6="น",ลับ!K$3,0))</f>
        <v>0</v>
      </c>
      <c r="AK212" s="64">
        <f>IF(ลับ!L$3=0,0,IF(เวลาเรียน!AR6="น",ลับ!L$3,0))</f>
        <v>0</v>
      </c>
      <c r="AL212" s="64">
        <f>IF(ลับ!M$3=0,0,IF(เวลาเรียน!AS6="น",ลับ!M$3,0))</f>
        <v>0</v>
      </c>
      <c r="AM212" s="64">
        <f>IF(ลับ!N$3=0,0,IF(เวลาเรียน!AT6="น",ลับ!N$3,0))</f>
        <v>0</v>
      </c>
      <c r="AN212" s="64">
        <f>IF(ลับ!O$3=0,0,IF(เวลาเรียน!AU6="น",ลับ!O$3,0))</f>
        <v>0</v>
      </c>
      <c r="AO212" s="64">
        <f>IF(ลับ!P$3=0,0,IF(เวลาเรียน!AV6="น",ลับ!P$3,0))</f>
        <v>0</v>
      </c>
      <c r="AP212" s="64">
        <f>IF(ลับ!Q$3=0,0,IF(เวลาเรียน!AW6="น",ลับ!Q$3,0))</f>
        <v>0</v>
      </c>
      <c r="AQ212" s="64">
        <f>IF(ลับ!R$3=0,0,IF(เวลาเรียน!AX6="น",ลับ!R$3,0))</f>
        <v>0</v>
      </c>
      <c r="AR212" s="64">
        <f>IF(ลับ!S$3=0,0,IF(เวลาเรียน!AY6="น",ลับ!S$3,0))</f>
        <v>0</v>
      </c>
      <c r="AS212" s="64">
        <f>IF(ลับ!T$3=0,0,IF(เวลาเรียน!AZ6="น",ลับ!T$3,0))</f>
        <v>0</v>
      </c>
      <c r="AT212" s="64">
        <f>IF(ลับ!U$3=0,0,IF(เวลาเรียน!BA6="น",ลับ!U$3,0))</f>
        <v>0</v>
      </c>
      <c r="AU212" s="64">
        <f>IF(ลับ!V$3=0,0,IF(เวลาเรียน!BB6="น",ลับ!V$3,0))</f>
        <v>0</v>
      </c>
      <c r="AV212" s="64">
        <f>IF(ลับ!W$3=0,0,IF(เวลาเรียน!BC6="น",ลับ!W$3,0))</f>
        <v>0</v>
      </c>
      <c r="AW212" s="64">
        <f>IF(ลับ!X$3=0,0,IF(เวลาเรียน!BD6="น",ลับ!X$3,0))</f>
        <v>0</v>
      </c>
      <c r="AX212" s="64">
        <f>IF(ลับ!Y$3=0,0,IF(เวลาเรียน!BE6="น",ลับ!Y$3,0))</f>
        <v>0</v>
      </c>
      <c r="AY212" s="64">
        <f>IF(ลับ!Z$3=0,0,IF(เวลาเรียน!BF6="น",ลับ!Z$3,0))</f>
        <v>0</v>
      </c>
      <c r="AZ212" s="64">
        <f>IF(ลับ!AA$3=0,0,IF(เวลาเรียน!BG6="น",ลับ!AA$3,0))</f>
        <v>0</v>
      </c>
      <c r="BA212" s="64">
        <f>IF(ลับ!AB$3=0,0,IF(เวลาเรียน!BH6="น",ลับ!AB$3,0))</f>
        <v>0</v>
      </c>
      <c r="BB212" s="64">
        <f>IF(ลับ!AC$3=0,0,IF(เวลาเรียน!BI6="น",ลับ!AC$3,0))</f>
        <v>0</v>
      </c>
      <c r="BC212" s="64">
        <f>IF(ลับ!AD$3=0,0,IF(เวลาเรียน!BJ6="น",ลับ!AD$3,0))</f>
        <v>0</v>
      </c>
      <c r="BD212" s="64">
        <f>IF(ลับ!AE$3=0,0,IF(เวลาเรียน!BK6="น",ลับ!AE$3,0))</f>
        <v>0</v>
      </c>
      <c r="BE212" s="64">
        <f>IF(ลับ!AF$3=0,0,IF(เวลาเรียน!BL6="น",ลับ!AF$3,0))</f>
        <v>0</v>
      </c>
      <c r="BF212" s="64">
        <f>IF(ลับ!AG$3=0,0,IF(เวลาเรียน!BM6="น",ลับ!AG$3,0))</f>
        <v>0</v>
      </c>
      <c r="BG212" s="64">
        <f>IF(ลับ!AH$3=0,0,IF(เวลาเรียน!BN6="น",ลับ!AH$3,0))</f>
        <v>0</v>
      </c>
      <c r="BH212" s="64">
        <f>IF(ลับ!AI$3=0,0,IF(เวลาเรียน!BO6="น",ลับ!AI$3,0))</f>
        <v>0</v>
      </c>
      <c r="BI212" s="64">
        <f>IF(ลับ!AJ$3=0,0,IF(เวลาเรียน!BP6="น",ลับ!AJ$3,0))</f>
        <v>0</v>
      </c>
      <c r="BJ212" s="64">
        <f>IF(ลับ!AK$3=0,0,IF(เวลาเรียน!BQ6="น",ลับ!AK$3,0))</f>
        <v>0</v>
      </c>
      <c r="BK212" s="64">
        <f>IF(ลับ!AL$3=0,0,IF(เวลาเรียน!BR6="น",ลับ!AL$3,0))</f>
        <v>0</v>
      </c>
      <c r="BL212" s="64">
        <f>IF(ลับ!AM$3=0,0,IF(เวลาเรียน!BS6="น",ลับ!AM$3,0))</f>
        <v>0</v>
      </c>
      <c r="BM212" s="64">
        <f>IF(ลับ!AN$3=0,0,IF(เวลาเรียน!BT6="น",ลับ!AN$3,0))</f>
        <v>0</v>
      </c>
      <c r="BN212" s="64">
        <f>IF(ลับ!AO$3=0,0,IF(เวลาเรียน!BU6="น",ลับ!AO$3,0))</f>
        <v>0</v>
      </c>
      <c r="BO212" s="64">
        <f>IF(ลับ!AP$3=0,0,IF(เวลาเรียน!BV6="น",ลับ!AP$3,0))</f>
        <v>0</v>
      </c>
      <c r="BP212" s="64">
        <f>IF(ลับ!AQ$3=0,0,IF(เวลาเรียน!BW6="น",ลับ!AQ$3,0))</f>
        <v>0</v>
      </c>
      <c r="BQ212" s="64">
        <f>IF(ลับ!AR$3=0,0,IF(เวลาเรียน!BX6="น",ลับ!AR$3,0))</f>
        <v>0</v>
      </c>
      <c r="BR212" s="64">
        <f>IF(ลับ!AS$3=0,0,IF(เวลาเรียน!BY6="น",ลับ!AS$3,0))</f>
        <v>0</v>
      </c>
      <c r="BS212" s="773">
        <f>IF(ลับ!AT$3=0,0,IF(เวลาเรียน!BZ6="น",ลับ!AT$3,0))</f>
        <v>0</v>
      </c>
      <c r="BT212" s="64">
        <f>IF(ลับ!BT$3=0,0,IF(เวลาเรียน!CB6="น",ลับ!BT$3,0))</f>
        <v>0</v>
      </c>
      <c r="BU212" s="64">
        <f>IF(ลับ!BU$3=0,0,IF(เวลาเรียน!CC6="น",ลับ!BU$3,0))</f>
        <v>0</v>
      </c>
      <c r="BV212" s="64">
        <f>IF(ลับ!BV$3=0,0,IF(เวลาเรียน!CD6="น",ลับ!BV$3,0))</f>
        <v>0</v>
      </c>
      <c r="BW212" s="64">
        <f>IF(ลับ!BW$3=0,0,IF(เวลาเรียน!CE6="น",ลับ!BW$3,0))</f>
        <v>0</v>
      </c>
      <c r="BX212" s="64">
        <f>IF(ลับ!BX$3=0,0,IF(เวลาเรียน!CF6="น",ลับ!BX$3,0))</f>
        <v>0</v>
      </c>
      <c r="BY212" s="64">
        <f>IF(ลับ!BY$3=0,0,IF(เวลาเรียน!CG6="น",ลับ!BY$3,0))</f>
        <v>0</v>
      </c>
      <c r="BZ212" s="64">
        <f>IF(ลับ!BZ$3=0,0,IF(เวลาเรียน!CH6="น",ลับ!BZ$3,0))</f>
        <v>0</v>
      </c>
      <c r="CA212" s="64">
        <f>IF(ลับ!CA$3=0,0,IF(เวลาเรียน!CI6="น",ลับ!CA$3,0))</f>
        <v>0</v>
      </c>
      <c r="CB212" s="64">
        <f>IF(ลับ!CB$3=0,0,IF(เวลาเรียน!CJ6="น",ลับ!CB$3,0))</f>
        <v>0</v>
      </c>
      <c r="CC212" s="64">
        <f>IF(ลับ!CC$3=0,0,IF(เวลาเรียน!CK6="น",ลับ!CC$3,0))</f>
        <v>0</v>
      </c>
      <c r="CD212" s="64">
        <f>IF(ลับ!CD$3=0,0,IF(เวลาเรียน!CL6="น",ลับ!CD$3,0))</f>
        <v>0</v>
      </c>
      <c r="CE212" s="64">
        <f>IF(ลับ!CE$3=0,0,IF(เวลาเรียน!CM6="น",ลับ!CE$3,0))</f>
        <v>0</v>
      </c>
      <c r="CF212" s="64">
        <f>IF(ลับ!CF$3=0,0,IF(เวลาเรียน!CN6="น",ลับ!CF$3,0))</f>
        <v>0</v>
      </c>
      <c r="CG212" s="64">
        <f>IF(ลับ!CG$3=0,0,IF(เวลาเรียน!CO6="น",ลับ!CG$3,0))</f>
        <v>0</v>
      </c>
      <c r="CH212" s="64">
        <f>IF(ลับ!CH$3=0,0,IF(เวลาเรียน!CP6="น",ลับ!CH$3,0))</f>
        <v>0</v>
      </c>
      <c r="CI212" s="64">
        <f>IF(ลับ!CI$3=0,0,IF(เวลาเรียน!CQ6="น",ลับ!CI$3,0))</f>
        <v>0</v>
      </c>
      <c r="CJ212" s="64">
        <f>IF(ลับ!CJ$3=0,0,IF(เวลาเรียน!CR6="น",ลับ!CJ$3,0))</f>
        <v>0</v>
      </c>
      <c r="CK212" s="64">
        <f>IF(ลับ!CK$3=0,0,IF(เวลาเรียน!CS6="น",ลับ!CK$3,0))</f>
        <v>0</v>
      </c>
      <c r="CL212" s="64">
        <f>IF(ลับ!CL$3=0,0,IF(เวลาเรียน!CT6="น",ลับ!CL$3,0))</f>
        <v>0</v>
      </c>
      <c r="CM212" s="64">
        <f>IF(ลับ!CM$3=0,0,IF(เวลาเรียน!CU6="น",ลับ!CM$3,0))</f>
        <v>0</v>
      </c>
      <c r="CN212" s="64">
        <f>IF(ลับ!CN$3=0,0,IF(เวลาเรียน!CV6="น",ลับ!CN$3,0))</f>
        <v>0</v>
      </c>
      <c r="CO212" s="64">
        <f>IF(ลับ!CO$3=0,0,IF(เวลาเรียน!CW6="น",ลับ!CO$3,0))</f>
        <v>0</v>
      </c>
      <c r="CP212" s="64">
        <f>IF(ลับ!CP$3=0,0,IF(เวลาเรียน!CX6="น",ลับ!CP$3,0))</f>
        <v>0</v>
      </c>
      <c r="CQ212" s="64">
        <f>IF(ลับ!CQ$3=0,0,IF(เวลาเรียน!CY6="น",ลับ!CQ$3,0))</f>
        <v>0</v>
      </c>
      <c r="CR212" s="64">
        <f>IF(ลับ!CR$3=0,0,IF(เวลาเรียน!CZ6="น",ลับ!CR$3,0))</f>
        <v>0</v>
      </c>
      <c r="CS212" s="64">
        <f>IF(ลับ!CS$3=0,0,IF(เวลาเรียน!DA6="น",ลับ!CS$3,0))</f>
        <v>0</v>
      </c>
      <c r="CT212" s="64">
        <f>IF(ลับ!CT$3=0,0,IF(เวลาเรียน!DB6="น",ลับ!CT$3,0))</f>
        <v>0</v>
      </c>
      <c r="CU212" s="64">
        <f>IF(ลับ!CU$3=0,0,IF(เวลาเรียน!DC6="น",ลับ!CU$3,0))</f>
        <v>0</v>
      </c>
      <c r="CV212" s="64">
        <f>IF(ลับ!CV$3=0,0,IF(เวลาเรียน!DD6="น",ลับ!CV$3,0))</f>
        <v>0</v>
      </c>
      <c r="CW212" s="64">
        <f>IF(ลับ!CW$3=0,0,IF(เวลาเรียน!DE6="น",ลับ!CW$3,0))</f>
        <v>0</v>
      </c>
      <c r="CX212" s="85">
        <f>SUM(B212:CW212)</f>
        <v>0</v>
      </c>
      <c r="CZ212" s="51"/>
      <c r="DA212" s="51"/>
      <c r="DB212" s="51"/>
      <c r="DC212" s="51"/>
      <c r="DD212" s="51"/>
      <c r="DE212" s="51"/>
      <c r="DF212" s="51"/>
      <c r="DG212" s="51"/>
      <c r="DH212" s="51"/>
      <c r="DI212" s="51"/>
      <c r="DJ212" s="51"/>
      <c r="DK212" s="51"/>
      <c r="DL212" s="51"/>
      <c r="DM212" s="51"/>
      <c r="DN212" s="51"/>
      <c r="DO212" s="51"/>
      <c r="DP212" s="51"/>
      <c r="DQ212" s="51"/>
      <c r="DR212" s="51"/>
      <c r="DS212" s="51"/>
      <c r="DT212" s="51"/>
      <c r="DU212" s="51"/>
      <c r="DV212" s="51"/>
      <c r="DW212" s="51"/>
      <c r="DX212" s="51"/>
      <c r="DY212" s="51"/>
      <c r="DZ212" s="51"/>
      <c r="EA212" s="51"/>
      <c r="EB212" s="51"/>
      <c r="EC212" s="51"/>
      <c r="ED212" s="51"/>
      <c r="EE212" s="51"/>
      <c r="EF212" s="51"/>
      <c r="GI212" s="77"/>
      <c r="GJ212" s="77"/>
      <c r="GK212" s="77"/>
      <c r="GL212" s="77"/>
      <c r="GM212" s="77"/>
      <c r="GN212" s="77"/>
      <c r="GO212" s="77"/>
      <c r="GP212" s="77"/>
      <c r="GQ212" s="77"/>
      <c r="GR212" s="77"/>
      <c r="GS212" s="77"/>
      <c r="GT212" s="77"/>
      <c r="GU212" s="77"/>
      <c r="GV212" s="77"/>
      <c r="GW212" s="77"/>
      <c r="GX212" s="77"/>
      <c r="GY212" s="77"/>
      <c r="GZ212" s="77"/>
      <c r="HA212" s="77"/>
      <c r="HB212" s="77"/>
      <c r="HC212" s="77"/>
      <c r="HD212" s="77"/>
      <c r="HE212" s="77"/>
      <c r="HF212" s="77"/>
    </row>
    <row r="213" spans="1:214" ht="21">
      <c r="A213" s="29">
        <v>2</v>
      </c>
      <c r="B213" s="64">
        <f>IF(ลับ!B$3=0,0,IF(เวลาเรียน!G7="น",ลับ!B$3,0))</f>
        <v>0</v>
      </c>
      <c r="C213" s="64">
        <f>IF(ลับ!C$3=0,0,IF(เวลาเรียน!H7="น",ลับ!C$3,0))</f>
        <v>0</v>
      </c>
      <c r="D213" s="64">
        <f>IF(ลับ!D$3=0,0,IF(เวลาเรียน!I7="น",ลับ!D$3,0))</f>
        <v>0</v>
      </c>
      <c r="E213" s="64">
        <f>IF(ลับ!E$3=0,0,IF(เวลาเรียน!J7="น",ลับ!E$3,0))</f>
        <v>0</v>
      </c>
      <c r="F213" s="64">
        <f>IF(ลับ!F$3=0,0,IF(เวลาเรียน!K7="น",ลับ!F$3,0))</f>
        <v>0</v>
      </c>
      <c r="G213" s="64">
        <f>IF(ลับ!G$3=0,0,IF(เวลาเรียน!L7="น",ลับ!G$3,0))</f>
        <v>0</v>
      </c>
      <c r="H213" s="64">
        <f>IF(ลับ!H$3=0,0,IF(เวลาเรียน!M7="น",ลับ!H$3,0))</f>
        <v>0</v>
      </c>
      <c r="I213" s="64">
        <f>IF(ลับ!I$3=0,0,IF(เวลาเรียน!N7="น",ลับ!I$3,0))</f>
        <v>0</v>
      </c>
      <c r="J213" s="64">
        <f>IF(ลับ!J$3=0,0,IF(เวลาเรียน!O7="น",ลับ!J$3,0))</f>
        <v>0</v>
      </c>
      <c r="K213" s="64">
        <f>IF(ลับ!K$3=0,0,IF(เวลาเรียน!P7="น",ลับ!K$3,0))</f>
        <v>0</v>
      </c>
      <c r="L213" s="64">
        <f>IF(ลับ!L$3=0,0,IF(เวลาเรียน!Q7="น",ลับ!L$3,0))</f>
        <v>0</v>
      </c>
      <c r="M213" s="64">
        <f>IF(ลับ!M$3=0,0,IF(เวลาเรียน!R7="น",ลับ!M$3,0))</f>
        <v>0</v>
      </c>
      <c r="N213" s="64">
        <f>IF(ลับ!N$3=0,0,IF(เวลาเรียน!S7="น",ลับ!N$3,0))</f>
        <v>0</v>
      </c>
      <c r="O213" s="64">
        <f>IF(ลับ!O$3=0,0,IF(เวลาเรียน!T7="น",ลับ!O$3,0))</f>
        <v>0</v>
      </c>
      <c r="P213" s="64">
        <f>IF(ลับ!P$3=0,0,IF(เวลาเรียน!U7="น",ลับ!P$3,0))</f>
        <v>0</v>
      </c>
      <c r="Q213" s="64">
        <f>IF(ลับ!Q$3=0,0,IF(เวลาเรียน!V7="น",ลับ!Q$3,0))</f>
        <v>0</v>
      </c>
      <c r="R213" s="64">
        <f>IF(ลับ!R$3=0,0,IF(เวลาเรียน!W7="น",ลับ!R$3,0))</f>
        <v>0</v>
      </c>
      <c r="S213" s="64">
        <f>IF(ลับ!S$3=0,0,IF(เวลาเรียน!X7="น",ลับ!S$3,0))</f>
        <v>0</v>
      </c>
      <c r="T213" s="64">
        <f>IF(ลับ!T$3=0,0,IF(เวลาเรียน!Y7="น",ลับ!T$3,0))</f>
        <v>0</v>
      </c>
      <c r="U213" s="64">
        <f>IF(ลับ!U$3=0,0,IF(เวลาเรียน!Z7="น",ลับ!U$3,0))</f>
        <v>0</v>
      </c>
      <c r="V213" s="64">
        <f>IF(ลับ!V$3=0,0,IF(เวลาเรียน!AA7="น",ลับ!V$3,0))</f>
        <v>0</v>
      </c>
      <c r="W213" s="64">
        <f>IF(ลับ!W$3=0,0,IF(เวลาเรียน!AB7="น",ลับ!W$3,0))</f>
        <v>0</v>
      </c>
      <c r="X213" s="64">
        <f>IF(ลับ!X$3=0,0,IF(เวลาเรียน!AC7="น",ลับ!X$3,0))</f>
        <v>0</v>
      </c>
      <c r="Y213" s="64">
        <f>IF(ลับ!Y$3=0,0,IF(เวลาเรียน!AD7="น",ลับ!Y$3,0))</f>
        <v>0</v>
      </c>
      <c r="Z213" s="773">
        <f>IF(ลับ!Z$3=0,0,IF(เวลาเรียน!AE7="น",ลับ!Z$3,0))</f>
        <v>0</v>
      </c>
      <c r="AA213" s="64">
        <f>IF(ลับ!B$3=0,0,IF(เวลาเรียน!AH7="น",ลับ!B$3,0))</f>
        <v>0</v>
      </c>
      <c r="AB213" s="64">
        <f>IF(ลับ!C$3=0,0,IF(เวลาเรียน!AI7="น",ลับ!C$3,0))</f>
        <v>0</v>
      </c>
      <c r="AC213" s="64">
        <f>IF(ลับ!D$3=0,0,IF(เวลาเรียน!AJ7="น",ลับ!D$3,0))</f>
        <v>0</v>
      </c>
      <c r="AD213" s="64">
        <f>IF(ลับ!E$3=0,0,IF(เวลาเรียน!AK7="น",ลับ!E$3,0))</f>
        <v>0</v>
      </c>
      <c r="AE213" s="64">
        <f>IF(ลับ!F$3=0,0,IF(เวลาเรียน!AL7="น",ลับ!F$3,0))</f>
        <v>0</v>
      </c>
      <c r="AF213" s="64">
        <f>IF(ลับ!G$3=0,0,IF(เวลาเรียน!AM7="น",ลับ!G$3,0))</f>
        <v>0</v>
      </c>
      <c r="AG213" s="64">
        <f>IF(ลับ!H$3=0,0,IF(เวลาเรียน!AN7="น",ลับ!H$3,0))</f>
        <v>0</v>
      </c>
      <c r="AH213" s="64">
        <f>IF(ลับ!I$3=0,0,IF(เวลาเรียน!AO7="น",ลับ!I$3,0))</f>
        <v>0</v>
      </c>
      <c r="AI213" s="64">
        <f>IF(ลับ!J$3=0,0,IF(เวลาเรียน!AP7="น",ลับ!J$3,0))</f>
        <v>0</v>
      </c>
      <c r="AJ213" s="64">
        <f>IF(ลับ!K$3=0,0,IF(เวลาเรียน!AQ7="น",ลับ!K$3,0))</f>
        <v>0</v>
      </c>
      <c r="AK213" s="64">
        <f>IF(ลับ!L$3=0,0,IF(เวลาเรียน!AR7="น",ลับ!L$3,0))</f>
        <v>0</v>
      </c>
      <c r="AL213" s="64">
        <f>IF(ลับ!M$3=0,0,IF(เวลาเรียน!AS7="น",ลับ!M$3,0))</f>
        <v>0</v>
      </c>
      <c r="AM213" s="64">
        <f>IF(ลับ!N$3=0,0,IF(เวลาเรียน!AT7="น",ลับ!N$3,0))</f>
        <v>0</v>
      </c>
      <c r="AN213" s="64">
        <f>IF(ลับ!O$3=0,0,IF(เวลาเรียน!AU7="น",ลับ!O$3,0))</f>
        <v>0</v>
      </c>
      <c r="AO213" s="64">
        <f>IF(ลับ!P$3=0,0,IF(เวลาเรียน!AV7="น",ลับ!P$3,0))</f>
        <v>0</v>
      </c>
      <c r="AP213" s="64">
        <f>IF(ลับ!Q$3=0,0,IF(เวลาเรียน!AW7="น",ลับ!Q$3,0))</f>
        <v>0</v>
      </c>
      <c r="AQ213" s="64">
        <f>IF(ลับ!R$3=0,0,IF(เวลาเรียน!AX7="น",ลับ!R$3,0))</f>
        <v>0</v>
      </c>
      <c r="AR213" s="64">
        <f>IF(ลับ!S$3=0,0,IF(เวลาเรียน!AY7="น",ลับ!S$3,0))</f>
        <v>0</v>
      </c>
      <c r="AS213" s="64">
        <f>IF(ลับ!T$3=0,0,IF(เวลาเรียน!AZ7="น",ลับ!T$3,0))</f>
        <v>0</v>
      </c>
      <c r="AT213" s="64">
        <f>IF(ลับ!U$3=0,0,IF(เวลาเรียน!BA7="น",ลับ!U$3,0))</f>
        <v>0</v>
      </c>
      <c r="AU213" s="64">
        <f>IF(ลับ!V$3=0,0,IF(เวลาเรียน!BB7="น",ลับ!V$3,0))</f>
        <v>0</v>
      </c>
      <c r="AV213" s="64">
        <f>IF(ลับ!W$3=0,0,IF(เวลาเรียน!BC7="น",ลับ!W$3,0))</f>
        <v>0</v>
      </c>
      <c r="AW213" s="64">
        <f>IF(ลับ!X$3=0,0,IF(เวลาเรียน!BD7="น",ลับ!X$3,0))</f>
        <v>0</v>
      </c>
      <c r="AX213" s="64">
        <f>IF(ลับ!Y$3=0,0,IF(เวลาเรียน!BE7="น",ลับ!Y$3,0))</f>
        <v>0</v>
      </c>
      <c r="AY213" s="64">
        <f>IF(ลับ!Z$3=0,0,IF(เวลาเรียน!BF7="น",ลับ!Z$3,0))</f>
        <v>0</v>
      </c>
      <c r="AZ213" s="64">
        <f>IF(ลับ!AA$3=0,0,IF(เวลาเรียน!BG7="น",ลับ!AA$3,0))</f>
        <v>0</v>
      </c>
      <c r="BA213" s="64">
        <f>IF(ลับ!AB$3=0,0,IF(เวลาเรียน!BH7="น",ลับ!AB$3,0))</f>
        <v>0</v>
      </c>
      <c r="BB213" s="64">
        <f>IF(ลับ!AC$3=0,0,IF(เวลาเรียน!BI7="น",ลับ!AC$3,0))</f>
        <v>0</v>
      </c>
      <c r="BC213" s="64">
        <f>IF(ลับ!AD$3=0,0,IF(เวลาเรียน!BJ7="น",ลับ!AD$3,0))</f>
        <v>0</v>
      </c>
      <c r="BD213" s="64">
        <f>IF(ลับ!AE$3=0,0,IF(เวลาเรียน!BK7="น",ลับ!AE$3,0))</f>
        <v>0</v>
      </c>
      <c r="BE213" s="64">
        <f>IF(ลับ!AF$3=0,0,IF(เวลาเรียน!BL7="น",ลับ!AF$3,0))</f>
        <v>0</v>
      </c>
      <c r="BF213" s="64">
        <f>IF(ลับ!AG$3=0,0,IF(เวลาเรียน!BM7="น",ลับ!AG$3,0))</f>
        <v>0</v>
      </c>
      <c r="BG213" s="64">
        <f>IF(ลับ!AH$3=0,0,IF(เวลาเรียน!BN7="น",ลับ!AH$3,0))</f>
        <v>0</v>
      </c>
      <c r="BH213" s="64">
        <f>IF(ลับ!AI$3=0,0,IF(เวลาเรียน!BO7="น",ลับ!AI$3,0))</f>
        <v>0</v>
      </c>
      <c r="BI213" s="64">
        <f>IF(ลับ!AJ$3=0,0,IF(เวลาเรียน!BP7="น",ลับ!AJ$3,0))</f>
        <v>0</v>
      </c>
      <c r="BJ213" s="64">
        <f>IF(ลับ!AK$3=0,0,IF(เวลาเรียน!BQ7="น",ลับ!AK$3,0))</f>
        <v>0</v>
      </c>
      <c r="BK213" s="64">
        <f>IF(ลับ!AL$3=0,0,IF(เวลาเรียน!BR7="น",ลับ!AL$3,0))</f>
        <v>0</v>
      </c>
      <c r="BL213" s="64">
        <f>IF(ลับ!AM$3=0,0,IF(เวลาเรียน!BS7="น",ลับ!AM$3,0))</f>
        <v>0</v>
      </c>
      <c r="BM213" s="64">
        <f>IF(ลับ!AN$3=0,0,IF(เวลาเรียน!BT7="น",ลับ!AN$3,0))</f>
        <v>0</v>
      </c>
      <c r="BN213" s="64">
        <f>IF(ลับ!AO$3=0,0,IF(เวลาเรียน!BU7="น",ลับ!AO$3,0))</f>
        <v>0</v>
      </c>
      <c r="BO213" s="64">
        <f>IF(ลับ!AP$3=0,0,IF(เวลาเรียน!BV7="น",ลับ!AP$3,0))</f>
        <v>0</v>
      </c>
      <c r="BP213" s="64">
        <f>IF(ลับ!AQ$3=0,0,IF(เวลาเรียน!BW7="น",ลับ!AQ$3,0))</f>
        <v>0</v>
      </c>
      <c r="BQ213" s="64">
        <f>IF(ลับ!AR$3=0,0,IF(เวลาเรียน!BX7="น",ลับ!AR$3,0))</f>
        <v>0</v>
      </c>
      <c r="BR213" s="64">
        <f>IF(ลับ!AS$3=0,0,IF(เวลาเรียน!BY7="น",ลับ!AS$3,0))</f>
        <v>0</v>
      </c>
      <c r="BS213" s="773">
        <f>IF(ลับ!AT$3=0,0,IF(เวลาเรียน!BZ7="น",ลับ!AT$3,0))</f>
        <v>0</v>
      </c>
      <c r="BT213" s="64">
        <f>IF(ลับ!BT$3=0,0,IF(เวลาเรียน!CB7="น",ลับ!BT$3,0))</f>
        <v>0</v>
      </c>
      <c r="BU213" s="64">
        <f>IF(ลับ!BU$3=0,0,IF(เวลาเรียน!CC7="น",ลับ!BU$3,0))</f>
        <v>0</v>
      </c>
      <c r="BV213" s="64">
        <f>IF(ลับ!BV$3=0,0,IF(เวลาเรียน!CD7="น",ลับ!BV$3,0))</f>
        <v>0</v>
      </c>
      <c r="BW213" s="64">
        <f>IF(ลับ!BW$3=0,0,IF(เวลาเรียน!CE7="น",ลับ!BW$3,0))</f>
        <v>0</v>
      </c>
      <c r="BX213" s="64">
        <f>IF(ลับ!BX$3=0,0,IF(เวลาเรียน!CF7="น",ลับ!BX$3,0))</f>
        <v>0</v>
      </c>
      <c r="BY213" s="64">
        <f>IF(ลับ!BY$3=0,0,IF(เวลาเรียน!CG7="น",ลับ!BY$3,0))</f>
        <v>0</v>
      </c>
      <c r="BZ213" s="64">
        <f>IF(ลับ!BZ$3=0,0,IF(เวลาเรียน!CH7="น",ลับ!BZ$3,0))</f>
        <v>0</v>
      </c>
      <c r="CA213" s="64">
        <f>IF(ลับ!CA$3=0,0,IF(เวลาเรียน!CI7="น",ลับ!CA$3,0))</f>
        <v>0</v>
      </c>
      <c r="CB213" s="64">
        <f>IF(ลับ!CB$3=0,0,IF(เวลาเรียน!CJ7="น",ลับ!CB$3,0))</f>
        <v>0</v>
      </c>
      <c r="CC213" s="64">
        <f>IF(ลับ!CC$3=0,0,IF(เวลาเรียน!CK7="น",ลับ!CC$3,0))</f>
        <v>0</v>
      </c>
      <c r="CD213" s="64">
        <f>IF(ลับ!CD$3=0,0,IF(เวลาเรียน!CL7="น",ลับ!CD$3,0))</f>
        <v>0</v>
      </c>
      <c r="CE213" s="64">
        <f>IF(ลับ!CE$3=0,0,IF(เวลาเรียน!CM7="น",ลับ!CE$3,0))</f>
        <v>0</v>
      </c>
      <c r="CF213" s="64">
        <f>IF(ลับ!CF$3=0,0,IF(เวลาเรียน!CN7="น",ลับ!CF$3,0))</f>
        <v>0</v>
      </c>
      <c r="CG213" s="64">
        <f>IF(ลับ!CG$3=0,0,IF(เวลาเรียน!CO7="น",ลับ!CG$3,0))</f>
        <v>0</v>
      </c>
      <c r="CH213" s="64">
        <f>IF(ลับ!CH$3=0,0,IF(เวลาเรียน!CP7="น",ลับ!CH$3,0))</f>
        <v>0</v>
      </c>
      <c r="CI213" s="64">
        <f>IF(ลับ!CI$3=0,0,IF(เวลาเรียน!CQ7="น",ลับ!CI$3,0))</f>
        <v>0</v>
      </c>
      <c r="CJ213" s="64">
        <f>IF(ลับ!CJ$3=0,0,IF(เวลาเรียน!CR7="น",ลับ!CJ$3,0))</f>
        <v>0</v>
      </c>
      <c r="CK213" s="64">
        <f>IF(ลับ!CK$3=0,0,IF(เวลาเรียน!CS7="น",ลับ!CK$3,0))</f>
        <v>0</v>
      </c>
      <c r="CL213" s="64">
        <f>IF(ลับ!CL$3=0,0,IF(เวลาเรียน!CT7="น",ลับ!CL$3,0))</f>
        <v>0</v>
      </c>
      <c r="CM213" s="64">
        <f>IF(ลับ!CM$3=0,0,IF(เวลาเรียน!CU7="น",ลับ!CM$3,0))</f>
        <v>0</v>
      </c>
      <c r="CN213" s="64">
        <f>IF(ลับ!CN$3=0,0,IF(เวลาเรียน!CV7="น",ลับ!CN$3,0))</f>
        <v>0</v>
      </c>
      <c r="CO213" s="64">
        <f>IF(ลับ!CO$3=0,0,IF(เวลาเรียน!CW7="น",ลับ!CO$3,0))</f>
        <v>0</v>
      </c>
      <c r="CP213" s="64">
        <f>IF(ลับ!CP$3=0,0,IF(เวลาเรียน!CX7="น",ลับ!CP$3,0))</f>
        <v>0</v>
      </c>
      <c r="CQ213" s="64">
        <f>IF(ลับ!CQ$3=0,0,IF(เวลาเรียน!CY7="น",ลับ!CQ$3,0))</f>
        <v>0</v>
      </c>
      <c r="CR213" s="64">
        <f>IF(ลับ!CR$3=0,0,IF(เวลาเรียน!CZ7="น",ลับ!CR$3,0))</f>
        <v>0</v>
      </c>
      <c r="CS213" s="64">
        <f>IF(ลับ!CS$3=0,0,IF(เวลาเรียน!DA7="น",ลับ!CS$3,0))</f>
        <v>0</v>
      </c>
      <c r="CT213" s="64">
        <f>IF(ลับ!CT$3=0,0,IF(เวลาเรียน!DB7="น",ลับ!CT$3,0))</f>
        <v>0</v>
      </c>
      <c r="CU213" s="64">
        <f>IF(ลับ!CU$3=0,0,IF(เวลาเรียน!DC7="น",ลับ!CU$3,0))</f>
        <v>0</v>
      </c>
      <c r="CV213" s="64">
        <f>IF(ลับ!CV$3=0,0,IF(เวลาเรียน!DD7="น",ลับ!CV$3,0))</f>
        <v>0</v>
      </c>
      <c r="CW213" s="64">
        <f>IF(ลับ!CW$3=0,0,IF(เวลาเรียน!DE7="น",ลับ!CW$3,0))</f>
        <v>0</v>
      </c>
      <c r="CX213" s="85">
        <f t="shared" ref="CX213:CX261" si="27">SUM(B213:CW213)</f>
        <v>0</v>
      </c>
      <c r="CZ213" s="51"/>
      <c r="DA213" s="51"/>
      <c r="DB213" s="51"/>
      <c r="DC213" s="51"/>
      <c r="DD213" s="51"/>
      <c r="DE213" s="51"/>
      <c r="DF213" s="51"/>
      <c r="DG213" s="51"/>
      <c r="DH213" s="51"/>
      <c r="DI213" s="51"/>
      <c r="DJ213" s="51"/>
      <c r="DK213" s="51"/>
      <c r="DL213" s="51"/>
      <c r="DM213" s="51"/>
      <c r="DN213" s="51"/>
      <c r="DO213" s="51"/>
      <c r="DP213" s="51"/>
      <c r="DQ213" s="51"/>
      <c r="DR213" s="51"/>
      <c r="DS213" s="51"/>
      <c r="DT213" s="51"/>
      <c r="DU213" s="51"/>
      <c r="DV213" s="51"/>
      <c r="DW213" s="51"/>
      <c r="DX213" s="51"/>
      <c r="DY213" s="51"/>
      <c r="DZ213" s="51"/>
      <c r="EA213" s="51"/>
      <c r="EB213" s="51"/>
      <c r="EC213" s="51"/>
      <c r="ED213" s="51"/>
      <c r="EE213" s="51"/>
      <c r="EF213" s="51"/>
      <c r="GI213" s="77"/>
      <c r="GJ213" s="77"/>
      <c r="GK213" s="77"/>
      <c r="GL213" s="77"/>
      <c r="GM213" s="77"/>
      <c r="GN213" s="77"/>
      <c r="GO213" s="77"/>
      <c r="GP213" s="77"/>
      <c r="GQ213" s="77"/>
      <c r="GR213" s="77"/>
      <c r="GS213" s="77"/>
      <c r="GT213" s="77"/>
      <c r="GU213" s="77"/>
      <c r="GV213" s="77"/>
      <c r="GW213" s="77"/>
      <c r="GX213" s="77"/>
      <c r="GY213" s="77"/>
      <c r="GZ213" s="77"/>
      <c r="HA213" s="77"/>
      <c r="HB213" s="77"/>
      <c r="HC213" s="77"/>
      <c r="HD213" s="77"/>
      <c r="HE213" s="77"/>
      <c r="HF213" s="77"/>
    </row>
    <row r="214" spans="1:214" ht="21">
      <c r="A214" s="29">
        <v>3</v>
      </c>
      <c r="B214" s="64">
        <f>IF(ลับ!B$3=0,0,IF(เวลาเรียน!G8="น",ลับ!B$3,0))</f>
        <v>0</v>
      </c>
      <c r="C214" s="64">
        <f>IF(ลับ!C$3=0,0,IF(เวลาเรียน!H8="น",ลับ!C$3,0))</f>
        <v>0</v>
      </c>
      <c r="D214" s="64">
        <f>IF(ลับ!D$3=0,0,IF(เวลาเรียน!I8="น",ลับ!D$3,0))</f>
        <v>0</v>
      </c>
      <c r="E214" s="64">
        <f>IF(ลับ!E$3=0,0,IF(เวลาเรียน!J8="น",ลับ!E$3,0))</f>
        <v>0</v>
      </c>
      <c r="F214" s="64">
        <f>IF(ลับ!F$3=0,0,IF(เวลาเรียน!K8="น",ลับ!F$3,0))</f>
        <v>0</v>
      </c>
      <c r="G214" s="64">
        <f>IF(ลับ!G$3=0,0,IF(เวลาเรียน!L8="น",ลับ!G$3,0))</f>
        <v>0</v>
      </c>
      <c r="H214" s="64">
        <f>IF(ลับ!H$3=0,0,IF(เวลาเรียน!M8="น",ลับ!H$3,0))</f>
        <v>0</v>
      </c>
      <c r="I214" s="64">
        <f>IF(ลับ!I$3=0,0,IF(เวลาเรียน!N8="น",ลับ!I$3,0))</f>
        <v>0</v>
      </c>
      <c r="J214" s="64">
        <f>IF(ลับ!J$3=0,0,IF(เวลาเรียน!O8="น",ลับ!J$3,0))</f>
        <v>0</v>
      </c>
      <c r="K214" s="64">
        <f>IF(ลับ!K$3=0,0,IF(เวลาเรียน!P8="น",ลับ!K$3,0))</f>
        <v>0</v>
      </c>
      <c r="L214" s="64">
        <f>IF(ลับ!L$3=0,0,IF(เวลาเรียน!Q8="น",ลับ!L$3,0))</f>
        <v>0</v>
      </c>
      <c r="M214" s="64">
        <f>IF(ลับ!M$3=0,0,IF(เวลาเรียน!R8="น",ลับ!M$3,0))</f>
        <v>0</v>
      </c>
      <c r="N214" s="64">
        <f>IF(ลับ!N$3=0,0,IF(เวลาเรียน!S8="น",ลับ!N$3,0))</f>
        <v>0</v>
      </c>
      <c r="O214" s="64">
        <f>IF(ลับ!O$3=0,0,IF(เวลาเรียน!T8="น",ลับ!O$3,0))</f>
        <v>0</v>
      </c>
      <c r="P214" s="64">
        <f>IF(ลับ!P$3=0,0,IF(เวลาเรียน!U8="น",ลับ!P$3,0))</f>
        <v>0</v>
      </c>
      <c r="Q214" s="64">
        <f>IF(ลับ!Q$3=0,0,IF(เวลาเรียน!V8="น",ลับ!Q$3,0))</f>
        <v>0</v>
      </c>
      <c r="R214" s="64">
        <f>IF(ลับ!R$3=0,0,IF(เวลาเรียน!W8="น",ลับ!R$3,0))</f>
        <v>0</v>
      </c>
      <c r="S214" s="64">
        <f>IF(ลับ!S$3=0,0,IF(เวลาเรียน!X8="น",ลับ!S$3,0))</f>
        <v>0</v>
      </c>
      <c r="T214" s="64">
        <f>IF(ลับ!T$3=0,0,IF(เวลาเรียน!Y8="น",ลับ!T$3,0))</f>
        <v>0</v>
      </c>
      <c r="U214" s="64">
        <f>IF(ลับ!U$3=0,0,IF(เวลาเรียน!Z8="น",ลับ!U$3,0))</f>
        <v>0</v>
      </c>
      <c r="V214" s="64">
        <f>IF(ลับ!V$3=0,0,IF(เวลาเรียน!AA8="น",ลับ!V$3,0))</f>
        <v>0</v>
      </c>
      <c r="W214" s="64">
        <f>IF(ลับ!W$3=0,0,IF(เวลาเรียน!AB8="น",ลับ!W$3,0))</f>
        <v>0</v>
      </c>
      <c r="X214" s="64">
        <f>IF(ลับ!X$3=0,0,IF(เวลาเรียน!AC8="น",ลับ!X$3,0))</f>
        <v>0</v>
      </c>
      <c r="Y214" s="64">
        <f>IF(ลับ!Y$3=0,0,IF(เวลาเรียน!AD8="น",ลับ!Y$3,0))</f>
        <v>0</v>
      </c>
      <c r="Z214" s="773">
        <f>IF(ลับ!Z$3=0,0,IF(เวลาเรียน!AE8="น",ลับ!Z$3,0))</f>
        <v>0</v>
      </c>
      <c r="AA214" s="64">
        <f>IF(ลับ!B$3=0,0,IF(เวลาเรียน!AH8="น",ลับ!B$3,0))</f>
        <v>0</v>
      </c>
      <c r="AB214" s="64">
        <f>IF(ลับ!C$3=0,0,IF(เวลาเรียน!AI8="น",ลับ!C$3,0))</f>
        <v>0</v>
      </c>
      <c r="AC214" s="64">
        <f>IF(ลับ!D$3=0,0,IF(เวลาเรียน!AJ8="น",ลับ!D$3,0))</f>
        <v>0</v>
      </c>
      <c r="AD214" s="64">
        <f>IF(ลับ!E$3=0,0,IF(เวลาเรียน!AK8="น",ลับ!E$3,0))</f>
        <v>0</v>
      </c>
      <c r="AE214" s="64">
        <f>IF(ลับ!F$3=0,0,IF(เวลาเรียน!AL8="น",ลับ!F$3,0))</f>
        <v>0</v>
      </c>
      <c r="AF214" s="64">
        <f>IF(ลับ!G$3=0,0,IF(เวลาเรียน!AM8="น",ลับ!G$3,0))</f>
        <v>0</v>
      </c>
      <c r="AG214" s="64">
        <f>IF(ลับ!H$3=0,0,IF(เวลาเรียน!AN8="น",ลับ!H$3,0))</f>
        <v>0</v>
      </c>
      <c r="AH214" s="64">
        <f>IF(ลับ!I$3=0,0,IF(เวลาเรียน!AO8="น",ลับ!I$3,0))</f>
        <v>0</v>
      </c>
      <c r="AI214" s="64">
        <f>IF(ลับ!J$3=0,0,IF(เวลาเรียน!AP8="น",ลับ!J$3,0))</f>
        <v>0</v>
      </c>
      <c r="AJ214" s="64">
        <f>IF(ลับ!K$3=0,0,IF(เวลาเรียน!AQ8="น",ลับ!K$3,0))</f>
        <v>0</v>
      </c>
      <c r="AK214" s="64">
        <f>IF(ลับ!L$3=0,0,IF(เวลาเรียน!AR8="น",ลับ!L$3,0))</f>
        <v>0</v>
      </c>
      <c r="AL214" s="64">
        <f>IF(ลับ!M$3=0,0,IF(เวลาเรียน!AS8="น",ลับ!M$3,0))</f>
        <v>0</v>
      </c>
      <c r="AM214" s="64">
        <f>IF(ลับ!N$3=0,0,IF(เวลาเรียน!AT8="น",ลับ!N$3,0))</f>
        <v>0</v>
      </c>
      <c r="AN214" s="64">
        <f>IF(ลับ!O$3=0,0,IF(เวลาเรียน!AU8="น",ลับ!O$3,0))</f>
        <v>0</v>
      </c>
      <c r="AO214" s="64">
        <f>IF(ลับ!P$3=0,0,IF(เวลาเรียน!AV8="น",ลับ!P$3,0))</f>
        <v>0</v>
      </c>
      <c r="AP214" s="64">
        <f>IF(ลับ!Q$3=0,0,IF(เวลาเรียน!AW8="น",ลับ!Q$3,0))</f>
        <v>0</v>
      </c>
      <c r="AQ214" s="64">
        <f>IF(ลับ!R$3=0,0,IF(เวลาเรียน!AX8="น",ลับ!R$3,0))</f>
        <v>0</v>
      </c>
      <c r="AR214" s="64">
        <f>IF(ลับ!S$3=0,0,IF(เวลาเรียน!AY8="น",ลับ!S$3,0))</f>
        <v>0</v>
      </c>
      <c r="AS214" s="64">
        <f>IF(ลับ!T$3=0,0,IF(เวลาเรียน!AZ8="น",ลับ!T$3,0))</f>
        <v>0</v>
      </c>
      <c r="AT214" s="64">
        <f>IF(ลับ!U$3=0,0,IF(เวลาเรียน!BA8="น",ลับ!U$3,0))</f>
        <v>0</v>
      </c>
      <c r="AU214" s="64">
        <f>IF(ลับ!V$3=0,0,IF(เวลาเรียน!BB8="น",ลับ!V$3,0))</f>
        <v>0</v>
      </c>
      <c r="AV214" s="64">
        <f>IF(ลับ!W$3=0,0,IF(เวลาเรียน!BC8="น",ลับ!W$3,0))</f>
        <v>0</v>
      </c>
      <c r="AW214" s="64">
        <f>IF(ลับ!X$3=0,0,IF(เวลาเรียน!BD8="น",ลับ!X$3,0))</f>
        <v>0</v>
      </c>
      <c r="AX214" s="64">
        <f>IF(ลับ!Y$3=0,0,IF(เวลาเรียน!BE8="น",ลับ!Y$3,0))</f>
        <v>0</v>
      </c>
      <c r="AY214" s="64">
        <f>IF(ลับ!Z$3=0,0,IF(เวลาเรียน!BF8="น",ลับ!Z$3,0))</f>
        <v>0</v>
      </c>
      <c r="AZ214" s="64">
        <f>IF(ลับ!AA$3=0,0,IF(เวลาเรียน!BG8="น",ลับ!AA$3,0))</f>
        <v>0</v>
      </c>
      <c r="BA214" s="64">
        <f>IF(ลับ!AB$3=0,0,IF(เวลาเรียน!BH8="น",ลับ!AB$3,0))</f>
        <v>0</v>
      </c>
      <c r="BB214" s="64">
        <f>IF(ลับ!AC$3=0,0,IF(เวลาเรียน!BI8="น",ลับ!AC$3,0))</f>
        <v>0</v>
      </c>
      <c r="BC214" s="64">
        <f>IF(ลับ!AD$3=0,0,IF(เวลาเรียน!BJ8="น",ลับ!AD$3,0))</f>
        <v>0</v>
      </c>
      <c r="BD214" s="64">
        <f>IF(ลับ!AE$3=0,0,IF(เวลาเรียน!BK8="น",ลับ!AE$3,0))</f>
        <v>0</v>
      </c>
      <c r="BE214" s="64">
        <f>IF(ลับ!AF$3=0,0,IF(เวลาเรียน!BL8="น",ลับ!AF$3,0))</f>
        <v>0</v>
      </c>
      <c r="BF214" s="64">
        <f>IF(ลับ!AG$3=0,0,IF(เวลาเรียน!BM8="น",ลับ!AG$3,0))</f>
        <v>0</v>
      </c>
      <c r="BG214" s="64">
        <f>IF(ลับ!AH$3=0,0,IF(เวลาเรียน!BN8="น",ลับ!AH$3,0))</f>
        <v>0</v>
      </c>
      <c r="BH214" s="64">
        <f>IF(ลับ!AI$3=0,0,IF(เวลาเรียน!BO8="น",ลับ!AI$3,0))</f>
        <v>0</v>
      </c>
      <c r="BI214" s="64">
        <f>IF(ลับ!AJ$3=0,0,IF(เวลาเรียน!BP8="น",ลับ!AJ$3,0))</f>
        <v>0</v>
      </c>
      <c r="BJ214" s="64">
        <f>IF(ลับ!AK$3=0,0,IF(เวลาเรียน!BQ8="น",ลับ!AK$3,0))</f>
        <v>0</v>
      </c>
      <c r="BK214" s="64">
        <f>IF(ลับ!AL$3=0,0,IF(เวลาเรียน!BR8="น",ลับ!AL$3,0))</f>
        <v>0</v>
      </c>
      <c r="BL214" s="64">
        <f>IF(ลับ!AM$3=0,0,IF(เวลาเรียน!BS8="น",ลับ!AM$3,0))</f>
        <v>0</v>
      </c>
      <c r="BM214" s="64">
        <f>IF(ลับ!AN$3=0,0,IF(เวลาเรียน!BT8="น",ลับ!AN$3,0))</f>
        <v>0</v>
      </c>
      <c r="BN214" s="64">
        <f>IF(ลับ!AO$3=0,0,IF(เวลาเรียน!BU8="น",ลับ!AO$3,0))</f>
        <v>0</v>
      </c>
      <c r="BO214" s="64">
        <f>IF(ลับ!AP$3=0,0,IF(เวลาเรียน!BV8="น",ลับ!AP$3,0))</f>
        <v>0</v>
      </c>
      <c r="BP214" s="64">
        <f>IF(ลับ!AQ$3=0,0,IF(เวลาเรียน!BW8="น",ลับ!AQ$3,0))</f>
        <v>0</v>
      </c>
      <c r="BQ214" s="64">
        <f>IF(ลับ!AR$3=0,0,IF(เวลาเรียน!BX8="น",ลับ!AR$3,0))</f>
        <v>0</v>
      </c>
      <c r="BR214" s="64">
        <f>IF(ลับ!AS$3=0,0,IF(เวลาเรียน!BY8="น",ลับ!AS$3,0))</f>
        <v>0</v>
      </c>
      <c r="BS214" s="773">
        <f>IF(ลับ!AT$3=0,0,IF(เวลาเรียน!BZ8="น",ลับ!AT$3,0))</f>
        <v>0</v>
      </c>
      <c r="BT214" s="64">
        <f>IF(ลับ!BT$3=0,0,IF(เวลาเรียน!CB8="น",ลับ!BT$3,0))</f>
        <v>0</v>
      </c>
      <c r="BU214" s="64">
        <f>IF(ลับ!BU$3=0,0,IF(เวลาเรียน!CC8="น",ลับ!BU$3,0))</f>
        <v>0</v>
      </c>
      <c r="BV214" s="64">
        <f>IF(ลับ!BV$3=0,0,IF(เวลาเรียน!CD8="น",ลับ!BV$3,0))</f>
        <v>0</v>
      </c>
      <c r="BW214" s="64">
        <f>IF(ลับ!BW$3=0,0,IF(เวลาเรียน!CE8="น",ลับ!BW$3,0))</f>
        <v>0</v>
      </c>
      <c r="BX214" s="64">
        <f>IF(ลับ!BX$3=0,0,IF(เวลาเรียน!CF8="น",ลับ!BX$3,0))</f>
        <v>0</v>
      </c>
      <c r="BY214" s="64">
        <f>IF(ลับ!BY$3=0,0,IF(เวลาเรียน!CG8="น",ลับ!BY$3,0))</f>
        <v>0</v>
      </c>
      <c r="BZ214" s="64">
        <f>IF(ลับ!BZ$3=0,0,IF(เวลาเรียน!CH8="น",ลับ!BZ$3,0))</f>
        <v>0</v>
      </c>
      <c r="CA214" s="64">
        <f>IF(ลับ!CA$3=0,0,IF(เวลาเรียน!CI8="น",ลับ!CA$3,0))</f>
        <v>0</v>
      </c>
      <c r="CB214" s="64">
        <f>IF(ลับ!CB$3=0,0,IF(เวลาเรียน!CJ8="น",ลับ!CB$3,0))</f>
        <v>0</v>
      </c>
      <c r="CC214" s="64">
        <f>IF(ลับ!CC$3=0,0,IF(เวลาเรียน!CK8="น",ลับ!CC$3,0))</f>
        <v>0</v>
      </c>
      <c r="CD214" s="64">
        <f>IF(ลับ!CD$3=0,0,IF(เวลาเรียน!CL8="น",ลับ!CD$3,0))</f>
        <v>0</v>
      </c>
      <c r="CE214" s="64">
        <f>IF(ลับ!CE$3=0,0,IF(เวลาเรียน!CM8="น",ลับ!CE$3,0))</f>
        <v>0</v>
      </c>
      <c r="CF214" s="64">
        <f>IF(ลับ!CF$3=0,0,IF(เวลาเรียน!CN8="น",ลับ!CF$3,0))</f>
        <v>0</v>
      </c>
      <c r="CG214" s="64">
        <f>IF(ลับ!CG$3=0,0,IF(เวลาเรียน!CO8="น",ลับ!CG$3,0))</f>
        <v>0</v>
      </c>
      <c r="CH214" s="64">
        <f>IF(ลับ!CH$3=0,0,IF(เวลาเรียน!CP8="น",ลับ!CH$3,0))</f>
        <v>0</v>
      </c>
      <c r="CI214" s="64">
        <f>IF(ลับ!CI$3=0,0,IF(เวลาเรียน!CQ8="น",ลับ!CI$3,0))</f>
        <v>0</v>
      </c>
      <c r="CJ214" s="64">
        <f>IF(ลับ!CJ$3=0,0,IF(เวลาเรียน!CR8="น",ลับ!CJ$3,0))</f>
        <v>0</v>
      </c>
      <c r="CK214" s="64">
        <f>IF(ลับ!CK$3=0,0,IF(เวลาเรียน!CS8="น",ลับ!CK$3,0))</f>
        <v>0</v>
      </c>
      <c r="CL214" s="64">
        <f>IF(ลับ!CL$3=0,0,IF(เวลาเรียน!CT8="น",ลับ!CL$3,0))</f>
        <v>0</v>
      </c>
      <c r="CM214" s="64">
        <f>IF(ลับ!CM$3=0,0,IF(เวลาเรียน!CU8="น",ลับ!CM$3,0))</f>
        <v>0</v>
      </c>
      <c r="CN214" s="64">
        <f>IF(ลับ!CN$3=0,0,IF(เวลาเรียน!CV8="น",ลับ!CN$3,0))</f>
        <v>0</v>
      </c>
      <c r="CO214" s="64">
        <f>IF(ลับ!CO$3=0,0,IF(เวลาเรียน!CW8="น",ลับ!CO$3,0))</f>
        <v>0</v>
      </c>
      <c r="CP214" s="64">
        <f>IF(ลับ!CP$3=0,0,IF(เวลาเรียน!CX8="น",ลับ!CP$3,0))</f>
        <v>0</v>
      </c>
      <c r="CQ214" s="64">
        <f>IF(ลับ!CQ$3=0,0,IF(เวลาเรียน!CY8="น",ลับ!CQ$3,0))</f>
        <v>0</v>
      </c>
      <c r="CR214" s="64">
        <f>IF(ลับ!CR$3=0,0,IF(เวลาเรียน!CZ8="น",ลับ!CR$3,0))</f>
        <v>0</v>
      </c>
      <c r="CS214" s="64">
        <f>IF(ลับ!CS$3=0,0,IF(เวลาเรียน!DA8="น",ลับ!CS$3,0))</f>
        <v>0</v>
      </c>
      <c r="CT214" s="64">
        <f>IF(ลับ!CT$3=0,0,IF(เวลาเรียน!DB8="น",ลับ!CT$3,0))</f>
        <v>0</v>
      </c>
      <c r="CU214" s="64">
        <f>IF(ลับ!CU$3=0,0,IF(เวลาเรียน!DC8="น",ลับ!CU$3,0))</f>
        <v>0</v>
      </c>
      <c r="CV214" s="64">
        <f>IF(ลับ!CV$3=0,0,IF(เวลาเรียน!DD8="น",ลับ!CV$3,0))</f>
        <v>0</v>
      </c>
      <c r="CW214" s="64">
        <f>IF(ลับ!CW$3=0,0,IF(เวลาเรียน!DE8="น",ลับ!CW$3,0))</f>
        <v>0</v>
      </c>
      <c r="CX214" s="85">
        <f t="shared" si="27"/>
        <v>0</v>
      </c>
      <c r="CZ214" s="51"/>
      <c r="DA214" s="51"/>
      <c r="DB214" s="51"/>
      <c r="DC214" s="51"/>
      <c r="DD214" s="51"/>
      <c r="DE214" s="51"/>
      <c r="DF214" s="51"/>
      <c r="DG214" s="51"/>
      <c r="DH214" s="51"/>
      <c r="DI214" s="51"/>
      <c r="DJ214" s="51"/>
      <c r="DK214" s="51"/>
      <c r="DL214" s="51"/>
      <c r="DM214" s="51"/>
      <c r="DN214" s="51"/>
      <c r="DO214" s="51"/>
      <c r="DP214" s="51"/>
      <c r="DQ214" s="51"/>
      <c r="DR214" s="51"/>
      <c r="DS214" s="51"/>
      <c r="DT214" s="51"/>
      <c r="DU214" s="51"/>
      <c r="DV214" s="51"/>
      <c r="DW214" s="51"/>
      <c r="DX214" s="51"/>
      <c r="DY214" s="51"/>
      <c r="DZ214" s="51"/>
      <c r="EA214" s="51"/>
      <c r="EB214" s="51"/>
      <c r="EC214" s="51"/>
      <c r="ED214" s="51"/>
      <c r="EE214" s="51"/>
      <c r="EF214" s="51"/>
      <c r="GI214" s="77"/>
      <c r="GJ214" s="77"/>
      <c r="GK214" s="77"/>
      <c r="GL214" s="77"/>
      <c r="GM214" s="77"/>
      <c r="GN214" s="77"/>
      <c r="GO214" s="77"/>
      <c r="GP214" s="77"/>
      <c r="GQ214" s="77"/>
      <c r="GR214" s="77"/>
      <c r="GS214" s="77"/>
      <c r="GT214" s="77"/>
      <c r="GU214" s="77"/>
      <c r="GV214" s="77"/>
      <c r="GW214" s="77"/>
      <c r="GX214" s="77"/>
      <c r="GY214" s="77"/>
      <c r="GZ214" s="77"/>
      <c r="HA214" s="77"/>
      <c r="HB214" s="77"/>
      <c r="HC214" s="77"/>
      <c r="HD214" s="77"/>
      <c r="HE214" s="77"/>
      <c r="HF214" s="77"/>
    </row>
    <row r="215" spans="1:214" ht="21">
      <c r="A215" s="29">
        <v>4</v>
      </c>
      <c r="B215" s="64">
        <f>IF(ลับ!B$3=0,0,IF(เวลาเรียน!G9="น",ลับ!B$3,0))</f>
        <v>0</v>
      </c>
      <c r="C215" s="64">
        <f>IF(ลับ!C$3=0,0,IF(เวลาเรียน!H9="น",ลับ!C$3,0))</f>
        <v>0</v>
      </c>
      <c r="D215" s="64">
        <f>IF(ลับ!D$3=0,0,IF(เวลาเรียน!I9="น",ลับ!D$3,0))</f>
        <v>0</v>
      </c>
      <c r="E215" s="64">
        <f>IF(ลับ!E$3=0,0,IF(เวลาเรียน!J9="น",ลับ!E$3,0))</f>
        <v>0</v>
      </c>
      <c r="F215" s="64">
        <f>IF(ลับ!F$3=0,0,IF(เวลาเรียน!K9="น",ลับ!F$3,0))</f>
        <v>0</v>
      </c>
      <c r="G215" s="64">
        <f>IF(ลับ!G$3=0,0,IF(เวลาเรียน!L9="น",ลับ!G$3,0))</f>
        <v>0</v>
      </c>
      <c r="H215" s="64">
        <f>IF(ลับ!H$3=0,0,IF(เวลาเรียน!M9="น",ลับ!H$3,0))</f>
        <v>0</v>
      </c>
      <c r="I215" s="64">
        <f>IF(ลับ!I$3=0,0,IF(เวลาเรียน!N9="น",ลับ!I$3,0))</f>
        <v>0</v>
      </c>
      <c r="J215" s="64">
        <f>IF(ลับ!J$3=0,0,IF(เวลาเรียน!O9="น",ลับ!J$3,0))</f>
        <v>0</v>
      </c>
      <c r="K215" s="64">
        <f>IF(ลับ!K$3=0,0,IF(เวลาเรียน!P9="น",ลับ!K$3,0))</f>
        <v>0</v>
      </c>
      <c r="L215" s="64">
        <f>IF(ลับ!L$3=0,0,IF(เวลาเรียน!Q9="น",ลับ!L$3,0))</f>
        <v>0</v>
      </c>
      <c r="M215" s="64">
        <f>IF(ลับ!M$3=0,0,IF(เวลาเรียน!R9="น",ลับ!M$3,0))</f>
        <v>0</v>
      </c>
      <c r="N215" s="64">
        <f>IF(ลับ!N$3=0,0,IF(เวลาเรียน!S9="น",ลับ!N$3,0))</f>
        <v>0</v>
      </c>
      <c r="O215" s="64">
        <f>IF(ลับ!O$3=0,0,IF(เวลาเรียน!T9="น",ลับ!O$3,0))</f>
        <v>0</v>
      </c>
      <c r="P215" s="64">
        <f>IF(ลับ!P$3=0,0,IF(เวลาเรียน!U9="น",ลับ!P$3,0))</f>
        <v>0</v>
      </c>
      <c r="Q215" s="64">
        <f>IF(ลับ!Q$3=0,0,IF(เวลาเรียน!V9="น",ลับ!Q$3,0))</f>
        <v>0</v>
      </c>
      <c r="R215" s="64">
        <f>IF(ลับ!R$3=0,0,IF(เวลาเรียน!W9="น",ลับ!R$3,0))</f>
        <v>0</v>
      </c>
      <c r="S215" s="64">
        <f>IF(ลับ!S$3=0,0,IF(เวลาเรียน!X9="น",ลับ!S$3,0))</f>
        <v>0</v>
      </c>
      <c r="T215" s="64">
        <f>IF(ลับ!T$3=0,0,IF(เวลาเรียน!Y9="น",ลับ!T$3,0))</f>
        <v>0</v>
      </c>
      <c r="U215" s="64">
        <f>IF(ลับ!U$3=0,0,IF(เวลาเรียน!Z9="น",ลับ!U$3,0))</f>
        <v>0</v>
      </c>
      <c r="V215" s="64">
        <f>IF(ลับ!V$3=0,0,IF(เวลาเรียน!AA9="น",ลับ!V$3,0))</f>
        <v>0</v>
      </c>
      <c r="W215" s="64">
        <f>IF(ลับ!W$3=0,0,IF(เวลาเรียน!AB9="น",ลับ!W$3,0))</f>
        <v>0</v>
      </c>
      <c r="X215" s="64">
        <f>IF(ลับ!X$3=0,0,IF(เวลาเรียน!AC9="น",ลับ!X$3,0))</f>
        <v>0</v>
      </c>
      <c r="Y215" s="64">
        <f>IF(ลับ!Y$3=0,0,IF(เวลาเรียน!AD9="น",ลับ!Y$3,0))</f>
        <v>0</v>
      </c>
      <c r="Z215" s="773">
        <f>IF(ลับ!Z$3=0,0,IF(เวลาเรียน!AE9="น",ลับ!Z$3,0))</f>
        <v>0</v>
      </c>
      <c r="AA215" s="64">
        <f>IF(ลับ!B$3=0,0,IF(เวลาเรียน!AH9="น",ลับ!B$3,0))</f>
        <v>0</v>
      </c>
      <c r="AB215" s="64">
        <f>IF(ลับ!C$3=0,0,IF(เวลาเรียน!AI9="น",ลับ!C$3,0))</f>
        <v>0</v>
      </c>
      <c r="AC215" s="64">
        <f>IF(ลับ!D$3=0,0,IF(เวลาเรียน!AJ9="น",ลับ!D$3,0))</f>
        <v>0</v>
      </c>
      <c r="AD215" s="64">
        <f>IF(ลับ!E$3=0,0,IF(เวลาเรียน!AK9="น",ลับ!E$3,0))</f>
        <v>0</v>
      </c>
      <c r="AE215" s="64">
        <f>IF(ลับ!F$3=0,0,IF(เวลาเรียน!AL9="น",ลับ!F$3,0))</f>
        <v>0</v>
      </c>
      <c r="AF215" s="64">
        <f>IF(ลับ!G$3=0,0,IF(เวลาเรียน!AM9="น",ลับ!G$3,0))</f>
        <v>0</v>
      </c>
      <c r="AG215" s="64">
        <f>IF(ลับ!H$3=0,0,IF(เวลาเรียน!AN9="น",ลับ!H$3,0))</f>
        <v>0</v>
      </c>
      <c r="AH215" s="64">
        <f>IF(ลับ!I$3=0,0,IF(เวลาเรียน!AO9="น",ลับ!I$3,0))</f>
        <v>0</v>
      </c>
      <c r="AI215" s="64">
        <f>IF(ลับ!J$3=0,0,IF(เวลาเรียน!AP9="น",ลับ!J$3,0))</f>
        <v>0</v>
      </c>
      <c r="AJ215" s="64">
        <f>IF(ลับ!K$3=0,0,IF(เวลาเรียน!AQ9="น",ลับ!K$3,0))</f>
        <v>0</v>
      </c>
      <c r="AK215" s="64">
        <f>IF(ลับ!L$3=0,0,IF(เวลาเรียน!AR9="น",ลับ!L$3,0))</f>
        <v>0</v>
      </c>
      <c r="AL215" s="64">
        <f>IF(ลับ!M$3=0,0,IF(เวลาเรียน!AS9="น",ลับ!M$3,0))</f>
        <v>0</v>
      </c>
      <c r="AM215" s="64">
        <f>IF(ลับ!N$3=0,0,IF(เวลาเรียน!AT9="น",ลับ!N$3,0))</f>
        <v>0</v>
      </c>
      <c r="AN215" s="64">
        <f>IF(ลับ!O$3=0,0,IF(เวลาเรียน!AU9="น",ลับ!O$3,0))</f>
        <v>0</v>
      </c>
      <c r="AO215" s="64">
        <f>IF(ลับ!P$3=0,0,IF(เวลาเรียน!AV9="น",ลับ!P$3,0))</f>
        <v>0</v>
      </c>
      <c r="AP215" s="64">
        <f>IF(ลับ!Q$3=0,0,IF(เวลาเรียน!AW9="น",ลับ!Q$3,0))</f>
        <v>0</v>
      </c>
      <c r="AQ215" s="64">
        <f>IF(ลับ!R$3=0,0,IF(เวลาเรียน!AX9="น",ลับ!R$3,0))</f>
        <v>0</v>
      </c>
      <c r="AR215" s="64">
        <f>IF(ลับ!S$3=0,0,IF(เวลาเรียน!AY9="น",ลับ!S$3,0))</f>
        <v>0</v>
      </c>
      <c r="AS215" s="64">
        <f>IF(ลับ!T$3=0,0,IF(เวลาเรียน!AZ9="น",ลับ!T$3,0))</f>
        <v>0</v>
      </c>
      <c r="AT215" s="64">
        <f>IF(ลับ!U$3=0,0,IF(เวลาเรียน!BA9="น",ลับ!U$3,0))</f>
        <v>0</v>
      </c>
      <c r="AU215" s="64">
        <f>IF(ลับ!V$3=0,0,IF(เวลาเรียน!BB9="น",ลับ!V$3,0))</f>
        <v>0</v>
      </c>
      <c r="AV215" s="64">
        <f>IF(ลับ!W$3=0,0,IF(เวลาเรียน!BC9="น",ลับ!W$3,0))</f>
        <v>0</v>
      </c>
      <c r="AW215" s="64">
        <f>IF(ลับ!X$3=0,0,IF(เวลาเรียน!BD9="น",ลับ!X$3,0))</f>
        <v>0</v>
      </c>
      <c r="AX215" s="64">
        <f>IF(ลับ!Y$3=0,0,IF(เวลาเรียน!BE9="น",ลับ!Y$3,0))</f>
        <v>0</v>
      </c>
      <c r="AY215" s="64">
        <f>IF(ลับ!Z$3=0,0,IF(เวลาเรียน!BF9="น",ลับ!Z$3,0))</f>
        <v>0</v>
      </c>
      <c r="AZ215" s="64">
        <f>IF(ลับ!AA$3=0,0,IF(เวลาเรียน!BG9="น",ลับ!AA$3,0))</f>
        <v>0</v>
      </c>
      <c r="BA215" s="64">
        <f>IF(ลับ!AB$3=0,0,IF(เวลาเรียน!BH9="น",ลับ!AB$3,0))</f>
        <v>0</v>
      </c>
      <c r="BB215" s="64">
        <f>IF(ลับ!AC$3=0,0,IF(เวลาเรียน!BI9="น",ลับ!AC$3,0))</f>
        <v>0</v>
      </c>
      <c r="BC215" s="64">
        <f>IF(ลับ!AD$3=0,0,IF(เวลาเรียน!BJ9="น",ลับ!AD$3,0))</f>
        <v>0</v>
      </c>
      <c r="BD215" s="64">
        <f>IF(ลับ!AE$3=0,0,IF(เวลาเรียน!BK9="น",ลับ!AE$3,0))</f>
        <v>0</v>
      </c>
      <c r="BE215" s="64">
        <f>IF(ลับ!AF$3=0,0,IF(เวลาเรียน!BL9="น",ลับ!AF$3,0))</f>
        <v>0</v>
      </c>
      <c r="BF215" s="64">
        <f>IF(ลับ!AG$3=0,0,IF(เวลาเรียน!BM9="น",ลับ!AG$3,0))</f>
        <v>0</v>
      </c>
      <c r="BG215" s="64">
        <f>IF(ลับ!AH$3=0,0,IF(เวลาเรียน!BN9="น",ลับ!AH$3,0))</f>
        <v>0</v>
      </c>
      <c r="BH215" s="64">
        <f>IF(ลับ!AI$3=0,0,IF(เวลาเรียน!BO9="น",ลับ!AI$3,0))</f>
        <v>0</v>
      </c>
      <c r="BI215" s="64">
        <f>IF(ลับ!AJ$3=0,0,IF(เวลาเรียน!BP9="น",ลับ!AJ$3,0))</f>
        <v>0</v>
      </c>
      <c r="BJ215" s="64">
        <f>IF(ลับ!AK$3=0,0,IF(เวลาเรียน!BQ9="น",ลับ!AK$3,0))</f>
        <v>0</v>
      </c>
      <c r="BK215" s="64">
        <f>IF(ลับ!AL$3=0,0,IF(เวลาเรียน!BR9="น",ลับ!AL$3,0))</f>
        <v>0</v>
      </c>
      <c r="BL215" s="64">
        <f>IF(ลับ!AM$3=0,0,IF(เวลาเรียน!BS9="น",ลับ!AM$3,0))</f>
        <v>0</v>
      </c>
      <c r="BM215" s="64">
        <f>IF(ลับ!AN$3=0,0,IF(เวลาเรียน!BT9="น",ลับ!AN$3,0))</f>
        <v>0</v>
      </c>
      <c r="BN215" s="64">
        <f>IF(ลับ!AO$3=0,0,IF(เวลาเรียน!BU9="น",ลับ!AO$3,0))</f>
        <v>0</v>
      </c>
      <c r="BO215" s="64">
        <f>IF(ลับ!AP$3=0,0,IF(เวลาเรียน!BV9="น",ลับ!AP$3,0))</f>
        <v>0</v>
      </c>
      <c r="BP215" s="64">
        <f>IF(ลับ!AQ$3=0,0,IF(เวลาเรียน!BW9="น",ลับ!AQ$3,0))</f>
        <v>0</v>
      </c>
      <c r="BQ215" s="64">
        <f>IF(ลับ!AR$3=0,0,IF(เวลาเรียน!BX9="น",ลับ!AR$3,0))</f>
        <v>0</v>
      </c>
      <c r="BR215" s="64">
        <f>IF(ลับ!AS$3=0,0,IF(เวลาเรียน!BY9="น",ลับ!AS$3,0))</f>
        <v>0</v>
      </c>
      <c r="BS215" s="773">
        <f>IF(ลับ!AT$3=0,0,IF(เวลาเรียน!BZ9="น",ลับ!AT$3,0))</f>
        <v>0</v>
      </c>
      <c r="BT215" s="64">
        <f>IF(ลับ!BT$3=0,0,IF(เวลาเรียน!CB9="น",ลับ!BT$3,0))</f>
        <v>0</v>
      </c>
      <c r="BU215" s="64">
        <f>IF(ลับ!BU$3=0,0,IF(เวลาเรียน!CC9="น",ลับ!BU$3,0))</f>
        <v>0</v>
      </c>
      <c r="BV215" s="64">
        <f>IF(ลับ!BV$3=0,0,IF(เวลาเรียน!CD9="น",ลับ!BV$3,0))</f>
        <v>0</v>
      </c>
      <c r="BW215" s="64">
        <f>IF(ลับ!BW$3=0,0,IF(เวลาเรียน!CE9="น",ลับ!BW$3,0))</f>
        <v>0</v>
      </c>
      <c r="BX215" s="64">
        <f>IF(ลับ!BX$3=0,0,IF(เวลาเรียน!CF9="น",ลับ!BX$3,0))</f>
        <v>0</v>
      </c>
      <c r="BY215" s="64">
        <f>IF(ลับ!BY$3=0,0,IF(เวลาเรียน!CG9="น",ลับ!BY$3,0))</f>
        <v>0</v>
      </c>
      <c r="BZ215" s="64">
        <f>IF(ลับ!BZ$3=0,0,IF(เวลาเรียน!CH9="น",ลับ!BZ$3,0))</f>
        <v>0</v>
      </c>
      <c r="CA215" s="64">
        <f>IF(ลับ!CA$3=0,0,IF(เวลาเรียน!CI9="น",ลับ!CA$3,0))</f>
        <v>0</v>
      </c>
      <c r="CB215" s="64">
        <f>IF(ลับ!CB$3=0,0,IF(เวลาเรียน!CJ9="น",ลับ!CB$3,0))</f>
        <v>0</v>
      </c>
      <c r="CC215" s="64">
        <f>IF(ลับ!CC$3=0,0,IF(เวลาเรียน!CK9="น",ลับ!CC$3,0))</f>
        <v>0</v>
      </c>
      <c r="CD215" s="64">
        <f>IF(ลับ!CD$3=0,0,IF(เวลาเรียน!CL9="น",ลับ!CD$3,0))</f>
        <v>0</v>
      </c>
      <c r="CE215" s="64">
        <f>IF(ลับ!CE$3=0,0,IF(เวลาเรียน!CM9="น",ลับ!CE$3,0))</f>
        <v>0</v>
      </c>
      <c r="CF215" s="64">
        <f>IF(ลับ!CF$3=0,0,IF(เวลาเรียน!CN9="น",ลับ!CF$3,0))</f>
        <v>0</v>
      </c>
      <c r="CG215" s="64">
        <f>IF(ลับ!CG$3=0,0,IF(เวลาเรียน!CO9="น",ลับ!CG$3,0))</f>
        <v>0</v>
      </c>
      <c r="CH215" s="64">
        <f>IF(ลับ!CH$3=0,0,IF(เวลาเรียน!CP9="น",ลับ!CH$3,0))</f>
        <v>0</v>
      </c>
      <c r="CI215" s="64">
        <f>IF(ลับ!CI$3=0,0,IF(เวลาเรียน!CQ9="น",ลับ!CI$3,0))</f>
        <v>0</v>
      </c>
      <c r="CJ215" s="64">
        <f>IF(ลับ!CJ$3=0,0,IF(เวลาเรียน!CR9="น",ลับ!CJ$3,0))</f>
        <v>0</v>
      </c>
      <c r="CK215" s="64">
        <f>IF(ลับ!CK$3=0,0,IF(เวลาเรียน!CS9="น",ลับ!CK$3,0))</f>
        <v>0</v>
      </c>
      <c r="CL215" s="64">
        <f>IF(ลับ!CL$3=0,0,IF(เวลาเรียน!CT9="น",ลับ!CL$3,0))</f>
        <v>0</v>
      </c>
      <c r="CM215" s="64">
        <f>IF(ลับ!CM$3=0,0,IF(เวลาเรียน!CU9="น",ลับ!CM$3,0))</f>
        <v>0</v>
      </c>
      <c r="CN215" s="64">
        <f>IF(ลับ!CN$3=0,0,IF(เวลาเรียน!CV9="น",ลับ!CN$3,0))</f>
        <v>0</v>
      </c>
      <c r="CO215" s="64">
        <f>IF(ลับ!CO$3=0,0,IF(เวลาเรียน!CW9="น",ลับ!CO$3,0))</f>
        <v>0</v>
      </c>
      <c r="CP215" s="64">
        <f>IF(ลับ!CP$3=0,0,IF(เวลาเรียน!CX9="น",ลับ!CP$3,0))</f>
        <v>0</v>
      </c>
      <c r="CQ215" s="64">
        <f>IF(ลับ!CQ$3=0,0,IF(เวลาเรียน!CY9="น",ลับ!CQ$3,0))</f>
        <v>0</v>
      </c>
      <c r="CR215" s="64">
        <f>IF(ลับ!CR$3=0,0,IF(เวลาเรียน!CZ9="น",ลับ!CR$3,0))</f>
        <v>0</v>
      </c>
      <c r="CS215" s="64">
        <f>IF(ลับ!CS$3=0,0,IF(เวลาเรียน!DA9="น",ลับ!CS$3,0))</f>
        <v>0</v>
      </c>
      <c r="CT215" s="64">
        <f>IF(ลับ!CT$3=0,0,IF(เวลาเรียน!DB9="น",ลับ!CT$3,0))</f>
        <v>0</v>
      </c>
      <c r="CU215" s="64">
        <f>IF(ลับ!CU$3=0,0,IF(เวลาเรียน!DC9="น",ลับ!CU$3,0))</f>
        <v>0</v>
      </c>
      <c r="CV215" s="64">
        <f>IF(ลับ!CV$3=0,0,IF(เวลาเรียน!DD9="น",ลับ!CV$3,0))</f>
        <v>0</v>
      </c>
      <c r="CW215" s="64">
        <f>IF(ลับ!CW$3=0,0,IF(เวลาเรียน!DE9="น",ลับ!CW$3,0))</f>
        <v>0</v>
      </c>
      <c r="CX215" s="85">
        <f t="shared" si="27"/>
        <v>0</v>
      </c>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DV215" s="51"/>
      <c r="DW215" s="51"/>
      <c r="DX215" s="51"/>
      <c r="DY215" s="51"/>
      <c r="DZ215" s="51"/>
      <c r="EA215" s="51"/>
      <c r="EB215" s="51"/>
      <c r="EC215" s="51"/>
      <c r="ED215" s="51"/>
      <c r="EE215" s="51"/>
      <c r="EF215" s="51"/>
      <c r="GI215" s="77"/>
      <c r="GJ215" s="77"/>
      <c r="GK215" s="77"/>
      <c r="GL215" s="77"/>
      <c r="GM215" s="77"/>
      <c r="GN215" s="77"/>
      <c r="GO215" s="77"/>
      <c r="GP215" s="77"/>
      <c r="GQ215" s="77"/>
      <c r="GR215" s="77"/>
      <c r="GS215" s="77"/>
      <c r="GT215" s="77"/>
      <c r="GU215" s="77"/>
      <c r="GV215" s="77"/>
      <c r="GW215" s="77"/>
      <c r="GX215" s="77"/>
      <c r="GY215" s="77"/>
      <c r="GZ215" s="77"/>
      <c r="HA215" s="77"/>
      <c r="HB215" s="77"/>
      <c r="HC215" s="77"/>
      <c r="HD215" s="77"/>
      <c r="HE215" s="77"/>
      <c r="HF215" s="77"/>
    </row>
    <row r="216" spans="1:214" ht="21">
      <c r="A216" s="29">
        <v>5</v>
      </c>
      <c r="B216" s="64">
        <f>IF(ลับ!B$3=0,0,IF(เวลาเรียน!G10="น",ลับ!B$3,0))</f>
        <v>0</v>
      </c>
      <c r="C216" s="64">
        <f>IF(ลับ!C$3=0,0,IF(เวลาเรียน!H10="น",ลับ!C$3,0))</f>
        <v>0</v>
      </c>
      <c r="D216" s="64">
        <f>IF(ลับ!D$3=0,0,IF(เวลาเรียน!I10="น",ลับ!D$3,0))</f>
        <v>0</v>
      </c>
      <c r="E216" s="64">
        <f>IF(ลับ!E$3=0,0,IF(เวลาเรียน!J10="น",ลับ!E$3,0))</f>
        <v>0</v>
      </c>
      <c r="F216" s="64">
        <f>IF(ลับ!F$3=0,0,IF(เวลาเรียน!K10="น",ลับ!F$3,0))</f>
        <v>0</v>
      </c>
      <c r="G216" s="64">
        <f>IF(ลับ!G$3=0,0,IF(เวลาเรียน!L10="น",ลับ!G$3,0))</f>
        <v>0</v>
      </c>
      <c r="H216" s="64">
        <f>IF(ลับ!H$3=0,0,IF(เวลาเรียน!M10="น",ลับ!H$3,0))</f>
        <v>0</v>
      </c>
      <c r="I216" s="64">
        <f>IF(ลับ!I$3=0,0,IF(เวลาเรียน!N10="น",ลับ!I$3,0))</f>
        <v>0</v>
      </c>
      <c r="J216" s="64">
        <f>IF(ลับ!J$3=0,0,IF(เวลาเรียน!O10="น",ลับ!J$3,0))</f>
        <v>0</v>
      </c>
      <c r="K216" s="64">
        <f>IF(ลับ!K$3=0,0,IF(เวลาเรียน!P10="น",ลับ!K$3,0))</f>
        <v>0</v>
      </c>
      <c r="L216" s="64">
        <f>IF(ลับ!L$3=0,0,IF(เวลาเรียน!Q10="น",ลับ!L$3,0))</f>
        <v>0</v>
      </c>
      <c r="M216" s="64">
        <f>IF(ลับ!M$3=0,0,IF(เวลาเรียน!R10="น",ลับ!M$3,0))</f>
        <v>0</v>
      </c>
      <c r="N216" s="64">
        <f>IF(ลับ!N$3=0,0,IF(เวลาเรียน!S10="น",ลับ!N$3,0))</f>
        <v>0</v>
      </c>
      <c r="O216" s="64">
        <f>IF(ลับ!O$3=0,0,IF(เวลาเรียน!T10="น",ลับ!O$3,0))</f>
        <v>0</v>
      </c>
      <c r="P216" s="64">
        <f>IF(ลับ!P$3=0,0,IF(เวลาเรียน!U10="น",ลับ!P$3,0))</f>
        <v>0</v>
      </c>
      <c r="Q216" s="64">
        <f>IF(ลับ!Q$3=0,0,IF(เวลาเรียน!V10="น",ลับ!Q$3,0))</f>
        <v>0</v>
      </c>
      <c r="R216" s="64">
        <f>IF(ลับ!R$3=0,0,IF(เวลาเรียน!W10="น",ลับ!R$3,0))</f>
        <v>0</v>
      </c>
      <c r="S216" s="64">
        <f>IF(ลับ!S$3=0,0,IF(เวลาเรียน!X10="น",ลับ!S$3,0))</f>
        <v>0</v>
      </c>
      <c r="T216" s="64">
        <f>IF(ลับ!T$3=0,0,IF(เวลาเรียน!Y10="น",ลับ!T$3,0))</f>
        <v>0</v>
      </c>
      <c r="U216" s="64">
        <f>IF(ลับ!U$3=0,0,IF(เวลาเรียน!Z10="น",ลับ!U$3,0))</f>
        <v>0</v>
      </c>
      <c r="V216" s="64">
        <f>IF(ลับ!V$3=0,0,IF(เวลาเรียน!AA10="น",ลับ!V$3,0))</f>
        <v>0</v>
      </c>
      <c r="W216" s="64">
        <f>IF(ลับ!W$3=0,0,IF(เวลาเรียน!AB10="น",ลับ!W$3,0))</f>
        <v>0</v>
      </c>
      <c r="X216" s="64">
        <f>IF(ลับ!X$3=0,0,IF(เวลาเรียน!AC10="น",ลับ!X$3,0))</f>
        <v>0</v>
      </c>
      <c r="Y216" s="64">
        <f>IF(ลับ!Y$3=0,0,IF(เวลาเรียน!AD10="น",ลับ!Y$3,0))</f>
        <v>0</v>
      </c>
      <c r="Z216" s="773">
        <f>IF(ลับ!Z$3=0,0,IF(เวลาเรียน!AE10="น",ลับ!Z$3,0))</f>
        <v>0</v>
      </c>
      <c r="AA216" s="64">
        <f>IF(ลับ!B$3=0,0,IF(เวลาเรียน!AH10="น",ลับ!B$3,0))</f>
        <v>0</v>
      </c>
      <c r="AB216" s="64">
        <f>IF(ลับ!C$3=0,0,IF(เวลาเรียน!AI10="น",ลับ!C$3,0))</f>
        <v>0</v>
      </c>
      <c r="AC216" s="64">
        <f>IF(ลับ!D$3=0,0,IF(เวลาเรียน!AJ10="น",ลับ!D$3,0))</f>
        <v>0</v>
      </c>
      <c r="AD216" s="64">
        <f>IF(ลับ!E$3=0,0,IF(เวลาเรียน!AK10="น",ลับ!E$3,0))</f>
        <v>0</v>
      </c>
      <c r="AE216" s="64">
        <f>IF(ลับ!F$3=0,0,IF(เวลาเรียน!AL10="น",ลับ!F$3,0))</f>
        <v>0</v>
      </c>
      <c r="AF216" s="64">
        <f>IF(ลับ!G$3=0,0,IF(เวลาเรียน!AM10="น",ลับ!G$3,0))</f>
        <v>0</v>
      </c>
      <c r="AG216" s="64">
        <f>IF(ลับ!H$3=0,0,IF(เวลาเรียน!AN10="น",ลับ!H$3,0))</f>
        <v>0</v>
      </c>
      <c r="AH216" s="64">
        <f>IF(ลับ!I$3=0,0,IF(เวลาเรียน!AO10="น",ลับ!I$3,0))</f>
        <v>0</v>
      </c>
      <c r="AI216" s="64">
        <f>IF(ลับ!J$3=0,0,IF(เวลาเรียน!AP10="น",ลับ!J$3,0))</f>
        <v>0</v>
      </c>
      <c r="AJ216" s="64">
        <f>IF(ลับ!K$3=0,0,IF(เวลาเรียน!AQ10="น",ลับ!K$3,0))</f>
        <v>0</v>
      </c>
      <c r="AK216" s="64">
        <f>IF(ลับ!L$3=0,0,IF(เวลาเรียน!AR10="น",ลับ!L$3,0))</f>
        <v>0</v>
      </c>
      <c r="AL216" s="64">
        <f>IF(ลับ!M$3=0,0,IF(เวลาเรียน!AS10="น",ลับ!M$3,0))</f>
        <v>0</v>
      </c>
      <c r="AM216" s="64">
        <f>IF(ลับ!N$3=0,0,IF(เวลาเรียน!AT10="น",ลับ!N$3,0))</f>
        <v>0</v>
      </c>
      <c r="AN216" s="64">
        <f>IF(ลับ!O$3=0,0,IF(เวลาเรียน!AU10="น",ลับ!O$3,0))</f>
        <v>0</v>
      </c>
      <c r="AO216" s="64">
        <f>IF(ลับ!P$3=0,0,IF(เวลาเรียน!AV10="น",ลับ!P$3,0))</f>
        <v>0</v>
      </c>
      <c r="AP216" s="64">
        <f>IF(ลับ!Q$3=0,0,IF(เวลาเรียน!AW10="น",ลับ!Q$3,0))</f>
        <v>0</v>
      </c>
      <c r="AQ216" s="64">
        <f>IF(ลับ!R$3=0,0,IF(เวลาเรียน!AX10="น",ลับ!R$3,0))</f>
        <v>0</v>
      </c>
      <c r="AR216" s="64">
        <f>IF(ลับ!S$3=0,0,IF(เวลาเรียน!AY10="น",ลับ!S$3,0))</f>
        <v>0</v>
      </c>
      <c r="AS216" s="64">
        <f>IF(ลับ!T$3=0,0,IF(เวลาเรียน!AZ10="น",ลับ!T$3,0))</f>
        <v>0</v>
      </c>
      <c r="AT216" s="64">
        <f>IF(ลับ!U$3=0,0,IF(เวลาเรียน!BA10="น",ลับ!U$3,0))</f>
        <v>0</v>
      </c>
      <c r="AU216" s="64">
        <f>IF(ลับ!V$3=0,0,IF(เวลาเรียน!BB10="น",ลับ!V$3,0))</f>
        <v>0</v>
      </c>
      <c r="AV216" s="64">
        <f>IF(ลับ!W$3=0,0,IF(เวลาเรียน!BC10="น",ลับ!W$3,0))</f>
        <v>0</v>
      </c>
      <c r="AW216" s="64">
        <f>IF(ลับ!X$3=0,0,IF(เวลาเรียน!BD10="น",ลับ!X$3,0))</f>
        <v>0</v>
      </c>
      <c r="AX216" s="64">
        <f>IF(ลับ!Y$3=0,0,IF(เวลาเรียน!BE10="น",ลับ!Y$3,0))</f>
        <v>0</v>
      </c>
      <c r="AY216" s="64">
        <f>IF(ลับ!Z$3=0,0,IF(เวลาเรียน!BF10="น",ลับ!Z$3,0))</f>
        <v>0</v>
      </c>
      <c r="AZ216" s="64">
        <f>IF(ลับ!AA$3=0,0,IF(เวลาเรียน!BG10="น",ลับ!AA$3,0))</f>
        <v>0</v>
      </c>
      <c r="BA216" s="64">
        <f>IF(ลับ!AB$3=0,0,IF(เวลาเรียน!BH10="น",ลับ!AB$3,0))</f>
        <v>0</v>
      </c>
      <c r="BB216" s="64">
        <f>IF(ลับ!AC$3=0,0,IF(เวลาเรียน!BI10="น",ลับ!AC$3,0))</f>
        <v>0</v>
      </c>
      <c r="BC216" s="64">
        <f>IF(ลับ!AD$3=0,0,IF(เวลาเรียน!BJ10="น",ลับ!AD$3,0))</f>
        <v>0</v>
      </c>
      <c r="BD216" s="64">
        <f>IF(ลับ!AE$3=0,0,IF(เวลาเรียน!BK10="น",ลับ!AE$3,0))</f>
        <v>0</v>
      </c>
      <c r="BE216" s="64">
        <f>IF(ลับ!AF$3=0,0,IF(เวลาเรียน!BL10="น",ลับ!AF$3,0))</f>
        <v>0</v>
      </c>
      <c r="BF216" s="64">
        <f>IF(ลับ!AG$3=0,0,IF(เวลาเรียน!BM10="น",ลับ!AG$3,0))</f>
        <v>0</v>
      </c>
      <c r="BG216" s="64">
        <f>IF(ลับ!AH$3=0,0,IF(เวลาเรียน!BN10="น",ลับ!AH$3,0))</f>
        <v>0</v>
      </c>
      <c r="BH216" s="64">
        <f>IF(ลับ!AI$3=0,0,IF(เวลาเรียน!BO10="น",ลับ!AI$3,0))</f>
        <v>0</v>
      </c>
      <c r="BI216" s="64">
        <f>IF(ลับ!AJ$3=0,0,IF(เวลาเรียน!BP10="น",ลับ!AJ$3,0))</f>
        <v>0</v>
      </c>
      <c r="BJ216" s="64">
        <f>IF(ลับ!AK$3=0,0,IF(เวลาเรียน!BQ10="น",ลับ!AK$3,0))</f>
        <v>0</v>
      </c>
      <c r="BK216" s="64">
        <f>IF(ลับ!AL$3=0,0,IF(เวลาเรียน!BR10="น",ลับ!AL$3,0))</f>
        <v>0</v>
      </c>
      <c r="BL216" s="64">
        <f>IF(ลับ!AM$3=0,0,IF(เวลาเรียน!BS10="น",ลับ!AM$3,0))</f>
        <v>0</v>
      </c>
      <c r="BM216" s="64">
        <f>IF(ลับ!AN$3=0,0,IF(เวลาเรียน!BT10="น",ลับ!AN$3,0))</f>
        <v>0</v>
      </c>
      <c r="BN216" s="64">
        <f>IF(ลับ!AO$3=0,0,IF(เวลาเรียน!BU10="น",ลับ!AO$3,0))</f>
        <v>0</v>
      </c>
      <c r="BO216" s="64">
        <f>IF(ลับ!AP$3=0,0,IF(เวลาเรียน!BV10="น",ลับ!AP$3,0))</f>
        <v>0</v>
      </c>
      <c r="BP216" s="64">
        <f>IF(ลับ!AQ$3=0,0,IF(เวลาเรียน!BW10="น",ลับ!AQ$3,0))</f>
        <v>0</v>
      </c>
      <c r="BQ216" s="64">
        <f>IF(ลับ!AR$3=0,0,IF(เวลาเรียน!BX10="น",ลับ!AR$3,0))</f>
        <v>0</v>
      </c>
      <c r="BR216" s="64">
        <f>IF(ลับ!AS$3=0,0,IF(เวลาเรียน!BY10="น",ลับ!AS$3,0))</f>
        <v>0</v>
      </c>
      <c r="BS216" s="773">
        <f>IF(ลับ!AT$3=0,0,IF(เวลาเรียน!BZ10="น",ลับ!AT$3,0))</f>
        <v>0</v>
      </c>
      <c r="BT216" s="64">
        <f>IF(ลับ!BT$3=0,0,IF(เวลาเรียน!CB10="น",ลับ!BT$3,0))</f>
        <v>0</v>
      </c>
      <c r="BU216" s="64">
        <f>IF(ลับ!BU$3=0,0,IF(เวลาเรียน!CC10="น",ลับ!BU$3,0))</f>
        <v>0</v>
      </c>
      <c r="BV216" s="64">
        <f>IF(ลับ!BV$3=0,0,IF(เวลาเรียน!CD10="น",ลับ!BV$3,0))</f>
        <v>0</v>
      </c>
      <c r="BW216" s="64">
        <f>IF(ลับ!BW$3=0,0,IF(เวลาเรียน!CE10="น",ลับ!BW$3,0))</f>
        <v>0</v>
      </c>
      <c r="BX216" s="64">
        <f>IF(ลับ!BX$3=0,0,IF(เวลาเรียน!CF10="น",ลับ!BX$3,0))</f>
        <v>0</v>
      </c>
      <c r="BY216" s="64">
        <f>IF(ลับ!BY$3=0,0,IF(เวลาเรียน!CG10="น",ลับ!BY$3,0))</f>
        <v>0</v>
      </c>
      <c r="BZ216" s="64">
        <f>IF(ลับ!BZ$3=0,0,IF(เวลาเรียน!CH10="น",ลับ!BZ$3,0))</f>
        <v>0</v>
      </c>
      <c r="CA216" s="64">
        <f>IF(ลับ!CA$3=0,0,IF(เวลาเรียน!CI10="น",ลับ!CA$3,0))</f>
        <v>0</v>
      </c>
      <c r="CB216" s="64">
        <f>IF(ลับ!CB$3=0,0,IF(เวลาเรียน!CJ10="น",ลับ!CB$3,0))</f>
        <v>0</v>
      </c>
      <c r="CC216" s="64">
        <f>IF(ลับ!CC$3=0,0,IF(เวลาเรียน!CK10="น",ลับ!CC$3,0))</f>
        <v>0</v>
      </c>
      <c r="CD216" s="64">
        <f>IF(ลับ!CD$3=0,0,IF(เวลาเรียน!CL10="น",ลับ!CD$3,0))</f>
        <v>0</v>
      </c>
      <c r="CE216" s="64">
        <f>IF(ลับ!CE$3=0,0,IF(เวลาเรียน!CM10="น",ลับ!CE$3,0))</f>
        <v>0</v>
      </c>
      <c r="CF216" s="64">
        <f>IF(ลับ!CF$3=0,0,IF(เวลาเรียน!CN10="น",ลับ!CF$3,0))</f>
        <v>0</v>
      </c>
      <c r="CG216" s="64">
        <f>IF(ลับ!CG$3=0,0,IF(เวลาเรียน!CO10="น",ลับ!CG$3,0))</f>
        <v>0</v>
      </c>
      <c r="CH216" s="64">
        <f>IF(ลับ!CH$3=0,0,IF(เวลาเรียน!CP10="น",ลับ!CH$3,0))</f>
        <v>0</v>
      </c>
      <c r="CI216" s="64">
        <f>IF(ลับ!CI$3=0,0,IF(เวลาเรียน!CQ10="น",ลับ!CI$3,0))</f>
        <v>0</v>
      </c>
      <c r="CJ216" s="64">
        <f>IF(ลับ!CJ$3=0,0,IF(เวลาเรียน!CR10="น",ลับ!CJ$3,0))</f>
        <v>0</v>
      </c>
      <c r="CK216" s="64">
        <f>IF(ลับ!CK$3=0,0,IF(เวลาเรียน!CS10="น",ลับ!CK$3,0))</f>
        <v>0</v>
      </c>
      <c r="CL216" s="64">
        <f>IF(ลับ!CL$3=0,0,IF(เวลาเรียน!CT10="น",ลับ!CL$3,0))</f>
        <v>0</v>
      </c>
      <c r="CM216" s="64">
        <f>IF(ลับ!CM$3=0,0,IF(เวลาเรียน!CU10="น",ลับ!CM$3,0))</f>
        <v>0</v>
      </c>
      <c r="CN216" s="64">
        <f>IF(ลับ!CN$3=0,0,IF(เวลาเรียน!CV10="น",ลับ!CN$3,0))</f>
        <v>0</v>
      </c>
      <c r="CO216" s="64">
        <f>IF(ลับ!CO$3=0,0,IF(เวลาเรียน!CW10="น",ลับ!CO$3,0))</f>
        <v>0</v>
      </c>
      <c r="CP216" s="64">
        <f>IF(ลับ!CP$3=0,0,IF(เวลาเรียน!CX10="น",ลับ!CP$3,0))</f>
        <v>0</v>
      </c>
      <c r="CQ216" s="64">
        <f>IF(ลับ!CQ$3=0,0,IF(เวลาเรียน!CY10="น",ลับ!CQ$3,0))</f>
        <v>0</v>
      </c>
      <c r="CR216" s="64">
        <f>IF(ลับ!CR$3=0,0,IF(เวลาเรียน!CZ10="น",ลับ!CR$3,0))</f>
        <v>0</v>
      </c>
      <c r="CS216" s="64">
        <f>IF(ลับ!CS$3=0,0,IF(เวลาเรียน!DA10="น",ลับ!CS$3,0))</f>
        <v>0</v>
      </c>
      <c r="CT216" s="64">
        <f>IF(ลับ!CT$3=0,0,IF(เวลาเรียน!DB10="น",ลับ!CT$3,0))</f>
        <v>0</v>
      </c>
      <c r="CU216" s="64">
        <f>IF(ลับ!CU$3=0,0,IF(เวลาเรียน!DC10="น",ลับ!CU$3,0))</f>
        <v>0</v>
      </c>
      <c r="CV216" s="64">
        <f>IF(ลับ!CV$3=0,0,IF(เวลาเรียน!DD10="น",ลับ!CV$3,0))</f>
        <v>0</v>
      </c>
      <c r="CW216" s="64">
        <f>IF(ลับ!CW$3=0,0,IF(เวลาเรียน!DE10="น",ลับ!CW$3,0))</f>
        <v>0</v>
      </c>
      <c r="CX216" s="85">
        <f t="shared" si="27"/>
        <v>0</v>
      </c>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GI216" s="77"/>
      <c r="GJ216" s="77"/>
      <c r="GK216" s="77"/>
      <c r="GL216" s="77"/>
      <c r="GM216" s="77"/>
      <c r="GN216" s="77"/>
      <c r="GO216" s="77"/>
      <c r="GP216" s="77"/>
      <c r="GQ216" s="77"/>
      <c r="GR216" s="77"/>
      <c r="GS216" s="77"/>
      <c r="GT216" s="77"/>
      <c r="GU216" s="77"/>
      <c r="GV216" s="77"/>
      <c r="GW216" s="77"/>
      <c r="GX216" s="77"/>
      <c r="GY216" s="77"/>
      <c r="GZ216" s="77"/>
      <c r="HA216" s="77"/>
      <c r="HB216" s="77"/>
      <c r="HC216" s="77"/>
      <c r="HD216" s="77"/>
      <c r="HE216" s="77"/>
      <c r="HF216" s="77"/>
    </row>
    <row r="217" spans="1:214" ht="21">
      <c r="A217" s="29">
        <v>6</v>
      </c>
      <c r="B217" s="64">
        <f>IF(ลับ!B$3=0,0,IF(เวลาเรียน!G11="น",ลับ!B$3,0))</f>
        <v>0</v>
      </c>
      <c r="C217" s="64">
        <f>IF(ลับ!C$3=0,0,IF(เวลาเรียน!H11="น",ลับ!C$3,0))</f>
        <v>0</v>
      </c>
      <c r="D217" s="64">
        <f>IF(ลับ!D$3=0,0,IF(เวลาเรียน!I11="น",ลับ!D$3,0))</f>
        <v>0</v>
      </c>
      <c r="E217" s="64">
        <f>IF(ลับ!E$3=0,0,IF(เวลาเรียน!J11="น",ลับ!E$3,0))</f>
        <v>0</v>
      </c>
      <c r="F217" s="64">
        <f>IF(ลับ!F$3=0,0,IF(เวลาเรียน!K11="น",ลับ!F$3,0))</f>
        <v>0</v>
      </c>
      <c r="G217" s="64">
        <f>IF(ลับ!G$3=0,0,IF(เวลาเรียน!L11="น",ลับ!G$3,0))</f>
        <v>0</v>
      </c>
      <c r="H217" s="64">
        <f>IF(ลับ!H$3=0,0,IF(เวลาเรียน!M11="น",ลับ!H$3,0))</f>
        <v>0</v>
      </c>
      <c r="I217" s="64">
        <f>IF(ลับ!I$3=0,0,IF(เวลาเรียน!N11="น",ลับ!I$3,0))</f>
        <v>0</v>
      </c>
      <c r="J217" s="64">
        <f>IF(ลับ!J$3=0,0,IF(เวลาเรียน!O11="น",ลับ!J$3,0))</f>
        <v>0</v>
      </c>
      <c r="K217" s="64">
        <f>IF(ลับ!K$3=0,0,IF(เวลาเรียน!P11="น",ลับ!K$3,0))</f>
        <v>0</v>
      </c>
      <c r="L217" s="64">
        <f>IF(ลับ!L$3=0,0,IF(เวลาเรียน!Q11="น",ลับ!L$3,0))</f>
        <v>0</v>
      </c>
      <c r="M217" s="64">
        <f>IF(ลับ!M$3=0,0,IF(เวลาเรียน!R11="น",ลับ!M$3,0))</f>
        <v>0</v>
      </c>
      <c r="N217" s="64">
        <f>IF(ลับ!N$3=0,0,IF(เวลาเรียน!S11="น",ลับ!N$3,0))</f>
        <v>0</v>
      </c>
      <c r="O217" s="64">
        <f>IF(ลับ!O$3=0,0,IF(เวลาเรียน!T11="น",ลับ!O$3,0))</f>
        <v>0</v>
      </c>
      <c r="P217" s="64">
        <f>IF(ลับ!P$3=0,0,IF(เวลาเรียน!U11="น",ลับ!P$3,0))</f>
        <v>0</v>
      </c>
      <c r="Q217" s="64">
        <f>IF(ลับ!Q$3=0,0,IF(เวลาเรียน!V11="น",ลับ!Q$3,0))</f>
        <v>0</v>
      </c>
      <c r="R217" s="64">
        <f>IF(ลับ!R$3=0,0,IF(เวลาเรียน!W11="น",ลับ!R$3,0))</f>
        <v>0</v>
      </c>
      <c r="S217" s="64">
        <f>IF(ลับ!S$3=0,0,IF(เวลาเรียน!X11="น",ลับ!S$3,0))</f>
        <v>0</v>
      </c>
      <c r="T217" s="64">
        <f>IF(ลับ!T$3=0,0,IF(เวลาเรียน!Y11="น",ลับ!T$3,0))</f>
        <v>0</v>
      </c>
      <c r="U217" s="64">
        <f>IF(ลับ!U$3=0,0,IF(เวลาเรียน!Z11="น",ลับ!U$3,0))</f>
        <v>0</v>
      </c>
      <c r="V217" s="64">
        <f>IF(ลับ!V$3=0,0,IF(เวลาเรียน!AA11="น",ลับ!V$3,0))</f>
        <v>0</v>
      </c>
      <c r="W217" s="64">
        <f>IF(ลับ!W$3=0,0,IF(เวลาเรียน!AB11="น",ลับ!W$3,0))</f>
        <v>0</v>
      </c>
      <c r="X217" s="64">
        <f>IF(ลับ!X$3=0,0,IF(เวลาเรียน!AC11="น",ลับ!X$3,0))</f>
        <v>0</v>
      </c>
      <c r="Y217" s="64">
        <f>IF(ลับ!Y$3=0,0,IF(เวลาเรียน!AD11="น",ลับ!Y$3,0))</f>
        <v>0</v>
      </c>
      <c r="Z217" s="773">
        <f>IF(ลับ!Z$3=0,0,IF(เวลาเรียน!AE11="น",ลับ!Z$3,0))</f>
        <v>0</v>
      </c>
      <c r="AA217" s="64">
        <f>IF(ลับ!B$3=0,0,IF(เวลาเรียน!AH11="น",ลับ!B$3,0))</f>
        <v>0</v>
      </c>
      <c r="AB217" s="64">
        <f>IF(ลับ!C$3=0,0,IF(เวลาเรียน!AI11="น",ลับ!C$3,0))</f>
        <v>0</v>
      </c>
      <c r="AC217" s="64">
        <f>IF(ลับ!D$3=0,0,IF(เวลาเรียน!AJ11="น",ลับ!D$3,0))</f>
        <v>0</v>
      </c>
      <c r="AD217" s="64">
        <f>IF(ลับ!E$3=0,0,IF(เวลาเรียน!AK11="น",ลับ!E$3,0))</f>
        <v>0</v>
      </c>
      <c r="AE217" s="64">
        <f>IF(ลับ!F$3=0,0,IF(เวลาเรียน!AL11="น",ลับ!F$3,0))</f>
        <v>0</v>
      </c>
      <c r="AF217" s="64">
        <f>IF(ลับ!G$3=0,0,IF(เวลาเรียน!AM11="น",ลับ!G$3,0))</f>
        <v>0</v>
      </c>
      <c r="AG217" s="64">
        <f>IF(ลับ!H$3=0,0,IF(เวลาเรียน!AN11="น",ลับ!H$3,0))</f>
        <v>0</v>
      </c>
      <c r="AH217" s="64">
        <f>IF(ลับ!I$3=0,0,IF(เวลาเรียน!AO11="น",ลับ!I$3,0))</f>
        <v>0</v>
      </c>
      <c r="AI217" s="64">
        <f>IF(ลับ!J$3=0,0,IF(เวลาเรียน!AP11="น",ลับ!J$3,0))</f>
        <v>0</v>
      </c>
      <c r="AJ217" s="64">
        <f>IF(ลับ!K$3=0,0,IF(เวลาเรียน!AQ11="น",ลับ!K$3,0))</f>
        <v>0</v>
      </c>
      <c r="AK217" s="64">
        <f>IF(ลับ!L$3=0,0,IF(เวลาเรียน!AR11="น",ลับ!L$3,0))</f>
        <v>0</v>
      </c>
      <c r="AL217" s="64">
        <f>IF(ลับ!M$3=0,0,IF(เวลาเรียน!AS11="น",ลับ!M$3,0))</f>
        <v>0</v>
      </c>
      <c r="AM217" s="64">
        <f>IF(ลับ!N$3=0,0,IF(เวลาเรียน!AT11="น",ลับ!N$3,0))</f>
        <v>0</v>
      </c>
      <c r="AN217" s="64">
        <f>IF(ลับ!O$3=0,0,IF(เวลาเรียน!AU11="น",ลับ!O$3,0))</f>
        <v>0</v>
      </c>
      <c r="AO217" s="64">
        <f>IF(ลับ!P$3=0,0,IF(เวลาเรียน!AV11="น",ลับ!P$3,0))</f>
        <v>0</v>
      </c>
      <c r="AP217" s="64">
        <f>IF(ลับ!Q$3=0,0,IF(เวลาเรียน!AW11="น",ลับ!Q$3,0))</f>
        <v>0</v>
      </c>
      <c r="AQ217" s="64">
        <f>IF(ลับ!R$3=0,0,IF(เวลาเรียน!AX11="น",ลับ!R$3,0))</f>
        <v>0</v>
      </c>
      <c r="AR217" s="64">
        <f>IF(ลับ!S$3=0,0,IF(เวลาเรียน!AY11="น",ลับ!S$3,0))</f>
        <v>0</v>
      </c>
      <c r="AS217" s="64">
        <f>IF(ลับ!T$3=0,0,IF(เวลาเรียน!AZ11="น",ลับ!T$3,0))</f>
        <v>0</v>
      </c>
      <c r="AT217" s="64">
        <f>IF(ลับ!U$3=0,0,IF(เวลาเรียน!BA11="น",ลับ!U$3,0))</f>
        <v>0</v>
      </c>
      <c r="AU217" s="64">
        <f>IF(ลับ!V$3=0,0,IF(เวลาเรียน!BB11="น",ลับ!V$3,0))</f>
        <v>0</v>
      </c>
      <c r="AV217" s="64">
        <f>IF(ลับ!W$3=0,0,IF(เวลาเรียน!BC11="น",ลับ!W$3,0))</f>
        <v>0</v>
      </c>
      <c r="AW217" s="64">
        <f>IF(ลับ!X$3=0,0,IF(เวลาเรียน!BD11="น",ลับ!X$3,0))</f>
        <v>0</v>
      </c>
      <c r="AX217" s="64">
        <f>IF(ลับ!Y$3=0,0,IF(เวลาเรียน!BE11="น",ลับ!Y$3,0))</f>
        <v>0</v>
      </c>
      <c r="AY217" s="64">
        <f>IF(ลับ!Z$3=0,0,IF(เวลาเรียน!BF11="น",ลับ!Z$3,0))</f>
        <v>0</v>
      </c>
      <c r="AZ217" s="64">
        <f>IF(ลับ!AA$3=0,0,IF(เวลาเรียน!BG11="น",ลับ!AA$3,0))</f>
        <v>0</v>
      </c>
      <c r="BA217" s="64">
        <f>IF(ลับ!AB$3=0,0,IF(เวลาเรียน!BH11="น",ลับ!AB$3,0))</f>
        <v>0</v>
      </c>
      <c r="BB217" s="64">
        <f>IF(ลับ!AC$3=0,0,IF(เวลาเรียน!BI11="น",ลับ!AC$3,0))</f>
        <v>0</v>
      </c>
      <c r="BC217" s="64">
        <f>IF(ลับ!AD$3=0,0,IF(เวลาเรียน!BJ11="น",ลับ!AD$3,0))</f>
        <v>0</v>
      </c>
      <c r="BD217" s="64">
        <f>IF(ลับ!AE$3=0,0,IF(เวลาเรียน!BK11="น",ลับ!AE$3,0))</f>
        <v>0</v>
      </c>
      <c r="BE217" s="64">
        <f>IF(ลับ!AF$3=0,0,IF(เวลาเรียน!BL11="น",ลับ!AF$3,0))</f>
        <v>0</v>
      </c>
      <c r="BF217" s="64">
        <f>IF(ลับ!AG$3=0,0,IF(เวลาเรียน!BM11="น",ลับ!AG$3,0))</f>
        <v>0</v>
      </c>
      <c r="BG217" s="64">
        <f>IF(ลับ!AH$3=0,0,IF(เวลาเรียน!BN11="น",ลับ!AH$3,0))</f>
        <v>0</v>
      </c>
      <c r="BH217" s="64">
        <f>IF(ลับ!AI$3=0,0,IF(เวลาเรียน!BO11="น",ลับ!AI$3,0))</f>
        <v>0</v>
      </c>
      <c r="BI217" s="64">
        <f>IF(ลับ!AJ$3=0,0,IF(เวลาเรียน!BP11="น",ลับ!AJ$3,0))</f>
        <v>0</v>
      </c>
      <c r="BJ217" s="64">
        <f>IF(ลับ!AK$3=0,0,IF(เวลาเรียน!BQ11="น",ลับ!AK$3,0))</f>
        <v>0</v>
      </c>
      <c r="BK217" s="64">
        <f>IF(ลับ!AL$3=0,0,IF(เวลาเรียน!BR11="น",ลับ!AL$3,0))</f>
        <v>0</v>
      </c>
      <c r="BL217" s="64">
        <f>IF(ลับ!AM$3=0,0,IF(เวลาเรียน!BS11="น",ลับ!AM$3,0))</f>
        <v>0</v>
      </c>
      <c r="BM217" s="64">
        <f>IF(ลับ!AN$3=0,0,IF(เวลาเรียน!BT11="น",ลับ!AN$3,0))</f>
        <v>0</v>
      </c>
      <c r="BN217" s="64">
        <f>IF(ลับ!AO$3=0,0,IF(เวลาเรียน!BU11="น",ลับ!AO$3,0))</f>
        <v>0</v>
      </c>
      <c r="BO217" s="64">
        <f>IF(ลับ!AP$3=0,0,IF(เวลาเรียน!BV11="น",ลับ!AP$3,0))</f>
        <v>0</v>
      </c>
      <c r="BP217" s="64">
        <f>IF(ลับ!AQ$3=0,0,IF(เวลาเรียน!BW11="น",ลับ!AQ$3,0))</f>
        <v>0</v>
      </c>
      <c r="BQ217" s="64">
        <f>IF(ลับ!AR$3=0,0,IF(เวลาเรียน!BX11="น",ลับ!AR$3,0))</f>
        <v>0</v>
      </c>
      <c r="BR217" s="64">
        <f>IF(ลับ!AS$3=0,0,IF(เวลาเรียน!BY11="น",ลับ!AS$3,0))</f>
        <v>0</v>
      </c>
      <c r="BS217" s="773">
        <f>IF(ลับ!AT$3=0,0,IF(เวลาเรียน!BZ11="น",ลับ!AT$3,0))</f>
        <v>0</v>
      </c>
      <c r="BT217" s="64">
        <f>IF(ลับ!BT$3=0,0,IF(เวลาเรียน!CB11="น",ลับ!BT$3,0))</f>
        <v>0</v>
      </c>
      <c r="BU217" s="64">
        <f>IF(ลับ!BU$3=0,0,IF(เวลาเรียน!CC11="น",ลับ!BU$3,0))</f>
        <v>0</v>
      </c>
      <c r="BV217" s="64">
        <f>IF(ลับ!BV$3=0,0,IF(เวลาเรียน!CD11="น",ลับ!BV$3,0))</f>
        <v>0</v>
      </c>
      <c r="BW217" s="64">
        <f>IF(ลับ!BW$3=0,0,IF(เวลาเรียน!CE11="น",ลับ!BW$3,0))</f>
        <v>0</v>
      </c>
      <c r="BX217" s="64">
        <f>IF(ลับ!BX$3=0,0,IF(เวลาเรียน!CF11="น",ลับ!BX$3,0))</f>
        <v>0</v>
      </c>
      <c r="BY217" s="64">
        <f>IF(ลับ!BY$3=0,0,IF(เวลาเรียน!CG11="น",ลับ!BY$3,0))</f>
        <v>0</v>
      </c>
      <c r="BZ217" s="64">
        <f>IF(ลับ!BZ$3=0,0,IF(เวลาเรียน!CH11="น",ลับ!BZ$3,0))</f>
        <v>0</v>
      </c>
      <c r="CA217" s="64">
        <f>IF(ลับ!CA$3=0,0,IF(เวลาเรียน!CI11="น",ลับ!CA$3,0))</f>
        <v>0</v>
      </c>
      <c r="CB217" s="64">
        <f>IF(ลับ!CB$3=0,0,IF(เวลาเรียน!CJ11="น",ลับ!CB$3,0))</f>
        <v>0</v>
      </c>
      <c r="CC217" s="64">
        <f>IF(ลับ!CC$3=0,0,IF(เวลาเรียน!CK11="น",ลับ!CC$3,0))</f>
        <v>0</v>
      </c>
      <c r="CD217" s="64">
        <f>IF(ลับ!CD$3=0,0,IF(เวลาเรียน!CL11="น",ลับ!CD$3,0))</f>
        <v>0</v>
      </c>
      <c r="CE217" s="64">
        <f>IF(ลับ!CE$3=0,0,IF(เวลาเรียน!CM11="น",ลับ!CE$3,0))</f>
        <v>0</v>
      </c>
      <c r="CF217" s="64">
        <f>IF(ลับ!CF$3=0,0,IF(เวลาเรียน!CN11="น",ลับ!CF$3,0))</f>
        <v>0</v>
      </c>
      <c r="CG217" s="64">
        <f>IF(ลับ!CG$3=0,0,IF(เวลาเรียน!CO11="น",ลับ!CG$3,0))</f>
        <v>0</v>
      </c>
      <c r="CH217" s="64">
        <f>IF(ลับ!CH$3=0,0,IF(เวลาเรียน!CP11="น",ลับ!CH$3,0))</f>
        <v>0</v>
      </c>
      <c r="CI217" s="64">
        <f>IF(ลับ!CI$3=0,0,IF(เวลาเรียน!CQ11="น",ลับ!CI$3,0))</f>
        <v>0</v>
      </c>
      <c r="CJ217" s="64">
        <f>IF(ลับ!CJ$3=0,0,IF(เวลาเรียน!CR11="น",ลับ!CJ$3,0))</f>
        <v>0</v>
      </c>
      <c r="CK217" s="64">
        <f>IF(ลับ!CK$3=0,0,IF(เวลาเรียน!CS11="น",ลับ!CK$3,0))</f>
        <v>0</v>
      </c>
      <c r="CL217" s="64">
        <f>IF(ลับ!CL$3=0,0,IF(เวลาเรียน!CT11="น",ลับ!CL$3,0))</f>
        <v>0</v>
      </c>
      <c r="CM217" s="64">
        <f>IF(ลับ!CM$3=0,0,IF(เวลาเรียน!CU11="น",ลับ!CM$3,0))</f>
        <v>0</v>
      </c>
      <c r="CN217" s="64">
        <f>IF(ลับ!CN$3=0,0,IF(เวลาเรียน!CV11="น",ลับ!CN$3,0))</f>
        <v>0</v>
      </c>
      <c r="CO217" s="64">
        <f>IF(ลับ!CO$3=0,0,IF(เวลาเรียน!CW11="น",ลับ!CO$3,0))</f>
        <v>0</v>
      </c>
      <c r="CP217" s="64">
        <f>IF(ลับ!CP$3=0,0,IF(เวลาเรียน!CX11="น",ลับ!CP$3,0))</f>
        <v>0</v>
      </c>
      <c r="CQ217" s="64">
        <f>IF(ลับ!CQ$3=0,0,IF(เวลาเรียน!CY11="น",ลับ!CQ$3,0))</f>
        <v>0</v>
      </c>
      <c r="CR217" s="64">
        <f>IF(ลับ!CR$3=0,0,IF(เวลาเรียน!CZ11="น",ลับ!CR$3,0))</f>
        <v>0</v>
      </c>
      <c r="CS217" s="64">
        <f>IF(ลับ!CS$3=0,0,IF(เวลาเรียน!DA11="น",ลับ!CS$3,0))</f>
        <v>0</v>
      </c>
      <c r="CT217" s="64">
        <f>IF(ลับ!CT$3=0,0,IF(เวลาเรียน!DB11="น",ลับ!CT$3,0))</f>
        <v>0</v>
      </c>
      <c r="CU217" s="64">
        <f>IF(ลับ!CU$3=0,0,IF(เวลาเรียน!DC11="น",ลับ!CU$3,0))</f>
        <v>0</v>
      </c>
      <c r="CV217" s="64">
        <f>IF(ลับ!CV$3=0,0,IF(เวลาเรียน!DD11="น",ลับ!CV$3,0))</f>
        <v>0</v>
      </c>
      <c r="CW217" s="64">
        <f>IF(ลับ!CW$3=0,0,IF(เวลาเรียน!DE11="น",ลับ!CW$3,0))</f>
        <v>0</v>
      </c>
      <c r="CX217" s="85">
        <f t="shared" si="27"/>
        <v>0</v>
      </c>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GI217" s="77"/>
      <c r="GJ217" s="77"/>
      <c r="GK217" s="77"/>
      <c r="GL217" s="77"/>
      <c r="GM217" s="77"/>
      <c r="GN217" s="77"/>
      <c r="GO217" s="77"/>
      <c r="GP217" s="77"/>
      <c r="GQ217" s="77"/>
      <c r="GR217" s="77"/>
      <c r="GS217" s="77"/>
      <c r="GT217" s="77"/>
      <c r="GU217" s="77"/>
      <c r="GV217" s="77"/>
      <c r="GW217" s="77"/>
      <c r="GX217" s="77"/>
      <c r="GY217" s="77"/>
      <c r="GZ217" s="77"/>
      <c r="HA217" s="77"/>
      <c r="HB217" s="77"/>
      <c r="HC217" s="77"/>
      <c r="HD217" s="77"/>
      <c r="HE217" s="77"/>
      <c r="HF217" s="77"/>
    </row>
    <row r="218" spans="1:214" ht="21">
      <c r="A218" s="29">
        <v>7</v>
      </c>
      <c r="B218" s="64">
        <f>IF(ลับ!B$3=0,0,IF(เวลาเรียน!G12="น",ลับ!B$3,0))</f>
        <v>0</v>
      </c>
      <c r="C218" s="64">
        <f>IF(ลับ!C$3=0,0,IF(เวลาเรียน!H12="น",ลับ!C$3,0))</f>
        <v>0</v>
      </c>
      <c r="D218" s="64">
        <f>IF(ลับ!D$3=0,0,IF(เวลาเรียน!I12="น",ลับ!D$3,0))</f>
        <v>0</v>
      </c>
      <c r="E218" s="64">
        <f>IF(ลับ!E$3=0,0,IF(เวลาเรียน!J12="น",ลับ!E$3,0))</f>
        <v>0</v>
      </c>
      <c r="F218" s="64">
        <f>IF(ลับ!F$3=0,0,IF(เวลาเรียน!K12="น",ลับ!F$3,0))</f>
        <v>0</v>
      </c>
      <c r="G218" s="64">
        <f>IF(ลับ!G$3=0,0,IF(เวลาเรียน!L12="น",ลับ!G$3,0))</f>
        <v>0</v>
      </c>
      <c r="H218" s="64">
        <f>IF(ลับ!H$3=0,0,IF(เวลาเรียน!M12="น",ลับ!H$3,0))</f>
        <v>0</v>
      </c>
      <c r="I218" s="64">
        <f>IF(ลับ!I$3=0,0,IF(เวลาเรียน!N12="น",ลับ!I$3,0))</f>
        <v>0</v>
      </c>
      <c r="J218" s="64">
        <f>IF(ลับ!J$3=0,0,IF(เวลาเรียน!O12="น",ลับ!J$3,0))</f>
        <v>0</v>
      </c>
      <c r="K218" s="64">
        <f>IF(ลับ!K$3=0,0,IF(เวลาเรียน!P12="น",ลับ!K$3,0))</f>
        <v>0</v>
      </c>
      <c r="L218" s="64">
        <f>IF(ลับ!L$3=0,0,IF(เวลาเรียน!Q12="น",ลับ!L$3,0))</f>
        <v>0</v>
      </c>
      <c r="M218" s="64">
        <f>IF(ลับ!M$3=0,0,IF(เวลาเรียน!R12="น",ลับ!M$3,0))</f>
        <v>0</v>
      </c>
      <c r="N218" s="64">
        <f>IF(ลับ!N$3=0,0,IF(เวลาเรียน!S12="น",ลับ!N$3,0))</f>
        <v>0</v>
      </c>
      <c r="O218" s="64">
        <f>IF(ลับ!O$3=0,0,IF(เวลาเรียน!T12="น",ลับ!O$3,0))</f>
        <v>0</v>
      </c>
      <c r="P218" s="64">
        <f>IF(ลับ!P$3=0,0,IF(เวลาเรียน!U12="น",ลับ!P$3,0))</f>
        <v>0</v>
      </c>
      <c r="Q218" s="64">
        <f>IF(ลับ!Q$3=0,0,IF(เวลาเรียน!V12="น",ลับ!Q$3,0))</f>
        <v>0</v>
      </c>
      <c r="R218" s="64">
        <f>IF(ลับ!R$3=0,0,IF(เวลาเรียน!W12="น",ลับ!R$3,0))</f>
        <v>0</v>
      </c>
      <c r="S218" s="64">
        <f>IF(ลับ!S$3=0,0,IF(เวลาเรียน!X12="น",ลับ!S$3,0))</f>
        <v>0</v>
      </c>
      <c r="T218" s="64">
        <f>IF(ลับ!T$3=0,0,IF(เวลาเรียน!Y12="น",ลับ!T$3,0))</f>
        <v>0</v>
      </c>
      <c r="U218" s="64">
        <f>IF(ลับ!U$3=0,0,IF(เวลาเรียน!Z12="น",ลับ!U$3,0))</f>
        <v>0</v>
      </c>
      <c r="V218" s="64">
        <f>IF(ลับ!V$3=0,0,IF(เวลาเรียน!AA12="น",ลับ!V$3,0))</f>
        <v>0</v>
      </c>
      <c r="W218" s="64">
        <f>IF(ลับ!W$3=0,0,IF(เวลาเรียน!AB12="น",ลับ!W$3,0))</f>
        <v>0</v>
      </c>
      <c r="X218" s="64">
        <f>IF(ลับ!X$3=0,0,IF(เวลาเรียน!AC12="น",ลับ!X$3,0))</f>
        <v>0</v>
      </c>
      <c r="Y218" s="64">
        <f>IF(ลับ!Y$3=0,0,IF(เวลาเรียน!AD12="น",ลับ!Y$3,0))</f>
        <v>0</v>
      </c>
      <c r="Z218" s="773">
        <f>IF(ลับ!Z$3=0,0,IF(เวลาเรียน!AE12="น",ลับ!Z$3,0))</f>
        <v>0</v>
      </c>
      <c r="AA218" s="64">
        <f>IF(ลับ!B$3=0,0,IF(เวลาเรียน!AH12="น",ลับ!B$3,0))</f>
        <v>0</v>
      </c>
      <c r="AB218" s="64">
        <f>IF(ลับ!C$3=0,0,IF(เวลาเรียน!AI12="น",ลับ!C$3,0))</f>
        <v>0</v>
      </c>
      <c r="AC218" s="64">
        <f>IF(ลับ!D$3=0,0,IF(เวลาเรียน!AJ12="น",ลับ!D$3,0))</f>
        <v>0</v>
      </c>
      <c r="AD218" s="64">
        <f>IF(ลับ!E$3=0,0,IF(เวลาเรียน!AK12="น",ลับ!E$3,0))</f>
        <v>0</v>
      </c>
      <c r="AE218" s="64">
        <f>IF(ลับ!F$3=0,0,IF(เวลาเรียน!AL12="น",ลับ!F$3,0))</f>
        <v>0</v>
      </c>
      <c r="AF218" s="64">
        <f>IF(ลับ!G$3=0,0,IF(เวลาเรียน!AM12="น",ลับ!G$3,0))</f>
        <v>0</v>
      </c>
      <c r="AG218" s="64">
        <f>IF(ลับ!H$3=0,0,IF(เวลาเรียน!AN12="น",ลับ!H$3,0))</f>
        <v>0</v>
      </c>
      <c r="AH218" s="64">
        <f>IF(ลับ!I$3=0,0,IF(เวลาเรียน!AO12="น",ลับ!I$3,0))</f>
        <v>0</v>
      </c>
      <c r="AI218" s="64">
        <f>IF(ลับ!J$3=0,0,IF(เวลาเรียน!AP12="น",ลับ!J$3,0))</f>
        <v>0</v>
      </c>
      <c r="AJ218" s="64">
        <f>IF(ลับ!K$3=0,0,IF(เวลาเรียน!AQ12="น",ลับ!K$3,0))</f>
        <v>0</v>
      </c>
      <c r="AK218" s="64">
        <f>IF(ลับ!L$3=0,0,IF(เวลาเรียน!AR12="น",ลับ!L$3,0))</f>
        <v>0</v>
      </c>
      <c r="AL218" s="64">
        <f>IF(ลับ!M$3=0,0,IF(เวลาเรียน!AS12="น",ลับ!M$3,0))</f>
        <v>0</v>
      </c>
      <c r="AM218" s="64">
        <f>IF(ลับ!N$3=0,0,IF(เวลาเรียน!AT12="น",ลับ!N$3,0))</f>
        <v>0</v>
      </c>
      <c r="AN218" s="64">
        <f>IF(ลับ!O$3=0,0,IF(เวลาเรียน!AU12="น",ลับ!O$3,0))</f>
        <v>0</v>
      </c>
      <c r="AO218" s="64">
        <f>IF(ลับ!P$3=0,0,IF(เวลาเรียน!AV12="น",ลับ!P$3,0))</f>
        <v>0</v>
      </c>
      <c r="AP218" s="64">
        <f>IF(ลับ!Q$3=0,0,IF(เวลาเรียน!AW12="น",ลับ!Q$3,0))</f>
        <v>0</v>
      </c>
      <c r="AQ218" s="64">
        <f>IF(ลับ!R$3=0,0,IF(เวลาเรียน!AX12="น",ลับ!R$3,0))</f>
        <v>0</v>
      </c>
      <c r="AR218" s="64">
        <f>IF(ลับ!S$3=0,0,IF(เวลาเรียน!AY12="น",ลับ!S$3,0))</f>
        <v>0</v>
      </c>
      <c r="AS218" s="64">
        <f>IF(ลับ!T$3=0,0,IF(เวลาเรียน!AZ12="น",ลับ!T$3,0))</f>
        <v>0</v>
      </c>
      <c r="AT218" s="64">
        <f>IF(ลับ!U$3=0,0,IF(เวลาเรียน!BA12="น",ลับ!U$3,0))</f>
        <v>0</v>
      </c>
      <c r="AU218" s="64">
        <f>IF(ลับ!V$3=0,0,IF(เวลาเรียน!BB12="น",ลับ!V$3,0))</f>
        <v>0</v>
      </c>
      <c r="AV218" s="64">
        <f>IF(ลับ!W$3=0,0,IF(เวลาเรียน!BC12="น",ลับ!W$3,0))</f>
        <v>0</v>
      </c>
      <c r="AW218" s="64">
        <f>IF(ลับ!X$3=0,0,IF(เวลาเรียน!BD12="น",ลับ!X$3,0))</f>
        <v>0</v>
      </c>
      <c r="AX218" s="64">
        <f>IF(ลับ!Y$3=0,0,IF(เวลาเรียน!BE12="น",ลับ!Y$3,0))</f>
        <v>0</v>
      </c>
      <c r="AY218" s="64">
        <f>IF(ลับ!Z$3=0,0,IF(เวลาเรียน!BF12="น",ลับ!Z$3,0))</f>
        <v>0</v>
      </c>
      <c r="AZ218" s="64">
        <f>IF(ลับ!AA$3=0,0,IF(เวลาเรียน!BG12="น",ลับ!AA$3,0))</f>
        <v>0</v>
      </c>
      <c r="BA218" s="64">
        <f>IF(ลับ!AB$3=0,0,IF(เวลาเรียน!BH12="น",ลับ!AB$3,0))</f>
        <v>0</v>
      </c>
      <c r="BB218" s="64">
        <f>IF(ลับ!AC$3=0,0,IF(เวลาเรียน!BI12="น",ลับ!AC$3,0))</f>
        <v>0</v>
      </c>
      <c r="BC218" s="64">
        <f>IF(ลับ!AD$3=0,0,IF(เวลาเรียน!BJ12="น",ลับ!AD$3,0))</f>
        <v>0</v>
      </c>
      <c r="BD218" s="64">
        <f>IF(ลับ!AE$3=0,0,IF(เวลาเรียน!BK12="น",ลับ!AE$3,0))</f>
        <v>0</v>
      </c>
      <c r="BE218" s="64">
        <f>IF(ลับ!AF$3=0,0,IF(เวลาเรียน!BL12="น",ลับ!AF$3,0))</f>
        <v>0</v>
      </c>
      <c r="BF218" s="64">
        <f>IF(ลับ!AG$3=0,0,IF(เวลาเรียน!BM12="น",ลับ!AG$3,0))</f>
        <v>0</v>
      </c>
      <c r="BG218" s="64">
        <f>IF(ลับ!AH$3=0,0,IF(เวลาเรียน!BN12="น",ลับ!AH$3,0))</f>
        <v>0</v>
      </c>
      <c r="BH218" s="64">
        <f>IF(ลับ!AI$3=0,0,IF(เวลาเรียน!BO12="น",ลับ!AI$3,0))</f>
        <v>0</v>
      </c>
      <c r="BI218" s="64">
        <f>IF(ลับ!AJ$3=0,0,IF(เวลาเรียน!BP12="น",ลับ!AJ$3,0))</f>
        <v>0</v>
      </c>
      <c r="BJ218" s="64">
        <f>IF(ลับ!AK$3=0,0,IF(เวลาเรียน!BQ12="น",ลับ!AK$3,0))</f>
        <v>0</v>
      </c>
      <c r="BK218" s="64">
        <f>IF(ลับ!AL$3=0,0,IF(เวลาเรียน!BR12="น",ลับ!AL$3,0))</f>
        <v>0</v>
      </c>
      <c r="BL218" s="64">
        <f>IF(ลับ!AM$3=0,0,IF(เวลาเรียน!BS12="น",ลับ!AM$3,0))</f>
        <v>0</v>
      </c>
      <c r="BM218" s="64">
        <f>IF(ลับ!AN$3=0,0,IF(เวลาเรียน!BT12="น",ลับ!AN$3,0))</f>
        <v>0</v>
      </c>
      <c r="BN218" s="64">
        <f>IF(ลับ!AO$3=0,0,IF(เวลาเรียน!BU12="น",ลับ!AO$3,0))</f>
        <v>0</v>
      </c>
      <c r="BO218" s="64">
        <f>IF(ลับ!AP$3=0,0,IF(เวลาเรียน!BV12="น",ลับ!AP$3,0))</f>
        <v>0</v>
      </c>
      <c r="BP218" s="64">
        <f>IF(ลับ!AQ$3=0,0,IF(เวลาเรียน!BW12="น",ลับ!AQ$3,0))</f>
        <v>0</v>
      </c>
      <c r="BQ218" s="64">
        <f>IF(ลับ!AR$3=0,0,IF(เวลาเรียน!BX12="น",ลับ!AR$3,0))</f>
        <v>0</v>
      </c>
      <c r="BR218" s="64">
        <f>IF(ลับ!AS$3=0,0,IF(เวลาเรียน!BY12="น",ลับ!AS$3,0))</f>
        <v>0</v>
      </c>
      <c r="BS218" s="773">
        <f>IF(ลับ!AT$3=0,0,IF(เวลาเรียน!BZ12="น",ลับ!AT$3,0))</f>
        <v>0</v>
      </c>
      <c r="BT218" s="64">
        <f>IF(ลับ!BT$3=0,0,IF(เวลาเรียน!CB12="น",ลับ!BT$3,0))</f>
        <v>0</v>
      </c>
      <c r="BU218" s="64">
        <f>IF(ลับ!BU$3=0,0,IF(เวลาเรียน!CC12="น",ลับ!BU$3,0))</f>
        <v>0</v>
      </c>
      <c r="BV218" s="64">
        <f>IF(ลับ!BV$3=0,0,IF(เวลาเรียน!CD12="น",ลับ!BV$3,0))</f>
        <v>0</v>
      </c>
      <c r="BW218" s="64">
        <f>IF(ลับ!BW$3=0,0,IF(เวลาเรียน!CE12="น",ลับ!BW$3,0))</f>
        <v>0</v>
      </c>
      <c r="BX218" s="64">
        <f>IF(ลับ!BX$3=0,0,IF(เวลาเรียน!CF12="น",ลับ!BX$3,0))</f>
        <v>0</v>
      </c>
      <c r="BY218" s="64">
        <f>IF(ลับ!BY$3=0,0,IF(เวลาเรียน!CG12="น",ลับ!BY$3,0))</f>
        <v>0</v>
      </c>
      <c r="BZ218" s="64">
        <f>IF(ลับ!BZ$3=0,0,IF(เวลาเรียน!CH12="น",ลับ!BZ$3,0))</f>
        <v>0</v>
      </c>
      <c r="CA218" s="64">
        <f>IF(ลับ!CA$3=0,0,IF(เวลาเรียน!CI12="น",ลับ!CA$3,0))</f>
        <v>0</v>
      </c>
      <c r="CB218" s="64">
        <f>IF(ลับ!CB$3=0,0,IF(เวลาเรียน!CJ12="น",ลับ!CB$3,0))</f>
        <v>0</v>
      </c>
      <c r="CC218" s="64">
        <f>IF(ลับ!CC$3=0,0,IF(เวลาเรียน!CK12="น",ลับ!CC$3,0))</f>
        <v>0</v>
      </c>
      <c r="CD218" s="64">
        <f>IF(ลับ!CD$3=0,0,IF(เวลาเรียน!CL12="น",ลับ!CD$3,0))</f>
        <v>0</v>
      </c>
      <c r="CE218" s="64">
        <f>IF(ลับ!CE$3=0,0,IF(เวลาเรียน!CM12="น",ลับ!CE$3,0))</f>
        <v>0</v>
      </c>
      <c r="CF218" s="64">
        <f>IF(ลับ!CF$3=0,0,IF(เวลาเรียน!CN12="น",ลับ!CF$3,0))</f>
        <v>0</v>
      </c>
      <c r="CG218" s="64">
        <f>IF(ลับ!CG$3=0,0,IF(เวลาเรียน!CO12="น",ลับ!CG$3,0))</f>
        <v>0</v>
      </c>
      <c r="CH218" s="64">
        <f>IF(ลับ!CH$3=0,0,IF(เวลาเรียน!CP12="น",ลับ!CH$3,0))</f>
        <v>0</v>
      </c>
      <c r="CI218" s="64">
        <f>IF(ลับ!CI$3=0,0,IF(เวลาเรียน!CQ12="น",ลับ!CI$3,0))</f>
        <v>0</v>
      </c>
      <c r="CJ218" s="64">
        <f>IF(ลับ!CJ$3=0,0,IF(เวลาเรียน!CR12="น",ลับ!CJ$3,0))</f>
        <v>0</v>
      </c>
      <c r="CK218" s="64">
        <f>IF(ลับ!CK$3=0,0,IF(เวลาเรียน!CS12="น",ลับ!CK$3,0))</f>
        <v>0</v>
      </c>
      <c r="CL218" s="64">
        <f>IF(ลับ!CL$3=0,0,IF(เวลาเรียน!CT12="น",ลับ!CL$3,0))</f>
        <v>0</v>
      </c>
      <c r="CM218" s="64">
        <f>IF(ลับ!CM$3=0,0,IF(เวลาเรียน!CU12="น",ลับ!CM$3,0))</f>
        <v>0</v>
      </c>
      <c r="CN218" s="64">
        <f>IF(ลับ!CN$3=0,0,IF(เวลาเรียน!CV12="น",ลับ!CN$3,0))</f>
        <v>0</v>
      </c>
      <c r="CO218" s="64">
        <f>IF(ลับ!CO$3=0,0,IF(เวลาเรียน!CW12="น",ลับ!CO$3,0))</f>
        <v>0</v>
      </c>
      <c r="CP218" s="64">
        <f>IF(ลับ!CP$3=0,0,IF(เวลาเรียน!CX12="น",ลับ!CP$3,0))</f>
        <v>0</v>
      </c>
      <c r="CQ218" s="64">
        <f>IF(ลับ!CQ$3=0,0,IF(เวลาเรียน!CY12="น",ลับ!CQ$3,0))</f>
        <v>0</v>
      </c>
      <c r="CR218" s="64">
        <f>IF(ลับ!CR$3=0,0,IF(เวลาเรียน!CZ12="น",ลับ!CR$3,0))</f>
        <v>0</v>
      </c>
      <c r="CS218" s="64">
        <f>IF(ลับ!CS$3=0,0,IF(เวลาเรียน!DA12="น",ลับ!CS$3,0))</f>
        <v>0</v>
      </c>
      <c r="CT218" s="64">
        <f>IF(ลับ!CT$3=0,0,IF(เวลาเรียน!DB12="น",ลับ!CT$3,0))</f>
        <v>0</v>
      </c>
      <c r="CU218" s="64">
        <f>IF(ลับ!CU$3=0,0,IF(เวลาเรียน!DC12="น",ลับ!CU$3,0))</f>
        <v>0</v>
      </c>
      <c r="CV218" s="64">
        <f>IF(ลับ!CV$3=0,0,IF(เวลาเรียน!DD12="น",ลับ!CV$3,0))</f>
        <v>0</v>
      </c>
      <c r="CW218" s="64">
        <f>IF(ลับ!CW$3=0,0,IF(เวลาเรียน!DE12="น",ลับ!CW$3,0))</f>
        <v>0</v>
      </c>
      <c r="CX218" s="85">
        <f t="shared" si="27"/>
        <v>0</v>
      </c>
      <c r="CZ218" s="51"/>
      <c r="DA218" s="51"/>
      <c r="DB218" s="51"/>
      <c r="DC218" s="51"/>
      <c r="DD218" s="51"/>
      <c r="DE218" s="51"/>
      <c r="DF218" s="51"/>
      <c r="DG218" s="51"/>
      <c r="DH218" s="51"/>
      <c r="DI218" s="51"/>
      <c r="DJ218" s="51"/>
      <c r="DK218" s="51"/>
      <c r="DL218" s="51"/>
      <c r="DM218" s="51"/>
      <c r="DN218" s="51"/>
      <c r="DO218" s="51"/>
      <c r="DP218" s="51"/>
      <c r="DQ218" s="51"/>
      <c r="DR218" s="51"/>
      <c r="DS218" s="51"/>
      <c r="DT218" s="51"/>
      <c r="DU218" s="51"/>
      <c r="DV218" s="51"/>
      <c r="DW218" s="51"/>
      <c r="DX218" s="51"/>
      <c r="DY218" s="51"/>
      <c r="DZ218" s="51"/>
      <c r="EA218" s="51"/>
      <c r="EB218" s="51"/>
      <c r="EC218" s="51"/>
      <c r="ED218" s="51"/>
      <c r="EE218" s="51"/>
      <c r="EF218" s="51"/>
      <c r="GI218" s="77"/>
      <c r="GJ218" s="77"/>
      <c r="GK218" s="77"/>
      <c r="GL218" s="77"/>
      <c r="GM218" s="77"/>
      <c r="GN218" s="77"/>
      <c r="GO218" s="77"/>
      <c r="GP218" s="77"/>
      <c r="GQ218" s="77"/>
      <c r="GR218" s="77"/>
      <c r="GS218" s="77"/>
      <c r="GT218" s="77"/>
      <c r="GU218" s="77"/>
      <c r="GV218" s="77"/>
      <c r="GW218" s="77"/>
      <c r="GX218" s="77"/>
      <c r="GY218" s="77"/>
      <c r="GZ218" s="77"/>
      <c r="HA218" s="77"/>
      <c r="HB218" s="77"/>
      <c r="HC218" s="77"/>
      <c r="HD218" s="77"/>
      <c r="HE218" s="77"/>
      <c r="HF218" s="77"/>
    </row>
    <row r="219" spans="1:214" ht="21">
      <c r="A219" s="29">
        <v>8</v>
      </c>
      <c r="B219" s="64">
        <f>IF(ลับ!B$3=0,0,IF(เวลาเรียน!G13="น",ลับ!B$3,0))</f>
        <v>0</v>
      </c>
      <c r="C219" s="64">
        <f>IF(ลับ!C$3=0,0,IF(เวลาเรียน!H13="น",ลับ!C$3,0))</f>
        <v>0</v>
      </c>
      <c r="D219" s="64">
        <f>IF(ลับ!D$3=0,0,IF(เวลาเรียน!I13="น",ลับ!D$3,0))</f>
        <v>0</v>
      </c>
      <c r="E219" s="64">
        <f>IF(ลับ!E$3=0,0,IF(เวลาเรียน!J13="น",ลับ!E$3,0))</f>
        <v>0</v>
      </c>
      <c r="F219" s="64">
        <f>IF(ลับ!F$3=0,0,IF(เวลาเรียน!K13="น",ลับ!F$3,0))</f>
        <v>0</v>
      </c>
      <c r="G219" s="64">
        <f>IF(ลับ!G$3=0,0,IF(เวลาเรียน!L13="น",ลับ!G$3,0))</f>
        <v>0</v>
      </c>
      <c r="H219" s="64">
        <f>IF(ลับ!H$3=0,0,IF(เวลาเรียน!M13="น",ลับ!H$3,0))</f>
        <v>0</v>
      </c>
      <c r="I219" s="64">
        <f>IF(ลับ!I$3=0,0,IF(เวลาเรียน!N13="น",ลับ!I$3,0))</f>
        <v>0</v>
      </c>
      <c r="J219" s="64">
        <f>IF(ลับ!J$3=0,0,IF(เวลาเรียน!O13="น",ลับ!J$3,0))</f>
        <v>0</v>
      </c>
      <c r="K219" s="64">
        <f>IF(ลับ!K$3=0,0,IF(เวลาเรียน!P13="น",ลับ!K$3,0))</f>
        <v>0</v>
      </c>
      <c r="L219" s="64">
        <f>IF(ลับ!L$3=0,0,IF(เวลาเรียน!Q13="น",ลับ!L$3,0))</f>
        <v>0</v>
      </c>
      <c r="M219" s="64">
        <f>IF(ลับ!M$3=0,0,IF(เวลาเรียน!R13="น",ลับ!M$3,0))</f>
        <v>0</v>
      </c>
      <c r="N219" s="64">
        <f>IF(ลับ!N$3=0,0,IF(เวลาเรียน!S13="น",ลับ!N$3,0))</f>
        <v>0</v>
      </c>
      <c r="O219" s="64">
        <f>IF(ลับ!O$3=0,0,IF(เวลาเรียน!T13="น",ลับ!O$3,0))</f>
        <v>0</v>
      </c>
      <c r="P219" s="64">
        <f>IF(ลับ!P$3=0,0,IF(เวลาเรียน!U13="น",ลับ!P$3,0))</f>
        <v>0</v>
      </c>
      <c r="Q219" s="64">
        <f>IF(ลับ!Q$3=0,0,IF(เวลาเรียน!V13="น",ลับ!Q$3,0))</f>
        <v>0</v>
      </c>
      <c r="R219" s="64">
        <f>IF(ลับ!R$3=0,0,IF(เวลาเรียน!W13="น",ลับ!R$3,0))</f>
        <v>0</v>
      </c>
      <c r="S219" s="64">
        <f>IF(ลับ!S$3=0,0,IF(เวลาเรียน!X13="น",ลับ!S$3,0))</f>
        <v>0</v>
      </c>
      <c r="T219" s="64">
        <f>IF(ลับ!T$3=0,0,IF(เวลาเรียน!Y13="น",ลับ!T$3,0))</f>
        <v>0</v>
      </c>
      <c r="U219" s="64">
        <f>IF(ลับ!U$3=0,0,IF(เวลาเรียน!Z13="น",ลับ!U$3,0))</f>
        <v>0</v>
      </c>
      <c r="V219" s="64">
        <f>IF(ลับ!V$3=0,0,IF(เวลาเรียน!AA13="น",ลับ!V$3,0))</f>
        <v>0</v>
      </c>
      <c r="W219" s="64">
        <f>IF(ลับ!W$3=0,0,IF(เวลาเรียน!AB13="น",ลับ!W$3,0))</f>
        <v>0</v>
      </c>
      <c r="X219" s="64">
        <f>IF(ลับ!X$3=0,0,IF(เวลาเรียน!AC13="น",ลับ!X$3,0))</f>
        <v>0</v>
      </c>
      <c r="Y219" s="64">
        <f>IF(ลับ!Y$3=0,0,IF(เวลาเรียน!AD13="น",ลับ!Y$3,0))</f>
        <v>0</v>
      </c>
      <c r="Z219" s="773">
        <f>IF(ลับ!Z$3=0,0,IF(เวลาเรียน!AE13="น",ลับ!Z$3,0))</f>
        <v>0</v>
      </c>
      <c r="AA219" s="64">
        <f>IF(ลับ!B$3=0,0,IF(เวลาเรียน!AH13="น",ลับ!B$3,0))</f>
        <v>0</v>
      </c>
      <c r="AB219" s="64">
        <f>IF(ลับ!C$3=0,0,IF(เวลาเรียน!AI13="น",ลับ!C$3,0))</f>
        <v>0</v>
      </c>
      <c r="AC219" s="64">
        <f>IF(ลับ!D$3=0,0,IF(เวลาเรียน!AJ13="น",ลับ!D$3,0))</f>
        <v>0</v>
      </c>
      <c r="AD219" s="64">
        <f>IF(ลับ!E$3=0,0,IF(เวลาเรียน!AK13="น",ลับ!E$3,0))</f>
        <v>0</v>
      </c>
      <c r="AE219" s="64">
        <f>IF(ลับ!F$3=0,0,IF(เวลาเรียน!AL13="น",ลับ!F$3,0))</f>
        <v>0</v>
      </c>
      <c r="AF219" s="64">
        <f>IF(ลับ!G$3=0,0,IF(เวลาเรียน!AM13="น",ลับ!G$3,0))</f>
        <v>0</v>
      </c>
      <c r="AG219" s="64">
        <f>IF(ลับ!H$3=0,0,IF(เวลาเรียน!AN13="น",ลับ!H$3,0))</f>
        <v>0</v>
      </c>
      <c r="AH219" s="64">
        <f>IF(ลับ!I$3=0,0,IF(เวลาเรียน!AO13="น",ลับ!I$3,0))</f>
        <v>0</v>
      </c>
      <c r="AI219" s="64">
        <f>IF(ลับ!J$3=0,0,IF(เวลาเรียน!AP13="น",ลับ!J$3,0))</f>
        <v>0</v>
      </c>
      <c r="AJ219" s="64">
        <f>IF(ลับ!K$3=0,0,IF(เวลาเรียน!AQ13="น",ลับ!K$3,0))</f>
        <v>0</v>
      </c>
      <c r="AK219" s="64">
        <f>IF(ลับ!L$3=0,0,IF(เวลาเรียน!AR13="น",ลับ!L$3,0))</f>
        <v>0</v>
      </c>
      <c r="AL219" s="64">
        <f>IF(ลับ!M$3=0,0,IF(เวลาเรียน!AS13="น",ลับ!M$3,0))</f>
        <v>0</v>
      </c>
      <c r="AM219" s="64">
        <f>IF(ลับ!N$3=0,0,IF(เวลาเรียน!AT13="น",ลับ!N$3,0))</f>
        <v>0</v>
      </c>
      <c r="AN219" s="64">
        <f>IF(ลับ!O$3=0,0,IF(เวลาเรียน!AU13="น",ลับ!O$3,0))</f>
        <v>0</v>
      </c>
      <c r="AO219" s="64">
        <f>IF(ลับ!P$3=0,0,IF(เวลาเรียน!AV13="น",ลับ!P$3,0))</f>
        <v>0</v>
      </c>
      <c r="AP219" s="64">
        <f>IF(ลับ!Q$3=0,0,IF(เวลาเรียน!AW13="น",ลับ!Q$3,0))</f>
        <v>0</v>
      </c>
      <c r="AQ219" s="64">
        <f>IF(ลับ!R$3=0,0,IF(เวลาเรียน!AX13="น",ลับ!R$3,0))</f>
        <v>0</v>
      </c>
      <c r="AR219" s="64">
        <f>IF(ลับ!S$3=0,0,IF(เวลาเรียน!AY13="น",ลับ!S$3,0))</f>
        <v>0</v>
      </c>
      <c r="AS219" s="64">
        <f>IF(ลับ!T$3=0,0,IF(เวลาเรียน!AZ13="น",ลับ!T$3,0))</f>
        <v>0</v>
      </c>
      <c r="AT219" s="64">
        <f>IF(ลับ!U$3=0,0,IF(เวลาเรียน!BA13="น",ลับ!U$3,0))</f>
        <v>0</v>
      </c>
      <c r="AU219" s="64">
        <f>IF(ลับ!V$3=0,0,IF(เวลาเรียน!BB13="น",ลับ!V$3,0))</f>
        <v>0</v>
      </c>
      <c r="AV219" s="64">
        <f>IF(ลับ!W$3=0,0,IF(เวลาเรียน!BC13="น",ลับ!W$3,0))</f>
        <v>0</v>
      </c>
      <c r="AW219" s="64">
        <f>IF(ลับ!X$3=0,0,IF(เวลาเรียน!BD13="น",ลับ!X$3,0))</f>
        <v>0</v>
      </c>
      <c r="AX219" s="64">
        <f>IF(ลับ!Y$3=0,0,IF(เวลาเรียน!BE13="น",ลับ!Y$3,0))</f>
        <v>0</v>
      </c>
      <c r="AY219" s="64">
        <f>IF(ลับ!Z$3=0,0,IF(เวลาเรียน!BF13="น",ลับ!Z$3,0))</f>
        <v>0</v>
      </c>
      <c r="AZ219" s="64">
        <f>IF(ลับ!AA$3=0,0,IF(เวลาเรียน!BG13="น",ลับ!AA$3,0))</f>
        <v>0</v>
      </c>
      <c r="BA219" s="64">
        <f>IF(ลับ!AB$3=0,0,IF(เวลาเรียน!BH13="น",ลับ!AB$3,0))</f>
        <v>0</v>
      </c>
      <c r="BB219" s="64">
        <f>IF(ลับ!AC$3=0,0,IF(เวลาเรียน!BI13="น",ลับ!AC$3,0))</f>
        <v>0</v>
      </c>
      <c r="BC219" s="64">
        <f>IF(ลับ!AD$3=0,0,IF(เวลาเรียน!BJ13="น",ลับ!AD$3,0))</f>
        <v>0</v>
      </c>
      <c r="BD219" s="64">
        <f>IF(ลับ!AE$3=0,0,IF(เวลาเรียน!BK13="น",ลับ!AE$3,0))</f>
        <v>0</v>
      </c>
      <c r="BE219" s="64">
        <f>IF(ลับ!AF$3=0,0,IF(เวลาเรียน!BL13="น",ลับ!AF$3,0))</f>
        <v>0</v>
      </c>
      <c r="BF219" s="64">
        <f>IF(ลับ!AG$3=0,0,IF(เวลาเรียน!BM13="น",ลับ!AG$3,0))</f>
        <v>0</v>
      </c>
      <c r="BG219" s="64">
        <f>IF(ลับ!AH$3=0,0,IF(เวลาเรียน!BN13="น",ลับ!AH$3,0))</f>
        <v>0</v>
      </c>
      <c r="BH219" s="64">
        <f>IF(ลับ!AI$3=0,0,IF(เวลาเรียน!BO13="น",ลับ!AI$3,0))</f>
        <v>0</v>
      </c>
      <c r="BI219" s="64">
        <f>IF(ลับ!AJ$3=0,0,IF(เวลาเรียน!BP13="น",ลับ!AJ$3,0))</f>
        <v>0</v>
      </c>
      <c r="BJ219" s="64">
        <f>IF(ลับ!AK$3=0,0,IF(เวลาเรียน!BQ13="น",ลับ!AK$3,0))</f>
        <v>0</v>
      </c>
      <c r="BK219" s="64">
        <f>IF(ลับ!AL$3=0,0,IF(เวลาเรียน!BR13="น",ลับ!AL$3,0))</f>
        <v>0</v>
      </c>
      <c r="BL219" s="64">
        <f>IF(ลับ!AM$3=0,0,IF(เวลาเรียน!BS13="น",ลับ!AM$3,0))</f>
        <v>0</v>
      </c>
      <c r="BM219" s="64">
        <f>IF(ลับ!AN$3=0,0,IF(เวลาเรียน!BT13="น",ลับ!AN$3,0))</f>
        <v>0</v>
      </c>
      <c r="BN219" s="64">
        <f>IF(ลับ!AO$3=0,0,IF(เวลาเรียน!BU13="น",ลับ!AO$3,0))</f>
        <v>0</v>
      </c>
      <c r="BO219" s="64">
        <f>IF(ลับ!AP$3=0,0,IF(เวลาเรียน!BV13="น",ลับ!AP$3,0))</f>
        <v>0</v>
      </c>
      <c r="BP219" s="64">
        <f>IF(ลับ!AQ$3=0,0,IF(เวลาเรียน!BW13="น",ลับ!AQ$3,0))</f>
        <v>0</v>
      </c>
      <c r="BQ219" s="64">
        <f>IF(ลับ!AR$3=0,0,IF(เวลาเรียน!BX13="น",ลับ!AR$3,0))</f>
        <v>0</v>
      </c>
      <c r="BR219" s="64">
        <f>IF(ลับ!AS$3=0,0,IF(เวลาเรียน!BY13="น",ลับ!AS$3,0))</f>
        <v>0</v>
      </c>
      <c r="BS219" s="773">
        <f>IF(ลับ!AT$3=0,0,IF(เวลาเรียน!BZ13="น",ลับ!AT$3,0))</f>
        <v>0</v>
      </c>
      <c r="BT219" s="64">
        <f>IF(ลับ!BT$3=0,0,IF(เวลาเรียน!CB13="น",ลับ!BT$3,0))</f>
        <v>0</v>
      </c>
      <c r="BU219" s="64">
        <f>IF(ลับ!BU$3=0,0,IF(เวลาเรียน!CC13="น",ลับ!BU$3,0))</f>
        <v>0</v>
      </c>
      <c r="BV219" s="64">
        <f>IF(ลับ!BV$3=0,0,IF(เวลาเรียน!CD13="น",ลับ!BV$3,0))</f>
        <v>0</v>
      </c>
      <c r="BW219" s="64">
        <f>IF(ลับ!BW$3=0,0,IF(เวลาเรียน!CE13="น",ลับ!BW$3,0))</f>
        <v>0</v>
      </c>
      <c r="BX219" s="64">
        <f>IF(ลับ!BX$3=0,0,IF(เวลาเรียน!CF13="น",ลับ!BX$3,0))</f>
        <v>0</v>
      </c>
      <c r="BY219" s="64">
        <f>IF(ลับ!BY$3=0,0,IF(เวลาเรียน!CG13="น",ลับ!BY$3,0))</f>
        <v>0</v>
      </c>
      <c r="BZ219" s="64">
        <f>IF(ลับ!BZ$3=0,0,IF(เวลาเรียน!CH13="น",ลับ!BZ$3,0))</f>
        <v>0</v>
      </c>
      <c r="CA219" s="64">
        <f>IF(ลับ!CA$3=0,0,IF(เวลาเรียน!CI13="น",ลับ!CA$3,0))</f>
        <v>0</v>
      </c>
      <c r="CB219" s="64">
        <f>IF(ลับ!CB$3=0,0,IF(เวลาเรียน!CJ13="น",ลับ!CB$3,0))</f>
        <v>0</v>
      </c>
      <c r="CC219" s="64">
        <f>IF(ลับ!CC$3=0,0,IF(เวลาเรียน!CK13="น",ลับ!CC$3,0))</f>
        <v>0</v>
      </c>
      <c r="CD219" s="64">
        <f>IF(ลับ!CD$3=0,0,IF(เวลาเรียน!CL13="น",ลับ!CD$3,0))</f>
        <v>0</v>
      </c>
      <c r="CE219" s="64">
        <f>IF(ลับ!CE$3=0,0,IF(เวลาเรียน!CM13="น",ลับ!CE$3,0))</f>
        <v>0</v>
      </c>
      <c r="CF219" s="64">
        <f>IF(ลับ!CF$3=0,0,IF(เวลาเรียน!CN13="น",ลับ!CF$3,0))</f>
        <v>0</v>
      </c>
      <c r="CG219" s="64">
        <f>IF(ลับ!CG$3=0,0,IF(เวลาเรียน!CO13="น",ลับ!CG$3,0))</f>
        <v>0</v>
      </c>
      <c r="CH219" s="64">
        <f>IF(ลับ!CH$3=0,0,IF(เวลาเรียน!CP13="น",ลับ!CH$3,0))</f>
        <v>0</v>
      </c>
      <c r="CI219" s="64">
        <f>IF(ลับ!CI$3=0,0,IF(เวลาเรียน!CQ13="น",ลับ!CI$3,0))</f>
        <v>0</v>
      </c>
      <c r="CJ219" s="64">
        <f>IF(ลับ!CJ$3=0,0,IF(เวลาเรียน!CR13="น",ลับ!CJ$3,0))</f>
        <v>0</v>
      </c>
      <c r="CK219" s="64">
        <f>IF(ลับ!CK$3=0,0,IF(เวลาเรียน!CS13="น",ลับ!CK$3,0))</f>
        <v>0</v>
      </c>
      <c r="CL219" s="64">
        <f>IF(ลับ!CL$3=0,0,IF(เวลาเรียน!CT13="น",ลับ!CL$3,0))</f>
        <v>0</v>
      </c>
      <c r="CM219" s="64">
        <f>IF(ลับ!CM$3=0,0,IF(เวลาเรียน!CU13="น",ลับ!CM$3,0))</f>
        <v>0</v>
      </c>
      <c r="CN219" s="64">
        <f>IF(ลับ!CN$3=0,0,IF(เวลาเรียน!CV13="น",ลับ!CN$3,0))</f>
        <v>0</v>
      </c>
      <c r="CO219" s="64">
        <f>IF(ลับ!CO$3=0,0,IF(เวลาเรียน!CW13="น",ลับ!CO$3,0))</f>
        <v>0</v>
      </c>
      <c r="CP219" s="64">
        <f>IF(ลับ!CP$3=0,0,IF(เวลาเรียน!CX13="น",ลับ!CP$3,0))</f>
        <v>0</v>
      </c>
      <c r="CQ219" s="64">
        <f>IF(ลับ!CQ$3=0,0,IF(เวลาเรียน!CY13="น",ลับ!CQ$3,0))</f>
        <v>0</v>
      </c>
      <c r="CR219" s="64">
        <f>IF(ลับ!CR$3=0,0,IF(เวลาเรียน!CZ13="น",ลับ!CR$3,0))</f>
        <v>0</v>
      </c>
      <c r="CS219" s="64">
        <f>IF(ลับ!CS$3=0,0,IF(เวลาเรียน!DA13="น",ลับ!CS$3,0))</f>
        <v>0</v>
      </c>
      <c r="CT219" s="64">
        <f>IF(ลับ!CT$3=0,0,IF(เวลาเรียน!DB13="น",ลับ!CT$3,0))</f>
        <v>0</v>
      </c>
      <c r="CU219" s="64">
        <f>IF(ลับ!CU$3=0,0,IF(เวลาเรียน!DC13="น",ลับ!CU$3,0))</f>
        <v>0</v>
      </c>
      <c r="CV219" s="64">
        <f>IF(ลับ!CV$3=0,0,IF(เวลาเรียน!DD13="น",ลับ!CV$3,0))</f>
        <v>0</v>
      </c>
      <c r="CW219" s="64">
        <f>IF(ลับ!CW$3=0,0,IF(เวลาเรียน!DE13="น",ลับ!CW$3,0))</f>
        <v>0</v>
      </c>
      <c r="CX219" s="85">
        <f t="shared" si="27"/>
        <v>0</v>
      </c>
      <c r="CZ219" s="51"/>
      <c r="DA219" s="51"/>
      <c r="DB219" s="51"/>
      <c r="DC219" s="51"/>
      <c r="DD219" s="51"/>
      <c r="DE219" s="51"/>
      <c r="DF219" s="51"/>
      <c r="DG219" s="51"/>
      <c r="DH219" s="51"/>
      <c r="DI219" s="51"/>
      <c r="DJ219" s="51"/>
      <c r="DK219" s="51"/>
      <c r="DL219" s="51"/>
      <c r="DM219" s="51"/>
      <c r="DN219" s="51"/>
      <c r="DO219" s="51"/>
      <c r="DP219" s="51"/>
      <c r="DQ219" s="51"/>
      <c r="DR219" s="51"/>
      <c r="DS219" s="51"/>
      <c r="DT219" s="51"/>
      <c r="DU219" s="51"/>
      <c r="DV219" s="51"/>
      <c r="DW219" s="51"/>
      <c r="DX219" s="51"/>
      <c r="DY219" s="51"/>
      <c r="DZ219" s="51"/>
      <c r="EA219" s="51"/>
      <c r="EB219" s="51"/>
      <c r="EC219" s="51"/>
      <c r="ED219" s="51"/>
      <c r="EE219" s="51"/>
      <c r="EF219" s="51"/>
      <c r="GI219" s="77"/>
      <c r="GJ219" s="77"/>
      <c r="GK219" s="77"/>
      <c r="GL219" s="77"/>
      <c r="GM219" s="77"/>
      <c r="GN219" s="77"/>
      <c r="GO219" s="77"/>
      <c r="GP219" s="77"/>
      <c r="GQ219" s="77"/>
      <c r="GR219" s="77"/>
      <c r="GS219" s="77"/>
      <c r="GT219" s="77"/>
      <c r="GU219" s="77"/>
      <c r="GV219" s="77"/>
      <c r="GW219" s="77"/>
      <c r="GX219" s="77"/>
      <c r="GY219" s="77"/>
      <c r="GZ219" s="77"/>
      <c r="HA219" s="77"/>
      <c r="HB219" s="77"/>
      <c r="HC219" s="77"/>
      <c r="HD219" s="77"/>
      <c r="HE219" s="77"/>
      <c r="HF219" s="77"/>
    </row>
    <row r="220" spans="1:214" ht="21">
      <c r="A220" s="29">
        <v>9</v>
      </c>
      <c r="B220" s="64">
        <f>IF(ลับ!B$3=0,0,IF(เวลาเรียน!G14="น",ลับ!B$3,0))</f>
        <v>0</v>
      </c>
      <c r="C220" s="64">
        <f>IF(ลับ!C$3=0,0,IF(เวลาเรียน!H14="น",ลับ!C$3,0))</f>
        <v>0</v>
      </c>
      <c r="D220" s="64">
        <f>IF(ลับ!D$3=0,0,IF(เวลาเรียน!I14="น",ลับ!D$3,0))</f>
        <v>0</v>
      </c>
      <c r="E220" s="64">
        <f>IF(ลับ!E$3=0,0,IF(เวลาเรียน!J14="น",ลับ!E$3,0))</f>
        <v>0</v>
      </c>
      <c r="F220" s="64">
        <f>IF(ลับ!F$3=0,0,IF(เวลาเรียน!K14="น",ลับ!F$3,0))</f>
        <v>0</v>
      </c>
      <c r="G220" s="64">
        <f>IF(ลับ!G$3=0,0,IF(เวลาเรียน!L14="น",ลับ!G$3,0))</f>
        <v>0</v>
      </c>
      <c r="H220" s="64">
        <f>IF(ลับ!H$3=0,0,IF(เวลาเรียน!M14="น",ลับ!H$3,0))</f>
        <v>0</v>
      </c>
      <c r="I220" s="64">
        <f>IF(ลับ!I$3=0,0,IF(เวลาเรียน!N14="น",ลับ!I$3,0))</f>
        <v>0</v>
      </c>
      <c r="J220" s="64">
        <f>IF(ลับ!J$3=0,0,IF(เวลาเรียน!O14="น",ลับ!J$3,0))</f>
        <v>0</v>
      </c>
      <c r="K220" s="64">
        <f>IF(ลับ!K$3=0,0,IF(เวลาเรียน!P14="น",ลับ!K$3,0))</f>
        <v>0</v>
      </c>
      <c r="L220" s="64">
        <f>IF(ลับ!L$3=0,0,IF(เวลาเรียน!Q14="น",ลับ!L$3,0))</f>
        <v>0</v>
      </c>
      <c r="M220" s="64">
        <f>IF(ลับ!M$3=0,0,IF(เวลาเรียน!R14="น",ลับ!M$3,0))</f>
        <v>0</v>
      </c>
      <c r="N220" s="64">
        <f>IF(ลับ!N$3=0,0,IF(เวลาเรียน!S14="น",ลับ!N$3,0))</f>
        <v>0</v>
      </c>
      <c r="O220" s="64">
        <f>IF(ลับ!O$3=0,0,IF(เวลาเรียน!T14="น",ลับ!O$3,0))</f>
        <v>0</v>
      </c>
      <c r="P220" s="64">
        <f>IF(ลับ!P$3=0,0,IF(เวลาเรียน!U14="น",ลับ!P$3,0))</f>
        <v>0</v>
      </c>
      <c r="Q220" s="64">
        <f>IF(ลับ!Q$3=0,0,IF(เวลาเรียน!V14="น",ลับ!Q$3,0))</f>
        <v>0</v>
      </c>
      <c r="R220" s="64">
        <f>IF(ลับ!R$3=0,0,IF(เวลาเรียน!W14="น",ลับ!R$3,0))</f>
        <v>0</v>
      </c>
      <c r="S220" s="64">
        <f>IF(ลับ!S$3=0,0,IF(เวลาเรียน!X14="น",ลับ!S$3,0))</f>
        <v>0</v>
      </c>
      <c r="T220" s="64">
        <f>IF(ลับ!T$3=0,0,IF(เวลาเรียน!Y14="น",ลับ!T$3,0))</f>
        <v>0</v>
      </c>
      <c r="U220" s="64">
        <f>IF(ลับ!U$3=0,0,IF(เวลาเรียน!Z14="น",ลับ!U$3,0))</f>
        <v>0</v>
      </c>
      <c r="V220" s="64">
        <f>IF(ลับ!V$3=0,0,IF(เวลาเรียน!AA14="น",ลับ!V$3,0))</f>
        <v>0</v>
      </c>
      <c r="W220" s="64">
        <f>IF(ลับ!W$3=0,0,IF(เวลาเรียน!AB14="น",ลับ!W$3,0))</f>
        <v>0</v>
      </c>
      <c r="X220" s="64">
        <f>IF(ลับ!X$3=0,0,IF(เวลาเรียน!AC14="น",ลับ!X$3,0))</f>
        <v>0</v>
      </c>
      <c r="Y220" s="64">
        <f>IF(ลับ!Y$3=0,0,IF(เวลาเรียน!AD14="น",ลับ!Y$3,0))</f>
        <v>0</v>
      </c>
      <c r="Z220" s="773">
        <f>IF(ลับ!Z$3=0,0,IF(เวลาเรียน!AE14="น",ลับ!Z$3,0))</f>
        <v>0</v>
      </c>
      <c r="AA220" s="64">
        <f>IF(ลับ!B$3=0,0,IF(เวลาเรียน!AH14="น",ลับ!B$3,0))</f>
        <v>0</v>
      </c>
      <c r="AB220" s="64">
        <f>IF(ลับ!C$3=0,0,IF(เวลาเรียน!AI14="น",ลับ!C$3,0))</f>
        <v>0</v>
      </c>
      <c r="AC220" s="64">
        <f>IF(ลับ!D$3=0,0,IF(เวลาเรียน!AJ14="น",ลับ!D$3,0))</f>
        <v>0</v>
      </c>
      <c r="AD220" s="64">
        <f>IF(ลับ!E$3=0,0,IF(เวลาเรียน!AK14="น",ลับ!E$3,0))</f>
        <v>0</v>
      </c>
      <c r="AE220" s="64">
        <f>IF(ลับ!F$3=0,0,IF(เวลาเรียน!AL14="น",ลับ!F$3,0))</f>
        <v>0</v>
      </c>
      <c r="AF220" s="64">
        <f>IF(ลับ!G$3=0,0,IF(เวลาเรียน!AM14="น",ลับ!G$3,0))</f>
        <v>0</v>
      </c>
      <c r="AG220" s="64">
        <f>IF(ลับ!H$3=0,0,IF(เวลาเรียน!AN14="น",ลับ!H$3,0))</f>
        <v>0</v>
      </c>
      <c r="AH220" s="64">
        <f>IF(ลับ!I$3=0,0,IF(เวลาเรียน!AO14="น",ลับ!I$3,0))</f>
        <v>0</v>
      </c>
      <c r="AI220" s="64">
        <f>IF(ลับ!J$3=0,0,IF(เวลาเรียน!AP14="น",ลับ!J$3,0))</f>
        <v>0</v>
      </c>
      <c r="AJ220" s="64">
        <f>IF(ลับ!K$3=0,0,IF(เวลาเรียน!AQ14="น",ลับ!K$3,0))</f>
        <v>0</v>
      </c>
      <c r="AK220" s="64">
        <f>IF(ลับ!L$3=0,0,IF(เวลาเรียน!AR14="น",ลับ!L$3,0))</f>
        <v>0</v>
      </c>
      <c r="AL220" s="64">
        <f>IF(ลับ!M$3=0,0,IF(เวลาเรียน!AS14="น",ลับ!M$3,0))</f>
        <v>0</v>
      </c>
      <c r="AM220" s="64">
        <f>IF(ลับ!N$3=0,0,IF(เวลาเรียน!AT14="น",ลับ!N$3,0))</f>
        <v>0</v>
      </c>
      <c r="AN220" s="64">
        <f>IF(ลับ!O$3=0,0,IF(เวลาเรียน!AU14="น",ลับ!O$3,0))</f>
        <v>0</v>
      </c>
      <c r="AO220" s="64">
        <f>IF(ลับ!P$3=0,0,IF(เวลาเรียน!AV14="น",ลับ!P$3,0))</f>
        <v>0</v>
      </c>
      <c r="AP220" s="64">
        <f>IF(ลับ!Q$3=0,0,IF(เวลาเรียน!AW14="น",ลับ!Q$3,0))</f>
        <v>0</v>
      </c>
      <c r="AQ220" s="64">
        <f>IF(ลับ!R$3=0,0,IF(เวลาเรียน!AX14="น",ลับ!R$3,0))</f>
        <v>0</v>
      </c>
      <c r="AR220" s="64">
        <f>IF(ลับ!S$3=0,0,IF(เวลาเรียน!AY14="น",ลับ!S$3,0))</f>
        <v>0</v>
      </c>
      <c r="AS220" s="64">
        <f>IF(ลับ!T$3=0,0,IF(เวลาเรียน!AZ14="น",ลับ!T$3,0))</f>
        <v>0</v>
      </c>
      <c r="AT220" s="64">
        <f>IF(ลับ!U$3=0,0,IF(เวลาเรียน!BA14="น",ลับ!U$3,0))</f>
        <v>0</v>
      </c>
      <c r="AU220" s="64">
        <f>IF(ลับ!V$3=0,0,IF(เวลาเรียน!BB14="น",ลับ!V$3,0))</f>
        <v>0</v>
      </c>
      <c r="AV220" s="64">
        <f>IF(ลับ!W$3=0,0,IF(เวลาเรียน!BC14="น",ลับ!W$3,0))</f>
        <v>0</v>
      </c>
      <c r="AW220" s="64">
        <f>IF(ลับ!X$3=0,0,IF(เวลาเรียน!BD14="น",ลับ!X$3,0))</f>
        <v>0</v>
      </c>
      <c r="AX220" s="64">
        <f>IF(ลับ!Y$3=0,0,IF(เวลาเรียน!BE14="น",ลับ!Y$3,0))</f>
        <v>0</v>
      </c>
      <c r="AY220" s="64">
        <f>IF(ลับ!Z$3=0,0,IF(เวลาเรียน!BF14="น",ลับ!Z$3,0))</f>
        <v>0</v>
      </c>
      <c r="AZ220" s="64">
        <f>IF(ลับ!AA$3=0,0,IF(เวลาเรียน!BG14="น",ลับ!AA$3,0))</f>
        <v>0</v>
      </c>
      <c r="BA220" s="64">
        <f>IF(ลับ!AB$3=0,0,IF(เวลาเรียน!BH14="น",ลับ!AB$3,0))</f>
        <v>0</v>
      </c>
      <c r="BB220" s="64">
        <f>IF(ลับ!AC$3=0,0,IF(เวลาเรียน!BI14="น",ลับ!AC$3,0))</f>
        <v>0</v>
      </c>
      <c r="BC220" s="64">
        <f>IF(ลับ!AD$3=0,0,IF(เวลาเรียน!BJ14="น",ลับ!AD$3,0))</f>
        <v>0</v>
      </c>
      <c r="BD220" s="64">
        <f>IF(ลับ!AE$3=0,0,IF(เวลาเรียน!BK14="น",ลับ!AE$3,0))</f>
        <v>0</v>
      </c>
      <c r="BE220" s="64">
        <f>IF(ลับ!AF$3=0,0,IF(เวลาเรียน!BL14="น",ลับ!AF$3,0))</f>
        <v>0</v>
      </c>
      <c r="BF220" s="64">
        <f>IF(ลับ!AG$3=0,0,IF(เวลาเรียน!BM14="น",ลับ!AG$3,0))</f>
        <v>0</v>
      </c>
      <c r="BG220" s="64">
        <f>IF(ลับ!AH$3=0,0,IF(เวลาเรียน!BN14="น",ลับ!AH$3,0))</f>
        <v>0</v>
      </c>
      <c r="BH220" s="64">
        <f>IF(ลับ!AI$3=0,0,IF(เวลาเรียน!BO14="น",ลับ!AI$3,0))</f>
        <v>0</v>
      </c>
      <c r="BI220" s="64">
        <f>IF(ลับ!AJ$3=0,0,IF(เวลาเรียน!BP14="น",ลับ!AJ$3,0))</f>
        <v>0</v>
      </c>
      <c r="BJ220" s="64">
        <f>IF(ลับ!AK$3=0,0,IF(เวลาเรียน!BQ14="น",ลับ!AK$3,0))</f>
        <v>0</v>
      </c>
      <c r="BK220" s="64">
        <f>IF(ลับ!AL$3=0,0,IF(เวลาเรียน!BR14="น",ลับ!AL$3,0))</f>
        <v>0</v>
      </c>
      <c r="BL220" s="64">
        <f>IF(ลับ!AM$3=0,0,IF(เวลาเรียน!BS14="น",ลับ!AM$3,0))</f>
        <v>0</v>
      </c>
      <c r="BM220" s="64">
        <f>IF(ลับ!AN$3=0,0,IF(เวลาเรียน!BT14="น",ลับ!AN$3,0))</f>
        <v>0</v>
      </c>
      <c r="BN220" s="64">
        <f>IF(ลับ!AO$3=0,0,IF(เวลาเรียน!BU14="น",ลับ!AO$3,0))</f>
        <v>0</v>
      </c>
      <c r="BO220" s="64">
        <f>IF(ลับ!AP$3=0,0,IF(เวลาเรียน!BV14="น",ลับ!AP$3,0))</f>
        <v>0</v>
      </c>
      <c r="BP220" s="64">
        <f>IF(ลับ!AQ$3=0,0,IF(เวลาเรียน!BW14="น",ลับ!AQ$3,0))</f>
        <v>0</v>
      </c>
      <c r="BQ220" s="64">
        <f>IF(ลับ!AR$3=0,0,IF(เวลาเรียน!BX14="น",ลับ!AR$3,0))</f>
        <v>0</v>
      </c>
      <c r="BR220" s="64">
        <f>IF(ลับ!AS$3=0,0,IF(เวลาเรียน!BY14="น",ลับ!AS$3,0))</f>
        <v>0</v>
      </c>
      <c r="BS220" s="773">
        <f>IF(ลับ!AT$3=0,0,IF(เวลาเรียน!BZ14="น",ลับ!AT$3,0))</f>
        <v>0</v>
      </c>
      <c r="BT220" s="64">
        <f>IF(ลับ!BT$3=0,0,IF(เวลาเรียน!CB14="น",ลับ!BT$3,0))</f>
        <v>0</v>
      </c>
      <c r="BU220" s="64">
        <f>IF(ลับ!BU$3=0,0,IF(เวลาเรียน!CC14="น",ลับ!BU$3,0))</f>
        <v>0</v>
      </c>
      <c r="BV220" s="64">
        <f>IF(ลับ!BV$3=0,0,IF(เวลาเรียน!CD14="น",ลับ!BV$3,0))</f>
        <v>0</v>
      </c>
      <c r="BW220" s="64">
        <f>IF(ลับ!BW$3=0,0,IF(เวลาเรียน!CE14="น",ลับ!BW$3,0))</f>
        <v>0</v>
      </c>
      <c r="BX220" s="64">
        <f>IF(ลับ!BX$3=0,0,IF(เวลาเรียน!CF14="น",ลับ!BX$3,0))</f>
        <v>0</v>
      </c>
      <c r="BY220" s="64">
        <f>IF(ลับ!BY$3=0,0,IF(เวลาเรียน!CG14="น",ลับ!BY$3,0))</f>
        <v>0</v>
      </c>
      <c r="BZ220" s="64">
        <f>IF(ลับ!BZ$3=0,0,IF(เวลาเรียน!CH14="น",ลับ!BZ$3,0))</f>
        <v>0</v>
      </c>
      <c r="CA220" s="64">
        <f>IF(ลับ!CA$3=0,0,IF(เวลาเรียน!CI14="น",ลับ!CA$3,0))</f>
        <v>0</v>
      </c>
      <c r="CB220" s="64">
        <f>IF(ลับ!CB$3=0,0,IF(เวลาเรียน!CJ14="น",ลับ!CB$3,0))</f>
        <v>0</v>
      </c>
      <c r="CC220" s="64">
        <f>IF(ลับ!CC$3=0,0,IF(เวลาเรียน!CK14="น",ลับ!CC$3,0))</f>
        <v>0</v>
      </c>
      <c r="CD220" s="64">
        <f>IF(ลับ!CD$3=0,0,IF(เวลาเรียน!CL14="น",ลับ!CD$3,0))</f>
        <v>0</v>
      </c>
      <c r="CE220" s="64">
        <f>IF(ลับ!CE$3=0,0,IF(เวลาเรียน!CM14="น",ลับ!CE$3,0))</f>
        <v>0</v>
      </c>
      <c r="CF220" s="64">
        <f>IF(ลับ!CF$3=0,0,IF(เวลาเรียน!CN14="น",ลับ!CF$3,0))</f>
        <v>0</v>
      </c>
      <c r="CG220" s="64">
        <f>IF(ลับ!CG$3=0,0,IF(เวลาเรียน!CO14="น",ลับ!CG$3,0))</f>
        <v>0</v>
      </c>
      <c r="CH220" s="64">
        <f>IF(ลับ!CH$3=0,0,IF(เวลาเรียน!CP14="น",ลับ!CH$3,0))</f>
        <v>0</v>
      </c>
      <c r="CI220" s="64">
        <f>IF(ลับ!CI$3=0,0,IF(เวลาเรียน!CQ14="น",ลับ!CI$3,0))</f>
        <v>0</v>
      </c>
      <c r="CJ220" s="64">
        <f>IF(ลับ!CJ$3=0,0,IF(เวลาเรียน!CR14="น",ลับ!CJ$3,0))</f>
        <v>0</v>
      </c>
      <c r="CK220" s="64">
        <f>IF(ลับ!CK$3=0,0,IF(เวลาเรียน!CS14="น",ลับ!CK$3,0))</f>
        <v>0</v>
      </c>
      <c r="CL220" s="64">
        <f>IF(ลับ!CL$3=0,0,IF(เวลาเรียน!CT14="น",ลับ!CL$3,0))</f>
        <v>0</v>
      </c>
      <c r="CM220" s="64">
        <f>IF(ลับ!CM$3=0,0,IF(เวลาเรียน!CU14="น",ลับ!CM$3,0))</f>
        <v>0</v>
      </c>
      <c r="CN220" s="64">
        <f>IF(ลับ!CN$3=0,0,IF(เวลาเรียน!CV14="น",ลับ!CN$3,0))</f>
        <v>0</v>
      </c>
      <c r="CO220" s="64">
        <f>IF(ลับ!CO$3=0,0,IF(เวลาเรียน!CW14="น",ลับ!CO$3,0))</f>
        <v>0</v>
      </c>
      <c r="CP220" s="64">
        <f>IF(ลับ!CP$3=0,0,IF(เวลาเรียน!CX14="น",ลับ!CP$3,0))</f>
        <v>0</v>
      </c>
      <c r="CQ220" s="64">
        <f>IF(ลับ!CQ$3=0,0,IF(เวลาเรียน!CY14="น",ลับ!CQ$3,0))</f>
        <v>0</v>
      </c>
      <c r="CR220" s="64">
        <f>IF(ลับ!CR$3=0,0,IF(เวลาเรียน!CZ14="น",ลับ!CR$3,0))</f>
        <v>0</v>
      </c>
      <c r="CS220" s="64">
        <f>IF(ลับ!CS$3=0,0,IF(เวลาเรียน!DA14="น",ลับ!CS$3,0))</f>
        <v>0</v>
      </c>
      <c r="CT220" s="64">
        <f>IF(ลับ!CT$3=0,0,IF(เวลาเรียน!DB14="น",ลับ!CT$3,0))</f>
        <v>0</v>
      </c>
      <c r="CU220" s="64">
        <f>IF(ลับ!CU$3=0,0,IF(เวลาเรียน!DC14="น",ลับ!CU$3,0))</f>
        <v>0</v>
      </c>
      <c r="CV220" s="64">
        <f>IF(ลับ!CV$3=0,0,IF(เวลาเรียน!DD14="น",ลับ!CV$3,0))</f>
        <v>0</v>
      </c>
      <c r="CW220" s="64">
        <f>IF(ลับ!CW$3=0,0,IF(เวลาเรียน!DE14="น",ลับ!CW$3,0))</f>
        <v>0</v>
      </c>
      <c r="CX220" s="85">
        <f t="shared" si="27"/>
        <v>0</v>
      </c>
      <c r="CZ220" s="51"/>
      <c r="DA220" s="51"/>
      <c r="DB220" s="51"/>
      <c r="DC220" s="51"/>
      <c r="DD220" s="51"/>
      <c r="DE220" s="51"/>
      <c r="DF220" s="51"/>
      <c r="DG220" s="51"/>
      <c r="DH220" s="51"/>
      <c r="DI220" s="51"/>
      <c r="DJ220" s="51"/>
      <c r="DK220" s="51"/>
      <c r="DL220" s="51"/>
      <c r="DM220" s="51"/>
      <c r="DN220" s="51"/>
      <c r="DO220" s="51"/>
      <c r="DP220" s="51"/>
      <c r="DQ220" s="51"/>
      <c r="DR220" s="51"/>
      <c r="DS220" s="51"/>
      <c r="DT220" s="51"/>
      <c r="DU220" s="51"/>
      <c r="DV220" s="51"/>
      <c r="DW220" s="51"/>
      <c r="DX220" s="51"/>
      <c r="DY220" s="51"/>
      <c r="DZ220" s="51"/>
      <c r="EA220" s="51"/>
      <c r="EB220" s="51"/>
      <c r="EC220" s="51"/>
      <c r="ED220" s="51"/>
      <c r="EE220" s="51"/>
      <c r="EF220" s="51"/>
      <c r="GI220" s="77"/>
      <c r="GJ220" s="77"/>
      <c r="GK220" s="77"/>
      <c r="GL220" s="77"/>
      <c r="GM220" s="77"/>
      <c r="GN220" s="77"/>
      <c r="GO220" s="77"/>
      <c r="GP220" s="77"/>
      <c r="GQ220" s="77"/>
      <c r="GR220" s="77"/>
      <c r="GS220" s="77"/>
      <c r="GT220" s="77"/>
      <c r="GU220" s="77"/>
      <c r="GV220" s="77"/>
      <c r="GW220" s="77"/>
      <c r="GX220" s="77"/>
      <c r="GY220" s="77"/>
      <c r="GZ220" s="77"/>
      <c r="HA220" s="77"/>
      <c r="HB220" s="77"/>
      <c r="HC220" s="77"/>
      <c r="HD220" s="77"/>
      <c r="HE220" s="77"/>
      <c r="HF220" s="77"/>
    </row>
    <row r="221" spans="1:214" ht="21">
      <c r="A221" s="29">
        <v>10</v>
      </c>
      <c r="B221" s="64">
        <f>IF(ลับ!B$3=0,0,IF(เวลาเรียน!G15="น",ลับ!B$3,0))</f>
        <v>0</v>
      </c>
      <c r="C221" s="64">
        <f>IF(ลับ!C$3=0,0,IF(เวลาเรียน!H15="น",ลับ!C$3,0))</f>
        <v>0</v>
      </c>
      <c r="D221" s="64">
        <f>IF(ลับ!D$3=0,0,IF(เวลาเรียน!I15="น",ลับ!D$3,0))</f>
        <v>0</v>
      </c>
      <c r="E221" s="64">
        <f>IF(ลับ!E$3=0,0,IF(เวลาเรียน!J15="น",ลับ!E$3,0))</f>
        <v>0</v>
      </c>
      <c r="F221" s="64">
        <f>IF(ลับ!F$3=0,0,IF(เวลาเรียน!K15="น",ลับ!F$3,0))</f>
        <v>0</v>
      </c>
      <c r="G221" s="64">
        <f>IF(ลับ!G$3=0,0,IF(เวลาเรียน!L15="น",ลับ!G$3,0))</f>
        <v>0</v>
      </c>
      <c r="H221" s="64">
        <f>IF(ลับ!H$3=0,0,IF(เวลาเรียน!M15="น",ลับ!H$3,0))</f>
        <v>0</v>
      </c>
      <c r="I221" s="64">
        <f>IF(ลับ!I$3=0,0,IF(เวลาเรียน!N15="น",ลับ!I$3,0))</f>
        <v>0</v>
      </c>
      <c r="J221" s="64">
        <f>IF(ลับ!J$3=0,0,IF(เวลาเรียน!O15="น",ลับ!J$3,0))</f>
        <v>0</v>
      </c>
      <c r="K221" s="64">
        <f>IF(ลับ!K$3=0,0,IF(เวลาเรียน!P15="น",ลับ!K$3,0))</f>
        <v>0</v>
      </c>
      <c r="L221" s="64">
        <f>IF(ลับ!L$3=0,0,IF(เวลาเรียน!Q15="น",ลับ!L$3,0))</f>
        <v>0</v>
      </c>
      <c r="M221" s="64">
        <f>IF(ลับ!M$3=0,0,IF(เวลาเรียน!R15="น",ลับ!M$3,0))</f>
        <v>0</v>
      </c>
      <c r="N221" s="64">
        <f>IF(ลับ!N$3=0,0,IF(เวลาเรียน!S15="น",ลับ!N$3,0))</f>
        <v>0</v>
      </c>
      <c r="O221" s="64">
        <f>IF(ลับ!O$3=0,0,IF(เวลาเรียน!T15="น",ลับ!O$3,0))</f>
        <v>0</v>
      </c>
      <c r="P221" s="64">
        <f>IF(ลับ!P$3=0,0,IF(เวลาเรียน!U15="น",ลับ!P$3,0))</f>
        <v>0</v>
      </c>
      <c r="Q221" s="64">
        <f>IF(ลับ!Q$3=0,0,IF(เวลาเรียน!V15="น",ลับ!Q$3,0))</f>
        <v>0</v>
      </c>
      <c r="R221" s="64">
        <f>IF(ลับ!R$3=0,0,IF(เวลาเรียน!W15="น",ลับ!R$3,0))</f>
        <v>0</v>
      </c>
      <c r="S221" s="64">
        <f>IF(ลับ!S$3=0,0,IF(เวลาเรียน!X15="น",ลับ!S$3,0))</f>
        <v>0</v>
      </c>
      <c r="T221" s="64">
        <f>IF(ลับ!T$3=0,0,IF(เวลาเรียน!Y15="น",ลับ!T$3,0))</f>
        <v>0</v>
      </c>
      <c r="U221" s="64">
        <f>IF(ลับ!U$3=0,0,IF(เวลาเรียน!Z15="น",ลับ!U$3,0))</f>
        <v>0</v>
      </c>
      <c r="V221" s="64">
        <f>IF(ลับ!V$3=0,0,IF(เวลาเรียน!AA15="น",ลับ!V$3,0))</f>
        <v>0</v>
      </c>
      <c r="W221" s="64">
        <f>IF(ลับ!W$3=0,0,IF(เวลาเรียน!AB15="น",ลับ!W$3,0))</f>
        <v>0</v>
      </c>
      <c r="X221" s="64">
        <f>IF(ลับ!X$3=0,0,IF(เวลาเรียน!AC15="น",ลับ!X$3,0))</f>
        <v>0</v>
      </c>
      <c r="Y221" s="64">
        <f>IF(ลับ!Y$3=0,0,IF(เวลาเรียน!AD15="น",ลับ!Y$3,0))</f>
        <v>0</v>
      </c>
      <c r="Z221" s="773">
        <f>IF(ลับ!Z$3=0,0,IF(เวลาเรียน!AE15="น",ลับ!Z$3,0))</f>
        <v>0</v>
      </c>
      <c r="AA221" s="64">
        <f>IF(ลับ!B$3=0,0,IF(เวลาเรียน!AH15="น",ลับ!B$3,0))</f>
        <v>0</v>
      </c>
      <c r="AB221" s="64">
        <f>IF(ลับ!C$3=0,0,IF(เวลาเรียน!AI15="น",ลับ!C$3,0))</f>
        <v>0</v>
      </c>
      <c r="AC221" s="64">
        <f>IF(ลับ!D$3=0,0,IF(เวลาเรียน!AJ15="น",ลับ!D$3,0))</f>
        <v>0</v>
      </c>
      <c r="AD221" s="64">
        <f>IF(ลับ!E$3=0,0,IF(เวลาเรียน!AK15="น",ลับ!E$3,0))</f>
        <v>0</v>
      </c>
      <c r="AE221" s="64">
        <f>IF(ลับ!F$3=0,0,IF(เวลาเรียน!AL15="น",ลับ!F$3,0))</f>
        <v>0</v>
      </c>
      <c r="AF221" s="64">
        <f>IF(ลับ!G$3=0,0,IF(เวลาเรียน!AM15="น",ลับ!G$3,0))</f>
        <v>0</v>
      </c>
      <c r="AG221" s="64">
        <f>IF(ลับ!H$3=0,0,IF(เวลาเรียน!AN15="น",ลับ!H$3,0))</f>
        <v>0</v>
      </c>
      <c r="AH221" s="64">
        <f>IF(ลับ!I$3=0,0,IF(เวลาเรียน!AO15="น",ลับ!I$3,0))</f>
        <v>0</v>
      </c>
      <c r="AI221" s="64">
        <f>IF(ลับ!J$3=0,0,IF(เวลาเรียน!AP15="น",ลับ!J$3,0))</f>
        <v>0</v>
      </c>
      <c r="AJ221" s="64">
        <f>IF(ลับ!K$3=0,0,IF(เวลาเรียน!AQ15="น",ลับ!K$3,0))</f>
        <v>0</v>
      </c>
      <c r="AK221" s="64">
        <f>IF(ลับ!L$3=0,0,IF(เวลาเรียน!AR15="น",ลับ!L$3,0))</f>
        <v>0</v>
      </c>
      <c r="AL221" s="64">
        <f>IF(ลับ!M$3=0,0,IF(เวลาเรียน!AS15="น",ลับ!M$3,0))</f>
        <v>0</v>
      </c>
      <c r="AM221" s="64">
        <f>IF(ลับ!N$3=0,0,IF(เวลาเรียน!AT15="น",ลับ!N$3,0))</f>
        <v>0</v>
      </c>
      <c r="AN221" s="64">
        <f>IF(ลับ!O$3=0,0,IF(เวลาเรียน!AU15="น",ลับ!O$3,0))</f>
        <v>0</v>
      </c>
      <c r="AO221" s="64">
        <f>IF(ลับ!P$3=0,0,IF(เวลาเรียน!AV15="น",ลับ!P$3,0))</f>
        <v>0</v>
      </c>
      <c r="AP221" s="64">
        <f>IF(ลับ!Q$3=0,0,IF(เวลาเรียน!AW15="น",ลับ!Q$3,0))</f>
        <v>0</v>
      </c>
      <c r="AQ221" s="64">
        <f>IF(ลับ!R$3=0,0,IF(เวลาเรียน!AX15="น",ลับ!R$3,0))</f>
        <v>0</v>
      </c>
      <c r="AR221" s="64">
        <f>IF(ลับ!S$3=0,0,IF(เวลาเรียน!AY15="น",ลับ!S$3,0))</f>
        <v>0</v>
      </c>
      <c r="AS221" s="64">
        <f>IF(ลับ!T$3=0,0,IF(เวลาเรียน!AZ15="น",ลับ!T$3,0))</f>
        <v>0</v>
      </c>
      <c r="AT221" s="64">
        <f>IF(ลับ!U$3=0,0,IF(เวลาเรียน!BA15="น",ลับ!U$3,0))</f>
        <v>0</v>
      </c>
      <c r="AU221" s="64">
        <f>IF(ลับ!V$3=0,0,IF(เวลาเรียน!BB15="น",ลับ!V$3,0))</f>
        <v>0</v>
      </c>
      <c r="AV221" s="64">
        <f>IF(ลับ!W$3=0,0,IF(เวลาเรียน!BC15="น",ลับ!W$3,0))</f>
        <v>0</v>
      </c>
      <c r="AW221" s="64">
        <f>IF(ลับ!X$3=0,0,IF(เวลาเรียน!BD15="น",ลับ!X$3,0))</f>
        <v>0</v>
      </c>
      <c r="AX221" s="64">
        <f>IF(ลับ!Y$3=0,0,IF(เวลาเรียน!BE15="น",ลับ!Y$3,0))</f>
        <v>0</v>
      </c>
      <c r="AY221" s="64">
        <f>IF(ลับ!Z$3=0,0,IF(เวลาเรียน!BF15="น",ลับ!Z$3,0))</f>
        <v>0</v>
      </c>
      <c r="AZ221" s="64">
        <f>IF(ลับ!AA$3=0,0,IF(เวลาเรียน!BG15="น",ลับ!AA$3,0))</f>
        <v>0</v>
      </c>
      <c r="BA221" s="64">
        <f>IF(ลับ!AB$3=0,0,IF(เวลาเรียน!BH15="น",ลับ!AB$3,0))</f>
        <v>0</v>
      </c>
      <c r="BB221" s="64">
        <f>IF(ลับ!AC$3=0,0,IF(เวลาเรียน!BI15="น",ลับ!AC$3,0))</f>
        <v>0</v>
      </c>
      <c r="BC221" s="64">
        <f>IF(ลับ!AD$3=0,0,IF(เวลาเรียน!BJ15="น",ลับ!AD$3,0))</f>
        <v>0</v>
      </c>
      <c r="BD221" s="64">
        <f>IF(ลับ!AE$3=0,0,IF(เวลาเรียน!BK15="น",ลับ!AE$3,0))</f>
        <v>0</v>
      </c>
      <c r="BE221" s="64">
        <f>IF(ลับ!AF$3=0,0,IF(เวลาเรียน!BL15="น",ลับ!AF$3,0))</f>
        <v>0</v>
      </c>
      <c r="BF221" s="64">
        <f>IF(ลับ!AG$3=0,0,IF(เวลาเรียน!BM15="น",ลับ!AG$3,0))</f>
        <v>0</v>
      </c>
      <c r="BG221" s="64">
        <f>IF(ลับ!AH$3=0,0,IF(เวลาเรียน!BN15="น",ลับ!AH$3,0))</f>
        <v>0</v>
      </c>
      <c r="BH221" s="64">
        <f>IF(ลับ!AI$3=0,0,IF(เวลาเรียน!BO15="น",ลับ!AI$3,0))</f>
        <v>0</v>
      </c>
      <c r="BI221" s="64">
        <f>IF(ลับ!AJ$3=0,0,IF(เวลาเรียน!BP15="น",ลับ!AJ$3,0))</f>
        <v>0</v>
      </c>
      <c r="BJ221" s="64">
        <f>IF(ลับ!AK$3=0,0,IF(เวลาเรียน!BQ15="น",ลับ!AK$3,0))</f>
        <v>0</v>
      </c>
      <c r="BK221" s="64">
        <f>IF(ลับ!AL$3=0,0,IF(เวลาเรียน!BR15="น",ลับ!AL$3,0))</f>
        <v>0</v>
      </c>
      <c r="BL221" s="64">
        <f>IF(ลับ!AM$3=0,0,IF(เวลาเรียน!BS15="น",ลับ!AM$3,0))</f>
        <v>0</v>
      </c>
      <c r="BM221" s="64">
        <f>IF(ลับ!AN$3=0,0,IF(เวลาเรียน!BT15="น",ลับ!AN$3,0))</f>
        <v>0</v>
      </c>
      <c r="BN221" s="64">
        <f>IF(ลับ!AO$3=0,0,IF(เวลาเรียน!BU15="น",ลับ!AO$3,0))</f>
        <v>0</v>
      </c>
      <c r="BO221" s="64">
        <f>IF(ลับ!AP$3=0,0,IF(เวลาเรียน!BV15="น",ลับ!AP$3,0))</f>
        <v>0</v>
      </c>
      <c r="BP221" s="64">
        <f>IF(ลับ!AQ$3=0,0,IF(เวลาเรียน!BW15="น",ลับ!AQ$3,0))</f>
        <v>0</v>
      </c>
      <c r="BQ221" s="64">
        <f>IF(ลับ!AR$3=0,0,IF(เวลาเรียน!BX15="น",ลับ!AR$3,0))</f>
        <v>0</v>
      </c>
      <c r="BR221" s="64">
        <f>IF(ลับ!AS$3=0,0,IF(เวลาเรียน!BY15="น",ลับ!AS$3,0))</f>
        <v>0</v>
      </c>
      <c r="BS221" s="773">
        <f>IF(ลับ!AT$3=0,0,IF(เวลาเรียน!BZ15="น",ลับ!AT$3,0))</f>
        <v>0</v>
      </c>
      <c r="BT221" s="64">
        <f>IF(ลับ!BT$3=0,0,IF(เวลาเรียน!CB15="น",ลับ!BT$3,0))</f>
        <v>0</v>
      </c>
      <c r="BU221" s="64">
        <f>IF(ลับ!BU$3=0,0,IF(เวลาเรียน!CC15="น",ลับ!BU$3,0))</f>
        <v>0</v>
      </c>
      <c r="BV221" s="64">
        <f>IF(ลับ!BV$3=0,0,IF(เวลาเรียน!CD15="น",ลับ!BV$3,0))</f>
        <v>0</v>
      </c>
      <c r="BW221" s="64">
        <f>IF(ลับ!BW$3=0,0,IF(เวลาเรียน!CE15="น",ลับ!BW$3,0))</f>
        <v>0</v>
      </c>
      <c r="BX221" s="64">
        <f>IF(ลับ!BX$3=0,0,IF(เวลาเรียน!CF15="น",ลับ!BX$3,0))</f>
        <v>0</v>
      </c>
      <c r="BY221" s="64">
        <f>IF(ลับ!BY$3=0,0,IF(เวลาเรียน!CG15="น",ลับ!BY$3,0))</f>
        <v>0</v>
      </c>
      <c r="BZ221" s="64">
        <f>IF(ลับ!BZ$3=0,0,IF(เวลาเรียน!CH15="น",ลับ!BZ$3,0))</f>
        <v>0</v>
      </c>
      <c r="CA221" s="64">
        <f>IF(ลับ!CA$3=0,0,IF(เวลาเรียน!CI15="น",ลับ!CA$3,0))</f>
        <v>0</v>
      </c>
      <c r="CB221" s="64">
        <f>IF(ลับ!CB$3=0,0,IF(เวลาเรียน!CJ15="น",ลับ!CB$3,0))</f>
        <v>0</v>
      </c>
      <c r="CC221" s="64">
        <f>IF(ลับ!CC$3=0,0,IF(เวลาเรียน!CK15="น",ลับ!CC$3,0))</f>
        <v>0</v>
      </c>
      <c r="CD221" s="64">
        <f>IF(ลับ!CD$3=0,0,IF(เวลาเรียน!CL15="น",ลับ!CD$3,0))</f>
        <v>0</v>
      </c>
      <c r="CE221" s="64">
        <f>IF(ลับ!CE$3=0,0,IF(เวลาเรียน!CM15="น",ลับ!CE$3,0))</f>
        <v>0</v>
      </c>
      <c r="CF221" s="64">
        <f>IF(ลับ!CF$3=0,0,IF(เวลาเรียน!CN15="น",ลับ!CF$3,0))</f>
        <v>0</v>
      </c>
      <c r="CG221" s="64">
        <f>IF(ลับ!CG$3=0,0,IF(เวลาเรียน!CO15="น",ลับ!CG$3,0))</f>
        <v>0</v>
      </c>
      <c r="CH221" s="64">
        <f>IF(ลับ!CH$3=0,0,IF(เวลาเรียน!CP15="น",ลับ!CH$3,0))</f>
        <v>0</v>
      </c>
      <c r="CI221" s="64">
        <f>IF(ลับ!CI$3=0,0,IF(เวลาเรียน!CQ15="น",ลับ!CI$3,0))</f>
        <v>0</v>
      </c>
      <c r="CJ221" s="64">
        <f>IF(ลับ!CJ$3=0,0,IF(เวลาเรียน!CR15="น",ลับ!CJ$3,0))</f>
        <v>0</v>
      </c>
      <c r="CK221" s="64">
        <f>IF(ลับ!CK$3=0,0,IF(เวลาเรียน!CS15="น",ลับ!CK$3,0))</f>
        <v>0</v>
      </c>
      <c r="CL221" s="64">
        <f>IF(ลับ!CL$3=0,0,IF(เวลาเรียน!CT15="น",ลับ!CL$3,0))</f>
        <v>0</v>
      </c>
      <c r="CM221" s="64">
        <f>IF(ลับ!CM$3=0,0,IF(เวลาเรียน!CU15="น",ลับ!CM$3,0))</f>
        <v>0</v>
      </c>
      <c r="CN221" s="64">
        <f>IF(ลับ!CN$3=0,0,IF(เวลาเรียน!CV15="น",ลับ!CN$3,0))</f>
        <v>0</v>
      </c>
      <c r="CO221" s="64">
        <f>IF(ลับ!CO$3=0,0,IF(เวลาเรียน!CW15="น",ลับ!CO$3,0))</f>
        <v>0</v>
      </c>
      <c r="CP221" s="64">
        <f>IF(ลับ!CP$3=0,0,IF(เวลาเรียน!CX15="น",ลับ!CP$3,0))</f>
        <v>0</v>
      </c>
      <c r="CQ221" s="64">
        <f>IF(ลับ!CQ$3=0,0,IF(เวลาเรียน!CY15="น",ลับ!CQ$3,0))</f>
        <v>0</v>
      </c>
      <c r="CR221" s="64">
        <f>IF(ลับ!CR$3=0,0,IF(เวลาเรียน!CZ15="น",ลับ!CR$3,0))</f>
        <v>0</v>
      </c>
      <c r="CS221" s="64">
        <f>IF(ลับ!CS$3=0,0,IF(เวลาเรียน!DA15="น",ลับ!CS$3,0))</f>
        <v>0</v>
      </c>
      <c r="CT221" s="64">
        <f>IF(ลับ!CT$3=0,0,IF(เวลาเรียน!DB15="น",ลับ!CT$3,0))</f>
        <v>0</v>
      </c>
      <c r="CU221" s="64">
        <f>IF(ลับ!CU$3=0,0,IF(เวลาเรียน!DC15="น",ลับ!CU$3,0))</f>
        <v>0</v>
      </c>
      <c r="CV221" s="64">
        <f>IF(ลับ!CV$3=0,0,IF(เวลาเรียน!DD15="น",ลับ!CV$3,0))</f>
        <v>0</v>
      </c>
      <c r="CW221" s="64">
        <f>IF(ลับ!CW$3=0,0,IF(เวลาเรียน!DE15="น",ลับ!CW$3,0))</f>
        <v>0</v>
      </c>
      <c r="CX221" s="85">
        <f t="shared" si="27"/>
        <v>0</v>
      </c>
      <c r="CZ221" s="51"/>
      <c r="DA221" s="51"/>
      <c r="DB221" s="51"/>
      <c r="DC221" s="51"/>
      <c r="DD221" s="51"/>
      <c r="DE221" s="51"/>
      <c r="DF221" s="51"/>
      <c r="DG221" s="51"/>
      <c r="DH221" s="51"/>
      <c r="DI221" s="51"/>
      <c r="DJ221" s="51"/>
      <c r="DK221" s="51"/>
      <c r="DL221" s="51"/>
      <c r="DM221" s="51"/>
      <c r="DN221" s="51"/>
      <c r="DO221" s="51"/>
      <c r="DP221" s="51"/>
      <c r="DQ221" s="51"/>
      <c r="DR221" s="51"/>
      <c r="DS221" s="51"/>
      <c r="DT221" s="51"/>
      <c r="DU221" s="51"/>
      <c r="DV221" s="51"/>
      <c r="DW221" s="51"/>
      <c r="DX221" s="51"/>
      <c r="DY221" s="51"/>
      <c r="DZ221" s="51"/>
      <c r="EA221" s="51"/>
      <c r="EB221" s="51"/>
      <c r="EC221" s="51"/>
      <c r="ED221" s="51"/>
      <c r="EE221" s="51"/>
      <c r="EF221" s="51"/>
      <c r="GI221" s="77"/>
      <c r="GJ221" s="77"/>
      <c r="GK221" s="77"/>
      <c r="GL221" s="77"/>
      <c r="GM221" s="77"/>
      <c r="GN221" s="77"/>
      <c r="GO221" s="77"/>
      <c r="GP221" s="77"/>
      <c r="GQ221" s="77"/>
      <c r="GR221" s="77"/>
      <c r="GS221" s="77"/>
      <c r="GT221" s="77"/>
      <c r="GU221" s="77"/>
      <c r="GV221" s="77"/>
      <c r="GW221" s="77"/>
      <c r="GX221" s="77"/>
      <c r="GY221" s="77"/>
      <c r="GZ221" s="77"/>
      <c r="HA221" s="77"/>
      <c r="HB221" s="77"/>
      <c r="HC221" s="77"/>
      <c r="HD221" s="77"/>
      <c r="HE221" s="77"/>
      <c r="HF221" s="77"/>
    </row>
    <row r="222" spans="1:214" ht="21">
      <c r="A222" s="29">
        <v>11</v>
      </c>
      <c r="B222" s="64">
        <f>IF(ลับ!B$3=0,0,IF(เวลาเรียน!G16="น",ลับ!B$3,0))</f>
        <v>0</v>
      </c>
      <c r="C222" s="64">
        <f>IF(ลับ!C$3=0,0,IF(เวลาเรียน!H16="น",ลับ!C$3,0))</f>
        <v>0</v>
      </c>
      <c r="D222" s="64">
        <f>IF(ลับ!D$3=0,0,IF(เวลาเรียน!I16="น",ลับ!D$3,0))</f>
        <v>0</v>
      </c>
      <c r="E222" s="64">
        <f>IF(ลับ!E$3=0,0,IF(เวลาเรียน!J16="น",ลับ!E$3,0))</f>
        <v>0</v>
      </c>
      <c r="F222" s="64">
        <f>IF(ลับ!F$3=0,0,IF(เวลาเรียน!K16="น",ลับ!F$3,0))</f>
        <v>0</v>
      </c>
      <c r="G222" s="64">
        <f>IF(ลับ!G$3=0,0,IF(เวลาเรียน!L16="น",ลับ!G$3,0))</f>
        <v>0</v>
      </c>
      <c r="H222" s="64">
        <f>IF(ลับ!H$3=0,0,IF(เวลาเรียน!M16="น",ลับ!H$3,0))</f>
        <v>0</v>
      </c>
      <c r="I222" s="64">
        <f>IF(ลับ!I$3=0,0,IF(เวลาเรียน!N16="น",ลับ!I$3,0))</f>
        <v>0</v>
      </c>
      <c r="J222" s="64">
        <f>IF(ลับ!J$3=0,0,IF(เวลาเรียน!O16="น",ลับ!J$3,0))</f>
        <v>0</v>
      </c>
      <c r="K222" s="64">
        <f>IF(ลับ!K$3=0,0,IF(เวลาเรียน!P16="น",ลับ!K$3,0))</f>
        <v>0</v>
      </c>
      <c r="L222" s="64">
        <f>IF(ลับ!L$3=0,0,IF(เวลาเรียน!Q16="น",ลับ!L$3,0))</f>
        <v>0</v>
      </c>
      <c r="M222" s="64">
        <f>IF(ลับ!M$3=0,0,IF(เวลาเรียน!R16="น",ลับ!M$3,0))</f>
        <v>0</v>
      </c>
      <c r="N222" s="64">
        <f>IF(ลับ!N$3=0,0,IF(เวลาเรียน!S16="น",ลับ!N$3,0))</f>
        <v>0</v>
      </c>
      <c r="O222" s="64">
        <f>IF(ลับ!O$3=0,0,IF(เวลาเรียน!T16="น",ลับ!O$3,0))</f>
        <v>0</v>
      </c>
      <c r="P222" s="64">
        <f>IF(ลับ!P$3=0,0,IF(เวลาเรียน!U16="น",ลับ!P$3,0))</f>
        <v>0</v>
      </c>
      <c r="Q222" s="64">
        <f>IF(ลับ!Q$3=0,0,IF(เวลาเรียน!V16="น",ลับ!Q$3,0))</f>
        <v>0</v>
      </c>
      <c r="R222" s="64">
        <f>IF(ลับ!R$3=0,0,IF(เวลาเรียน!W16="น",ลับ!R$3,0))</f>
        <v>0</v>
      </c>
      <c r="S222" s="64">
        <f>IF(ลับ!S$3=0,0,IF(เวลาเรียน!X16="น",ลับ!S$3,0))</f>
        <v>0</v>
      </c>
      <c r="T222" s="64">
        <f>IF(ลับ!T$3=0,0,IF(เวลาเรียน!Y16="น",ลับ!T$3,0))</f>
        <v>0</v>
      </c>
      <c r="U222" s="64">
        <f>IF(ลับ!U$3=0,0,IF(เวลาเรียน!Z16="น",ลับ!U$3,0))</f>
        <v>0</v>
      </c>
      <c r="V222" s="64">
        <f>IF(ลับ!V$3=0,0,IF(เวลาเรียน!AA16="น",ลับ!V$3,0))</f>
        <v>0</v>
      </c>
      <c r="W222" s="64">
        <f>IF(ลับ!W$3=0,0,IF(เวลาเรียน!AB16="น",ลับ!W$3,0))</f>
        <v>0</v>
      </c>
      <c r="X222" s="64">
        <f>IF(ลับ!X$3=0,0,IF(เวลาเรียน!AC16="น",ลับ!X$3,0))</f>
        <v>0</v>
      </c>
      <c r="Y222" s="64">
        <f>IF(ลับ!Y$3=0,0,IF(เวลาเรียน!AD16="น",ลับ!Y$3,0))</f>
        <v>0</v>
      </c>
      <c r="Z222" s="773">
        <f>IF(ลับ!Z$3=0,0,IF(เวลาเรียน!AE16="น",ลับ!Z$3,0))</f>
        <v>0</v>
      </c>
      <c r="AA222" s="64">
        <f>IF(ลับ!B$3=0,0,IF(เวลาเรียน!AH16="น",ลับ!B$3,0))</f>
        <v>0</v>
      </c>
      <c r="AB222" s="64">
        <f>IF(ลับ!C$3=0,0,IF(เวลาเรียน!AI16="น",ลับ!C$3,0))</f>
        <v>0</v>
      </c>
      <c r="AC222" s="64">
        <f>IF(ลับ!D$3=0,0,IF(เวลาเรียน!AJ16="น",ลับ!D$3,0))</f>
        <v>0</v>
      </c>
      <c r="AD222" s="64">
        <f>IF(ลับ!E$3=0,0,IF(เวลาเรียน!AK16="น",ลับ!E$3,0))</f>
        <v>0</v>
      </c>
      <c r="AE222" s="64">
        <f>IF(ลับ!F$3=0,0,IF(เวลาเรียน!AL16="น",ลับ!F$3,0))</f>
        <v>0</v>
      </c>
      <c r="AF222" s="64">
        <f>IF(ลับ!G$3=0,0,IF(เวลาเรียน!AM16="น",ลับ!G$3,0))</f>
        <v>0</v>
      </c>
      <c r="AG222" s="64">
        <f>IF(ลับ!H$3=0,0,IF(เวลาเรียน!AN16="น",ลับ!H$3,0))</f>
        <v>0</v>
      </c>
      <c r="AH222" s="64">
        <f>IF(ลับ!I$3=0,0,IF(เวลาเรียน!AO16="น",ลับ!I$3,0))</f>
        <v>0</v>
      </c>
      <c r="AI222" s="64">
        <f>IF(ลับ!J$3=0,0,IF(เวลาเรียน!AP16="น",ลับ!J$3,0))</f>
        <v>0</v>
      </c>
      <c r="AJ222" s="64">
        <f>IF(ลับ!K$3=0,0,IF(เวลาเรียน!AQ16="น",ลับ!K$3,0))</f>
        <v>0</v>
      </c>
      <c r="AK222" s="64">
        <f>IF(ลับ!L$3=0,0,IF(เวลาเรียน!AR16="น",ลับ!L$3,0))</f>
        <v>0</v>
      </c>
      <c r="AL222" s="64">
        <f>IF(ลับ!M$3=0,0,IF(เวลาเรียน!AS16="น",ลับ!M$3,0))</f>
        <v>0</v>
      </c>
      <c r="AM222" s="64">
        <f>IF(ลับ!N$3=0,0,IF(เวลาเรียน!AT16="น",ลับ!N$3,0))</f>
        <v>0</v>
      </c>
      <c r="AN222" s="64">
        <f>IF(ลับ!O$3=0,0,IF(เวลาเรียน!AU16="น",ลับ!O$3,0))</f>
        <v>0</v>
      </c>
      <c r="AO222" s="64">
        <f>IF(ลับ!P$3=0,0,IF(เวลาเรียน!AV16="น",ลับ!P$3,0))</f>
        <v>0</v>
      </c>
      <c r="AP222" s="64">
        <f>IF(ลับ!Q$3=0,0,IF(เวลาเรียน!AW16="น",ลับ!Q$3,0))</f>
        <v>0</v>
      </c>
      <c r="AQ222" s="64">
        <f>IF(ลับ!R$3=0,0,IF(เวลาเรียน!AX16="น",ลับ!R$3,0))</f>
        <v>0</v>
      </c>
      <c r="AR222" s="64">
        <f>IF(ลับ!S$3=0,0,IF(เวลาเรียน!AY16="น",ลับ!S$3,0))</f>
        <v>0</v>
      </c>
      <c r="AS222" s="64">
        <f>IF(ลับ!T$3=0,0,IF(เวลาเรียน!AZ16="น",ลับ!T$3,0))</f>
        <v>0</v>
      </c>
      <c r="AT222" s="64">
        <f>IF(ลับ!U$3=0,0,IF(เวลาเรียน!BA16="น",ลับ!U$3,0))</f>
        <v>0</v>
      </c>
      <c r="AU222" s="64">
        <f>IF(ลับ!V$3=0,0,IF(เวลาเรียน!BB16="น",ลับ!V$3,0))</f>
        <v>0</v>
      </c>
      <c r="AV222" s="64">
        <f>IF(ลับ!W$3=0,0,IF(เวลาเรียน!BC16="น",ลับ!W$3,0))</f>
        <v>0</v>
      </c>
      <c r="AW222" s="64">
        <f>IF(ลับ!X$3=0,0,IF(เวลาเรียน!BD16="น",ลับ!X$3,0))</f>
        <v>0</v>
      </c>
      <c r="AX222" s="64">
        <f>IF(ลับ!Y$3=0,0,IF(เวลาเรียน!BE16="น",ลับ!Y$3,0))</f>
        <v>0</v>
      </c>
      <c r="AY222" s="64">
        <f>IF(ลับ!Z$3=0,0,IF(เวลาเรียน!BF16="น",ลับ!Z$3,0))</f>
        <v>0</v>
      </c>
      <c r="AZ222" s="64">
        <f>IF(ลับ!AA$3=0,0,IF(เวลาเรียน!BG16="น",ลับ!AA$3,0))</f>
        <v>0</v>
      </c>
      <c r="BA222" s="64">
        <f>IF(ลับ!AB$3=0,0,IF(เวลาเรียน!BH16="น",ลับ!AB$3,0))</f>
        <v>0</v>
      </c>
      <c r="BB222" s="64">
        <f>IF(ลับ!AC$3=0,0,IF(เวลาเรียน!BI16="น",ลับ!AC$3,0))</f>
        <v>0</v>
      </c>
      <c r="BC222" s="64">
        <f>IF(ลับ!AD$3=0,0,IF(เวลาเรียน!BJ16="น",ลับ!AD$3,0))</f>
        <v>0</v>
      </c>
      <c r="BD222" s="64">
        <f>IF(ลับ!AE$3=0,0,IF(เวลาเรียน!BK16="น",ลับ!AE$3,0))</f>
        <v>0</v>
      </c>
      <c r="BE222" s="64">
        <f>IF(ลับ!AF$3=0,0,IF(เวลาเรียน!BL16="น",ลับ!AF$3,0))</f>
        <v>0</v>
      </c>
      <c r="BF222" s="64">
        <f>IF(ลับ!AG$3=0,0,IF(เวลาเรียน!BM16="น",ลับ!AG$3,0))</f>
        <v>0</v>
      </c>
      <c r="BG222" s="64">
        <f>IF(ลับ!AH$3=0,0,IF(เวลาเรียน!BN16="น",ลับ!AH$3,0))</f>
        <v>0</v>
      </c>
      <c r="BH222" s="64">
        <f>IF(ลับ!AI$3=0,0,IF(เวลาเรียน!BO16="น",ลับ!AI$3,0))</f>
        <v>0</v>
      </c>
      <c r="BI222" s="64">
        <f>IF(ลับ!AJ$3=0,0,IF(เวลาเรียน!BP16="น",ลับ!AJ$3,0))</f>
        <v>0</v>
      </c>
      <c r="BJ222" s="64">
        <f>IF(ลับ!AK$3=0,0,IF(เวลาเรียน!BQ16="น",ลับ!AK$3,0))</f>
        <v>0</v>
      </c>
      <c r="BK222" s="64">
        <f>IF(ลับ!AL$3=0,0,IF(เวลาเรียน!BR16="น",ลับ!AL$3,0))</f>
        <v>0</v>
      </c>
      <c r="BL222" s="64">
        <f>IF(ลับ!AM$3=0,0,IF(เวลาเรียน!BS16="น",ลับ!AM$3,0))</f>
        <v>0</v>
      </c>
      <c r="BM222" s="64">
        <f>IF(ลับ!AN$3=0,0,IF(เวลาเรียน!BT16="น",ลับ!AN$3,0))</f>
        <v>0</v>
      </c>
      <c r="BN222" s="64">
        <f>IF(ลับ!AO$3=0,0,IF(เวลาเรียน!BU16="น",ลับ!AO$3,0))</f>
        <v>0</v>
      </c>
      <c r="BO222" s="64">
        <f>IF(ลับ!AP$3=0,0,IF(เวลาเรียน!BV16="น",ลับ!AP$3,0))</f>
        <v>0</v>
      </c>
      <c r="BP222" s="64">
        <f>IF(ลับ!AQ$3=0,0,IF(เวลาเรียน!BW16="น",ลับ!AQ$3,0))</f>
        <v>0</v>
      </c>
      <c r="BQ222" s="64">
        <f>IF(ลับ!AR$3=0,0,IF(เวลาเรียน!BX16="น",ลับ!AR$3,0))</f>
        <v>0</v>
      </c>
      <c r="BR222" s="64">
        <f>IF(ลับ!AS$3=0,0,IF(เวลาเรียน!BY16="น",ลับ!AS$3,0))</f>
        <v>0</v>
      </c>
      <c r="BS222" s="773">
        <f>IF(ลับ!AT$3=0,0,IF(เวลาเรียน!BZ16="น",ลับ!AT$3,0))</f>
        <v>0</v>
      </c>
      <c r="BT222" s="64">
        <f>IF(ลับ!BT$3=0,0,IF(เวลาเรียน!CB16="น",ลับ!BT$3,0))</f>
        <v>0</v>
      </c>
      <c r="BU222" s="64">
        <f>IF(ลับ!BU$3=0,0,IF(เวลาเรียน!CC16="น",ลับ!BU$3,0))</f>
        <v>0</v>
      </c>
      <c r="BV222" s="64">
        <f>IF(ลับ!BV$3=0,0,IF(เวลาเรียน!CD16="น",ลับ!BV$3,0))</f>
        <v>0</v>
      </c>
      <c r="BW222" s="64">
        <f>IF(ลับ!BW$3=0,0,IF(เวลาเรียน!CE16="น",ลับ!BW$3,0))</f>
        <v>0</v>
      </c>
      <c r="BX222" s="64">
        <f>IF(ลับ!BX$3=0,0,IF(เวลาเรียน!CF16="น",ลับ!BX$3,0))</f>
        <v>0</v>
      </c>
      <c r="BY222" s="64">
        <f>IF(ลับ!BY$3=0,0,IF(เวลาเรียน!CG16="น",ลับ!BY$3,0))</f>
        <v>0</v>
      </c>
      <c r="BZ222" s="64">
        <f>IF(ลับ!BZ$3=0,0,IF(เวลาเรียน!CH16="น",ลับ!BZ$3,0))</f>
        <v>0</v>
      </c>
      <c r="CA222" s="64">
        <f>IF(ลับ!CA$3=0,0,IF(เวลาเรียน!CI16="น",ลับ!CA$3,0))</f>
        <v>0</v>
      </c>
      <c r="CB222" s="64">
        <f>IF(ลับ!CB$3=0,0,IF(เวลาเรียน!CJ16="น",ลับ!CB$3,0))</f>
        <v>0</v>
      </c>
      <c r="CC222" s="64">
        <f>IF(ลับ!CC$3=0,0,IF(เวลาเรียน!CK16="น",ลับ!CC$3,0))</f>
        <v>0</v>
      </c>
      <c r="CD222" s="64">
        <f>IF(ลับ!CD$3=0,0,IF(เวลาเรียน!CL16="น",ลับ!CD$3,0))</f>
        <v>0</v>
      </c>
      <c r="CE222" s="64">
        <f>IF(ลับ!CE$3=0,0,IF(เวลาเรียน!CM16="น",ลับ!CE$3,0))</f>
        <v>0</v>
      </c>
      <c r="CF222" s="64">
        <f>IF(ลับ!CF$3=0,0,IF(เวลาเรียน!CN16="น",ลับ!CF$3,0))</f>
        <v>0</v>
      </c>
      <c r="CG222" s="64">
        <f>IF(ลับ!CG$3=0,0,IF(เวลาเรียน!CO16="น",ลับ!CG$3,0))</f>
        <v>0</v>
      </c>
      <c r="CH222" s="64">
        <f>IF(ลับ!CH$3=0,0,IF(เวลาเรียน!CP16="น",ลับ!CH$3,0))</f>
        <v>0</v>
      </c>
      <c r="CI222" s="64">
        <f>IF(ลับ!CI$3=0,0,IF(เวลาเรียน!CQ16="น",ลับ!CI$3,0))</f>
        <v>0</v>
      </c>
      <c r="CJ222" s="64">
        <f>IF(ลับ!CJ$3=0,0,IF(เวลาเรียน!CR16="น",ลับ!CJ$3,0))</f>
        <v>0</v>
      </c>
      <c r="CK222" s="64">
        <f>IF(ลับ!CK$3=0,0,IF(เวลาเรียน!CS16="น",ลับ!CK$3,0))</f>
        <v>0</v>
      </c>
      <c r="CL222" s="64">
        <f>IF(ลับ!CL$3=0,0,IF(เวลาเรียน!CT16="น",ลับ!CL$3,0))</f>
        <v>0</v>
      </c>
      <c r="CM222" s="64">
        <f>IF(ลับ!CM$3=0,0,IF(เวลาเรียน!CU16="น",ลับ!CM$3,0))</f>
        <v>0</v>
      </c>
      <c r="CN222" s="64">
        <f>IF(ลับ!CN$3=0,0,IF(เวลาเรียน!CV16="น",ลับ!CN$3,0))</f>
        <v>0</v>
      </c>
      <c r="CO222" s="64">
        <f>IF(ลับ!CO$3=0,0,IF(เวลาเรียน!CW16="น",ลับ!CO$3,0))</f>
        <v>0</v>
      </c>
      <c r="CP222" s="64">
        <f>IF(ลับ!CP$3=0,0,IF(เวลาเรียน!CX16="น",ลับ!CP$3,0))</f>
        <v>0</v>
      </c>
      <c r="CQ222" s="64">
        <f>IF(ลับ!CQ$3=0,0,IF(เวลาเรียน!CY16="น",ลับ!CQ$3,0))</f>
        <v>0</v>
      </c>
      <c r="CR222" s="64">
        <f>IF(ลับ!CR$3=0,0,IF(เวลาเรียน!CZ16="น",ลับ!CR$3,0))</f>
        <v>0</v>
      </c>
      <c r="CS222" s="64">
        <f>IF(ลับ!CS$3=0,0,IF(เวลาเรียน!DA16="น",ลับ!CS$3,0))</f>
        <v>0</v>
      </c>
      <c r="CT222" s="64">
        <f>IF(ลับ!CT$3=0,0,IF(เวลาเรียน!DB16="น",ลับ!CT$3,0))</f>
        <v>0</v>
      </c>
      <c r="CU222" s="64">
        <f>IF(ลับ!CU$3=0,0,IF(เวลาเรียน!DC16="น",ลับ!CU$3,0))</f>
        <v>0</v>
      </c>
      <c r="CV222" s="64">
        <f>IF(ลับ!CV$3=0,0,IF(เวลาเรียน!DD16="น",ลับ!CV$3,0))</f>
        <v>0</v>
      </c>
      <c r="CW222" s="64">
        <f>IF(ลับ!CW$3=0,0,IF(เวลาเรียน!DE16="น",ลับ!CW$3,0))</f>
        <v>0</v>
      </c>
      <c r="CX222" s="85">
        <f t="shared" si="27"/>
        <v>0</v>
      </c>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GI222" s="77"/>
      <c r="GJ222" s="77"/>
      <c r="GK222" s="77"/>
      <c r="GL222" s="77"/>
      <c r="GM222" s="77"/>
      <c r="GN222" s="77"/>
      <c r="GO222" s="77"/>
      <c r="GP222" s="77"/>
      <c r="GQ222" s="77"/>
      <c r="GR222" s="77"/>
      <c r="GS222" s="77"/>
      <c r="GT222" s="77"/>
      <c r="GU222" s="77"/>
      <c r="GV222" s="77"/>
      <c r="GW222" s="77"/>
      <c r="GX222" s="77"/>
      <c r="GY222" s="77"/>
      <c r="GZ222" s="77"/>
      <c r="HA222" s="77"/>
      <c r="HB222" s="77"/>
      <c r="HC222" s="77"/>
      <c r="HD222" s="77"/>
      <c r="HE222" s="77"/>
      <c r="HF222" s="77"/>
    </row>
    <row r="223" spans="1:214" ht="21">
      <c r="A223" s="29">
        <v>12</v>
      </c>
      <c r="B223" s="64">
        <f>IF(ลับ!B$3=0,0,IF(เวลาเรียน!G17="น",ลับ!B$3,0))</f>
        <v>0</v>
      </c>
      <c r="C223" s="64">
        <f>IF(ลับ!C$3=0,0,IF(เวลาเรียน!H17="น",ลับ!C$3,0))</f>
        <v>0</v>
      </c>
      <c r="D223" s="64">
        <f>IF(ลับ!D$3=0,0,IF(เวลาเรียน!I17="น",ลับ!D$3,0))</f>
        <v>0</v>
      </c>
      <c r="E223" s="64">
        <f>IF(ลับ!E$3=0,0,IF(เวลาเรียน!J17="น",ลับ!E$3,0))</f>
        <v>0</v>
      </c>
      <c r="F223" s="64">
        <f>IF(ลับ!F$3=0,0,IF(เวลาเรียน!K17="น",ลับ!F$3,0))</f>
        <v>0</v>
      </c>
      <c r="G223" s="64">
        <f>IF(ลับ!G$3=0,0,IF(เวลาเรียน!L17="น",ลับ!G$3,0))</f>
        <v>0</v>
      </c>
      <c r="H223" s="64">
        <f>IF(ลับ!H$3=0,0,IF(เวลาเรียน!M17="น",ลับ!H$3,0))</f>
        <v>0</v>
      </c>
      <c r="I223" s="64">
        <f>IF(ลับ!I$3=0,0,IF(เวลาเรียน!N17="น",ลับ!I$3,0))</f>
        <v>0</v>
      </c>
      <c r="J223" s="64">
        <f>IF(ลับ!J$3=0,0,IF(เวลาเรียน!O17="น",ลับ!J$3,0))</f>
        <v>0</v>
      </c>
      <c r="K223" s="64">
        <f>IF(ลับ!K$3=0,0,IF(เวลาเรียน!P17="น",ลับ!K$3,0))</f>
        <v>0</v>
      </c>
      <c r="L223" s="64">
        <f>IF(ลับ!L$3=0,0,IF(เวลาเรียน!Q17="น",ลับ!L$3,0))</f>
        <v>0</v>
      </c>
      <c r="M223" s="64">
        <f>IF(ลับ!M$3=0,0,IF(เวลาเรียน!R17="น",ลับ!M$3,0))</f>
        <v>0</v>
      </c>
      <c r="N223" s="64">
        <f>IF(ลับ!N$3=0,0,IF(เวลาเรียน!S17="น",ลับ!N$3,0))</f>
        <v>0</v>
      </c>
      <c r="O223" s="64">
        <f>IF(ลับ!O$3=0,0,IF(เวลาเรียน!T17="น",ลับ!O$3,0))</f>
        <v>0</v>
      </c>
      <c r="P223" s="64">
        <f>IF(ลับ!P$3=0,0,IF(เวลาเรียน!U17="น",ลับ!P$3,0))</f>
        <v>0</v>
      </c>
      <c r="Q223" s="64">
        <f>IF(ลับ!Q$3=0,0,IF(เวลาเรียน!V17="น",ลับ!Q$3,0))</f>
        <v>0</v>
      </c>
      <c r="R223" s="64">
        <f>IF(ลับ!R$3=0,0,IF(เวลาเรียน!W17="น",ลับ!R$3,0))</f>
        <v>0</v>
      </c>
      <c r="S223" s="64">
        <f>IF(ลับ!S$3=0,0,IF(เวลาเรียน!X17="น",ลับ!S$3,0))</f>
        <v>0</v>
      </c>
      <c r="T223" s="64">
        <f>IF(ลับ!T$3=0,0,IF(เวลาเรียน!Y17="น",ลับ!T$3,0))</f>
        <v>0</v>
      </c>
      <c r="U223" s="64">
        <f>IF(ลับ!U$3=0,0,IF(เวลาเรียน!Z17="น",ลับ!U$3,0))</f>
        <v>0</v>
      </c>
      <c r="V223" s="64">
        <f>IF(ลับ!V$3=0,0,IF(เวลาเรียน!AA17="น",ลับ!V$3,0))</f>
        <v>0</v>
      </c>
      <c r="W223" s="64">
        <f>IF(ลับ!W$3=0,0,IF(เวลาเรียน!AB17="น",ลับ!W$3,0))</f>
        <v>0</v>
      </c>
      <c r="X223" s="64">
        <f>IF(ลับ!X$3=0,0,IF(เวลาเรียน!AC17="น",ลับ!X$3,0))</f>
        <v>0</v>
      </c>
      <c r="Y223" s="64">
        <f>IF(ลับ!Y$3=0,0,IF(เวลาเรียน!AD17="น",ลับ!Y$3,0))</f>
        <v>0</v>
      </c>
      <c r="Z223" s="773">
        <f>IF(ลับ!Z$3=0,0,IF(เวลาเรียน!AE17="น",ลับ!Z$3,0))</f>
        <v>0</v>
      </c>
      <c r="AA223" s="64">
        <f>IF(ลับ!B$3=0,0,IF(เวลาเรียน!AH17="น",ลับ!B$3,0))</f>
        <v>0</v>
      </c>
      <c r="AB223" s="64">
        <f>IF(ลับ!C$3=0,0,IF(เวลาเรียน!AI17="น",ลับ!C$3,0))</f>
        <v>0</v>
      </c>
      <c r="AC223" s="64">
        <f>IF(ลับ!D$3=0,0,IF(เวลาเรียน!AJ17="น",ลับ!D$3,0))</f>
        <v>0</v>
      </c>
      <c r="AD223" s="64">
        <f>IF(ลับ!E$3=0,0,IF(เวลาเรียน!AK17="น",ลับ!E$3,0))</f>
        <v>0</v>
      </c>
      <c r="AE223" s="64">
        <f>IF(ลับ!F$3=0,0,IF(เวลาเรียน!AL17="น",ลับ!F$3,0))</f>
        <v>0</v>
      </c>
      <c r="AF223" s="64">
        <f>IF(ลับ!G$3=0,0,IF(เวลาเรียน!AM17="น",ลับ!G$3,0))</f>
        <v>0</v>
      </c>
      <c r="AG223" s="64">
        <f>IF(ลับ!H$3=0,0,IF(เวลาเรียน!AN17="น",ลับ!H$3,0))</f>
        <v>0</v>
      </c>
      <c r="AH223" s="64">
        <f>IF(ลับ!I$3=0,0,IF(เวลาเรียน!AO17="น",ลับ!I$3,0))</f>
        <v>0</v>
      </c>
      <c r="AI223" s="64">
        <f>IF(ลับ!J$3=0,0,IF(เวลาเรียน!AP17="น",ลับ!J$3,0))</f>
        <v>0</v>
      </c>
      <c r="AJ223" s="64">
        <f>IF(ลับ!K$3=0,0,IF(เวลาเรียน!AQ17="น",ลับ!K$3,0))</f>
        <v>0</v>
      </c>
      <c r="AK223" s="64">
        <f>IF(ลับ!L$3=0,0,IF(เวลาเรียน!AR17="น",ลับ!L$3,0))</f>
        <v>0</v>
      </c>
      <c r="AL223" s="64">
        <f>IF(ลับ!M$3=0,0,IF(เวลาเรียน!AS17="น",ลับ!M$3,0))</f>
        <v>0</v>
      </c>
      <c r="AM223" s="64">
        <f>IF(ลับ!N$3=0,0,IF(เวลาเรียน!AT17="น",ลับ!N$3,0))</f>
        <v>0</v>
      </c>
      <c r="AN223" s="64">
        <f>IF(ลับ!O$3=0,0,IF(เวลาเรียน!AU17="น",ลับ!O$3,0))</f>
        <v>0</v>
      </c>
      <c r="AO223" s="64">
        <f>IF(ลับ!P$3=0,0,IF(เวลาเรียน!AV17="น",ลับ!P$3,0))</f>
        <v>0</v>
      </c>
      <c r="AP223" s="64">
        <f>IF(ลับ!Q$3=0,0,IF(เวลาเรียน!AW17="น",ลับ!Q$3,0))</f>
        <v>0</v>
      </c>
      <c r="AQ223" s="64">
        <f>IF(ลับ!R$3=0,0,IF(เวลาเรียน!AX17="น",ลับ!R$3,0))</f>
        <v>0</v>
      </c>
      <c r="AR223" s="64">
        <f>IF(ลับ!S$3=0,0,IF(เวลาเรียน!AY17="น",ลับ!S$3,0))</f>
        <v>0</v>
      </c>
      <c r="AS223" s="64">
        <f>IF(ลับ!T$3=0,0,IF(เวลาเรียน!AZ17="น",ลับ!T$3,0))</f>
        <v>0</v>
      </c>
      <c r="AT223" s="64">
        <f>IF(ลับ!U$3=0,0,IF(เวลาเรียน!BA17="น",ลับ!U$3,0))</f>
        <v>0</v>
      </c>
      <c r="AU223" s="64">
        <f>IF(ลับ!V$3=0,0,IF(เวลาเรียน!BB17="น",ลับ!V$3,0))</f>
        <v>0</v>
      </c>
      <c r="AV223" s="64">
        <f>IF(ลับ!W$3=0,0,IF(เวลาเรียน!BC17="น",ลับ!W$3,0))</f>
        <v>0</v>
      </c>
      <c r="AW223" s="64">
        <f>IF(ลับ!X$3=0,0,IF(เวลาเรียน!BD17="น",ลับ!X$3,0))</f>
        <v>0</v>
      </c>
      <c r="AX223" s="64">
        <f>IF(ลับ!Y$3=0,0,IF(เวลาเรียน!BE17="น",ลับ!Y$3,0))</f>
        <v>0</v>
      </c>
      <c r="AY223" s="64">
        <f>IF(ลับ!Z$3=0,0,IF(เวลาเรียน!BF17="น",ลับ!Z$3,0))</f>
        <v>0</v>
      </c>
      <c r="AZ223" s="64">
        <f>IF(ลับ!AA$3=0,0,IF(เวลาเรียน!BG17="น",ลับ!AA$3,0))</f>
        <v>0</v>
      </c>
      <c r="BA223" s="64">
        <f>IF(ลับ!AB$3=0,0,IF(เวลาเรียน!BH17="น",ลับ!AB$3,0))</f>
        <v>0</v>
      </c>
      <c r="BB223" s="64">
        <f>IF(ลับ!AC$3=0,0,IF(เวลาเรียน!BI17="น",ลับ!AC$3,0))</f>
        <v>0</v>
      </c>
      <c r="BC223" s="64">
        <f>IF(ลับ!AD$3=0,0,IF(เวลาเรียน!BJ17="น",ลับ!AD$3,0))</f>
        <v>0</v>
      </c>
      <c r="BD223" s="64">
        <f>IF(ลับ!AE$3=0,0,IF(เวลาเรียน!BK17="น",ลับ!AE$3,0))</f>
        <v>0</v>
      </c>
      <c r="BE223" s="64">
        <f>IF(ลับ!AF$3=0,0,IF(เวลาเรียน!BL17="น",ลับ!AF$3,0))</f>
        <v>0</v>
      </c>
      <c r="BF223" s="64">
        <f>IF(ลับ!AG$3=0,0,IF(เวลาเรียน!BM17="น",ลับ!AG$3,0))</f>
        <v>0</v>
      </c>
      <c r="BG223" s="64">
        <f>IF(ลับ!AH$3=0,0,IF(เวลาเรียน!BN17="น",ลับ!AH$3,0))</f>
        <v>0</v>
      </c>
      <c r="BH223" s="64">
        <f>IF(ลับ!AI$3=0,0,IF(เวลาเรียน!BO17="น",ลับ!AI$3,0))</f>
        <v>0</v>
      </c>
      <c r="BI223" s="64">
        <f>IF(ลับ!AJ$3=0,0,IF(เวลาเรียน!BP17="น",ลับ!AJ$3,0))</f>
        <v>0</v>
      </c>
      <c r="BJ223" s="64">
        <f>IF(ลับ!AK$3=0,0,IF(เวลาเรียน!BQ17="น",ลับ!AK$3,0))</f>
        <v>0</v>
      </c>
      <c r="BK223" s="64">
        <f>IF(ลับ!AL$3=0,0,IF(เวลาเรียน!BR17="น",ลับ!AL$3,0))</f>
        <v>0</v>
      </c>
      <c r="BL223" s="64">
        <f>IF(ลับ!AM$3=0,0,IF(เวลาเรียน!BS17="น",ลับ!AM$3,0))</f>
        <v>0</v>
      </c>
      <c r="BM223" s="64">
        <f>IF(ลับ!AN$3=0,0,IF(เวลาเรียน!BT17="น",ลับ!AN$3,0))</f>
        <v>0</v>
      </c>
      <c r="BN223" s="64">
        <f>IF(ลับ!AO$3=0,0,IF(เวลาเรียน!BU17="น",ลับ!AO$3,0))</f>
        <v>0</v>
      </c>
      <c r="BO223" s="64">
        <f>IF(ลับ!AP$3=0,0,IF(เวลาเรียน!BV17="น",ลับ!AP$3,0))</f>
        <v>0</v>
      </c>
      <c r="BP223" s="64">
        <f>IF(ลับ!AQ$3=0,0,IF(เวลาเรียน!BW17="น",ลับ!AQ$3,0))</f>
        <v>0</v>
      </c>
      <c r="BQ223" s="64">
        <f>IF(ลับ!AR$3=0,0,IF(เวลาเรียน!BX17="น",ลับ!AR$3,0))</f>
        <v>0</v>
      </c>
      <c r="BR223" s="64">
        <f>IF(ลับ!AS$3=0,0,IF(เวลาเรียน!BY17="น",ลับ!AS$3,0))</f>
        <v>0</v>
      </c>
      <c r="BS223" s="773">
        <f>IF(ลับ!AT$3=0,0,IF(เวลาเรียน!BZ17="น",ลับ!AT$3,0))</f>
        <v>0</v>
      </c>
      <c r="BT223" s="64">
        <f>IF(ลับ!BT$3=0,0,IF(เวลาเรียน!CB17="น",ลับ!BT$3,0))</f>
        <v>0</v>
      </c>
      <c r="BU223" s="64">
        <f>IF(ลับ!BU$3=0,0,IF(เวลาเรียน!CC17="น",ลับ!BU$3,0))</f>
        <v>0</v>
      </c>
      <c r="BV223" s="64">
        <f>IF(ลับ!BV$3=0,0,IF(เวลาเรียน!CD17="น",ลับ!BV$3,0))</f>
        <v>0</v>
      </c>
      <c r="BW223" s="64">
        <f>IF(ลับ!BW$3=0,0,IF(เวลาเรียน!CE17="น",ลับ!BW$3,0))</f>
        <v>0</v>
      </c>
      <c r="BX223" s="64">
        <f>IF(ลับ!BX$3=0,0,IF(เวลาเรียน!CF17="น",ลับ!BX$3,0))</f>
        <v>0</v>
      </c>
      <c r="BY223" s="64">
        <f>IF(ลับ!BY$3=0,0,IF(เวลาเรียน!CG17="น",ลับ!BY$3,0))</f>
        <v>0</v>
      </c>
      <c r="BZ223" s="64">
        <f>IF(ลับ!BZ$3=0,0,IF(เวลาเรียน!CH17="น",ลับ!BZ$3,0))</f>
        <v>0</v>
      </c>
      <c r="CA223" s="64">
        <f>IF(ลับ!CA$3=0,0,IF(เวลาเรียน!CI17="น",ลับ!CA$3,0))</f>
        <v>0</v>
      </c>
      <c r="CB223" s="64">
        <f>IF(ลับ!CB$3=0,0,IF(เวลาเรียน!CJ17="น",ลับ!CB$3,0))</f>
        <v>0</v>
      </c>
      <c r="CC223" s="64">
        <f>IF(ลับ!CC$3=0,0,IF(เวลาเรียน!CK17="น",ลับ!CC$3,0))</f>
        <v>0</v>
      </c>
      <c r="CD223" s="64">
        <f>IF(ลับ!CD$3=0,0,IF(เวลาเรียน!CL17="น",ลับ!CD$3,0))</f>
        <v>0</v>
      </c>
      <c r="CE223" s="64">
        <f>IF(ลับ!CE$3=0,0,IF(เวลาเรียน!CM17="น",ลับ!CE$3,0))</f>
        <v>0</v>
      </c>
      <c r="CF223" s="64">
        <f>IF(ลับ!CF$3=0,0,IF(เวลาเรียน!CN17="น",ลับ!CF$3,0))</f>
        <v>0</v>
      </c>
      <c r="CG223" s="64">
        <f>IF(ลับ!CG$3=0,0,IF(เวลาเรียน!CO17="น",ลับ!CG$3,0))</f>
        <v>0</v>
      </c>
      <c r="CH223" s="64">
        <f>IF(ลับ!CH$3=0,0,IF(เวลาเรียน!CP17="น",ลับ!CH$3,0))</f>
        <v>0</v>
      </c>
      <c r="CI223" s="64">
        <f>IF(ลับ!CI$3=0,0,IF(เวลาเรียน!CQ17="น",ลับ!CI$3,0))</f>
        <v>0</v>
      </c>
      <c r="CJ223" s="64">
        <f>IF(ลับ!CJ$3=0,0,IF(เวลาเรียน!CR17="น",ลับ!CJ$3,0))</f>
        <v>0</v>
      </c>
      <c r="CK223" s="64">
        <f>IF(ลับ!CK$3=0,0,IF(เวลาเรียน!CS17="น",ลับ!CK$3,0))</f>
        <v>0</v>
      </c>
      <c r="CL223" s="64">
        <f>IF(ลับ!CL$3=0,0,IF(เวลาเรียน!CT17="น",ลับ!CL$3,0))</f>
        <v>0</v>
      </c>
      <c r="CM223" s="64">
        <f>IF(ลับ!CM$3=0,0,IF(เวลาเรียน!CU17="น",ลับ!CM$3,0))</f>
        <v>0</v>
      </c>
      <c r="CN223" s="64">
        <f>IF(ลับ!CN$3=0,0,IF(เวลาเรียน!CV17="น",ลับ!CN$3,0))</f>
        <v>0</v>
      </c>
      <c r="CO223" s="64">
        <f>IF(ลับ!CO$3=0,0,IF(เวลาเรียน!CW17="น",ลับ!CO$3,0))</f>
        <v>0</v>
      </c>
      <c r="CP223" s="64">
        <f>IF(ลับ!CP$3=0,0,IF(เวลาเรียน!CX17="น",ลับ!CP$3,0))</f>
        <v>0</v>
      </c>
      <c r="CQ223" s="64">
        <f>IF(ลับ!CQ$3=0,0,IF(เวลาเรียน!CY17="น",ลับ!CQ$3,0))</f>
        <v>0</v>
      </c>
      <c r="CR223" s="64">
        <f>IF(ลับ!CR$3=0,0,IF(เวลาเรียน!CZ17="น",ลับ!CR$3,0))</f>
        <v>0</v>
      </c>
      <c r="CS223" s="64">
        <f>IF(ลับ!CS$3=0,0,IF(เวลาเรียน!DA17="น",ลับ!CS$3,0))</f>
        <v>0</v>
      </c>
      <c r="CT223" s="64">
        <f>IF(ลับ!CT$3=0,0,IF(เวลาเรียน!DB17="น",ลับ!CT$3,0))</f>
        <v>0</v>
      </c>
      <c r="CU223" s="64">
        <f>IF(ลับ!CU$3=0,0,IF(เวลาเรียน!DC17="น",ลับ!CU$3,0))</f>
        <v>0</v>
      </c>
      <c r="CV223" s="64">
        <f>IF(ลับ!CV$3=0,0,IF(เวลาเรียน!DD17="น",ลับ!CV$3,0))</f>
        <v>0</v>
      </c>
      <c r="CW223" s="64">
        <f>IF(ลับ!CW$3=0,0,IF(เวลาเรียน!DE17="น",ลับ!CW$3,0))</f>
        <v>0</v>
      </c>
      <c r="CX223" s="85">
        <f t="shared" si="27"/>
        <v>0</v>
      </c>
      <c r="CZ223" s="51"/>
      <c r="DA223" s="51"/>
      <c r="DB223" s="51"/>
      <c r="DC223" s="51"/>
      <c r="DD223" s="51"/>
      <c r="DE223" s="51"/>
      <c r="DF223" s="51"/>
      <c r="DG223" s="51"/>
      <c r="DH223" s="51"/>
      <c r="DI223" s="51"/>
      <c r="DJ223" s="51"/>
      <c r="DK223" s="51"/>
      <c r="DL223" s="51"/>
      <c r="DM223" s="51"/>
      <c r="DN223" s="51"/>
      <c r="DO223" s="51"/>
      <c r="DP223" s="51"/>
      <c r="DQ223" s="51"/>
      <c r="DR223" s="51"/>
      <c r="DS223" s="51"/>
      <c r="DT223" s="51"/>
      <c r="DU223" s="51"/>
      <c r="DV223" s="51"/>
      <c r="DW223" s="51"/>
      <c r="DX223" s="51"/>
      <c r="DY223" s="51"/>
      <c r="DZ223" s="51"/>
      <c r="EA223" s="51"/>
      <c r="EB223" s="51"/>
      <c r="EC223" s="51"/>
      <c r="ED223" s="51"/>
      <c r="EE223" s="51"/>
      <c r="EF223" s="51"/>
      <c r="GI223" s="77"/>
      <c r="GJ223" s="77"/>
      <c r="GK223" s="77"/>
      <c r="GL223" s="77"/>
      <c r="GM223" s="77"/>
      <c r="GN223" s="77"/>
      <c r="GO223" s="77"/>
      <c r="GP223" s="77"/>
      <c r="GQ223" s="77"/>
      <c r="GR223" s="77"/>
      <c r="GS223" s="77"/>
      <c r="GT223" s="77"/>
      <c r="GU223" s="77"/>
      <c r="GV223" s="77"/>
      <c r="GW223" s="77"/>
      <c r="GX223" s="77"/>
      <c r="GY223" s="77"/>
      <c r="GZ223" s="77"/>
      <c r="HA223" s="77"/>
      <c r="HB223" s="77"/>
      <c r="HC223" s="77"/>
      <c r="HD223" s="77"/>
      <c r="HE223" s="77"/>
      <c r="HF223" s="77"/>
    </row>
    <row r="224" spans="1:214" ht="21">
      <c r="A224" s="29">
        <v>13</v>
      </c>
      <c r="B224" s="64">
        <f>IF(ลับ!B$3=0,0,IF(เวลาเรียน!G18="น",ลับ!B$3,0))</f>
        <v>0</v>
      </c>
      <c r="C224" s="64">
        <f>IF(ลับ!C$3=0,0,IF(เวลาเรียน!H18="น",ลับ!C$3,0))</f>
        <v>0</v>
      </c>
      <c r="D224" s="64">
        <f>IF(ลับ!D$3=0,0,IF(เวลาเรียน!I18="น",ลับ!D$3,0))</f>
        <v>0</v>
      </c>
      <c r="E224" s="64">
        <f>IF(ลับ!E$3=0,0,IF(เวลาเรียน!J18="น",ลับ!E$3,0))</f>
        <v>0</v>
      </c>
      <c r="F224" s="64">
        <f>IF(ลับ!F$3=0,0,IF(เวลาเรียน!K18="น",ลับ!F$3,0))</f>
        <v>0</v>
      </c>
      <c r="G224" s="64">
        <f>IF(ลับ!G$3=0,0,IF(เวลาเรียน!L18="น",ลับ!G$3,0))</f>
        <v>0</v>
      </c>
      <c r="H224" s="64">
        <f>IF(ลับ!H$3=0,0,IF(เวลาเรียน!M18="น",ลับ!H$3,0))</f>
        <v>0</v>
      </c>
      <c r="I224" s="64">
        <f>IF(ลับ!I$3=0,0,IF(เวลาเรียน!N18="น",ลับ!I$3,0))</f>
        <v>0</v>
      </c>
      <c r="J224" s="64">
        <f>IF(ลับ!J$3=0,0,IF(เวลาเรียน!O18="น",ลับ!J$3,0))</f>
        <v>0</v>
      </c>
      <c r="K224" s="64">
        <f>IF(ลับ!K$3=0,0,IF(เวลาเรียน!P18="น",ลับ!K$3,0))</f>
        <v>0</v>
      </c>
      <c r="L224" s="64">
        <f>IF(ลับ!L$3=0,0,IF(เวลาเรียน!Q18="น",ลับ!L$3,0))</f>
        <v>0</v>
      </c>
      <c r="M224" s="64">
        <f>IF(ลับ!M$3=0,0,IF(เวลาเรียน!R18="น",ลับ!M$3,0))</f>
        <v>0</v>
      </c>
      <c r="N224" s="64">
        <f>IF(ลับ!N$3=0,0,IF(เวลาเรียน!S18="น",ลับ!N$3,0))</f>
        <v>0</v>
      </c>
      <c r="O224" s="64">
        <f>IF(ลับ!O$3=0,0,IF(เวลาเรียน!T18="น",ลับ!O$3,0))</f>
        <v>0</v>
      </c>
      <c r="P224" s="64">
        <f>IF(ลับ!P$3=0,0,IF(เวลาเรียน!U18="น",ลับ!P$3,0))</f>
        <v>0</v>
      </c>
      <c r="Q224" s="64">
        <f>IF(ลับ!Q$3=0,0,IF(เวลาเรียน!V18="น",ลับ!Q$3,0))</f>
        <v>0</v>
      </c>
      <c r="R224" s="64">
        <f>IF(ลับ!R$3=0,0,IF(เวลาเรียน!W18="น",ลับ!R$3,0))</f>
        <v>0</v>
      </c>
      <c r="S224" s="64">
        <f>IF(ลับ!S$3=0,0,IF(เวลาเรียน!X18="น",ลับ!S$3,0))</f>
        <v>0</v>
      </c>
      <c r="T224" s="64">
        <f>IF(ลับ!T$3=0,0,IF(เวลาเรียน!Y18="น",ลับ!T$3,0))</f>
        <v>0</v>
      </c>
      <c r="U224" s="64">
        <f>IF(ลับ!U$3=0,0,IF(เวลาเรียน!Z18="น",ลับ!U$3,0))</f>
        <v>0</v>
      </c>
      <c r="V224" s="64">
        <f>IF(ลับ!V$3=0,0,IF(เวลาเรียน!AA18="น",ลับ!V$3,0))</f>
        <v>0</v>
      </c>
      <c r="W224" s="64">
        <f>IF(ลับ!W$3=0,0,IF(เวลาเรียน!AB18="น",ลับ!W$3,0))</f>
        <v>0</v>
      </c>
      <c r="X224" s="64">
        <f>IF(ลับ!X$3=0,0,IF(เวลาเรียน!AC18="น",ลับ!X$3,0))</f>
        <v>0</v>
      </c>
      <c r="Y224" s="64">
        <f>IF(ลับ!Y$3=0,0,IF(เวลาเรียน!AD18="น",ลับ!Y$3,0))</f>
        <v>0</v>
      </c>
      <c r="Z224" s="773">
        <f>IF(ลับ!Z$3=0,0,IF(เวลาเรียน!AE18="น",ลับ!Z$3,0))</f>
        <v>0</v>
      </c>
      <c r="AA224" s="64">
        <f>IF(ลับ!B$3=0,0,IF(เวลาเรียน!AH18="น",ลับ!B$3,0))</f>
        <v>0</v>
      </c>
      <c r="AB224" s="64">
        <f>IF(ลับ!C$3=0,0,IF(เวลาเรียน!AI18="น",ลับ!C$3,0))</f>
        <v>0</v>
      </c>
      <c r="AC224" s="64">
        <f>IF(ลับ!D$3=0,0,IF(เวลาเรียน!AJ18="น",ลับ!D$3,0))</f>
        <v>0</v>
      </c>
      <c r="AD224" s="64">
        <f>IF(ลับ!E$3=0,0,IF(เวลาเรียน!AK18="น",ลับ!E$3,0))</f>
        <v>0</v>
      </c>
      <c r="AE224" s="64">
        <f>IF(ลับ!F$3=0,0,IF(เวลาเรียน!AL18="น",ลับ!F$3,0))</f>
        <v>0</v>
      </c>
      <c r="AF224" s="64">
        <f>IF(ลับ!G$3=0,0,IF(เวลาเรียน!AM18="น",ลับ!G$3,0))</f>
        <v>0</v>
      </c>
      <c r="AG224" s="64">
        <f>IF(ลับ!H$3=0,0,IF(เวลาเรียน!AN18="น",ลับ!H$3,0))</f>
        <v>0</v>
      </c>
      <c r="AH224" s="64">
        <f>IF(ลับ!I$3=0,0,IF(เวลาเรียน!AO18="น",ลับ!I$3,0))</f>
        <v>0</v>
      </c>
      <c r="AI224" s="64">
        <f>IF(ลับ!J$3=0,0,IF(เวลาเรียน!AP18="น",ลับ!J$3,0))</f>
        <v>0</v>
      </c>
      <c r="AJ224" s="64">
        <f>IF(ลับ!K$3=0,0,IF(เวลาเรียน!AQ18="น",ลับ!K$3,0))</f>
        <v>0</v>
      </c>
      <c r="AK224" s="64">
        <f>IF(ลับ!L$3=0,0,IF(เวลาเรียน!AR18="น",ลับ!L$3,0))</f>
        <v>0</v>
      </c>
      <c r="AL224" s="64">
        <f>IF(ลับ!M$3=0,0,IF(เวลาเรียน!AS18="น",ลับ!M$3,0))</f>
        <v>0</v>
      </c>
      <c r="AM224" s="64">
        <f>IF(ลับ!N$3=0,0,IF(เวลาเรียน!AT18="น",ลับ!N$3,0))</f>
        <v>0</v>
      </c>
      <c r="AN224" s="64">
        <f>IF(ลับ!O$3=0,0,IF(เวลาเรียน!AU18="น",ลับ!O$3,0))</f>
        <v>0</v>
      </c>
      <c r="AO224" s="64">
        <f>IF(ลับ!P$3=0,0,IF(เวลาเรียน!AV18="น",ลับ!P$3,0))</f>
        <v>0</v>
      </c>
      <c r="AP224" s="64">
        <f>IF(ลับ!Q$3=0,0,IF(เวลาเรียน!AW18="น",ลับ!Q$3,0))</f>
        <v>0</v>
      </c>
      <c r="AQ224" s="64">
        <f>IF(ลับ!R$3=0,0,IF(เวลาเรียน!AX18="น",ลับ!R$3,0))</f>
        <v>0</v>
      </c>
      <c r="AR224" s="64">
        <f>IF(ลับ!S$3=0,0,IF(เวลาเรียน!AY18="น",ลับ!S$3,0))</f>
        <v>0</v>
      </c>
      <c r="AS224" s="64">
        <f>IF(ลับ!T$3=0,0,IF(เวลาเรียน!AZ18="น",ลับ!T$3,0))</f>
        <v>0</v>
      </c>
      <c r="AT224" s="64">
        <f>IF(ลับ!U$3=0,0,IF(เวลาเรียน!BA18="น",ลับ!U$3,0))</f>
        <v>0</v>
      </c>
      <c r="AU224" s="64">
        <f>IF(ลับ!V$3=0,0,IF(เวลาเรียน!BB18="น",ลับ!V$3,0))</f>
        <v>0</v>
      </c>
      <c r="AV224" s="64">
        <f>IF(ลับ!W$3=0,0,IF(เวลาเรียน!BC18="น",ลับ!W$3,0))</f>
        <v>0</v>
      </c>
      <c r="AW224" s="64">
        <f>IF(ลับ!X$3=0,0,IF(เวลาเรียน!BD18="น",ลับ!X$3,0))</f>
        <v>0</v>
      </c>
      <c r="AX224" s="64">
        <f>IF(ลับ!Y$3=0,0,IF(เวลาเรียน!BE18="น",ลับ!Y$3,0))</f>
        <v>0</v>
      </c>
      <c r="AY224" s="64">
        <f>IF(ลับ!Z$3=0,0,IF(เวลาเรียน!BF18="น",ลับ!Z$3,0))</f>
        <v>0</v>
      </c>
      <c r="AZ224" s="64">
        <f>IF(ลับ!AA$3=0,0,IF(เวลาเรียน!BG18="น",ลับ!AA$3,0))</f>
        <v>0</v>
      </c>
      <c r="BA224" s="64">
        <f>IF(ลับ!AB$3=0,0,IF(เวลาเรียน!BH18="น",ลับ!AB$3,0))</f>
        <v>0</v>
      </c>
      <c r="BB224" s="64">
        <f>IF(ลับ!AC$3=0,0,IF(เวลาเรียน!BI18="น",ลับ!AC$3,0))</f>
        <v>0</v>
      </c>
      <c r="BC224" s="64">
        <f>IF(ลับ!AD$3=0,0,IF(เวลาเรียน!BJ18="น",ลับ!AD$3,0))</f>
        <v>0</v>
      </c>
      <c r="BD224" s="64">
        <f>IF(ลับ!AE$3=0,0,IF(เวลาเรียน!BK18="น",ลับ!AE$3,0))</f>
        <v>0</v>
      </c>
      <c r="BE224" s="64">
        <f>IF(ลับ!AF$3=0,0,IF(เวลาเรียน!BL18="น",ลับ!AF$3,0))</f>
        <v>0</v>
      </c>
      <c r="BF224" s="64">
        <f>IF(ลับ!AG$3=0,0,IF(เวลาเรียน!BM18="น",ลับ!AG$3,0))</f>
        <v>0</v>
      </c>
      <c r="BG224" s="64">
        <f>IF(ลับ!AH$3=0,0,IF(เวลาเรียน!BN18="น",ลับ!AH$3,0))</f>
        <v>0</v>
      </c>
      <c r="BH224" s="64">
        <f>IF(ลับ!AI$3=0,0,IF(เวลาเรียน!BO18="น",ลับ!AI$3,0))</f>
        <v>0</v>
      </c>
      <c r="BI224" s="64">
        <f>IF(ลับ!AJ$3=0,0,IF(เวลาเรียน!BP18="น",ลับ!AJ$3,0))</f>
        <v>0</v>
      </c>
      <c r="BJ224" s="64">
        <f>IF(ลับ!AK$3=0,0,IF(เวลาเรียน!BQ18="น",ลับ!AK$3,0))</f>
        <v>0</v>
      </c>
      <c r="BK224" s="64">
        <f>IF(ลับ!AL$3=0,0,IF(เวลาเรียน!BR18="น",ลับ!AL$3,0))</f>
        <v>0</v>
      </c>
      <c r="BL224" s="64">
        <f>IF(ลับ!AM$3=0,0,IF(เวลาเรียน!BS18="น",ลับ!AM$3,0))</f>
        <v>0</v>
      </c>
      <c r="BM224" s="64">
        <f>IF(ลับ!AN$3=0,0,IF(เวลาเรียน!BT18="น",ลับ!AN$3,0))</f>
        <v>0</v>
      </c>
      <c r="BN224" s="64">
        <f>IF(ลับ!AO$3=0,0,IF(เวลาเรียน!BU18="น",ลับ!AO$3,0))</f>
        <v>0</v>
      </c>
      <c r="BO224" s="64">
        <f>IF(ลับ!AP$3=0,0,IF(เวลาเรียน!BV18="น",ลับ!AP$3,0))</f>
        <v>0</v>
      </c>
      <c r="BP224" s="64">
        <f>IF(ลับ!AQ$3=0,0,IF(เวลาเรียน!BW18="น",ลับ!AQ$3,0))</f>
        <v>0</v>
      </c>
      <c r="BQ224" s="64">
        <f>IF(ลับ!AR$3=0,0,IF(เวลาเรียน!BX18="น",ลับ!AR$3,0))</f>
        <v>0</v>
      </c>
      <c r="BR224" s="64">
        <f>IF(ลับ!AS$3=0,0,IF(เวลาเรียน!BY18="น",ลับ!AS$3,0))</f>
        <v>0</v>
      </c>
      <c r="BS224" s="773">
        <f>IF(ลับ!AT$3=0,0,IF(เวลาเรียน!BZ18="น",ลับ!AT$3,0))</f>
        <v>0</v>
      </c>
      <c r="BT224" s="64">
        <f>IF(ลับ!BT$3=0,0,IF(เวลาเรียน!CB18="น",ลับ!BT$3,0))</f>
        <v>0</v>
      </c>
      <c r="BU224" s="64">
        <f>IF(ลับ!BU$3=0,0,IF(เวลาเรียน!CC18="น",ลับ!BU$3,0))</f>
        <v>0</v>
      </c>
      <c r="BV224" s="64">
        <f>IF(ลับ!BV$3=0,0,IF(เวลาเรียน!CD18="น",ลับ!BV$3,0))</f>
        <v>0</v>
      </c>
      <c r="BW224" s="64">
        <f>IF(ลับ!BW$3=0,0,IF(เวลาเรียน!CE18="น",ลับ!BW$3,0))</f>
        <v>0</v>
      </c>
      <c r="BX224" s="64">
        <f>IF(ลับ!BX$3=0,0,IF(เวลาเรียน!CF18="น",ลับ!BX$3,0))</f>
        <v>0</v>
      </c>
      <c r="BY224" s="64">
        <f>IF(ลับ!BY$3=0,0,IF(เวลาเรียน!CG18="น",ลับ!BY$3,0))</f>
        <v>0</v>
      </c>
      <c r="BZ224" s="64">
        <f>IF(ลับ!BZ$3=0,0,IF(เวลาเรียน!CH18="น",ลับ!BZ$3,0))</f>
        <v>0</v>
      </c>
      <c r="CA224" s="64">
        <f>IF(ลับ!CA$3=0,0,IF(เวลาเรียน!CI18="น",ลับ!CA$3,0))</f>
        <v>0</v>
      </c>
      <c r="CB224" s="64">
        <f>IF(ลับ!CB$3=0,0,IF(เวลาเรียน!CJ18="น",ลับ!CB$3,0))</f>
        <v>0</v>
      </c>
      <c r="CC224" s="64">
        <f>IF(ลับ!CC$3=0,0,IF(เวลาเรียน!CK18="น",ลับ!CC$3,0))</f>
        <v>0</v>
      </c>
      <c r="CD224" s="64">
        <f>IF(ลับ!CD$3=0,0,IF(เวลาเรียน!CL18="น",ลับ!CD$3,0))</f>
        <v>0</v>
      </c>
      <c r="CE224" s="64">
        <f>IF(ลับ!CE$3=0,0,IF(เวลาเรียน!CM18="น",ลับ!CE$3,0))</f>
        <v>0</v>
      </c>
      <c r="CF224" s="64">
        <f>IF(ลับ!CF$3=0,0,IF(เวลาเรียน!CN18="น",ลับ!CF$3,0))</f>
        <v>0</v>
      </c>
      <c r="CG224" s="64">
        <f>IF(ลับ!CG$3=0,0,IF(เวลาเรียน!CO18="น",ลับ!CG$3,0))</f>
        <v>0</v>
      </c>
      <c r="CH224" s="64">
        <f>IF(ลับ!CH$3=0,0,IF(เวลาเรียน!CP18="น",ลับ!CH$3,0))</f>
        <v>0</v>
      </c>
      <c r="CI224" s="64">
        <f>IF(ลับ!CI$3=0,0,IF(เวลาเรียน!CQ18="น",ลับ!CI$3,0))</f>
        <v>0</v>
      </c>
      <c r="CJ224" s="64">
        <f>IF(ลับ!CJ$3=0,0,IF(เวลาเรียน!CR18="น",ลับ!CJ$3,0))</f>
        <v>0</v>
      </c>
      <c r="CK224" s="64">
        <f>IF(ลับ!CK$3=0,0,IF(เวลาเรียน!CS18="น",ลับ!CK$3,0))</f>
        <v>0</v>
      </c>
      <c r="CL224" s="64">
        <f>IF(ลับ!CL$3=0,0,IF(เวลาเรียน!CT18="น",ลับ!CL$3,0))</f>
        <v>0</v>
      </c>
      <c r="CM224" s="64">
        <f>IF(ลับ!CM$3=0,0,IF(เวลาเรียน!CU18="น",ลับ!CM$3,0))</f>
        <v>0</v>
      </c>
      <c r="CN224" s="64">
        <f>IF(ลับ!CN$3=0,0,IF(เวลาเรียน!CV18="น",ลับ!CN$3,0))</f>
        <v>0</v>
      </c>
      <c r="CO224" s="64">
        <f>IF(ลับ!CO$3=0,0,IF(เวลาเรียน!CW18="น",ลับ!CO$3,0))</f>
        <v>0</v>
      </c>
      <c r="CP224" s="64">
        <f>IF(ลับ!CP$3=0,0,IF(เวลาเรียน!CX18="น",ลับ!CP$3,0))</f>
        <v>0</v>
      </c>
      <c r="CQ224" s="64">
        <f>IF(ลับ!CQ$3=0,0,IF(เวลาเรียน!CY18="น",ลับ!CQ$3,0))</f>
        <v>0</v>
      </c>
      <c r="CR224" s="64">
        <f>IF(ลับ!CR$3=0,0,IF(เวลาเรียน!CZ18="น",ลับ!CR$3,0))</f>
        <v>0</v>
      </c>
      <c r="CS224" s="64">
        <f>IF(ลับ!CS$3=0,0,IF(เวลาเรียน!DA18="น",ลับ!CS$3,0))</f>
        <v>0</v>
      </c>
      <c r="CT224" s="64">
        <f>IF(ลับ!CT$3=0,0,IF(เวลาเรียน!DB18="น",ลับ!CT$3,0))</f>
        <v>0</v>
      </c>
      <c r="CU224" s="64">
        <f>IF(ลับ!CU$3=0,0,IF(เวลาเรียน!DC18="น",ลับ!CU$3,0))</f>
        <v>0</v>
      </c>
      <c r="CV224" s="64">
        <f>IF(ลับ!CV$3=0,0,IF(เวลาเรียน!DD18="น",ลับ!CV$3,0))</f>
        <v>0</v>
      </c>
      <c r="CW224" s="64">
        <f>IF(ลับ!CW$3=0,0,IF(เวลาเรียน!DE18="น",ลับ!CW$3,0))</f>
        <v>0</v>
      </c>
      <c r="CX224" s="85">
        <f t="shared" si="27"/>
        <v>0</v>
      </c>
      <c r="CZ224" s="51"/>
      <c r="DA224" s="51"/>
      <c r="DB224" s="51"/>
      <c r="DC224" s="51"/>
      <c r="DD224" s="51"/>
      <c r="DE224" s="51"/>
      <c r="DF224" s="51"/>
      <c r="DG224" s="51"/>
      <c r="DH224" s="51"/>
      <c r="DI224" s="51"/>
      <c r="DJ224" s="51"/>
      <c r="DK224" s="51"/>
      <c r="DL224" s="51"/>
      <c r="DM224" s="51"/>
      <c r="DN224" s="51"/>
      <c r="DO224" s="51"/>
      <c r="DP224" s="51"/>
      <c r="DQ224" s="51"/>
      <c r="DR224" s="51"/>
      <c r="DS224" s="51"/>
      <c r="DT224" s="51"/>
      <c r="DU224" s="51"/>
      <c r="DV224" s="51"/>
      <c r="DW224" s="51"/>
      <c r="DX224" s="51"/>
      <c r="DY224" s="51"/>
      <c r="DZ224" s="51"/>
      <c r="EA224" s="51"/>
      <c r="EB224" s="51"/>
      <c r="EC224" s="51"/>
      <c r="ED224" s="51"/>
      <c r="EE224" s="51"/>
      <c r="EF224" s="51"/>
      <c r="GI224" s="77"/>
      <c r="GJ224" s="77"/>
      <c r="GK224" s="77"/>
      <c r="GL224" s="77"/>
      <c r="GM224" s="77"/>
      <c r="GN224" s="77"/>
      <c r="GO224" s="77"/>
      <c r="GP224" s="77"/>
      <c r="GQ224" s="77"/>
      <c r="GR224" s="77"/>
      <c r="GS224" s="77"/>
      <c r="GT224" s="77"/>
      <c r="GU224" s="77"/>
      <c r="GV224" s="77"/>
      <c r="GW224" s="77"/>
      <c r="GX224" s="77"/>
      <c r="GY224" s="77"/>
      <c r="GZ224" s="77"/>
      <c r="HA224" s="77"/>
      <c r="HB224" s="77"/>
      <c r="HC224" s="77"/>
      <c r="HD224" s="77"/>
      <c r="HE224" s="77"/>
      <c r="HF224" s="77"/>
    </row>
    <row r="225" spans="1:214" ht="21">
      <c r="A225" s="29">
        <v>14</v>
      </c>
      <c r="B225" s="64">
        <f>IF(ลับ!B$3=0,0,IF(เวลาเรียน!G19="น",ลับ!B$3,0))</f>
        <v>0</v>
      </c>
      <c r="C225" s="64">
        <f>IF(ลับ!C$3=0,0,IF(เวลาเรียน!H19="น",ลับ!C$3,0))</f>
        <v>0</v>
      </c>
      <c r="D225" s="64">
        <f>IF(ลับ!D$3=0,0,IF(เวลาเรียน!I19="น",ลับ!D$3,0))</f>
        <v>0</v>
      </c>
      <c r="E225" s="64">
        <f>IF(ลับ!E$3=0,0,IF(เวลาเรียน!J19="น",ลับ!E$3,0))</f>
        <v>0</v>
      </c>
      <c r="F225" s="64">
        <f>IF(ลับ!F$3=0,0,IF(เวลาเรียน!K19="น",ลับ!F$3,0))</f>
        <v>0</v>
      </c>
      <c r="G225" s="64">
        <f>IF(ลับ!G$3=0,0,IF(เวลาเรียน!L19="น",ลับ!G$3,0))</f>
        <v>0</v>
      </c>
      <c r="H225" s="64">
        <f>IF(ลับ!H$3=0,0,IF(เวลาเรียน!M19="น",ลับ!H$3,0))</f>
        <v>0</v>
      </c>
      <c r="I225" s="64">
        <f>IF(ลับ!I$3=0,0,IF(เวลาเรียน!N19="น",ลับ!I$3,0))</f>
        <v>0</v>
      </c>
      <c r="J225" s="64">
        <f>IF(ลับ!J$3=0,0,IF(เวลาเรียน!O19="น",ลับ!J$3,0))</f>
        <v>0</v>
      </c>
      <c r="K225" s="64">
        <f>IF(ลับ!K$3=0,0,IF(เวลาเรียน!P19="น",ลับ!K$3,0))</f>
        <v>0</v>
      </c>
      <c r="L225" s="64">
        <f>IF(ลับ!L$3=0,0,IF(เวลาเรียน!Q19="น",ลับ!L$3,0))</f>
        <v>0</v>
      </c>
      <c r="M225" s="64">
        <f>IF(ลับ!M$3=0,0,IF(เวลาเรียน!R19="น",ลับ!M$3,0))</f>
        <v>0</v>
      </c>
      <c r="N225" s="64">
        <f>IF(ลับ!N$3=0,0,IF(เวลาเรียน!S19="น",ลับ!N$3,0))</f>
        <v>0</v>
      </c>
      <c r="O225" s="64">
        <f>IF(ลับ!O$3=0,0,IF(เวลาเรียน!T19="น",ลับ!O$3,0))</f>
        <v>0</v>
      </c>
      <c r="P225" s="64">
        <f>IF(ลับ!P$3=0,0,IF(เวลาเรียน!U19="น",ลับ!P$3,0))</f>
        <v>0</v>
      </c>
      <c r="Q225" s="64">
        <f>IF(ลับ!Q$3=0,0,IF(เวลาเรียน!V19="น",ลับ!Q$3,0))</f>
        <v>0</v>
      </c>
      <c r="R225" s="64">
        <f>IF(ลับ!R$3=0,0,IF(เวลาเรียน!W19="น",ลับ!R$3,0))</f>
        <v>0</v>
      </c>
      <c r="S225" s="64">
        <f>IF(ลับ!S$3=0,0,IF(เวลาเรียน!X19="น",ลับ!S$3,0))</f>
        <v>0</v>
      </c>
      <c r="T225" s="64">
        <f>IF(ลับ!T$3=0,0,IF(เวลาเรียน!Y19="น",ลับ!T$3,0))</f>
        <v>0</v>
      </c>
      <c r="U225" s="64">
        <f>IF(ลับ!U$3=0,0,IF(เวลาเรียน!Z19="น",ลับ!U$3,0))</f>
        <v>0</v>
      </c>
      <c r="V225" s="64">
        <f>IF(ลับ!V$3=0,0,IF(เวลาเรียน!AA19="น",ลับ!V$3,0))</f>
        <v>0</v>
      </c>
      <c r="W225" s="64">
        <f>IF(ลับ!W$3=0,0,IF(เวลาเรียน!AB19="น",ลับ!W$3,0))</f>
        <v>0</v>
      </c>
      <c r="X225" s="64">
        <f>IF(ลับ!X$3=0,0,IF(เวลาเรียน!AC19="น",ลับ!X$3,0))</f>
        <v>0</v>
      </c>
      <c r="Y225" s="64">
        <f>IF(ลับ!Y$3=0,0,IF(เวลาเรียน!AD19="น",ลับ!Y$3,0))</f>
        <v>0</v>
      </c>
      <c r="Z225" s="773">
        <f>IF(ลับ!Z$3=0,0,IF(เวลาเรียน!AE19="น",ลับ!Z$3,0))</f>
        <v>0</v>
      </c>
      <c r="AA225" s="64">
        <f>IF(ลับ!B$3=0,0,IF(เวลาเรียน!AH19="น",ลับ!B$3,0))</f>
        <v>0</v>
      </c>
      <c r="AB225" s="64">
        <f>IF(ลับ!C$3=0,0,IF(เวลาเรียน!AI19="น",ลับ!C$3,0))</f>
        <v>0</v>
      </c>
      <c r="AC225" s="64">
        <f>IF(ลับ!D$3=0,0,IF(เวลาเรียน!AJ19="น",ลับ!D$3,0))</f>
        <v>0</v>
      </c>
      <c r="AD225" s="64">
        <f>IF(ลับ!E$3=0,0,IF(เวลาเรียน!AK19="น",ลับ!E$3,0))</f>
        <v>0</v>
      </c>
      <c r="AE225" s="64">
        <f>IF(ลับ!F$3=0,0,IF(เวลาเรียน!AL19="น",ลับ!F$3,0))</f>
        <v>0</v>
      </c>
      <c r="AF225" s="64">
        <f>IF(ลับ!G$3=0,0,IF(เวลาเรียน!AM19="น",ลับ!G$3,0))</f>
        <v>0</v>
      </c>
      <c r="AG225" s="64">
        <f>IF(ลับ!H$3=0,0,IF(เวลาเรียน!AN19="น",ลับ!H$3,0))</f>
        <v>0</v>
      </c>
      <c r="AH225" s="64">
        <f>IF(ลับ!I$3=0,0,IF(เวลาเรียน!AO19="น",ลับ!I$3,0))</f>
        <v>0</v>
      </c>
      <c r="AI225" s="64">
        <f>IF(ลับ!J$3=0,0,IF(เวลาเรียน!AP19="น",ลับ!J$3,0))</f>
        <v>0</v>
      </c>
      <c r="AJ225" s="64">
        <f>IF(ลับ!K$3=0,0,IF(เวลาเรียน!AQ19="น",ลับ!K$3,0))</f>
        <v>0</v>
      </c>
      <c r="AK225" s="64">
        <f>IF(ลับ!L$3=0,0,IF(เวลาเรียน!AR19="น",ลับ!L$3,0))</f>
        <v>0</v>
      </c>
      <c r="AL225" s="64">
        <f>IF(ลับ!M$3=0,0,IF(เวลาเรียน!AS19="น",ลับ!M$3,0))</f>
        <v>0</v>
      </c>
      <c r="AM225" s="64">
        <f>IF(ลับ!N$3=0,0,IF(เวลาเรียน!AT19="น",ลับ!N$3,0))</f>
        <v>0</v>
      </c>
      <c r="AN225" s="64">
        <f>IF(ลับ!O$3=0,0,IF(เวลาเรียน!AU19="น",ลับ!O$3,0))</f>
        <v>0</v>
      </c>
      <c r="AO225" s="64">
        <f>IF(ลับ!P$3=0,0,IF(เวลาเรียน!AV19="น",ลับ!P$3,0))</f>
        <v>0</v>
      </c>
      <c r="AP225" s="64">
        <f>IF(ลับ!Q$3=0,0,IF(เวลาเรียน!AW19="น",ลับ!Q$3,0))</f>
        <v>0</v>
      </c>
      <c r="AQ225" s="64">
        <f>IF(ลับ!R$3=0,0,IF(เวลาเรียน!AX19="น",ลับ!R$3,0))</f>
        <v>0</v>
      </c>
      <c r="AR225" s="64">
        <f>IF(ลับ!S$3=0,0,IF(เวลาเรียน!AY19="น",ลับ!S$3,0))</f>
        <v>0</v>
      </c>
      <c r="AS225" s="64">
        <f>IF(ลับ!T$3=0,0,IF(เวลาเรียน!AZ19="น",ลับ!T$3,0))</f>
        <v>0</v>
      </c>
      <c r="AT225" s="64">
        <f>IF(ลับ!U$3=0,0,IF(เวลาเรียน!BA19="น",ลับ!U$3,0))</f>
        <v>0</v>
      </c>
      <c r="AU225" s="64">
        <f>IF(ลับ!V$3=0,0,IF(เวลาเรียน!BB19="น",ลับ!V$3,0))</f>
        <v>0</v>
      </c>
      <c r="AV225" s="64">
        <f>IF(ลับ!W$3=0,0,IF(เวลาเรียน!BC19="น",ลับ!W$3,0))</f>
        <v>0</v>
      </c>
      <c r="AW225" s="64">
        <f>IF(ลับ!X$3=0,0,IF(เวลาเรียน!BD19="น",ลับ!X$3,0))</f>
        <v>0</v>
      </c>
      <c r="AX225" s="64">
        <f>IF(ลับ!Y$3=0,0,IF(เวลาเรียน!BE19="น",ลับ!Y$3,0))</f>
        <v>0</v>
      </c>
      <c r="AY225" s="64">
        <f>IF(ลับ!Z$3=0,0,IF(เวลาเรียน!BF19="น",ลับ!Z$3,0))</f>
        <v>0</v>
      </c>
      <c r="AZ225" s="64">
        <f>IF(ลับ!AA$3=0,0,IF(เวลาเรียน!BG19="น",ลับ!AA$3,0))</f>
        <v>0</v>
      </c>
      <c r="BA225" s="64">
        <f>IF(ลับ!AB$3=0,0,IF(เวลาเรียน!BH19="น",ลับ!AB$3,0))</f>
        <v>0</v>
      </c>
      <c r="BB225" s="64">
        <f>IF(ลับ!AC$3=0,0,IF(เวลาเรียน!BI19="น",ลับ!AC$3,0))</f>
        <v>0</v>
      </c>
      <c r="BC225" s="64">
        <f>IF(ลับ!AD$3=0,0,IF(เวลาเรียน!BJ19="น",ลับ!AD$3,0))</f>
        <v>0</v>
      </c>
      <c r="BD225" s="64">
        <f>IF(ลับ!AE$3=0,0,IF(เวลาเรียน!BK19="น",ลับ!AE$3,0))</f>
        <v>0</v>
      </c>
      <c r="BE225" s="64">
        <f>IF(ลับ!AF$3=0,0,IF(เวลาเรียน!BL19="น",ลับ!AF$3,0))</f>
        <v>0</v>
      </c>
      <c r="BF225" s="64">
        <f>IF(ลับ!AG$3=0,0,IF(เวลาเรียน!BM19="น",ลับ!AG$3,0))</f>
        <v>0</v>
      </c>
      <c r="BG225" s="64">
        <f>IF(ลับ!AH$3=0,0,IF(เวลาเรียน!BN19="น",ลับ!AH$3,0))</f>
        <v>0</v>
      </c>
      <c r="BH225" s="64">
        <f>IF(ลับ!AI$3=0,0,IF(เวลาเรียน!BO19="น",ลับ!AI$3,0))</f>
        <v>0</v>
      </c>
      <c r="BI225" s="64">
        <f>IF(ลับ!AJ$3=0,0,IF(เวลาเรียน!BP19="น",ลับ!AJ$3,0))</f>
        <v>0</v>
      </c>
      <c r="BJ225" s="64">
        <f>IF(ลับ!AK$3=0,0,IF(เวลาเรียน!BQ19="น",ลับ!AK$3,0))</f>
        <v>0</v>
      </c>
      <c r="BK225" s="64">
        <f>IF(ลับ!AL$3=0,0,IF(เวลาเรียน!BR19="น",ลับ!AL$3,0))</f>
        <v>0</v>
      </c>
      <c r="BL225" s="64">
        <f>IF(ลับ!AM$3=0,0,IF(เวลาเรียน!BS19="น",ลับ!AM$3,0))</f>
        <v>0</v>
      </c>
      <c r="BM225" s="64">
        <f>IF(ลับ!AN$3=0,0,IF(เวลาเรียน!BT19="น",ลับ!AN$3,0))</f>
        <v>0</v>
      </c>
      <c r="BN225" s="64">
        <f>IF(ลับ!AO$3=0,0,IF(เวลาเรียน!BU19="น",ลับ!AO$3,0))</f>
        <v>0</v>
      </c>
      <c r="BO225" s="64">
        <f>IF(ลับ!AP$3=0,0,IF(เวลาเรียน!BV19="น",ลับ!AP$3,0))</f>
        <v>0</v>
      </c>
      <c r="BP225" s="64">
        <f>IF(ลับ!AQ$3=0,0,IF(เวลาเรียน!BW19="น",ลับ!AQ$3,0))</f>
        <v>0</v>
      </c>
      <c r="BQ225" s="64">
        <f>IF(ลับ!AR$3=0,0,IF(เวลาเรียน!BX19="น",ลับ!AR$3,0))</f>
        <v>0</v>
      </c>
      <c r="BR225" s="64">
        <f>IF(ลับ!AS$3=0,0,IF(เวลาเรียน!BY19="น",ลับ!AS$3,0))</f>
        <v>0</v>
      </c>
      <c r="BS225" s="773">
        <f>IF(ลับ!AT$3=0,0,IF(เวลาเรียน!BZ19="น",ลับ!AT$3,0))</f>
        <v>0</v>
      </c>
      <c r="BT225" s="64">
        <f>IF(ลับ!BT$3=0,0,IF(เวลาเรียน!CB19="น",ลับ!BT$3,0))</f>
        <v>0</v>
      </c>
      <c r="BU225" s="64">
        <f>IF(ลับ!BU$3=0,0,IF(เวลาเรียน!CC19="น",ลับ!BU$3,0))</f>
        <v>0</v>
      </c>
      <c r="BV225" s="64">
        <f>IF(ลับ!BV$3=0,0,IF(เวลาเรียน!CD19="น",ลับ!BV$3,0))</f>
        <v>0</v>
      </c>
      <c r="BW225" s="64">
        <f>IF(ลับ!BW$3=0,0,IF(เวลาเรียน!CE19="น",ลับ!BW$3,0))</f>
        <v>0</v>
      </c>
      <c r="BX225" s="64">
        <f>IF(ลับ!BX$3=0,0,IF(เวลาเรียน!CF19="น",ลับ!BX$3,0))</f>
        <v>0</v>
      </c>
      <c r="BY225" s="64">
        <f>IF(ลับ!BY$3=0,0,IF(เวลาเรียน!CG19="น",ลับ!BY$3,0))</f>
        <v>0</v>
      </c>
      <c r="BZ225" s="64">
        <f>IF(ลับ!BZ$3=0,0,IF(เวลาเรียน!CH19="น",ลับ!BZ$3,0))</f>
        <v>0</v>
      </c>
      <c r="CA225" s="64">
        <f>IF(ลับ!CA$3=0,0,IF(เวลาเรียน!CI19="น",ลับ!CA$3,0))</f>
        <v>0</v>
      </c>
      <c r="CB225" s="64">
        <f>IF(ลับ!CB$3=0,0,IF(เวลาเรียน!CJ19="น",ลับ!CB$3,0))</f>
        <v>0</v>
      </c>
      <c r="CC225" s="64">
        <f>IF(ลับ!CC$3=0,0,IF(เวลาเรียน!CK19="น",ลับ!CC$3,0))</f>
        <v>0</v>
      </c>
      <c r="CD225" s="64">
        <f>IF(ลับ!CD$3=0,0,IF(เวลาเรียน!CL19="น",ลับ!CD$3,0))</f>
        <v>0</v>
      </c>
      <c r="CE225" s="64">
        <f>IF(ลับ!CE$3=0,0,IF(เวลาเรียน!CM19="น",ลับ!CE$3,0))</f>
        <v>0</v>
      </c>
      <c r="CF225" s="64">
        <f>IF(ลับ!CF$3=0,0,IF(เวลาเรียน!CN19="น",ลับ!CF$3,0))</f>
        <v>0</v>
      </c>
      <c r="CG225" s="64">
        <f>IF(ลับ!CG$3=0,0,IF(เวลาเรียน!CO19="น",ลับ!CG$3,0))</f>
        <v>0</v>
      </c>
      <c r="CH225" s="64">
        <f>IF(ลับ!CH$3=0,0,IF(เวลาเรียน!CP19="น",ลับ!CH$3,0))</f>
        <v>0</v>
      </c>
      <c r="CI225" s="64">
        <f>IF(ลับ!CI$3=0,0,IF(เวลาเรียน!CQ19="น",ลับ!CI$3,0))</f>
        <v>0</v>
      </c>
      <c r="CJ225" s="64">
        <f>IF(ลับ!CJ$3=0,0,IF(เวลาเรียน!CR19="น",ลับ!CJ$3,0))</f>
        <v>0</v>
      </c>
      <c r="CK225" s="64">
        <f>IF(ลับ!CK$3=0,0,IF(เวลาเรียน!CS19="น",ลับ!CK$3,0))</f>
        <v>0</v>
      </c>
      <c r="CL225" s="64">
        <f>IF(ลับ!CL$3=0,0,IF(เวลาเรียน!CT19="น",ลับ!CL$3,0))</f>
        <v>0</v>
      </c>
      <c r="CM225" s="64">
        <f>IF(ลับ!CM$3=0,0,IF(เวลาเรียน!CU19="น",ลับ!CM$3,0))</f>
        <v>0</v>
      </c>
      <c r="CN225" s="64">
        <f>IF(ลับ!CN$3=0,0,IF(เวลาเรียน!CV19="น",ลับ!CN$3,0))</f>
        <v>0</v>
      </c>
      <c r="CO225" s="64">
        <f>IF(ลับ!CO$3=0,0,IF(เวลาเรียน!CW19="น",ลับ!CO$3,0))</f>
        <v>0</v>
      </c>
      <c r="CP225" s="64">
        <f>IF(ลับ!CP$3=0,0,IF(เวลาเรียน!CX19="น",ลับ!CP$3,0))</f>
        <v>0</v>
      </c>
      <c r="CQ225" s="64">
        <f>IF(ลับ!CQ$3=0,0,IF(เวลาเรียน!CY19="น",ลับ!CQ$3,0))</f>
        <v>0</v>
      </c>
      <c r="CR225" s="64">
        <f>IF(ลับ!CR$3=0,0,IF(เวลาเรียน!CZ19="น",ลับ!CR$3,0))</f>
        <v>0</v>
      </c>
      <c r="CS225" s="64">
        <f>IF(ลับ!CS$3=0,0,IF(เวลาเรียน!DA19="น",ลับ!CS$3,0))</f>
        <v>0</v>
      </c>
      <c r="CT225" s="64">
        <f>IF(ลับ!CT$3=0,0,IF(เวลาเรียน!DB19="น",ลับ!CT$3,0))</f>
        <v>0</v>
      </c>
      <c r="CU225" s="64">
        <f>IF(ลับ!CU$3=0,0,IF(เวลาเรียน!DC19="น",ลับ!CU$3,0))</f>
        <v>0</v>
      </c>
      <c r="CV225" s="64">
        <f>IF(ลับ!CV$3=0,0,IF(เวลาเรียน!DD19="น",ลับ!CV$3,0))</f>
        <v>0</v>
      </c>
      <c r="CW225" s="64">
        <f>IF(ลับ!CW$3=0,0,IF(เวลาเรียน!DE19="น",ลับ!CW$3,0))</f>
        <v>0</v>
      </c>
      <c r="CX225" s="85">
        <f t="shared" si="27"/>
        <v>0</v>
      </c>
      <c r="CZ225" s="51"/>
      <c r="DA225" s="51"/>
      <c r="DB225" s="51"/>
      <c r="DC225" s="51"/>
      <c r="DD225" s="51"/>
      <c r="DE225" s="51"/>
      <c r="DF225" s="51"/>
      <c r="DG225" s="51"/>
      <c r="DH225" s="51"/>
      <c r="DI225" s="51"/>
      <c r="DJ225" s="51"/>
      <c r="DK225" s="51"/>
      <c r="DL225" s="51"/>
      <c r="DM225" s="51"/>
      <c r="DN225" s="51"/>
      <c r="DO225" s="51"/>
      <c r="DP225" s="51"/>
      <c r="DQ225" s="51"/>
      <c r="DR225" s="51"/>
      <c r="DS225" s="51"/>
      <c r="DT225" s="51"/>
      <c r="DU225" s="51"/>
      <c r="DV225" s="51"/>
      <c r="DW225" s="51"/>
      <c r="DX225" s="51"/>
      <c r="DY225" s="51"/>
      <c r="DZ225" s="51"/>
      <c r="EA225" s="51"/>
      <c r="EB225" s="51"/>
      <c r="EC225" s="51"/>
      <c r="ED225" s="51"/>
      <c r="EE225" s="51"/>
      <c r="EF225" s="51"/>
      <c r="GI225" s="77"/>
      <c r="GJ225" s="77"/>
      <c r="GK225" s="77"/>
      <c r="GL225" s="77"/>
      <c r="GM225" s="77"/>
      <c r="GN225" s="77"/>
      <c r="GO225" s="77"/>
      <c r="GP225" s="77"/>
      <c r="GQ225" s="77"/>
      <c r="GR225" s="77"/>
      <c r="GS225" s="77"/>
      <c r="GT225" s="77"/>
      <c r="GU225" s="77"/>
      <c r="GV225" s="77"/>
      <c r="GW225" s="77"/>
      <c r="GX225" s="77"/>
      <c r="GY225" s="77"/>
      <c r="GZ225" s="77"/>
      <c r="HA225" s="77"/>
      <c r="HB225" s="77"/>
      <c r="HC225" s="77"/>
      <c r="HD225" s="77"/>
      <c r="HE225" s="77"/>
      <c r="HF225" s="77"/>
    </row>
    <row r="226" spans="1:214" ht="21">
      <c r="A226" s="29">
        <v>15</v>
      </c>
      <c r="B226" s="64">
        <f>IF(ลับ!B$3=0,0,IF(เวลาเรียน!G20="น",ลับ!B$3,0))</f>
        <v>0</v>
      </c>
      <c r="C226" s="64">
        <f>IF(ลับ!C$3=0,0,IF(เวลาเรียน!H20="น",ลับ!C$3,0))</f>
        <v>0</v>
      </c>
      <c r="D226" s="64">
        <f>IF(ลับ!D$3=0,0,IF(เวลาเรียน!I20="น",ลับ!D$3,0))</f>
        <v>0</v>
      </c>
      <c r="E226" s="64">
        <f>IF(ลับ!E$3=0,0,IF(เวลาเรียน!J20="น",ลับ!E$3,0))</f>
        <v>0</v>
      </c>
      <c r="F226" s="64">
        <f>IF(ลับ!F$3=0,0,IF(เวลาเรียน!K20="น",ลับ!F$3,0))</f>
        <v>0</v>
      </c>
      <c r="G226" s="64">
        <f>IF(ลับ!G$3=0,0,IF(เวลาเรียน!L20="น",ลับ!G$3,0))</f>
        <v>0</v>
      </c>
      <c r="H226" s="64">
        <f>IF(ลับ!H$3=0,0,IF(เวลาเรียน!M20="น",ลับ!H$3,0))</f>
        <v>0</v>
      </c>
      <c r="I226" s="64">
        <f>IF(ลับ!I$3=0,0,IF(เวลาเรียน!N20="น",ลับ!I$3,0))</f>
        <v>0</v>
      </c>
      <c r="J226" s="64">
        <f>IF(ลับ!J$3=0,0,IF(เวลาเรียน!O20="น",ลับ!J$3,0))</f>
        <v>0</v>
      </c>
      <c r="K226" s="64">
        <f>IF(ลับ!K$3=0,0,IF(เวลาเรียน!P20="น",ลับ!K$3,0))</f>
        <v>0</v>
      </c>
      <c r="L226" s="64">
        <f>IF(ลับ!L$3=0,0,IF(เวลาเรียน!Q20="น",ลับ!L$3,0))</f>
        <v>0</v>
      </c>
      <c r="M226" s="64">
        <f>IF(ลับ!M$3=0,0,IF(เวลาเรียน!R20="น",ลับ!M$3,0))</f>
        <v>0</v>
      </c>
      <c r="N226" s="64">
        <f>IF(ลับ!N$3=0,0,IF(เวลาเรียน!S20="น",ลับ!N$3,0))</f>
        <v>0</v>
      </c>
      <c r="O226" s="64">
        <f>IF(ลับ!O$3=0,0,IF(เวลาเรียน!T20="น",ลับ!O$3,0))</f>
        <v>0</v>
      </c>
      <c r="P226" s="64">
        <f>IF(ลับ!P$3=0,0,IF(เวลาเรียน!U20="น",ลับ!P$3,0))</f>
        <v>0</v>
      </c>
      <c r="Q226" s="64">
        <f>IF(ลับ!Q$3=0,0,IF(เวลาเรียน!V20="น",ลับ!Q$3,0))</f>
        <v>0</v>
      </c>
      <c r="R226" s="64">
        <f>IF(ลับ!R$3=0,0,IF(เวลาเรียน!W20="น",ลับ!R$3,0))</f>
        <v>0</v>
      </c>
      <c r="S226" s="64">
        <f>IF(ลับ!S$3=0,0,IF(เวลาเรียน!X20="น",ลับ!S$3,0))</f>
        <v>0</v>
      </c>
      <c r="T226" s="64">
        <f>IF(ลับ!T$3=0,0,IF(เวลาเรียน!Y20="น",ลับ!T$3,0))</f>
        <v>0</v>
      </c>
      <c r="U226" s="64">
        <f>IF(ลับ!U$3=0,0,IF(เวลาเรียน!Z20="น",ลับ!U$3,0))</f>
        <v>0</v>
      </c>
      <c r="V226" s="64">
        <f>IF(ลับ!V$3=0,0,IF(เวลาเรียน!AA20="น",ลับ!V$3,0))</f>
        <v>0</v>
      </c>
      <c r="W226" s="64">
        <f>IF(ลับ!W$3=0,0,IF(เวลาเรียน!AB20="น",ลับ!W$3,0))</f>
        <v>0</v>
      </c>
      <c r="X226" s="64">
        <f>IF(ลับ!X$3=0,0,IF(เวลาเรียน!AC20="น",ลับ!X$3,0))</f>
        <v>0</v>
      </c>
      <c r="Y226" s="64">
        <f>IF(ลับ!Y$3=0,0,IF(เวลาเรียน!AD20="น",ลับ!Y$3,0))</f>
        <v>0</v>
      </c>
      <c r="Z226" s="773">
        <f>IF(ลับ!Z$3=0,0,IF(เวลาเรียน!AE20="น",ลับ!Z$3,0))</f>
        <v>0</v>
      </c>
      <c r="AA226" s="64">
        <f>IF(ลับ!B$3=0,0,IF(เวลาเรียน!AH20="น",ลับ!B$3,0))</f>
        <v>0</v>
      </c>
      <c r="AB226" s="64">
        <f>IF(ลับ!C$3=0,0,IF(เวลาเรียน!AI20="น",ลับ!C$3,0))</f>
        <v>0</v>
      </c>
      <c r="AC226" s="64">
        <f>IF(ลับ!D$3=0,0,IF(เวลาเรียน!AJ20="น",ลับ!D$3,0))</f>
        <v>0</v>
      </c>
      <c r="AD226" s="64">
        <f>IF(ลับ!E$3=0,0,IF(เวลาเรียน!AK20="น",ลับ!E$3,0))</f>
        <v>0</v>
      </c>
      <c r="AE226" s="64">
        <f>IF(ลับ!F$3=0,0,IF(เวลาเรียน!AL20="น",ลับ!F$3,0))</f>
        <v>0</v>
      </c>
      <c r="AF226" s="64">
        <f>IF(ลับ!G$3=0,0,IF(เวลาเรียน!AM20="น",ลับ!G$3,0))</f>
        <v>0</v>
      </c>
      <c r="AG226" s="64">
        <f>IF(ลับ!H$3=0,0,IF(เวลาเรียน!AN20="น",ลับ!H$3,0))</f>
        <v>0</v>
      </c>
      <c r="AH226" s="64">
        <f>IF(ลับ!I$3=0,0,IF(เวลาเรียน!AO20="น",ลับ!I$3,0))</f>
        <v>0</v>
      </c>
      <c r="AI226" s="64">
        <f>IF(ลับ!J$3=0,0,IF(เวลาเรียน!AP20="น",ลับ!J$3,0))</f>
        <v>0</v>
      </c>
      <c r="AJ226" s="64">
        <f>IF(ลับ!K$3=0,0,IF(เวลาเรียน!AQ20="น",ลับ!K$3,0))</f>
        <v>0</v>
      </c>
      <c r="AK226" s="64">
        <f>IF(ลับ!L$3=0,0,IF(เวลาเรียน!AR20="น",ลับ!L$3,0))</f>
        <v>0</v>
      </c>
      <c r="AL226" s="64">
        <f>IF(ลับ!M$3=0,0,IF(เวลาเรียน!AS20="น",ลับ!M$3,0))</f>
        <v>0</v>
      </c>
      <c r="AM226" s="64">
        <f>IF(ลับ!N$3=0,0,IF(เวลาเรียน!AT20="น",ลับ!N$3,0))</f>
        <v>0</v>
      </c>
      <c r="AN226" s="64">
        <f>IF(ลับ!O$3=0,0,IF(เวลาเรียน!AU20="น",ลับ!O$3,0))</f>
        <v>0</v>
      </c>
      <c r="AO226" s="64">
        <f>IF(ลับ!P$3=0,0,IF(เวลาเรียน!AV20="น",ลับ!P$3,0))</f>
        <v>0</v>
      </c>
      <c r="AP226" s="64">
        <f>IF(ลับ!Q$3=0,0,IF(เวลาเรียน!AW20="น",ลับ!Q$3,0))</f>
        <v>0</v>
      </c>
      <c r="AQ226" s="64">
        <f>IF(ลับ!R$3=0,0,IF(เวลาเรียน!AX20="น",ลับ!R$3,0))</f>
        <v>0</v>
      </c>
      <c r="AR226" s="64">
        <f>IF(ลับ!S$3=0,0,IF(เวลาเรียน!AY20="น",ลับ!S$3,0))</f>
        <v>0</v>
      </c>
      <c r="AS226" s="64">
        <f>IF(ลับ!T$3=0,0,IF(เวลาเรียน!AZ20="น",ลับ!T$3,0))</f>
        <v>0</v>
      </c>
      <c r="AT226" s="64">
        <f>IF(ลับ!U$3=0,0,IF(เวลาเรียน!BA20="น",ลับ!U$3,0))</f>
        <v>0</v>
      </c>
      <c r="AU226" s="64">
        <f>IF(ลับ!V$3=0,0,IF(เวลาเรียน!BB20="น",ลับ!V$3,0))</f>
        <v>0</v>
      </c>
      <c r="AV226" s="64">
        <f>IF(ลับ!W$3=0,0,IF(เวลาเรียน!BC20="น",ลับ!W$3,0))</f>
        <v>0</v>
      </c>
      <c r="AW226" s="64">
        <f>IF(ลับ!X$3=0,0,IF(เวลาเรียน!BD20="น",ลับ!X$3,0))</f>
        <v>0</v>
      </c>
      <c r="AX226" s="64">
        <f>IF(ลับ!Y$3=0,0,IF(เวลาเรียน!BE20="น",ลับ!Y$3,0))</f>
        <v>0</v>
      </c>
      <c r="AY226" s="64">
        <f>IF(ลับ!Z$3=0,0,IF(เวลาเรียน!BF20="น",ลับ!Z$3,0))</f>
        <v>0</v>
      </c>
      <c r="AZ226" s="64">
        <f>IF(ลับ!AA$3=0,0,IF(เวลาเรียน!BG20="น",ลับ!AA$3,0))</f>
        <v>0</v>
      </c>
      <c r="BA226" s="64">
        <f>IF(ลับ!AB$3=0,0,IF(เวลาเรียน!BH20="น",ลับ!AB$3,0))</f>
        <v>0</v>
      </c>
      <c r="BB226" s="64">
        <f>IF(ลับ!AC$3=0,0,IF(เวลาเรียน!BI20="น",ลับ!AC$3,0))</f>
        <v>0</v>
      </c>
      <c r="BC226" s="64">
        <f>IF(ลับ!AD$3=0,0,IF(เวลาเรียน!BJ20="น",ลับ!AD$3,0))</f>
        <v>0</v>
      </c>
      <c r="BD226" s="64">
        <f>IF(ลับ!AE$3=0,0,IF(เวลาเรียน!BK20="น",ลับ!AE$3,0))</f>
        <v>0</v>
      </c>
      <c r="BE226" s="64">
        <f>IF(ลับ!AF$3=0,0,IF(เวลาเรียน!BL20="น",ลับ!AF$3,0))</f>
        <v>0</v>
      </c>
      <c r="BF226" s="64">
        <f>IF(ลับ!AG$3=0,0,IF(เวลาเรียน!BM20="น",ลับ!AG$3,0))</f>
        <v>0</v>
      </c>
      <c r="BG226" s="64">
        <f>IF(ลับ!AH$3=0,0,IF(เวลาเรียน!BN20="น",ลับ!AH$3,0))</f>
        <v>0</v>
      </c>
      <c r="BH226" s="64">
        <f>IF(ลับ!AI$3=0,0,IF(เวลาเรียน!BO20="น",ลับ!AI$3,0))</f>
        <v>0</v>
      </c>
      <c r="BI226" s="64">
        <f>IF(ลับ!AJ$3=0,0,IF(เวลาเรียน!BP20="น",ลับ!AJ$3,0))</f>
        <v>0</v>
      </c>
      <c r="BJ226" s="64">
        <f>IF(ลับ!AK$3=0,0,IF(เวลาเรียน!BQ20="น",ลับ!AK$3,0))</f>
        <v>0</v>
      </c>
      <c r="BK226" s="64">
        <f>IF(ลับ!AL$3=0,0,IF(เวลาเรียน!BR20="น",ลับ!AL$3,0))</f>
        <v>0</v>
      </c>
      <c r="BL226" s="64">
        <f>IF(ลับ!AM$3=0,0,IF(เวลาเรียน!BS20="น",ลับ!AM$3,0))</f>
        <v>0</v>
      </c>
      <c r="BM226" s="64">
        <f>IF(ลับ!AN$3=0,0,IF(เวลาเรียน!BT20="น",ลับ!AN$3,0))</f>
        <v>0</v>
      </c>
      <c r="BN226" s="64">
        <f>IF(ลับ!AO$3=0,0,IF(เวลาเรียน!BU20="น",ลับ!AO$3,0))</f>
        <v>0</v>
      </c>
      <c r="BO226" s="64">
        <f>IF(ลับ!AP$3=0,0,IF(เวลาเรียน!BV20="น",ลับ!AP$3,0))</f>
        <v>0</v>
      </c>
      <c r="BP226" s="64">
        <f>IF(ลับ!AQ$3=0,0,IF(เวลาเรียน!BW20="น",ลับ!AQ$3,0))</f>
        <v>0</v>
      </c>
      <c r="BQ226" s="64">
        <f>IF(ลับ!AR$3=0,0,IF(เวลาเรียน!BX20="น",ลับ!AR$3,0))</f>
        <v>0</v>
      </c>
      <c r="BR226" s="64">
        <f>IF(ลับ!AS$3=0,0,IF(เวลาเรียน!BY20="น",ลับ!AS$3,0))</f>
        <v>0</v>
      </c>
      <c r="BS226" s="773">
        <f>IF(ลับ!AT$3=0,0,IF(เวลาเรียน!BZ20="น",ลับ!AT$3,0))</f>
        <v>0</v>
      </c>
      <c r="BT226" s="64">
        <f>IF(ลับ!BT$3=0,0,IF(เวลาเรียน!CB20="น",ลับ!BT$3,0))</f>
        <v>0</v>
      </c>
      <c r="BU226" s="64">
        <f>IF(ลับ!BU$3=0,0,IF(เวลาเรียน!CC20="น",ลับ!BU$3,0))</f>
        <v>0</v>
      </c>
      <c r="BV226" s="64">
        <f>IF(ลับ!BV$3=0,0,IF(เวลาเรียน!CD20="น",ลับ!BV$3,0))</f>
        <v>0</v>
      </c>
      <c r="BW226" s="64">
        <f>IF(ลับ!BW$3=0,0,IF(เวลาเรียน!CE20="น",ลับ!BW$3,0))</f>
        <v>0</v>
      </c>
      <c r="BX226" s="64">
        <f>IF(ลับ!BX$3=0,0,IF(เวลาเรียน!CF20="น",ลับ!BX$3,0))</f>
        <v>0</v>
      </c>
      <c r="BY226" s="64">
        <f>IF(ลับ!BY$3=0,0,IF(เวลาเรียน!CG20="น",ลับ!BY$3,0))</f>
        <v>0</v>
      </c>
      <c r="BZ226" s="64">
        <f>IF(ลับ!BZ$3=0,0,IF(เวลาเรียน!CH20="น",ลับ!BZ$3,0))</f>
        <v>0</v>
      </c>
      <c r="CA226" s="64">
        <f>IF(ลับ!CA$3=0,0,IF(เวลาเรียน!CI20="น",ลับ!CA$3,0))</f>
        <v>0</v>
      </c>
      <c r="CB226" s="64">
        <f>IF(ลับ!CB$3=0,0,IF(เวลาเรียน!CJ20="น",ลับ!CB$3,0))</f>
        <v>0</v>
      </c>
      <c r="CC226" s="64">
        <f>IF(ลับ!CC$3=0,0,IF(เวลาเรียน!CK20="น",ลับ!CC$3,0))</f>
        <v>0</v>
      </c>
      <c r="CD226" s="64">
        <f>IF(ลับ!CD$3=0,0,IF(เวลาเรียน!CL20="น",ลับ!CD$3,0))</f>
        <v>0</v>
      </c>
      <c r="CE226" s="64">
        <f>IF(ลับ!CE$3=0,0,IF(เวลาเรียน!CM20="น",ลับ!CE$3,0))</f>
        <v>0</v>
      </c>
      <c r="CF226" s="64">
        <f>IF(ลับ!CF$3=0,0,IF(เวลาเรียน!CN20="น",ลับ!CF$3,0))</f>
        <v>0</v>
      </c>
      <c r="CG226" s="64">
        <f>IF(ลับ!CG$3=0,0,IF(เวลาเรียน!CO20="น",ลับ!CG$3,0))</f>
        <v>0</v>
      </c>
      <c r="CH226" s="64">
        <f>IF(ลับ!CH$3=0,0,IF(เวลาเรียน!CP20="น",ลับ!CH$3,0))</f>
        <v>0</v>
      </c>
      <c r="CI226" s="64">
        <f>IF(ลับ!CI$3=0,0,IF(เวลาเรียน!CQ20="น",ลับ!CI$3,0))</f>
        <v>0</v>
      </c>
      <c r="CJ226" s="64">
        <f>IF(ลับ!CJ$3=0,0,IF(เวลาเรียน!CR20="น",ลับ!CJ$3,0))</f>
        <v>0</v>
      </c>
      <c r="CK226" s="64">
        <f>IF(ลับ!CK$3=0,0,IF(เวลาเรียน!CS20="น",ลับ!CK$3,0))</f>
        <v>0</v>
      </c>
      <c r="CL226" s="64">
        <f>IF(ลับ!CL$3=0,0,IF(เวลาเรียน!CT20="น",ลับ!CL$3,0))</f>
        <v>0</v>
      </c>
      <c r="CM226" s="64">
        <f>IF(ลับ!CM$3=0,0,IF(เวลาเรียน!CU20="น",ลับ!CM$3,0))</f>
        <v>0</v>
      </c>
      <c r="CN226" s="64">
        <f>IF(ลับ!CN$3=0,0,IF(เวลาเรียน!CV20="น",ลับ!CN$3,0))</f>
        <v>0</v>
      </c>
      <c r="CO226" s="64">
        <f>IF(ลับ!CO$3=0,0,IF(เวลาเรียน!CW20="น",ลับ!CO$3,0))</f>
        <v>0</v>
      </c>
      <c r="CP226" s="64">
        <f>IF(ลับ!CP$3=0,0,IF(เวลาเรียน!CX20="น",ลับ!CP$3,0))</f>
        <v>0</v>
      </c>
      <c r="CQ226" s="64">
        <f>IF(ลับ!CQ$3=0,0,IF(เวลาเรียน!CY20="น",ลับ!CQ$3,0))</f>
        <v>0</v>
      </c>
      <c r="CR226" s="64">
        <f>IF(ลับ!CR$3=0,0,IF(เวลาเรียน!CZ20="น",ลับ!CR$3,0))</f>
        <v>0</v>
      </c>
      <c r="CS226" s="64">
        <f>IF(ลับ!CS$3=0,0,IF(เวลาเรียน!DA20="น",ลับ!CS$3,0))</f>
        <v>0</v>
      </c>
      <c r="CT226" s="64">
        <f>IF(ลับ!CT$3=0,0,IF(เวลาเรียน!DB20="น",ลับ!CT$3,0))</f>
        <v>0</v>
      </c>
      <c r="CU226" s="64">
        <f>IF(ลับ!CU$3=0,0,IF(เวลาเรียน!DC20="น",ลับ!CU$3,0))</f>
        <v>0</v>
      </c>
      <c r="CV226" s="64">
        <f>IF(ลับ!CV$3=0,0,IF(เวลาเรียน!DD20="น",ลับ!CV$3,0))</f>
        <v>0</v>
      </c>
      <c r="CW226" s="64">
        <f>IF(ลับ!CW$3=0,0,IF(เวลาเรียน!DE20="น",ลับ!CW$3,0))</f>
        <v>0</v>
      </c>
      <c r="CX226" s="85">
        <f t="shared" si="27"/>
        <v>0</v>
      </c>
      <c r="CZ226" s="51"/>
      <c r="DA226" s="51"/>
      <c r="DB226" s="51"/>
      <c r="DC226" s="51"/>
      <c r="DD226" s="51"/>
      <c r="DE226" s="51"/>
      <c r="DF226" s="51"/>
      <c r="DG226" s="51"/>
      <c r="DH226" s="51"/>
      <c r="DI226" s="51"/>
      <c r="DJ226" s="51"/>
      <c r="DK226" s="51"/>
      <c r="DL226" s="51"/>
      <c r="DM226" s="51"/>
      <c r="DN226" s="51"/>
      <c r="DO226" s="51"/>
      <c r="DP226" s="51"/>
      <c r="DQ226" s="51"/>
      <c r="DR226" s="51"/>
      <c r="DS226" s="51"/>
      <c r="DT226" s="51"/>
      <c r="DU226" s="51"/>
      <c r="DV226" s="51"/>
      <c r="DW226" s="51"/>
      <c r="DX226" s="51"/>
      <c r="DY226" s="51"/>
      <c r="DZ226" s="51"/>
      <c r="EA226" s="51"/>
      <c r="EB226" s="51"/>
      <c r="EC226" s="51"/>
      <c r="ED226" s="51"/>
      <c r="EE226" s="51"/>
      <c r="EF226" s="51"/>
      <c r="GI226" s="77"/>
      <c r="GJ226" s="77"/>
      <c r="GK226" s="77"/>
      <c r="GL226" s="77"/>
      <c r="GM226" s="77"/>
      <c r="GN226" s="77"/>
      <c r="GO226" s="77"/>
      <c r="GP226" s="77"/>
      <c r="GQ226" s="77"/>
      <c r="GR226" s="77"/>
      <c r="GS226" s="77"/>
      <c r="GT226" s="77"/>
      <c r="GU226" s="77"/>
      <c r="GV226" s="77"/>
      <c r="GW226" s="77"/>
      <c r="GX226" s="77"/>
      <c r="GY226" s="77"/>
      <c r="GZ226" s="77"/>
      <c r="HA226" s="77"/>
      <c r="HB226" s="77"/>
      <c r="HC226" s="77"/>
      <c r="HD226" s="77"/>
      <c r="HE226" s="77"/>
      <c r="HF226" s="77"/>
    </row>
    <row r="227" spans="1:214" ht="21">
      <c r="A227" s="29">
        <v>16</v>
      </c>
      <c r="B227" s="64">
        <f>IF(ลับ!B$3=0,0,IF(เวลาเรียน!G21="น",ลับ!B$3,0))</f>
        <v>0</v>
      </c>
      <c r="C227" s="64">
        <f>IF(ลับ!C$3=0,0,IF(เวลาเรียน!H21="น",ลับ!C$3,0))</f>
        <v>0</v>
      </c>
      <c r="D227" s="64">
        <f>IF(ลับ!D$3=0,0,IF(เวลาเรียน!I21="น",ลับ!D$3,0))</f>
        <v>0</v>
      </c>
      <c r="E227" s="64">
        <f>IF(ลับ!E$3=0,0,IF(เวลาเรียน!J21="น",ลับ!E$3,0))</f>
        <v>0</v>
      </c>
      <c r="F227" s="64">
        <f>IF(ลับ!F$3=0,0,IF(เวลาเรียน!K21="น",ลับ!F$3,0))</f>
        <v>0</v>
      </c>
      <c r="G227" s="64">
        <f>IF(ลับ!G$3=0,0,IF(เวลาเรียน!L21="น",ลับ!G$3,0))</f>
        <v>0</v>
      </c>
      <c r="H227" s="64">
        <f>IF(ลับ!H$3=0,0,IF(เวลาเรียน!M21="น",ลับ!H$3,0))</f>
        <v>0</v>
      </c>
      <c r="I227" s="64">
        <f>IF(ลับ!I$3=0,0,IF(เวลาเรียน!N21="น",ลับ!I$3,0))</f>
        <v>0</v>
      </c>
      <c r="J227" s="64">
        <f>IF(ลับ!J$3=0,0,IF(เวลาเรียน!O21="น",ลับ!J$3,0))</f>
        <v>0</v>
      </c>
      <c r="K227" s="64">
        <f>IF(ลับ!K$3=0,0,IF(เวลาเรียน!P21="น",ลับ!K$3,0))</f>
        <v>0</v>
      </c>
      <c r="L227" s="64">
        <f>IF(ลับ!L$3=0,0,IF(เวลาเรียน!Q21="น",ลับ!L$3,0))</f>
        <v>0</v>
      </c>
      <c r="M227" s="64">
        <f>IF(ลับ!M$3=0,0,IF(เวลาเรียน!R21="น",ลับ!M$3,0))</f>
        <v>0</v>
      </c>
      <c r="N227" s="64">
        <f>IF(ลับ!N$3=0,0,IF(เวลาเรียน!S21="น",ลับ!N$3,0))</f>
        <v>0</v>
      </c>
      <c r="O227" s="64">
        <f>IF(ลับ!O$3=0,0,IF(เวลาเรียน!T21="น",ลับ!O$3,0))</f>
        <v>0</v>
      </c>
      <c r="P227" s="64">
        <f>IF(ลับ!P$3=0,0,IF(เวลาเรียน!U21="น",ลับ!P$3,0))</f>
        <v>0</v>
      </c>
      <c r="Q227" s="64">
        <f>IF(ลับ!Q$3=0,0,IF(เวลาเรียน!V21="น",ลับ!Q$3,0))</f>
        <v>0</v>
      </c>
      <c r="R227" s="64">
        <f>IF(ลับ!R$3=0,0,IF(เวลาเรียน!W21="น",ลับ!R$3,0))</f>
        <v>0</v>
      </c>
      <c r="S227" s="64">
        <f>IF(ลับ!S$3=0,0,IF(เวลาเรียน!X21="น",ลับ!S$3,0))</f>
        <v>0</v>
      </c>
      <c r="T227" s="64">
        <f>IF(ลับ!T$3=0,0,IF(เวลาเรียน!Y21="น",ลับ!T$3,0))</f>
        <v>0</v>
      </c>
      <c r="U227" s="64">
        <f>IF(ลับ!U$3=0,0,IF(เวลาเรียน!Z21="น",ลับ!U$3,0))</f>
        <v>0</v>
      </c>
      <c r="V227" s="64">
        <f>IF(ลับ!V$3=0,0,IF(เวลาเรียน!AA21="น",ลับ!V$3,0))</f>
        <v>0</v>
      </c>
      <c r="W227" s="64">
        <f>IF(ลับ!W$3=0,0,IF(เวลาเรียน!AB21="น",ลับ!W$3,0))</f>
        <v>0</v>
      </c>
      <c r="X227" s="64">
        <f>IF(ลับ!X$3=0,0,IF(เวลาเรียน!AC21="น",ลับ!X$3,0))</f>
        <v>0</v>
      </c>
      <c r="Y227" s="64">
        <f>IF(ลับ!Y$3=0,0,IF(เวลาเรียน!AD21="น",ลับ!Y$3,0))</f>
        <v>0</v>
      </c>
      <c r="Z227" s="773">
        <f>IF(ลับ!Z$3=0,0,IF(เวลาเรียน!AE21="น",ลับ!Z$3,0))</f>
        <v>0</v>
      </c>
      <c r="AA227" s="64">
        <f>IF(ลับ!B$3=0,0,IF(เวลาเรียน!AH21="น",ลับ!B$3,0))</f>
        <v>0</v>
      </c>
      <c r="AB227" s="64">
        <f>IF(ลับ!C$3=0,0,IF(เวลาเรียน!AI21="น",ลับ!C$3,0))</f>
        <v>0</v>
      </c>
      <c r="AC227" s="64">
        <f>IF(ลับ!D$3=0,0,IF(เวลาเรียน!AJ21="น",ลับ!D$3,0))</f>
        <v>0</v>
      </c>
      <c r="AD227" s="64">
        <f>IF(ลับ!E$3=0,0,IF(เวลาเรียน!AK21="น",ลับ!E$3,0))</f>
        <v>0</v>
      </c>
      <c r="AE227" s="64">
        <f>IF(ลับ!F$3=0,0,IF(เวลาเรียน!AL21="น",ลับ!F$3,0))</f>
        <v>0</v>
      </c>
      <c r="AF227" s="64">
        <f>IF(ลับ!G$3=0,0,IF(เวลาเรียน!AM21="น",ลับ!G$3,0))</f>
        <v>0</v>
      </c>
      <c r="AG227" s="64">
        <f>IF(ลับ!H$3=0,0,IF(เวลาเรียน!AN21="น",ลับ!H$3,0))</f>
        <v>0</v>
      </c>
      <c r="AH227" s="64">
        <f>IF(ลับ!I$3=0,0,IF(เวลาเรียน!AO21="น",ลับ!I$3,0))</f>
        <v>0</v>
      </c>
      <c r="AI227" s="64">
        <f>IF(ลับ!J$3=0,0,IF(เวลาเรียน!AP21="น",ลับ!J$3,0))</f>
        <v>0</v>
      </c>
      <c r="AJ227" s="64">
        <f>IF(ลับ!K$3=0,0,IF(เวลาเรียน!AQ21="น",ลับ!K$3,0))</f>
        <v>0</v>
      </c>
      <c r="AK227" s="64">
        <f>IF(ลับ!L$3=0,0,IF(เวลาเรียน!AR21="น",ลับ!L$3,0))</f>
        <v>0</v>
      </c>
      <c r="AL227" s="64">
        <f>IF(ลับ!M$3=0,0,IF(เวลาเรียน!AS21="น",ลับ!M$3,0))</f>
        <v>0</v>
      </c>
      <c r="AM227" s="64">
        <f>IF(ลับ!N$3=0,0,IF(เวลาเรียน!AT21="น",ลับ!N$3,0))</f>
        <v>0</v>
      </c>
      <c r="AN227" s="64">
        <f>IF(ลับ!O$3=0,0,IF(เวลาเรียน!AU21="น",ลับ!O$3,0))</f>
        <v>0</v>
      </c>
      <c r="AO227" s="64">
        <f>IF(ลับ!P$3=0,0,IF(เวลาเรียน!AV21="น",ลับ!P$3,0))</f>
        <v>0</v>
      </c>
      <c r="AP227" s="64">
        <f>IF(ลับ!Q$3=0,0,IF(เวลาเรียน!AW21="น",ลับ!Q$3,0))</f>
        <v>0</v>
      </c>
      <c r="AQ227" s="64">
        <f>IF(ลับ!R$3=0,0,IF(เวลาเรียน!AX21="น",ลับ!R$3,0))</f>
        <v>0</v>
      </c>
      <c r="AR227" s="64">
        <f>IF(ลับ!S$3=0,0,IF(เวลาเรียน!AY21="น",ลับ!S$3,0))</f>
        <v>0</v>
      </c>
      <c r="AS227" s="64">
        <f>IF(ลับ!T$3=0,0,IF(เวลาเรียน!AZ21="น",ลับ!T$3,0))</f>
        <v>0</v>
      </c>
      <c r="AT227" s="64">
        <f>IF(ลับ!U$3=0,0,IF(เวลาเรียน!BA21="น",ลับ!U$3,0))</f>
        <v>0</v>
      </c>
      <c r="AU227" s="64">
        <f>IF(ลับ!V$3=0,0,IF(เวลาเรียน!BB21="น",ลับ!V$3,0))</f>
        <v>0</v>
      </c>
      <c r="AV227" s="64">
        <f>IF(ลับ!W$3=0,0,IF(เวลาเรียน!BC21="น",ลับ!W$3,0))</f>
        <v>0</v>
      </c>
      <c r="AW227" s="64">
        <f>IF(ลับ!X$3=0,0,IF(เวลาเรียน!BD21="น",ลับ!X$3,0))</f>
        <v>0</v>
      </c>
      <c r="AX227" s="64">
        <f>IF(ลับ!Y$3=0,0,IF(เวลาเรียน!BE21="น",ลับ!Y$3,0))</f>
        <v>0</v>
      </c>
      <c r="AY227" s="64">
        <f>IF(ลับ!Z$3=0,0,IF(เวลาเรียน!BF21="น",ลับ!Z$3,0))</f>
        <v>0</v>
      </c>
      <c r="AZ227" s="64">
        <f>IF(ลับ!AA$3=0,0,IF(เวลาเรียน!BG21="น",ลับ!AA$3,0))</f>
        <v>0</v>
      </c>
      <c r="BA227" s="64">
        <f>IF(ลับ!AB$3=0,0,IF(เวลาเรียน!BH21="น",ลับ!AB$3,0))</f>
        <v>0</v>
      </c>
      <c r="BB227" s="64">
        <f>IF(ลับ!AC$3=0,0,IF(เวลาเรียน!BI21="น",ลับ!AC$3,0))</f>
        <v>0</v>
      </c>
      <c r="BC227" s="64">
        <f>IF(ลับ!AD$3=0,0,IF(เวลาเรียน!BJ21="น",ลับ!AD$3,0))</f>
        <v>0</v>
      </c>
      <c r="BD227" s="64">
        <f>IF(ลับ!AE$3=0,0,IF(เวลาเรียน!BK21="น",ลับ!AE$3,0))</f>
        <v>0</v>
      </c>
      <c r="BE227" s="64">
        <f>IF(ลับ!AF$3=0,0,IF(เวลาเรียน!BL21="น",ลับ!AF$3,0))</f>
        <v>0</v>
      </c>
      <c r="BF227" s="64">
        <f>IF(ลับ!AG$3=0,0,IF(เวลาเรียน!BM21="น",ลับ!AG$3,0))</f>
        <v>0</v>
      </c>
      <c r="BG227" s="64">
        <f>IF(ลับ!AH$3=0,0,IF(เวลาเรียน!BN21="น",ลับ!AH$3,0))</f>
        <v>0</v>
      </c>
      <c r="BH227" s="64">
        <f>IF(ลับ!AI$3=0,0,IF(เวลาเรียน!BO21="น",ลับ!AI$3,0))</f>
        <v>0</v>
      </c>
      <c r="BI227" s="64">
        <f>IF(ลับ!AJ$3=0,0,IF(เวลาเรียน!BP21="น",ลับ!AJ$3,0))</f>
        <v>0</v>
      </c>
      <c r="BJ227" s="64">
        <f>IF(ลับ!AK$3=0,0,IF(เวลาเรียน!BQ21="น",ลับ!AK$3,0))</f>
        <v>0</v>
      </c>
      <c r="BK227" s="64">
        <f>IF(ลับ!AL$3=0,0,IF(เวลาเรียน!BR21="น",ลับ!AL$3,0))</f>
        <v>0</v>
      </c>
      <c r="BL227" s="64">
        <f>IF(ลับ!AM$3=0,0,IF(เวลาเรียน!BS21="น",ลับ!AM$3,0))</f>
        <v>0</v>
      </c>
      <c r="BM227" s="64">
        <f>IF(ลับ!AN$3=0,0,IF(เวลาเรียน!BT21="น",ลับ!AN$3,0))</f>
        <v>0</v>
      </c>
      <c r="BN227" s="64">
        <f>IF(ลับ!AO$3=0,0,IF(เวลาเรียน!BU21="น",ลับ!AO$3,0))</f>
        <v>0</v>
      </c>
      <c r="BO227" s="64">
        <f>IF(ลับ!AP$3=0,0,IF(เวลาเรียน!BV21="น",ลับ!AP$3,0))</f>
        <v>0</v>
      </c>
      <c r="BP227" s="64">
        <f>IF(ลับ!AQ$3=0,0,IF(เวลาเรียน!BW21="น",ลับ!AQ$3,0))</f>
        <v>0</v>
      </c>
      <c r="BQ227" s="64">
        <f>IF(ลับ!AR$3=0,0,IF(เวลาเรียน!BX21="น",ลับ!AR$3,0))</f>
        <v>0</v>
      </c>
      <c r="BR227" s="64">
        <f>IF(ลับ!AS$3=0,0,IF(เวลาเรียน!BY21="น",ลับ!AS$3,0))</f>
        <v>0</v>
      </c>
      <c r="BS227" s="773">
        <f>IF(ลับ!AT$3=0,0,IF(เวลาเรียน!BZ21="น",ลับ!AT$3,0))</f>
        <v>0</v>
      </c>
      <c r="BT227" s="64">
        <f>IF(ลับ!BT$3=0,0,IF(เวลาเรียน!CB21="น",ลับ!BT$3,0))</f>
        <v>0</v>
      </c>
      <c r="BU227" s="64">
        <f>IF(ลับ!BU$3=0,0,IF(เวลาเรียน!CC21="น",ลับ!BU$3,0))</f>
        <v>0</v>
      </c>
      <c r="BV227" s="64">
        <f>IF(ลับ!BV$3=0,0,IF(เวลาเรียน!CD21="น",ลับ!BV$3,0))</f>
        <v>0</v>
      </c>
      <c r="BW227" s="64">
        <f>IF(ลับ!BW$3=0,0,IF(เวลาเรียน!CE21="น",ลับ!BW$3,0))</f>
        <v>0</v>
      </c>
      <c r="BX227" s="64">
        <f>IF(ลับ!BX$3=0,0,IF(เวลาเรียน!CF21="น",ลับ!BX$3,0))</f>
        <v>0</v>
      </c>
      <c r="BY227" s="64">
        <f>IF(ลับ!BY$3=0,0,IF(เวลาเรียน!CG21="น",ลับ!BY$3,0))</f>
        <v>0</v>
      </c>
      <c r="BZ227" s="64">
        <f>IF(ลับ!BZ$3=0,0,IF(เวลาเรียน!CH21="น",ลับ!BZ$3,0))</f>
        <v>0</v>
      </c>
      <c r="CA227" s="64">
        <f>IF(ลับ!CA$3=0,0,IF(เวลาเรียน!CI21="น",ลับ!CA$3,0))</f>
        <v>0</v>
      </c>
      <c r="CB227" s="64">
        <f>IF(ลับ!CB$3=0,0,IF(เวลาเรียน!CJ21="น",ลับ!CB$3,0))</f>
        <v>0</v>
      </c>
      <c r="CC227" s="64">
        <f>IF(ลับ!CC$3=0,0,IF(เวลาเรียน!CK21="น",ลับ!CC$3,0))</f>
        <v>0</v>
      </c>
      <c r="CD227" s="64">
        <f>IF(ลับ!CD$3=0,0,IF(เวลาเรียน!CL21="น",ลับ!CD$3,0))</f>
        <v>0</v>
      </c>
      <c r="CE227" s="64">
        <f>IF(ลับ!CE$3=0,0,IF(เวลาเรียน!CM21="น",ลับ!CE$3,0))</f>
        <v>0</v>
      </c>
      <c r="CF227" s="64">
        <f>IF(ลับ!CF$3=0,0,IF(เวลาเรียน!CN21="น",ลับ!CF$3,0))</f>
        <v>0</v>
      </c>
      <c r="CG227" s="64">
        <f>IF(ลับ!CG$3=0,0,IF(เวลาเรียน!CO21="น",ลับ!CG$3,0))</f>
        <v>0</v>
      </c>
      <c r="CH227" s="64">
        <f>IF(ลับ!CH$3=0,0,IF(เวลาเรียน!CP21="น",ลับ!CH$3,0))</f>
        <v>0</v>
      </c>
      <c r="CI227" s="64">
        <f>IF(ลับ!CI$3=0,0,IF(เวลาเรียน!CQ21="น",ลับ!CI$3,0))</f>
        <v>0</v>
      </c>
      <c r="CJ227" s="64">
        <f>IF(ลับ!CJ$3=0,0,IF(เวลาเรียน!CR21="น",ลับ!CJ$3,0))</f>
        <v>0</v>
      </c>
      <c r="CK227" s="64">
        <f>IF(ลับ!CK$3=0,0,IF(เวลาเรียน!CS21="น",ลับ!CK$3,0))</f>
        <v>0</v>
      </c>
      <c r="CL227" s="64">
        <f>IF(ลับ!CL$3=0,0,IF(เวลาเรียน!CT21="น",ลับ!CL$3,0))</f>
        <v>0</v>
      </c>
      <c r="CM227" s="64">
        <f>IF(ลับ!CM$3=0,0,IF(เวลาเรียน!CU21="น",ลับ!CM$3,0))</f>
        <v>0</v>
      </c>
      <c r="CN227" s="64">
        <f>IF(ลับ!CN$3=0,0,IF(เวลาเรียน!CV21="น",ลับ!CN$3,0))</f>
        <v>0</v>
      </c>
      <c r="CO227" s="64">
        <f>IF(ลับ!CO$3=0,0,IF(เวลาเรียน!CW21="น",ลับ!CO$3,0))</f>
        <v>0</v>
      </c>
      <c r="CP227" s="64">
        <f>IF(ลับ!CP$3=0,0,IF(เวลาเรียน!CX21="น",ลับ!CP$3,0))</f>
        <v>0</v>
      </c>
      <c r="CQ227" s="64">
        <f>IF(ลับ!CQ$3=0,0,IF(เวลาเรียน!CY21="น",ลับ!CQ$3,0))</f>
        <v>0</v>
      </c>
      <c r="CR227" s="64">
        <f>IF(ลับ!CR$3=0,0,IF(เวลาเรียน!CZ21="น",ลับ!CR$3,0))</f>
        <v>0</v>
      </c>
      <c r="CS227" s="64">
        <f>IF(ลับ!CS$3=0,0,IF(เวลาเรียน!DA21="น",ลับ!CS$3,0))</f>
        <v>0</v>
      </c>
      <c r="CT227" s="64">
        <f>IF(ลับ!CT$3=0,0,IF(เวลาเรียน!DB21="น",ลับ!CT$3,0))</f>
        <v>0</v>
      </c>
      <c r="CU227" s="64">
        <f>IF(ลับ!CU$3=0,0,IF(เวลาเรียน!DC21="น",ลับ!CU$3,0))</f>
        <v>0</v>
      </c>
      <c r="CV227" s="64">
        <f>IF(ลับ!CV$3=0,0,IF(เวลาเรียน!DD21="น",ลับ!CV$3,0))</f>
        <v>0</v>
      </c>
      <c r="CW227" s="64">
        <f>IF(ลับ!CW$3=0,0,IF(เวลาเรียน!DE21="น",ลับ!CW$3,0))</f>
        <v>0</v>
      </c>
      <c r="CX227" s="85">
        <f t="shared" si="27"/>
        <v>0</v>
      </c>
      <c r="CZ227" s="51"/>
      <c r="DA227" s="51"/>
      <c r="DB227" s="51"/>
      <c r="DC227" s="51"/>
      <c r="DD227" s="51"/>
      <c r="DE227" s="51"/>
      <c r="DF227" s="51"/>
      <c r="DG227" s="51"/>
      <c r="DH227" s="51"/>
      <c r="DI227" s="51"/>
      <c r="DJ227" s="51"/>
      <c r="DK227" s="51"/>
      <c r="DL227" s="51"/>
      <c r="DM227" s="51"/>
      <c r="DN227" s="51"/>
      <c r="DO227" s="51"/>
      <c r="DP227" s="51"/>
      <c r="DQ227" s="51"/>
      <c r="DR227" s="51"/>
      <c r="DS227" s="51"/>
      <c r="DT227" s="51"/>
      <c r="DU227" s="51"/>
      <c r="DV227" s="51"/>
      <c r="DW227" s="51"/>
      <c r="DX227" s="51"/>
      <c r="DY227" s="51"/>
      <c r="DZ227" s="51"/>
      <c r="EA227" s="51"/>
      <c r="EB227" s="51"/>
      <c r="EC227" s="51"/>
      <c r="ED227" s="51"/>
      <c r="EE227" s="51"/>
      <c r="EF227" s="51"/>
      <c r="GI227" s="77"/>
      <c r="GJ227" s="77"/>
      <c r="GK227" s="77"/>
      <c r="GL227" s="77"/>
      <c r="GM227" s="77"/>
      <c r="GN227" s="77"/>
      <c r="GO227" s="77"/>
      <c r="GP227" s="77"/>
      <c r="GQ227" s="77"/>
      <c r="GR227" s="77"/>
      <c r="GS227" s="77"/>
      <c r="GT227" s="77"/>
      <c r="GU227" s="77"/>
      <c r="GV227" s="77"/>
      <c r="GW227" s="77"/>
      <c r="GX227" s="77"/>
      <c r="GY227" s="77"/>
      <c r="GZ227" s="77"/>
      <c r="HA227" s="77"/>
      <c r="HB227" s="77"/>
      <c r="HC227" s="77"/>
      <c r="HD227" s="77"/>
      <c r="HE227" s="77"/>
      <c r="HF227" s="77"/>
    </row>
    <row r="228" spans="1:214" ht="21">
      <c r="A228" s="29">
        <v>17</v>
      </c>
      <c r="B228" s="64">
        <f>IF(ลับ!B$3=0,0,IF(เวลาเรียน!G22="น",ลับ!B$3,0))</f>
        <v>0</v>
      </c>
      <c r="C228" s="64">
        <f>IF(ลับ!C$3=0,0,IF(เวลาเรียน!H22="น",ลับ!C$3,0))</f>
        <v>0</v>
      </c>
      <c r="D228" s="64">
        <f>IF(ลับ!D$3=0,0,IF(เวลาเรียน!I22="น",ลับ!D$3,0))</f>
        <v>0</v>
      </c>
      <c r="E228" s="64">
        <f>IF(ลับ!E$3=0,0,IF(เวลาเรียน!J22="น",ลับ!E$3,0))</f>
        <v>0</v>
      </c>
      <c r="F228" s="64">
        <f>IF(ลับ!F$3=0,0,IF(เวลาเรียน!K22="น",ลับ!F$3,0))</f>
        <v>0</v>
      </c>
      <c r="G228" s="64">
        <f>IF(ลับ!G$3=0,0,IF(เวลาเรียน!L22="น",ลับ!G$3,0))</f>
        <v>0</v>
      </c>
      <c r="H228" s="64">
        <f>IF(ลับ!H$3=0,0,IF(เวลาเรียน!M22="น",ลับ!H$3,0))</f>
        <v>0</v>
      </c>
      <c r="I228" s="64">
        <f>IF(ลับ!I$3=0,0,IF(เวลาเรียน!N22="น",ลับ!I$3,0))</f>
        <v>0</v>
      </c>
      <c r="J228" s="64">
        <f>IF(ลับ!J$3=0,0,IF(เวลาเรียน!O22="น",ลับ!J$3,0))</f>
        <v>0</v>
      </c>
      <c r="K228" s="64">
        <f>IF(ลับ!K$3=0,0,IF(เวลาเรียน!P22="น",ลับ!K$3,0))</f>
        <v>0</v>
      </c>
      <c r="L228" s="64">
        <f>IF(ลับ!L$3=0,0,IF(เวลาเรียน!Q22="น",ลับ!L$3,0))</f>
        <v>0</v>
      </c>
      <c r="M228" s="64">
        <f>IF(ลับ!M$3=0,0,IF(เวลาเรียน!R22="น",ลับ!M$3,0))</f>
        <v>0</v>
      </c>
      <c r="N228" s="64">
        <f>IF(ลับ!N$3=0,0,IF(เวลาเรียน!S22="น",ลับ!N$3,0))</f>
        <v>0</v>
      </c>
      <c r="O228" s="64">
        <f>IF(ลับ!O$3=0,0,IF(เวลาเรียน!T22="น",ลับ!O$3,0))</f>
        <v>0</v>
      </c>
      <c r="P228" s="64">
        <f>IF(ลับ!P$3=0,0,IF(เวลาเรียน!U22="น",ลับ!P$3,0))</f>
        <v>0</v>
      </c>
      <c r="Q228" s="64">
        <f>IF(ลับ!Q$3=0,0,IF(เวลาเรียน!V22="น",ลับ!Q$3,0))</f>
        <v>0</v>
      </c>
      <c r="R228" s="64">
        <f>IF(ลับ!R$3=0,0,IF(เวลาเรียน!W22="น",ลับ!R$3,0))</f>
        <v>0</v>
      </c>
      <c r="S228" s="64">
        <f>IF(ลับ!S$3=0,0,IF(เวลาเรียน!X22="น",ลับ!S$3,0))</f>
        <v>0</v>
      </c>
      <c r="T228" s="64">
        <f>IF(ลับ!T$3=0,0,IF(เวลาเรียน!Y22="น",ลับ!T$3,0))</f>
        <v>0</v>
      </c>
      <c r="U228" s="64">
        <f>IF(ลับ!U$3=0,0,IF(เวลาเรียน!Z22="น",ลับ!U$3,0))</f>
        <v>0</v>
      </c>
      <c r="V228" s="64">
        <f>IF(ลับ!V$3=0,0,IF(เวลาเรียน!AA22="น",ลับ!V$3,0))</f>
        <v>0</v>
      </c>
      <c r="W228" s="64">
        <f>IF(ลับ!W$3=0,0,IF(เวลาเรียน!AB22="น",ลับ!W$3,0))</f>
        <v>0</v>
      </c>
      <c r="X228" s="64">
        <f>IF(ลับ!X$3=0,0,IF(เวลาเรียน!AC22="น",ลับ!X$3,0))</f>
        <v>0</v>
      </c>
      <c r="Y228" s="64">
        <f>IF(ลับ!Y$3=0,0,IF(เวลาเรียน!AD22="น",ลับ!Y$3,0))</f>
        <v>0</v>
      </c>
      <c r="Z228" s="773">
        <f>IF(ลับ!Z$3=0,0,IF(เวลาเรียน!AE22="น",ลับ!Z$3,0))</f>
        <v>0</v>
      </c>
      <c r="AA228" s="64">
        <f>IF(ลับ!B$3=0,0,IF(เวลาเรียน!AH22="น",ลับ!B$3,0))</f>
        <v>0</v>
      </c>
      <c r="AB228" s="64">
        <f>IF(ลับ!C$3=0,0,IF(เวลาเรียน!AI22="น",ลับ!C$3,0))</f>
        <v>0</v>
      </c>
      <c r="AC228" s="64">
        <f>IF(ลับ!D$3=0,0,IF(เวลาเรียน!AJ22="น",ลับ!D$3,0))</f>
        <v>0</v>
      </c>
      <c r="AD228" s="64">
        <f>IF(ลับ!E$3=0,0,IF(เวลาเรียน!AK22="น",ลับ!E$3,0))</f>
        <v>0</v>
      </c>
      <c r="AE228" s="64">
        <f>IF(ลับ!F$3=0,0,IF(เวลาเรียน!AL22="น",ลับ!F$3,0))</f>
        <v>0</v>
      </c>
      <c r="AF228" s="64">
        <f>IF(ลับ!G$3=0,0,IF(เวลาเรียน!AM22="น",ลับ!G$3,0))</f>
        <v>0</v>
      </c>
      <c r="AG228" s="64">
        <f>IF(ลับ!H$3=0,0,IF(เวลาเรียน!AN22="น",ลับ!H$3,0))</f>
        <v>0</v>
      </c>
      <c r="AH228" s="64">
        <f>IF(ลับ!I$3=0,0,IF(เวลาเรียน!AO22="น",ลับ!I$3,0))</f>
        <v>0</v>
      </c>
      <c r="AI228" s="64">
        <f>IF(ลับ!J$3=0,0,IF(เวลาเรียน!AP22="น",ลับ!J$3,0))</f>
        <v>0</v>
      </c>
      <c r="AJ228" s="64">
        <f>IF(ลับ!K$3=0,0,IF(เวลาเรียน!AQ22="น",ลับ!K$3,0))</f>
        <v>0</v>
      </c>
      <c r="AK228" s="64">
        <f>IF(ลับ!L$3=0,0,IF(เวลาเรียน!AR22="น",ลับ!L$3,0))</f>
        <v>0</v>
      </c>
      <c r="AL228" s="64">
        <f>IF(ลับ!M$3=0,0,IF(เวลาเรียน!AS22="น",ลับ!M$3,0))</f>
        <v>0</v>
      </c>
      <c r="AM228" s="64">
        <f>IF(ลับ!N$3=0,0,IF(เวลาเรียน!AT22="น",ลับ!N$3,0))</f>
        <v>0</v>
      </c>
      <c r="AN228" s="64">
        <f>IF(ลับ!O$3=0,0,IF(เวลาเรียน!AU22="น",ลับ!O$3,0))</f>
        <v>0</v>
      </c>
      <c r="AO228" s="64">
        <f>IF(ลับ!P$3=0,0,IF(เวลาเรียน!AV22="น",ลับ!P$3,0))</f>
        <v>0</v>
      </c>
      <c r="AP228" s="64">
        <f>IF(ลับ!Q$3=0,0,IF(เวลาเรียน!AW22="น",ลับ!Q$3,0))</f>
        <v>0</v>
      </c>
      <c r="AQ228" s="64">
        <f>IF(ลับ!R$3=0,0,IF(เวลาเรียน!AX22="น",ลับ!R$3,0))</f>
        <v>0</v>
      </c>
      <c r="AR228" s="64">
        <f>IF(ลับ!S$3=0,0,IF(เวลาเรียน!AY22="น",ลับ!S$3,0))</f>
        <v>0</v>
      </c>
      <c r="AS228" s="64">
        <f>IF(ลับ!T$3=0,0,IF(เวลาเรียน!AZ22="น",ลับ!T$3,0))</f>
        <v>0</v>
      </c>
      <c r="AT228" s="64">
        <f>IF(ลับ!U$3=0,0,IF(เวลาเรียน!BA22="น",ลับ!U$3,0))</f>
        <v>0</v>
      </c>
      <c r="AU228" s="64">
        <f>IF(ลับ!V$3=0,0,IF(เวลาเรียน!BB22="น",ลับ!V$3,0))</f>
        <v>0</v>
      </c>
      <c r="AV228" s="64">
        <f>IF(ลับ!W$3=0,0,IF(เวลาเรียน!BC22="น",ลับ!W$3,0))</f>
        <v>0</v>
      </c>
      <c r="AW228" s="64">
        <f>IF(ลับ!X$3=0,0,IF(เวลาเรียน!BD22="น",ลับ!X$3,0))</f>
        <v>0</v>
      </c>
      <c r="AX228" s="64">
        <f>IF(ลับ!Y$3=0,0,IF(เวลาเรียน!BE22="น",ลับ!Y$3,0))</f>
        <v>0</v>
      </c>
      <c r="AY228" s="64">
        <f>IF(ลับ!Z$3=0,0,IF(เวลาเรียน!BF22="น",ลับ!Z$3,0))</f>
        <v>0</v>
      </c>
      <c r="AZ228" s="64">
        <f>IF(ลับ!AA$3=0,0,IF(เวลาเรียน!BG22="น",ลับ!AA$3,0))</f>
        <v>0</v>
      </c>
      <c r="BA228" s="64">
        <f>IF(ลับ!AB$3=0,0,IF(เวลาเรียน!BH22="น",ลับ!AB$3,0))</f>
        <v>0</v>
      </c>
      <c r="BB228" s="64">
        <f>IF(ลับ!AC$3=0,0,IF(เวลาเรียน!BI22="น",ลับ!AC$3,0))</f>
        <v>0</v>
      </c>
      <c r="BC228" s="64">
        <f>IF(ลับ!AD$3=0,0,IF(เวลาเรียน!BJ22="น",ลับ!AD$3,0))</f>
        <v>0</v>
      </c>
      <c r="BD228" s="64">
        <f>IF(ลับ!AE$3=0,0,IF(เวลาเรียน!BK22="น",ลับ!AE$3,0))</f>
        <v>0</v>
      </c>
      <c r="BE228" s="64">
        <f>IF(ลับ!AF$3=0,0,IF(เวลาเรียน!BL22="น",ลับ!AF$3,0))</f>
        <v>0</v>
      </c>
      <c r="BF228" s="64">
        <f>IF(ลับ!AG$3=0,0,IF(เวลาเรียน!BM22="น",ลับ!AG$3,0))</f>
        <v>0</v>
      </c>
      <c r="BG228" s="64">
        <f>IF(ลับ!AH$3=0,0,IF(เวลาเรียน!BN22="น",ลับ!AH$3,0))</f>
        <v>0</v>
      </c>
      <c r="BH228" s="64">
        <f>IF(ลับ!AI$3=0,0,IF(เวลาเรียน!BO22="น",ลับ!AI$3,0))</f>
        <v>0</v>
      </c>
      <c r="BI228" s="64">
        <f>IF(ลับ!AJ$3=0,0,IF(เวลาเรียน!BP22="น",ลับ!AJ$3,0))</f>
        <v>0</v>
      </c>
      <c r="BJ228" s="64">
        <f>IF(ลับ!AK$3=0,0,IF(เวลาเรียน!BQ22="น",ลับ!AK$3,0))</f>
        <v>0</v>
      </c>
      <c r="BK228" s="64">
        <f>IF(ลับ!AL$3=0,0,IF(เวลาเรียน!BR22="น",ลับ!AL$3,0))</f>
        <v>0</v>
      </c>
      <c r="BL228" s="64">
        <f>IF(ลับ!AM$3=0,0,IF(เวลาเรียน!BS22="น",ลับ!AM$3,0))</f>
        <v>0</v>
      </c>
      <c r="BM228" s="64">
        <f>IF(ลับ!AN$3=0,0,IF(เวลาเรียน!BT22="น",ลับ!AN$3,0))</f>
        <v>0</v>
      </c>
      <c r="BN228" s="64">
        <f>IF(ลับ!AO$3=0,0,IF(เวลาเรียน!BU22="น",ลับ!AO$3,0))</f>
        <v>0</v>
      </c>
      <c r="BO228" s="64">
        <f>IF(ลับ!AP$3=0,0,IF(เวลาเรียน!BV22="น",ลับ!AP$3,0))</f>
        <v>0</v>
      </c>
      <c r="BP228" s="64">
        <f>IF(ลับ!AQ$3=0,0,IF(เวลาเรียน!BW22="น",ลับ!AQ$3,0))</f>
        <v>0</v>
      </c>
      <c r="BQ228" s="64">
        <f>IF(ลับ!AR$3=0,0,IF(เวลาเรียน!BX22="น",ลับ!AR$3,0))</f>
        <v>0</v>
      </c>
      <c r="BR228" s="64">
        <f>IF(ลับ!AS$3=0,0,IF(เวลาเรียน!BY22="น",ลับ!AS$3,0))</f>
        <v>0</v>
      </c>
      <c r="BS228" s="773">
        <f>IF(ลับ!AT$3=0,0,IF(เวลาเรียน!BZ22="น",ลับ!AT$3,0))</f>
        <v>0</v>
      </c>
      <c r="BT228" s="64">
        <f>IF(ลับ!BT$3=0,0,IF(เวลาเรียน!CB22="น",ลับ!BT$3,0))</f>
        <v>0</v>
      </c>
      <c r="BU228" s="64">
        <f>IF(ลับ!BU$3=0,0,IF(เวลาเรียน!CC22="น",ลับ!BU$3,0))</f>
        <v>0</v>
      </c>
      <c r="BV228" s="64">
        <f>IF(ลับ!BV$3=0,0,IF(เวลาเรียน!CD22="น",ลับ!BV$3,0))</f>
        <v>0</v>
      </c>
      <c r="BW228" s="64">
        <f>IF(ลับ!BW$3=0,0,IF(เวลาเรียน!CE22="น",ลับ!BW$3,0))</f>
        <v>0</v>
      </c>
      <c r="BX228" s="64">
        <f>IF(ลับ!BX$3=0,0,IF(เวลาเรียน!CF22="น",ลับ!BX$3,0))</f>
        <v>0</v>
      </c>
      <c r="BY228" s="64">
        <f>IF(ลับ!BY$3=0,0,IF(เวลาเรียน!CG22="น",ลับ!BY$3,0))</f>
        <v>0</v>
      </c>
      <c r="BZ228" s="64">
        <f>IF(ลับ!BZ$3=0,0,IF(เวลาเรียน!CH22="น",ลับ!BZ$3,0))</f>
        <v>0</v>
      </c>
      <c r="CA228" s="64">
        <f>IF(ลับ!CA$3=0,0,IF(เวลาเรียน!CI22="น",ลับ!CA$3,0))</f>
        <v>0</v>
      </c>
      <c r="CB228" s="64">
        <f>IF(ลับ!CB$3=0,0,IF(เวลาเรียน!CJ22="น",ลับ!CB$3,0))</f>
        <v>0</v>
      </c>
      <c r="CC228" s="64">
        <f>IF(ลับ!CC$3=0,0,IF(เวลาเรียน!CK22="น",ลับ!CC$3,0))</f>
        <v>0</v>
      </c>
      <c r="CD228" s="64">
        <f>IF(ลับ!CD$3=0,0,IF(เวลาเรียน!CL22="น",ลับ!CD$3,0))</f>
        <v>0</v>
      </c>
      <c r="CE228" s="64">
        <f>IF(ลับ!CE$3=0,0,IF(เวลาเรียน!CM22="น",ลับ!CE$3,0))</f>
        <v>0</v>
      </c>
      <c r="CF228" s="64">
        <f>IF(ลับ!CF$3=0,0,IF(เวลาเรียน!CN22="น",ลับ!CF$3,0))</f>
        <v>0</v>
      </c>
      <c r="CG228" s="64">
        <f>IF(ลับ!CG$3=0,0,IF(เวลาเรียน!CO22="น",ลับ!CG$3,0))</f>
        <v>0</v>
      </c>
      <c r="CH228" s="64">
        <f>IF(ลับ!CH$3=0,0,IF(เวลาเรียน!CP22="น",ลับ!CH$3,0))</f>
        <v>0</v>
      </c>
      <c r="CI228" s="64">
        <f>IF(ลับ!CI$3=0,0,IF(เวลาเรียน!CQ22="น",ลับ!CI$3,0))</f>
        <v>0</v>
      </c>
      <c r="CJ228" s="64">
        <f>IF(ลับ!CJ$3=0,0,IF(เวลาเรียน!CR22="น",ลับ!CJ$3,0))</f>
        <v>0</v>
      </c>
      <c r="CK228" s="64">
        <f>IF(ลับ!CK$3=0,0,IF(เวลาเรียน!CS22="น",ลับ!CK$3,0))</f>
        <v>0</v>
      </c>
      <c r="CL228" s="64">
        <f>IF(ลับ!CL$3=0,0,IF(เวลาเรียน!CT22="น",ลับ!CL$3,0))</f>
        <v>0</v>
      </c>
      <c r="CM228" s="64">
        <f>IF(ลับ!CM$3=0,0,IF(เวลาเรียน!CU22="น",ลับ!CM$3,0))</f>
        <v>0</v>
      </c>
      <c r="CN228" s="64">
        <f>IF(ลับ!CN$3=0,0,IF(เวลาเรียน!CV22="น",ลับ!CN$3,0))</f>
        <v>0</v>
      </c>
      <c r="CO228" s="64">
        <f>IF(ลับ!CO$3=0,0,IF(เวลาเรียน!CW22="น",ลับ!CO$3,0))</f>
        <v>0</v>
      </c>
      <c r="CP228" s="64">
        <f>IF(ลับ!CP$3=0,0,IF(เวลาเรียน!CX22="น",ลับ!CP$3,0))</f>
        <v>0</v>
      </c>
      <c r="CQ228" s="64">
        <f>IF(ลับ!CQ$3=0,0,IF(เวลาเรียน!CY22="น",ลับ!CQ$3,0))</f>
        <v>0</v>
      </c>
      <c r="CR228" s="64">
        <f>IF(ลับ!CR$3=0,0,IF(เวลาเรียน!CZ22="น",ลับ!CR$3,0))</f>
        <v>0</v>
      </c>
      <c r="CS228" s="64">
        <f>IF(ลับ!CS$3=0,0,IF(เวลาเรียน!DA22="น",ลับ!CS$3,0))</f>
        <v>0</v>
      </c>
      <c r="CT228" s="64">
        <f>IF(ลับ!CT$3=0,0,IF(เวลาเรียน!DB22="น",ลับ!CT$3,0))</f>
        <v>0</v>
      </c>
      <c r="CU228" s="64">
        <f>IF(ลับ!CU$3=0,0,IF(เวลาเรียน!DC22="น",ลับ!CU$3,0))</f>
        <v>0</v>
      </c>
      <c r="CV228" s="64">
        <f>IF(ลับ!CV$3=0,0,IF(เวลาเรียน!DD22="น",ลับ!CV$3,0))</f>
        <v>0</v>
      </c>
      <c r="CW228" s="64">
        <f>IF(ลับ!CW$3=0,0,IF(เวลาเรียน!DE22="น",ลับ!CW$3,0))</f>
        <v>0</v>
      </c>
      <c r="CX228" s="85">
        <f t="shared" si="27"/>
        <v>0</v>
      </c>
      <c r="CZ228" s="51"/>
      <c r="DA228" s="51"/>
      <c r="DB228" s="51"/>
      <c r="DC228" s="51"/>
      <c r="DD228" s="51"/>
      <c r="DE228" s="51"/>
      <c r="DF228" s="51"/>
      <c r="DG228" s="51"/>
      <c r="DH228" s="51"/>
      <c r="DI228" s="51"/>
      <c r="DJ228" s="51"/>
      <c r="DK228" s="51"/>
      <c r="DL228" s="51"/>
      <c r="DM228" s="51"/>
      <c r="DN228" s="51"/>
      <c r="DO228" s="51"/>
      <c r="DP228" s="51"/>
      <c r="DQ228" s="51"/>
      <c r="DR228" s="51"/>
      <c r="DS228" s="51"/>
      <c r="DT228" s="51"/>
      <c r="DU228" s="51"/>
      <c r="DV228" s="51"/>
      <c r="DW228" s="51"/>
      <c r="DX228" s="51"/>
      <c r="DY228" s="51"/>
      <c r="DZ228" s="51"/>
      <c r="EA228" s="51"/>
      <c r="EB228" s="51"/>
      <c r="EC228" s="51"/>
      <c r="ED228" s="51"/>
      <c r="EE228" s="51"/>
      <c r="EF228" s="51"/>
      <c r="GI228" s="77"/>
      <c r="GJ228" s="77"/>
      <c r="GK228" s="77"/>
      <c r="GL228" s="77"/>
      <c r="GM228" s="77"/>
      <c r="GN228" s="77"/>
      <c r="GO228" s="77"/>
      <c r="GP228" s="77"/>
      <c r="GQ228" s="77"/>
      <c r="GR228" s="77"/>
      <c r="GS228" s="77"/>
      <c r="GT228" s="77"/>
      <c r="GU228" s="77"/>
      <c r="GV228" s="77"/>
      <c r="GW228" s="77"/>
      <c r="GX228" s="77"/>
      <c r="GY228" s="77"/>
      <c r="GZ228" s="77"/>
      <c r="HA228" s="77"/>
      <c r="HB228" s="77"/>
      <c r="HC228" s="77"/>
      <c r="HD228" s="77"/>
      <c r="HE228" s="77"/>
      <c r="HF228" s="77"/>
    </row>
    <row r="229" spans="1:214" ht="21">
      <c r="A229" s="29">
        <v>18</v>
      </c>
      <c r="B229" s="64">
        <f>IF(ลับ!B$3=0,0,IF(เวลาเรียน!G23="น",ลับ!B$3,0))</f>
        <v>0</v>
      </c>
      <c r="C229" s="64">
        <f>IF(ลับ!C$3=0,0,IF(เวลาเรียน!H23="น",ลับ!C$3,0))</f>
        <v>0</v>
      </c>
      <c r="D229" s="64">
        <f>IF(ลับ!D$3=0,0,IF(เวลาเรียน!I23="น",ลับ!D$3,0))</f>
        <v>0</v>
      </c>
      <c r="E229" s="64">
        <f>IF(ลับ!E$3=0,0,IF(เวลาเรียน!J23="น",ลับ!E$3,0))</f>
        <v>0</v>
      </c>
      <c r="F229" s="64">
        <f>IF(ลับ!F$3=0,0,IF(เวลาเรียน!K23="น",ลับ!F$3,0))</f>
        <v>0</v>
      </c>
      <c r="G229" s="64">
        <f>IF(ลับ!G$3=0,0,IF(เวลาเรียน!L23="น",ลับ!G$3,0))</f>
        <v>0</v>
      </c>
      <c r="H229" s="64">
        <f>IF(ลับ!H$3=0,0,IF(เวลาเรียน!M23="น",ลับ!H$3,0))</f>
        <v>0</v>
      </c>
      <c r="I229" s="64">
        <f>IF(ลับ!I$3=0,0,IF(เวลาเรียน!N23="น",ลับ!I$3,0))</f>
        <v>0</v>
      </c>
      <c r="J229" s="64">
        <f>IF(ลับ!J$3=0,0,IF(เวลาเรียน!O23="น",ลับ!J$3,0))</f>
        <v>0</v>
      </c>
      <c r="K229" s="64">
        <f>IF(ลับ!K$3=0,0,IF(เวลาเรียน!P23="น",ลับ!K$3,0))</f>
        <v>0</v>
      </c>
      <c r="L229" s="64">
        <f>IF(ลับ!L$3=0,0,IF(เวลาเรียน!Q23="น",ลับ!L$3,0))</f>
        <v>0</v>
      </c>
      <c r="M229" s="64">
        <f>IF(ลับ!M$3=0,0,IF(เวลาเรียน!R23="น",ลับ!M$3,0))</f>
        <v>0</v>
      </c>
      <c r="N229" s="64">
        <f>IF(ลับ!N$3=0,0,IF(เวลาเรียน!S23="น",ลับ!N$3,0))</f>
        <v>0</v>
      </c>
      <c r="O229" s="64">
        <f>IF(ลับ!O$3=0,0,IF(เวลาเรียน!T23="น",ลับ!O$3,0))</f>
        <v>0</v>
      </c>
      <c r="P229" s="64">
        <f>IF(ลับ!P$3=0,0,IF(เวลาเรียน!U23="น",ลับ!P$3,0))</f>
        <v>0</v>
      </c>
      <c r="Q229" s="64">
        <f>IF(ลับ!Q$3=0,0,IF(เวลาเรียน!V23="น",ลับ!Q$3,0))</f>
        <v>0</v>
      </c>
      <c r="R229" s="64">
        <f>IF(ลับ!R$3=0,0,IF(เวลาเรียน!W23="น",ลับ!R$3,0))</f>
        <v>0</v>
      </c>
      <c r="S229" s="64">
        <f>IF(ลับ!S$3=0,0,IF(เวลาเรียน!X23="น",ลับ!S$3,0))</f>
        <v>0</v>
      </c>
      <c r="T229" s="64">
        <f>IF(ลับ!T$3=0,0,IF(เวลาเรียน!Y23="น",ลับ!T$3,0))</f>
        <v>0</v>
      </c>
      <c r="U229" s="64">
        <f>IF(ลับ!U$3=0,0,IF(เวลาเรียน!Z23="น",ลับ!U$3,0))</f>
        <v>0</v>
      </c>
      <c r="V229" s="64">
        <f>IF(ลับ!V$3=0,0,IF(เวลาเรียน!AA23="น",ลับ!V$3,0))</f>
        <v>0</v>
      </c>
      <c r="W229" s="64">
        <f>IF(ลับ!W$3=0,0,IF(เวลาเรียน!AB23="น",ลับ!W$3,0))</f>
        <v>0</v>
      </c>
      <c r="X229" s="64">
        <f>IF(ลับ!X$3=0,0,IF(เวลาเรียน!AC23="น",ลับ!X$3,0))</f>
        <v>0</v>
      </c>
      <c r="Y229" s="64">
        <f>IF(ลับ!Y$3=0,0,IF(เวลาเรียน!AD23="น",ลับ!Y$3,0))</f>
        <v>0</v>
      </c>
      <c r="Z229" s="773">
        <f>IF(ลับ!Z$3=0,0,IF(เวลาเรียน!AE23="น",ลับ!Z$3,0))</f>
        <v>0</v>
      </c>
      <c r="AA229" s="64">
        <f>IF(ลับ!B$3=0,0,IF(เวลาเรียน!AH23="น",ลับ!B$3,0))</f>
        <v>0</v>
      </c>
      <c r="AB229" s="64">
        <f>IF(ลับ!C$3=0,0,IF(เวลาเรียน!AI23="น",ลับ!C$3,0))</f>
        <v>0</v>
      </c>
      <c r="AC229" s="64">
        <f>IF(ลับ!D$3=0,0,IF(เวลาเรียน!AJ23="น",ลับ!D$3,0))</f>
        <v>0</v>
      </c>
      <c r="AD229" s="64">
        <f>IF(ลับ!E$3=0,0,IF(เวลาเรียน!AK23="น",ลับ!E$3,0))</f>
        <v>0</v>
      </c>
      <c r="AE229" s="64">
        <f>IF(ลับ!F$3=0,0,IF(เวลาเรียน!AL23="น",ลับ!F$3,0))</f>
        <v>0</v>
      </c>
      <c r="AF229" s="64">
        <f>IF(ลับ!G$3=0,0,IF(เวลาเรียน!AM23="น",ลับ!G$3,0))</f>
        <v>0</v>
      </c>
      <c r="AG229" s="64">
        <f>IF(ลับ!H$3=0,0,IF(เวลาเรียน!AN23="น",ลับ!H$3,0))</f>
        <v>0</v>
      </c>
      <c r="AH229" s="64">
        <f>IF(ลับ!I$3=0,0,IF(เวลาเรียน!AO23="น",ลับ!I$3,0))</f>
        <v>0</v>
      </c>
      <c r="AI229" s="64">
        <f>IF(ลับ!J$3=0,0,IF(เวลาเรียน!AP23="น",ลับ!J$3,0))</f>
        <v>0</v>
      </c>
      <c r="AJ229" s="64">
        <f>IF(ลับ!K$3=0,0,IF(เวลาเรียน!AQ23="น",ลับ!K$3,0))</f>
        <v>0</v>
      </c>
      <c r="AK229" s="64">
        <f>IF(ลับ!L$3=0,0,IF(เวลาเรียน!AR23="น",ลับ!L$3,0))</f>
        <v>0</v>
      </c>
      <c r="AL229" s="64">
        <f>IF(ลับ!M$3=0,0,IF(เวลาเรียน!AS23="น",ลับ!M$3,0))</f>
        <v>0</v>
      </c>
      <c r="AM229" s="64">
        <f>IF(ลับ!N$3=0,0,IF(เวลาเรียน!AT23="น",ลับ!N$3,0))</f>
        <v>0</v>
      </c>
      <c r="AN229" s="64">
        <f>IF(ลับ!O$3=0,0,IF(เวลาเรียน!AU23="น",ลับ!O$3,0))</f>
        <v>0</v>
      </c>
      <c r="AO229" s="64">
        <f>IF(ลับ!P$3=0,0,IF(เวลาเรียน!AV23="น",ลับ!P$3,0))</f>
        <v>0</v>
      </c>
      <c r="AP229" s="64">
        <f>IF(ลับ!Q$3=0,0,IF(เวลาเรียน!AW23="น",ลับ!Q$3,0))</f>
        <v>0</v>
      </c>
      <c r="AQ229" s="64">
        <f>IF(ลับ!R$3=0,0,IF(เวลาเรียน!AX23="น",ลับ!R$3,0))</f>
        <v>0</v>
      </c>
      <c r="AR229" s="64">
        <f>IF(ลับ!S$3=0,0,IF(เวลาเรียน!AY23="น",ลับ!S$3,0))</f>
        <v>0</v>
      </c>
      <c r="AS229" s="64">
        <f>IF(ลับ!T$3=0,0,IF(เวลาเรียน!AZ23="น",ลับ!T$3,0))</f>
        <v>0</v>
      </c>
      <c r="AT229" s="64">
        <f>IF(ลับ!U$3=0,0,IF(เวลาเรียน!BA23="น",ลับ!U$3,0))</f>
        <v>0</v>
      </c>
      <c r="AU229" s="64">
        <f>IF(ลับ!V$3=0,0,IF(เวลาเรียน!BB23="น",ลับ!V$3,0))</f>
        <v>0</v>
      </c>
      <c r="AV229" s="64">
        <f>IF(ลับ!W$3=0,0,IF(เวลาเรียน!BC23="น",ลับ!W$3,0))</f>
        <v>0</v>
      </c>
      <c r="AW229" s="64">
        <f>IF(ลับ!X$3=0,0,IF(เวลาเรียน!BD23="น",ลับ!X$3,0))</f>
        <v>0</v>
      </c>
      <c r="AX229" s="64">
        <f>IF(ลับ!Y$3=0,0,IF(เวลาเรียน!BE23="น",ลับ!Y$3,0))</f>
        <v>0</v>
      </c>
      <c r="AY229" s="64">
        <f>IF(ลับ!Z$3=0,0,IF(เวลาเรียน!BF23="น",ลับ!Z$3,0))</f>
        <v>0</v>
      </c>
      <c r="AZ229" s="64">
        <f>IF(ลับ!AA$3=0,0,IF(เวลาเรียน!BG23="น",ลับ!AA$3,0))</f>
        <v>0</v>
      </c>
      <c r="BA229" s="64">
        <f>IF(ลับ!AB$3=0,0,IF(เวลาเรียน!BH23="น",ลับ!AB$3,0))</f>
        <v>0</v>
      </c>
      <c r="BB229" s="64">
        <f>IF(ลับ!AC$3=0,0,IF(เวลาเรียน!BI23="น",ลับ!AC$3,0))</f>
        <v>0</v>
      </c>
      <c r="BC229" s="64">
        <f>IF(ลับ!AD$3=0,0,IF(เวลาเรียน!BJ23="น",ลับ!AD$3,0))</f>
        <v>0</v>
      </c>
      <c r="BD229" s="64">
        <f>IF(ลับ!AE$3=0,0,IF(เวลาเรียน!BK23="น",ลับ!AE$3,0))</f>
        <v>0</v>
      </c>
      <c r="BE229" s="64">
        <f>IF(ลับ!AF$3=0,0,IF(เวลาเรียน!BL23="น",ลับ!AF$3,0))</f>
        <v>0</v>
      </c>
      <c r="BF229" s="64">
        <f>IF(ลับ!AG$3=0,0,IF(เวลาเรียน!BM23="น",ลับ!AG$3,0))</f>
        <v>0</v>
      </c>
      <c r="BG229" s="64">
        <f>IF(ลับ!AH$3=0,0,IF(เวลาเรียน!BN23="น",ลับ!AH$3,0))</f>
        <v>0</v>
      </c>
      <c r="BH229" s="64">
        <f>IF(ลับ!AI$3=0,0,IF(เวลาเรียน!BO23="น",ลับ!AI$3,0))</f>
        <v>0</v>
      </c>
      <c r="BI229" s="64">
        <f>IF(ลับ!AJ$3=0,0,IF(เวลาเรียน!BP23="น",ลับ!AJ$3,0))</f>
        <v>0</v>
      </c>
      <c r="BJ229" s="64">
        <f>IF(ลับ!AK$3=0,0,IF(เวลาเรียน!BQ23="น",ลับ!AK$3,0))</f>
        <v>0</v>
      </c>
      <c r="BK229" s="64">
        <f>IF(ลับ!AL$3=0,0,IF(เวลาเรียน!BR23="น",ลับ!AL$3,0))</f>
        <v>0</v>
      </c>
      <c r="BL229" s="64">
        <f>IF(ลับ!AM$3=0,0,IF(เวลาเรียน!BS23="น",ลับ!AM$3,0))</f>
        <v>0</v>
      </c>
      <c r="BM229" s="64">
        <f>IF(ลับ!AN$3=0,0,IF(เวลาเรียน!BT23="น",ลับ!AN$3,0))</f>
        <v>0</v>
      </c>
      <c r="BN229" s="64">
        <f>IF(ลับ!AO$3=0,0,IF(เวลาเรียน!BU23="น",ลับ!AO$3,0))</f>
        <v>0</v>
      </c>
      <c r="BO229" s="64">
        <f>IF(ลับ!AP$3=0,0,IF(เวลาเรียน!BV23="น",ลับ!AP$3,0))</f>
        <v>0</v>
      </c>
      <c r="BP229" s="64">
        <f>IF(ลับ!AQ$3=0,0,IF(เวลาเรียน!BW23="น",ลับ!AQ$3,0))</f>
        <v>0</v>
      </c>
      <c r="BQ229" s="64">
        <f>IF(ลับ!AR$3=0,0,IF(เวลาเรียน!BX23="น",ลับ!AR$3,0))</f>
        <v>0</v>
      </c>
      <c r="BR229" s="64">
        <f>IF(ลับ!AS$3=0,0,IF(เวลาเรียน!BY23="น",ลับ!AS$3,0))</f>
        <v>0</v>
      </c>
      <c r="BS229" s="773">
        <f>IF(ลับ!AT$3=0,0,IF(เวลาเรียน!BZ23="น",ลับ!AT$3,0))</f>
        <v>0</v>
      </c>
      <c r="BT229" s="64">
        <f>IF(ลับ!BT$3=0,0,IF(เวลาเรียน!CB23="น",ลับ!BT$3,0))</f>
        <v>0</v>
      </c>
      <c r="BU229" s="64">
        <f>IF(ลับ!BU$3=0,0,IF(เวลาเรียน!CC23="น",ลับ!BU$3,0))</f>
        <v>0</v>
      </c>
      <c r="BV229" s="64">
        <f>IF(ลับ!BV$3=0,0,IF(เวลาเรียน!CD23="น",ลับ!BV$3,0))</f>
        <v>0</v>
      </c>
      <c r="BW229" s="64">
        <f>IF(ลับ!BW$3=0,0,IF(เวลาเรียน!CE23="น",ลับ!BW$3,0))</f>
        <v>0</v>
      </c>
      <c r="BX229" s="64">
        <f>IF(ลับ!BX$3=0,0,IF(เวลาเรียน!CF23="น",ลับ!BX$3,0))</f>
        <v>0</v>
      </c>
      <c r="BY229" s="64">
        <f>IF(ลับ!BY$3=0,0,IF(เวลาเรียน!CG23="น",ลับ!BY$3,0))</f>
        <v>0</v>
      </c>
      <c r="BZ229" s="64">
        <f>IF(ลับ!BZ$3=0,0,IF(เวลาเรียน!CH23="น",ลับ!BZ$3,0))</f>
        <v>0</v>
      </c>
      <c r="CA229" s="64">
        <f>IF(ลับ!CA$3=0,0,IF(เวลาเรียน!CI23="น",ลับ!CA$3,0))</f>
        <v>0</v>
      </c>
      <c r="CB229" s="64">
        <f>IF(ลับ!CB$3=0,0,IF(เวลาเรียน!CJ23="น",ลับ!CB$3,0))</f>
        <v>0</v>
      </c>
      <c r="CC229" s="64">
        <f>IF(ลับ!CC$3=0,0,IF(เวลาเรียน!CK23="น",ลับ!CC$3,0))</f>
        <v>0</v>
      </c>
      <c r="CD229" s="64">
        <f>IF(ลับ!CD$3=0,0,IF(เวลาเรียน!CL23="น",ลับ!CD$3,0))</f>
        <v>0</v>
      </c>
      <c r="CE229" s="64">
        <f>IF(ลับ!CE$3=0,0,IF(เวลาเรียน!CM23="น",ลับ!CE$3,0))</f>
        <v>0</v>
      </c>
      <c r="CF229" s="64">
        <f>IF(ลับ!CF$3=0,0,IF(เวลาเรียน!CN23="น",ลับ!CF$3,0))</f>
        <v>0</v>
      </c>
      <c r="CG229" s="64">
        <f>IF(ลับ!CG$3=0,0,IF(เวลาเรียน!CO23="น",ลับ!CG$3,0))</f>
        <v>0</v>
      </c>
      <c r="CH229" s="64">
        <f>IF(ลับ!CH$3=0,0,IF(เวลาเรียน!CP23="น",ลับ!CH$3,0))</f>
        <v>0</v>
      </c>
      <c r="CI229" s="64">
        <f>IF(ลับ!CI$3=0,0,IF(เวลาเรียน!CQ23="น",ลับ!CI$3,0))</f>
        <v>0</v>
      </c>
      <c r="CJ229" s="64">
        <f>IF(ลับ!CJ$3=0,0,IF(เวลาเรียน!CR23="น",ลับ!CJ$3,0))</f>
        <v>0</v>
      </c>
      <c r="CK229" s="64">
        <f>IF(ลับ!CK$3=0,0,IF(เวลาเรียน!CS23="น",ลับ!CK$3,0))</f>
        <v>0</v>
      </c>
      <c r="CL229" s="64">
        <f>IF(ลับ!CL$3=0,0,IF(เวลาเรียน!CT23="น",ลับ!CL$3,0))</f>
        <v>0</v>
      </c>
      <c r="CM229" s="64">
        <f>IF(ลับ!CM$3=0,0,IF(เวลาเรียน!CU23="น",ลับ!CM$3,0))</f>
        <v>0</v>
      </c>
      <c r="CN229" s="64">
        <f>IF(ลับ!CN$3=0,0,IF(เวลาเรียน!CV23="น",ลับ!CN$3,0))</f>
        <v>0</v>
      </c>
      <c r="CO229" s="64">
        <f>IF(ลับ!CO$3=0,0,IF(เวลาเรียน!CW23="น",ลับ!CO$3,0))</f>
        <v>0</v>
      </c>
      <c r="CP229" s="64">
        <f>IF(ลับ!CP$3=0,0,IF(เวลาเรียน!CX23="น",ลับ!CP$3,0))</f>
        <v>0</v>
      </c>
      <c r="CQ229" s="64">
        <f>IF(ลับ!CQ$3=0,0,IF(เวลาเรียน!CY23="น",ลับ!CQ$3,0))</f>
        <v>0</v>
      </c>
      <c r="CR229" s="64">
        <f>IF(ลับ!CR$3=0,0,IF(เวลาเรียน!CZ23="น",ลับ!CR$3,0))</f>
        <v>0</v>
      </c>
      <c r="CS229" s="64">
        <f>IF(ลับ!CS$3=0,0,IF(เวลาเรียน!DA23="น",ลับ!CS$3,0))</f>
        <v>0</v>
      </c>
      <c r="CT229" s="64">
        <f>IF(ลับ!CT$3=0,0,IF(เวลาเรียน!DB23="น",ลับ!CT$3,0))</f>
        <v>0</v>
      </c>
      <c r="CU229" s="64">
        <f>IF(ลับ!CU$3=0,0,IF(เวลาเรียน!DC23="น",ลับ!CU$3,0))</f>
        <v>0</v>
      </c>
      <c r="CV229" s="64">
        <f>IF(ลับ!CV$3=0,0,IF(เวลาเรียน!DD23="น",ลับ!CV$3,0))</f>
        <v>0</v>
      </c>
      <c r="CW229" s="64">
        <f>IF(ลับ!CW$3=0,0,IF(เวลาเรียน!DE23="น",ลับ!CW$3,0))</f>
        <v>0</v>
      </c>
      <c r="CX229" s="85">
        <f t="shared" si="27"/>
        <v>0</v>
      </c>
      <c r="CZ229" s="51"/>
      <c r="DA229" s="51"/>
      <c r="DB229" s="51"/>
      <c r="DC229" s="51"/>
      <c r="DD229" s="51"/>
      <c r="DE229" s="51"/>
      <c r="DF229" s="51"/>
      <c r="DG229" s="51"/>
      <c r="DH229" s="51"/>
      <c r="DI229" s="51"/>
      <c r="DJ229" s="51"/>
      <c r="DK229" s="51"/>
      <c r="DL229" s="51"/>
      <c r="DM229" s="51"/>
      <c r="DN229" s="51"/>
      <c r="DO229" s="51"/>
      <c r="DP229" s="51"/>
      <c r="DQ229" s="51"/>
      <c r="DR229" s="51"/>
      <c r="DS229" s="51"/>
      <c r="DT229" s="51"/>
      <c r="DU229" s="51"/>
      <c r="DV229" s="51"/>
      <c r="DW229" s="51"/>
      <c r="DX229" s="51"/>
      <c r="DY229" s="51"/>
      <c r="DZ229" s="51"/>
      <c r="EA229" s="51"/>
      <c r="EB229" s="51"/>
      <c r="EC229" s="51"/>
      <c r="ED229" s="51"/>
      <c r="EE229" s="51"/>
      <c r="EF229" s="51"/>
      <c r="GI229" s="77"/>
      <c r="GJ229" s="77"/>
      <c r="GK229" s="77"/>
      <c r="GL229" s="77"/>
      <c r="GM229" s="77"/>
      <c r="GN229" s="77"/>
      <c r="GO229" s="77"/>
      <c r="GP229" s="77"/>
      <c r="GQ229" s="77"/>
      <c r="GR229" s="77"/>
      <c r="GS229" s="77"/>
      <c r="GT229" s="77"/>
      <c r="GU229" s="77"/>
      <c r="GV229" s="77"/>
      <c r="GW229" s="77"/>
      <c r="GX229" s="77"/>
      <c r="GY229" s="77"/>
      <c r="GZ229" s="77"/>
      <c r="HA229" s="77"/>
      <c r="HB229" s="77"/>
      <c r="HC229" s="77"/>
      <c r="HD229" s="77"/>
      <c r="HE229" s="77"/>
      <c r="HF229" s="77"/>
    </row>
    <row r="230" spans="1:214" ht="21">
      <c r="A230" s="29">
        <v>19</v>
      </c>
      <c r="B230" s="64">
        <f>IF(ลับ!B$3=0,0,IF(เวลาเรียน!G24="น",ลับ!B$3,0))</f>
        <v>0</v>
      </c>
      <c r="C230" s="64">
        <f>IF(ลับ!C$3=0,0,IF(เวลาเรียน!H24="น",ลับ!C$3,0))</f>
        <v>0</v>
      </c>
      <c r="D230" s="64">
        <f>IF(ลับ!D$3=0,0,IF(เวลาเรียน!I24="น",ลับ!D$3,0))</f>
        <v>0</v>
      </c>
      <c r="E230" s="64">
        <f>IF(ลับ!E$3=0,0,IF(เวลาเรียน!J24="น",ลับ!E$3,0))</f>
        <v>0</v>
      </c>
      <c r="F230" s="64">
        <f>IF(ลับ!F$3=0,0,IF(เวลาเรียน!K24="น",ลับ!F$3,0))</f>
        <v>0</v>
      </c>
      <c r="G230" s="64">
        <f>IF(ลับ!G$3=0,0,IF(เวลาเรียน!L24="น",ลับ!G$3,0))</f>
        <v>0</v>
      </c>
      <c r="H230" s="64">
        <f>IF(ลับ!H$3=0,0,IF(เวลาเรียน!M24="น",ลับ!H$3,0))</f>
        <v>0</v>
      </c>
      <c r="I230" s="64">
        <f>IF(ลับ!I$3=0,0,IF(เวลาเรียน!N24="น",ลับ!I$3,0))</f>
        <v>0</v>
      </c>
      <c r="J230" s="64">
        <f>IF(ลับ!J$3=0,0,IF(เวลาเรียน!O24="น",ลับ!J$3,0))</f>
        <v>0</v>
      </c>
      <c r="K230" s="64">
        <f>IF(ลับ!K$3=0,0,IF(เวลาเรียน!P24="น",ลับ!K$3,0))</f>
        <v>0</v>
      </c>
      <c r="L230" s="64">
        <f>IF(ลับ!L$3=0,0,IF(เวลาเรียน!Q24="น",ลับ!L$3,0))</f>
        <v>0</v>
      </c>
      <c r="M230" s="64">
        <f>IF(ลับ!M$3=0,0,IF(เวลาเรียน!R24="น",ลับ!M$3,0))</f>
        <v>0</v>
      </c>
      <c r="N230" s="64">
        <f>IF(ลับ!N$3=0,0,IF(เวลาเรียน!S24="น",ลับ!N$3,0))</f>
        <v>0</v>
      </c>
      <c r="O230" s="64">
        <f>IF(ลับ!O$3=0,0,IF(เวลาเรียน!T24="น",ลับ!O$3,0))</f>
        <v>0</v>
      </c>
      <c r="P230" s="64">
        <f>IF(ลับ!P$3=0,0,IF(เวลาเรียน!U24="น",ลับ!P$3,0))</f>
        <v>0</v>
      </c>
      <c r="Q230" s="64">
        <f>IF(ลับ!Q$3=0,0,IF(เวลาเรียน!V24="น",ลับ!Q$3,0))</f>
        <v>0</v>
      </c>
      <c r="R230" s="64">
        <f>IF(ลับ!R$3=0,0,IF(เวลาเรียน!W24="น",ลับ!R$3,0))</f>
        <v>0</v>
      </c>
      <c r="S230" s="64">
        <f>IF(ลับ!S$3=0,0,IF(เวลาเรียน!X24="น",ลับ!S$3,0))</f>
        <v>0</v>
      </c>
      <c r="T230" s="64">
        <f>IF(ลับ!T$3=0,0,IF(เวลาเรียน!Y24="น",ลับ!T$3,0))</f>
        <v>0</v>
      </c>
      <c r="U230" s="64">
        <f>IF(ลับ!U$3=0,0,IF(เวลาเรียน!Z24="น",ลับ!U$3,0))</f>
        <v>0</v>
      </c>
      <c r="V230" s="64">
        <f>IF(ลับ!V$3=0,0,IF(เวลาเรียน!AA24="น",ลับ!V$3,0))</f>
        <v>0</v>
      </c>
      <c r="W230" s="64">
        <f>IF(ลับ!W$3=0,0,IF(เวลาเรียน!AB24="น",ลับ!W$3,0))</f>
        <v>0</v>
      </c>
      <c r="X230" s="64">
        <f>IF(ลับ!X$3=0,0,IF(เวลาเรียน!AC24="น",ลับ!X$3,0))</f>
        <v>0</v>
      </c>
      <c r="Y230" s="64">
        <f>IF(ลับ!Y$3=0,0,IF(เวลาเรียน!AD24="น",ลับ!Y$3,0))</f>
        <v>0</v>
      </c>
      <c r="Z230" s="773">
        <f>IF(ลับ!Z$3=0,0,IF(เวลาเรียน!AE24="น",ลับ!Z$3,0))</f>
        <v>0</v>
      </c>
      <c r="AA230" s="64">
        <f>IF(ลับ!B$3=0,0,IF(เวลาเรียน!AH24="น",ลับ!B$3,0))</f>
        <v>0</v>
      </c>
      <c r="AB230" s="64">
        <f>IF(ลับ!C$3=0,0,IF(เวลาเรียน!AI24="น",ลับ!C$3,0))</f>
        <v>0</v>
      </c>
      <c r="AC230" s="64">
        <f>IF(ลับ!D$3=0,0,IF(เวลาเรียน!AJ24="น",ลับ!D$3,0))</f>
        <v>0</v>
      </c>
      <c r="AD230" s="64">
        <f>IF(ลับ!E$3=0,0,IF(เวลาเรียน!AK24="น",ลับ!E$3,0))</f>
        <v>0</v>
      </c>
      <c r="AE230" s="64">
        <f>IF(ลับ!F$3=0,0,IF(เวลาเรียน!AL24="น",ลับ!F$3,0))</f>
        <v>0</v>
      </c>
      <c r="AF230" s="64">
        <f>IF(ลับ!G$3=0,0,IF(เวลาเรียน!AM24="น",ลับ!G$3,0))</f>
        <v>0</v>
      </c>
      <c r="AG230" s="64">
        <f>IF(ลับ!H$3=0,0,IF(เวลาเรียน!AN24="น",ลับ!H$3,0))</f>
        <v>0</v>
      </c>
      <c r="AH230" s="64">
        <f>IF(ลับ!I$3=0,0,IF(เวลาเรียน!AO24="น",ลับ!I$3,0))</f>
        <v>0</v>
      </c>
      <c r="AI230" s="64">
        <f>IF(ลับ!J$3=0,0,IF(เวลาเรียน!AP24="น",ลับ!J$3,0))</f>
        <v>0</v>
      </c>
      <c r="AJ230" s="64">
        <f>IF(ลับ!K$3=0,0,IF(เวลาเรียน!AQ24="น",ลับ!K$3,0))</f>
        <v>0</v>
      </c>
      <c r="AK230" s="64">
        <f>IF(ลับ!L$3=0,0,IF(เวลาเรียน!AR24="น",ลับ!L$3,0))</f>
        <v>0</v>
      </c>
      <c r="AL230" s="64">
        <f>IF(ลับ!M$3=0,0,IF(เวลาเรียน!AS24="น",ลับ!M$3,0))</f>
        <v>0</v>
      </c>
      <c r="AM230" s="64">
        <f>IF(ลับ!N$3=0,0,IF(เวลาเรียน!AT24="น",ลับ!N$3,0))</f>
        <v>0</v>
      </c>
      <c r="AN230" s="64">
        <f>IF(ลับ!O$3=0,0,IF(เวลาเรียน!AU24="น",ลับ!O$3,0))</f>
        <v>0</v>
      </c>
      <c r="AO230" s="64">
        <f>IF(ลับ!P$3=0,0,IF(เวลาเรียน!AV24="น",ลับ!P$3,0))</f>
        <v>0</v>
      </c>
      <c r="AP230" s="64">
        <f>IF(ลับ!Q$3=0,0,IF(เวลาเรียน!AW24="น",ลับ!Q$3,0))</f>
        <v>0</v>
      </c>
      <c r="AQ230" s="64">
        <f>IF(ลับ!R$3=0,0,IF(เวลาเรียน!AX24="น",ลับ!R$3,0))</f>
        <v>0</v>
      </c>
      <c r="AR230" s="64">
        <f>IF(ลับ!S$3=0,0,IF(เวลาเรียน!AY24="น",ลับ!S$3,0))</f>
        <v>0</v>
      </c>
      <c r="AS230" s="64">
        <f>IF(ลับ!T$3=0,0,IF(เวลาเรียน!AZ24="น",ลับ!T$3,0))</f>
        <v>0</v>
      </c>
      <c r="AT230" s="64">
        <f>IF(ลับ!U$3=0,0,IF(เวลาเรียน!BA24="น",ลับ!U$3,0))</f>
        <v>0</v>
      </c>
      <c r="AU230" s="64">
        <f>IF(ลับ!V$3=0,0,IF(เวลาเรียน!BB24="น",ลับ!V$3,0))</f>
        <v>0</v>
      </c>
      <c r="AV230" s="64">
        <f>IF(ลับ!W$3=0,0,IF(เวลาเรียน!BC24="น",ลับ!W$3,0))</f>
        <v>0</v>
      </c>
      <c r="AW230" s="64">
        <f>IF(ลับ!X$3=0,0,IF(เวลาเรียน!BD24="น",ลับ!X$3,0))</f>
        <v>0</v>
      </c>
      <c r="AX230" s="64">
        <f>IF(ลับ!Y$3=0,0,IF(เวลาเรียน!BE24="น",ลับ!Y$3,0))</f>
        <v>0</v>
      </c>
      <c r="AY230" s="64">
        <f>IF(ลับ!Z$3=0,0,IF(เวลาเรียน!BF24="น",ลับ!Z$3,0))</f>
        <v>0</v>
      </c>
      <c r="AZ230" s="64">
        <f>IF(ลับ!AA$3=0,0,IF(เวลาเรียน!BG24="น",ลับ!AA$3,0))</f>
        <v>0</v>
      </c>
      <c r="BA230" s="64">
        <f>IF(ลับ!AB$3=0,0,IF(เวลาเรียน!BH24="น",ลับ!AB$3,0))</f>
        <v>0</v>
      </c>
      <c r="BB230" s="64">
        <f>IF(ลับ!AC$3=0,0,IF(เวลาเรียน!BI24="น",ลับ!AC$3,0))</f>
        <v>0</v>
      </c>
      <c r="BC230" s="64">
        <f>IF(ลับ!AD$3=0,0,IF(เวลาเรียน!BJ24="น",ลับ!AD$3,0))</f>
        <v>0</v>
      </c>
      <c r="BD230" s="64">
        <f>IF(ลับ!AE$3=0,0,IF(เวลาเรียน!BK24="น",ลับ!AE$3,0))</f>
        <v>0</v>
      </c>
      <c r="BE230" s="64">
        <f>IF(ลับ!AF$3=0,0,IF(เวลาเรียน!BL24="น",ลับ!AF$3,0))</f>
        <v>0</v>
      </c>
      <c r="BF230" s="64">
        <f>IF(ลับ!AG$3=0,0,IF(เวลาเรียน!BM24="น",ลับ!AG$3,0))</f>
        <v>0</v>
      </c>
      <c r="BG230" s="64">
        <f>IF(ลับ!AH$3=0,0,IF(เวลาเรียน!BN24="น",ลับ!AH$3,0))</f>
        <v>0</v>
      </c>
      <c r="BH230" s="64">
        <f>IF(ลับ!AI$3=0,0,IF(เวลาเรียน!BO24="น",ลับ!AI$3,0))</f>
        <v>0</v>
      </c>
      <c r="BI230" s="64">
        <f>IF(ลับ!AJ$3=0,0,IF(เวลาเรียน!BP24="น",ลับ!AJ$3,0))</f>
        <v>0</v>
      </c>
      <c r="BJ230" s="64">
        <f>IF(ลับ!AK$3=0,0,IF(เวลาเรียน!BQ24="น",ลับ!AK$3,0))</f>
        <v>0</v>
      </c>
      <c r="BK230" s="64">
        <f>IF(ลับ!AL$3=0,0,IF(เวลาเรียน!BR24="น",ลับ!AL$3,0))</f>
        <v>0</v>
      </c>
      <c r="BL230" s="64">
        <f>IF(ลับ!AM$3=0,0,IF(เวลาเรียน!BS24="น",ลับ!AM$3,0))</f>
        <v>0</v>
      </c>
      <c r="BM230" s="64">
        <f>IF(ลับ!AN$3=0,0,IF(เวลาเรียน!BT24="น",ลับ!AN$3,0))</f>
        <v>0</v>
      </c>
      <c r="BN230" s="64">
        <f>IF(ลับ!AO$3=0,0,IF(เวลาเรียน!BU24="น",ลับ!AO$3,0))</f>
        <v>0</v>
      </c>
      <c r="BO230" s="64">
        <f>IF(ลับ!AP$3=0,0,IF(เวลาเรียน!BV24="น",ลับ!AP$3,0))</f>
        <v>0</v>
      </c>
      <c r="BP230" s="64">
        <f>IF(ลับ!AQ$3=0,0,IF(เวลาเรียน!BW24="น",ลับ!AQ$3,0))</f>
        <v>0</v>
      </c>
      <c r="BQ230" s="64">
        <f>IF(ลับ!AR$3=0,0,IF(เวลาเรียน!BX24="น",ลับ!AR$3,0))</f>
        <v>0</v>
      </c>
      <c r="BR230" s="64">
        <f>IF(ลับ!AS$3=0,0,IF(เวลาเรียน!BY24="น",ลับ!AS$3,0))</f>
        <v>0</v>
      </c>
      <c r="BS230" s="773">
        <f>IF(ลับ!AT$3=0,0,IF(เวลาเรียน!BZ24="น",ลับ!AT$3,0))</f>
        <v>0</v>
      </c>
      <c r="BT230" s="64">
        <f>IF(ลับ!BT$3=0,0,IF(เวลาเรียน!CB24="น",ลับ!BT$3,0))</f>
        <v>0</v>
      </c>
      <c r="BU230" s="64">
        <f>IF(ลับ!BU$3=0,0,IF(เวลาเรียน!CC24="น",ลับ!BU$3,0))</f>
        <v>0</v>
      </c>
      <c r="BV230" s="64">
        <f>IF(ลับ!BV$3=0,0,IF(เวลาเรียน!CD24="น",ลับ!BV$3,0))</f>
        <v>0</v>
      </c>
      <c r="BW230" s="64">
        <f>IF(ลับ!BW$3=0,0,IF(เวลาเรียน!CE24="น",ลับ!BW$3,0))</f>
        <v>0</v>
      </c>
      <c r="BX230" s="64">
        <f>IF(ลับ!BX$3=0,0,IF(เวลาเรียน!CF24="น",ลับ!BX$3,0))</f>
        <v>0</v>
      </c>
      <c r="BY230" s="64">
        <f>IF(ลับ!BY$3=0,0,IF(เวลาเรียน!CG24="น",ลับ!BY$3,0))</f>
        <v>0</v>
      </c>
      <c r="BZ230" s="64">
        <f>IF(ลับ!BZ$3=0,0,IF(เวลาเรียน!CH24="น",ลับ!BZ$3,0))</f>
        <v>0</v>
      </c>
      <c r="CA230" s="64">
        <f>IF(ลับ!CA$3=0,0,IF(เวลาเรียน!CI24="น",ลับ!CA$3,0))</f>
        <v>0</v>
      </c>
      <c r="CB230" s="64">
        <f>IF(ลับ!CB$3=0,0,IF(เวลาเรียน!CJ24="น",ลับ!CB$3,0))</f>
        <v>0</v>
      </c>
      <c r="CC230" s="64">
        <f>IF(ลับ!CC$3=0,0,IF(เวลาเรียน!CK24="น",ลับ!CC$3,0))</f>
        <v>0</v>
      </c>
      <c r="CD230" s="64">
        <f>IF(ลับ!CD$3=0,0,IF(เวลาเรียน!CL24="น",ลับ!CD$3,0))</f>
        <v>0</v>
      </c>
      <c r="CE230" s="64">
        <f>IF(ลับ!CE$3=0,0,IF(เวลาเรียน!CM24="น",ลับ!CE$3,0))</f>
        <v>0</v>
      </c>
      <c r="CF230" s="64">
        <f>IF(ลับ!CF$3=0,0,IF(เวลาเรียน!CN24="น",ลับ!CF$3,0))</f>
        <v>0</v>
      </c>
      <c r="CG230" s="64">
        <f>IF(ลับ!CG$3=0,0,IF(เวลาเรียน!CO24="น",ลับ!CG$3,0))</f>
        <v>0</v>
      </c>
      <c r="CH230" s="64">
        <f>IF(ลับ!CH$3=0,0,IF(เวลาเรียน!CP24="น",ลับ!CH$3,0))</f>
        <v>0</v>
      </c>
      <c r="CI230" s="64">
        <f>IF(ลับ!CI$3=0,0,IF(เวลาเรียน!CQ24="น",ลับ!CI$3,0))</f>
        <v>0</v>
      </c>
      <c r="CJ230" s="64">
        <f>IF(ลับ!CJ$3=0,0,IF(เวลาเรียน!CR24="น",ลับ!CJ$3,0))</f>
        <v>0</v>
      </c>
      <c r="CK230" s="64">
        <f>IF(ลับ!CK$3=0,0,IF(เวลาเรียน!CS24="น",ลับ!CK$3,0))</f>
        <v>0</v>
      </c>
      <c r="CL230" s="64">
        <f>IF(ลับ!CL$3=0,0,IF(เวลาเรียน!CT24="น",ลับ!CL$3,0))</f>
        <v>0</v>
      </c>
      <c r="CM230" s="64">
        <f>IF(ลับ!CM$3=0,0,IF(เวลาเรียน!CU24="น",ลับ!CM$3,0))</f>
        <v>0</v>
      </c>
      <c r="CN230" s="64">
        <f>IF(ลับ!CN$3=0,0,IF(เวลาเรียน!CV24="น",ลับ!CN$3,0))</f>
        <v>0</v>
      </c>
      <c r="CO230" s="64">
        <f>IF(ลับ!CO$3=0,0,IF(เวลาเรียน!CW24="น",ลับ!CO$3,0))</f>
        <v>0</v>
      </c>
      <c r="CP230" s="64">
        <f>IF(ลับ!CP$3=0,0,IF(เวลาเรียน!CX24="น",ลับ!CP$3,0))</f>
        <v>0</v>
      </c>
      <c r="CQ230" s="64">
        <f>IF(ลับ!CQ$3=0,0,IF(เวลาเรียน!CY24="น",ลับ!CQ$3,0))</f>
        <v>0</v>
      </c>
      <c r="CR230" s="64">
        <f>IF(ลับ!CR$3=0,0,IF(เวลาเรียน!CZ24="น",ลับ!CR$3,0))</f>
        <v>0</v>
      </c>
      <c r="CS230" s="64">
        <f>IF(ลับ!CS$3=0,0,IF(เวลาเรียน!DA24="น",ลับ!CS$3,0))</f>
        <v>0</v>
      </c>
      <c r="CT230" s="64">
        <f>IF(ลับ!CT$3=0,0,IF(เวลาเรียน!DB24="น",ลับ!CT$3,0))</f>
        <v>0</v>
      </c>
      <c r="CU230" s="64">
        <f>IF(ลับ!CU$3=0,0,IF(เวลาเรียน!DC24="น",ลับ!CU$3,0))</f>
        <v>0</v>
      </c>
      <c r="CV230" s="64">
        <f>IF(ลับ!CV$3=0,0,IF(เวลาเรียน!DD24="น",ลับ!CV$3,0))</f>
        <v>0</v>
      </c>
      <c r="CW230" s="64">
        <f>IF(ลับ!CW$3=0,0,IF(เวลาเรียน!DE24="น",ลับ!CW$3,0))</f>
        <v>0</v>
      </c>
      <c r="CX230" s="85">
        <f t="shared" si="27"/>
        <v>0</v>
      </c>
      <c r="CZ230" s="51"/>
      <c r="DA230" s="51"/>
      <c r="DB230" s="51"/>
      <c r="DC230" s="51"/>
      <c r="DD230" s="51"/>
      <c r="DE230" s="51"/>
      <c r="DF230" s="51"/>
      <c r="DG230" s="51"/>
      <c r="DH230" s="51"/>
      <c r="DI230" s="51"/>
      <c r="DJ230" s="51"/>
      <c r="DK230" s="51"/>
      <c r="DL230" s="51"/>
      <c r="DM230" s="51"/>
      <c r="DN230" s="51"/>
      <c r="DO230" s="51"/>
      <c r="DP230" s="51"/>
      <c r="DQ230" s="51"/>
      <c r="DR230" s="51"/>
      <c r="DS230" s="51"/>
      <c r="DT230" s="51"/>
      <c r="DU230" s="51"/>
      <c r="DV230" s="51"/>
      <c r="DW230" s="51"/>
      <c r="DX230" s="51"/>
      <c r="DY230" s="51"/>
      <c r="DZ230" s="51"/>
      <c r="EA230" s="51"/>
      <c r="EB230" s="51"/>
      <c r="EC230" s="51"/>
      <c r="ED230" s="51"/>
      <c r="EE230" s="51"/>
      <c r="EF230" s="51"/>
      <c r="GI230" s="77"/>
      <c r="GJ230" s="77"/>
      <c r="GK230" s="77"/>
      <c r="GL230" s="77"/>
      <c r="GM230" s="77"/>
      <c r="GN230" s="77"/>
      <c r="GO230" s="77"/>
      <c r="GP230" s="77"/>
      <c r="GQ230" s="77"/>
      <c r="GR230" s="77"/>
      <c r="GS230" s="77"/>
      <c r="GT230" s="77"/>
      <c r="GU230" s="77"/>
      <c r="GV230" s="77"/>
      <c r="GW230" s="77"/>
      <c r="GX230" s="77"/>
      <c r="GY230" s="77"/>
      <c r="GZ230" s="77"/>
      <c r="HA230" s="77"/>
      <c r="HB230" s="77"/>
      <c r="HC230" s="77"/>
      <c r="HD230" s="77"/>
      <c r="HE230" s="77"/>
      <c r="HF230" s="77"/>
    </row>
    <row r="231" spans="1:214" ht="21">
      <c r="A231" s="29">
        <v>20</v>
      </c>
      <c r="B231" s="64">
        <f>IF(ลับ!B$3=0,0,IF(เวลาเรียน!G25="น",ลับ!B$3,0))</f>
        <v>0</v>
      </c>
      <c r="C231" s="64">
        <f>IF(ลับ!C$3=0,0,IF(เวลาเรียน!H25="น",ลับ!C$3,0))</f>
        <v>0</v>
      </c>
      <c r="D231" s="64">
        <f>IF(ลับ!D$3=0,0,IF(เวลาเรียน!I25="น",ลับ!D$3,0))</f>
        <v>0</v>
      </c>
      <c r="E231" s="64">
        <f>IF(ลับ!E$3=0,0,IF(เวลาเรียน!J25="น",ลับ!E$3,0))</f>
        <v>0</v>
      </c>
      <c r="F231" s="64">
        <f>IF(ลับ!F$3=0,0,IF(เวลาเรียน!K25="น",ลับ!F$3,0))</f>
        <v>0</v>
      </c>
      <c r="G231" s="64">
        <f>IF(ลับ!G$3=0,0,IF(เวลาเรียน!L25="น",ลับ!G$3,0))</f>
        <v>0</v>
      </c>
      <c r="H231" s="64">
        <f>IF(ลับ!H$3=0,0,IF(เวลาเรียน!M25="น",ลับ!H$3,0))</f>
        <v>0</v>
      </c>
      <c r="I231" s="64">
        <f>IF(ลับ!I$3=0,0,IF(เวลาเรียน!N25="น",ลับ!I$3,0))</f>
        <v>0</v>
      </c>
      <c r="J231" s="64">
        <f>IF(ลับ!J$3=0,0,IF(เวลาเรียน!O25="น",ลับ!J$3,0))</f>
        <v>0</v>
      </c>
      <c r="K231" s="64">
        <f>IF(ลับ!K$3=0,0,IF(เวลาเรียน!P25="น",ลับ!K$3,0))</f>
        <v>0</v>
      </c>
      <c r="L231" s="64">
        <f>IF(ลับ!L$3=0,0,IF(เวลาเรียน!Q25="น",ลับ!L$3,0))</f>
        <v>0</v>
      </c>
      <c r="M231" s="64">
        <f>IF(ลับ!M$3=0,0,IF(เวลาเรียน!R25="น",ลับ!M$3,0))</f>
        <v>0</v>
      </c>
      <c r="N231" s="64">
        <f>IF(ลับ!N$3=0,0,IF(เวลาเรียน!S25="น",ลับ!N$3,0))</f>
        <v>0</v>
      </c>
      <c r="O231" s="64">
        <f>IF(ลับ!O$3=0,0,IF(เวลาเรียน!T25="น",ลับ!O$3,0))</f>
        <v>0</v>
      </c>
      <c r="P231" s="64">
        <f>IF(ลับ!P$3=0,0,IF(เวลาเรียน!U25="น",ลับ!P$3,0))</f>
        <v>0</v>
      </c>
      <c r="Q231" s="64">
        <f>IF(ลับ!Q$3=0,0,IF(เวลาเรียน!V25="น",ลับ!Q$3,0))</f>
        <v>0</v>
      </c>
      <c r="R231" s="64">
        <f>IF(ลับ!R$3=0,0,IF(เวลาเรียน!W25="น",ลับ!R$3,0))</f>
        <v>0</v>
      </c>
      <c r="S231" s="64">
        <f>IF(ลับ!S$3=0,0,IF(เวลาเรียน!X25="น",ลับ!S$3,0))</f>
        <v>0</v>
      </c>
      <c r="T231" s="64">
        <f>IF(ลับ!T$3=0,0,IF(เวลาเรียน!Y25="น",ลับ!T$3,0))</f>
        <v>0</v>
      </c>
      <c r="U231" s="64">
        <f>IF(ลับ!U$3=0,0,IF(เวลาเรียน!Z25="น",ลับ!U$3,0))</f>
        <v>0</v>
      </c>
      <c r="V231" s="64">
        <f>IF(ลับ!V$3=0,0,IF(เวลาเรียน!AA25="น",ลับ!V$3,0))</f>
        <v>0</v>
      </c>
      <c r="W231" s="64">
        <f>IF(ลับ!W$3=0,0,IF(เวลาเรียน!AB25="น",ลับ!W$3,0))</f>
        <v>0</v>
      </c>
      <c r="X231" s="64">
        <f>IF(ลับ!X$3=0,0,IF(เวลาเรียน!AC25="น",ลับ!X$3,0))</f>
        <v>0</v>
      </c>
      <c r="Y231" s="64">
        <f>IF(ลับ!Y$3=0,0,IF(เวลาเรียน!AD25="น",ลับ!Y$3,0))</f>
        <v>0</v>
      </c>
      <c r="Z231" s="773">
        <f>IF(ลับ!Z$3=0,0,IF(เวลาเรียน!AE25="น",ลับ!Z$3,0))</f>
        <v>0</v>
      </c>
      <c r="AA231" s="64">
        <f>IF(ลับ!B$3=0,0,IF(เวลาเรียน!AH25="น",ลับ!B$3,0))</f>
        <v>0</v>
      </c>
      <c r="AB231" s="64">
        <f>IF(ลับ!C$3=0,0,IF(เวลาเรียน!AI25="น",ลับ!C$3,0))</f>
        <v>0</v>
      </c>
      <c r="AC231" s="64">
        <f>IF(ลับ!D$3=0,0,IF(เวลาเรียน!AJ25="น",ลับ!D$3,0))</f>
        <v>0</v>
      </c>
      <c r="AD231" s="64">
        <f>IF(ลับ!E$3=0,0,IF(เวลาเรียน!AK25="น",ลับ!E$3,0))</f>
        <v>0</v>
      </c>
      <c r="AE231" s="64">
        <f>IF(ลับ!F$3=0,0,IF(เวลาเรียน!AL25="น",ลับ!F$3,0))</f>
        <v>0</v>
      </c>
      <c r="AF231" s="64">
        <f>IF(ลับ!G$3=0,0,IF(เวลาเรียน!AM25="น",ลับ!G$3,0))</f>
        <v>0</v>
      </c>
      <c r="AG231" s="64">
        <f>IF(ลับ!H$3=0,0,IF(เวลาเรียน!AN25="น",ลับ!H$3,0))</f>
        <v>0</v>
      </c>
      <c r="AH231" s="64">
        <f>IF(ลับ!I$3=0,0,IF(เวลาเรียน!AO25="น",ลับ!I$3,0))</f>
        <v>0</v>
      </c>
      <c r="AI231" s="64">
        <f>IF(ลับ!J$3=0,0,IF(เวลาเรียน!AP25="น",ลับ!J$3,0))</f>
        <v>0</v>
      </c>
      <c r="AJ231" s="64">
        <f>IF(ลับ!K$3=0,0,IF(เวลาเรียน!AQ25="น",ลับ!K$3,0))</f>
        <v>0</v>
      </c>
      <c r="AK231" s="64">
        <f>IF(ลับ!L$3=0,0,IF(เวลาเรียน!AR25="น",ลับ!L$3,0))</f>
        <v>0</v>
      </c>
      <c r="AL231" s="64">
        <f>IF(ลับ!M$3=0,0,IF(เวลาเรียน!AS25="น",ลับ!M$3,0))</f>
        <v>0</v>
      </c>
      <c r="AM231" s="64">
        <f>IF(ลับ!N$3=0,0,IF(เวลาเรียน!AT25="น",ลับ!N$3,0))</f>
        <v>0</v>
      </c>
      <c r="AN231" s="64">
        <f>IF(ลับ!O$3=0,0,IF(เวลาเรียน!AU25="น",ลับ!O$3,0))</f>
        <v>0</v>
      </c>
      <c r="AO231" s="64">
        <f>IF(ลับ!P$3=0,0,IF(เวลาเรียน!AV25="น",ลับ!P$3,0))</f>
        <v>0</v>
      </c>
      <c r="AP231" s="64">
        <f>IF(ลับ!Q$3=0,0,IF(เวลาเรียน!AW25="น",ลับ!Q$3,0))</f>
        <v>0</v>
      </c>
      <c r="AQ231" s="64">
        <f>IF(ลับ!R$3=0,0,IF(เวลาเรียน!AX25="น",ลับ!R$3,0))</f>
        <v>0</v>
      </c>
      <c r="AR231" s="64">
        <f>IF(ลับ!S$3=0,0,IF(เวลาเรียน!AY25="น",ลับ!S$3,0))</f>
        <v>0</v>
      </c>
      <c r="AS231" s="64">
        <f>IF(ลับ!T$3=0,0,IF(เวลาเรียน!AZ25="น",ลับ!T$3,0))</f>
        <v>0</v>
      </c>
      <c r="AT231" s="64">
        <f>IF(ลับ!U$3=0,0,IF(เวลาเรียน!BA25="น",ลับ!U$3,0))</f>
        <v>0</v>
      </c>
      <c r="AU231" s="64">
        <f>IF(ลับ!V$3=0,0,IF(เวลาเรียน!BB25="น",ลับ!V$3,0))</f>
        <v>0</v>
      </c>
      <c r="AV231" s="64">
        <f>IF(ลับ!W$3=0,0,IF(เวลาเรียน!BC25="น",ลับ!W$3,0))</f>
        <v>0</v>
      </c>
      <c r="AW231" s="64">
        <f>IF(ลับ!X$3=0,0,IF(เวลาเรียน!BD25="น",ลับ!X$3,0))</f>
        <v>0</v>
      </c>
      <c r="AX231" s="64">
        <f>IF(ลับ!Y$3=0,0,IF(เวลาเรียน!BE25="น",ลับ!Y$3,0))</f>
        <v>0</v>
      </c>
      <c r="AY231" s="64">
        <f>IF(ลับ!Z$3=0,0,IF(เวลาเรียน!BF25="น",ลับ!Z$3,0))</f>
        <v>0</v>
      </c>
      <c r="AZ231" s="64">
        <f>IF(ลับ!AA$3=0,0,IF(เวลาเรียน!BG25="น",ลับ!AA$3,0))</f>
        <v>0</v>
      </c>
      <c r="BA231" s="64">
        <f>IF(ลับ!AB$3=0,0,IF(เวลาเรียน!BH25="น",ลับ!AB$3,0))</f>
        <v>0</v>
      </c>
      <c r="BB231" s="64">
        <f>IF(ลับ!AC$3=0,0,IF(เวลาเรียน!BI25="น",ลับ!AC$3,0))</f>
        <v>0</v>
      </c>
      <c r="BC231" s="64">
        <f>IF(ลับ!AD$3=0,0,IF(เวลาเรียน!BJ25="น",ลับ!AD$3,0))</f>
        <v>0</v>
      </c>
      <c r="BD231" s="64">
        <f>IF(ลับ!AE$3=0,0,IF(เวลาเรียน!BK25="น",ลับ!AE$3,0))</f>
        <v>0</v>
      </c>
      <c r="BE231" s="64">
        <f>IF(ลับ!AF$3=0,0,IF(เวลาเรียน!BL25="น",ลับ!AF$3,0))</f>
        <v>0</v>
      </c>
      <c r="BF231" s="64">
        <f>IF(ลับ!AG$3=0,0,IF(เวลาเรียน!BM25="น",ลับ!AG$3,0))</f>
        <v>0</v>
      </c>
      <c r="BG231" s="64">
        <f>IF(ลับ!AH$3=0,0,IF(เวลาเรียน!BN25="น",ลับ!AH$3,0))</f>
        <v>0</v>
      </c>
      <c r="BH231" s="64">
        <f>IF(ลับ!AI$3=0,0,IF(เวลาเรียน!BO25="น",ลับ!AI$3,0))</f>
        <v>0</v>
      </c>
      <c r="BI231" s="64">
        <f>IF(ลับ!AJ$3=0,0,IF(เวลาเรียน!BP25="น",ลับ!AJ$3,0))</f>
        <v>0</v>
      </c>
      <c r="BJ231" s="64">
        <f>IF(ลับ!AK$3=0,0,IF(เวลาเรียน!BQ25="น",ลับ!AK$3,0))</f>
        <v>0</v>
      </c>
      <c r="BK231" s="64">
        <f>IF(ลับ!AL$3=0,0,IF(เวลาเรียน!BR25="น",ลับ!AL$3,0))</f>
        <v>0</v>
      </c>
      <c r="BL231" s="64">
        <f>IF(ลับ!AM$3=0,0,IF(เวลาเรียน!BS25="น",ลับ!AM$3,0))</f>
        <v>0</v>
      </c>
      <c r="BM231" s="64">
        <f>IF(ลับ!AN$3=0,0,IF(เวลาเรียน!BT25="น",ลับ!AN$3,0))</f>
        <v>0</v>
      </c>
      <c r="BN231" s="64">
        <f>IF(ลับ!AO$3=0,0,IF(เวลาเรียน!BU25="น",ลับ!AO$3,0))</f>
        <v>0</v>
      </c>
      <c r="BO231" s="64">
        <f>IF(ลับ!AP$3=0,0,IF(เวลาเรียน!BV25="น",ลับ!AP$3,0))</f>
        <v>0</v>
      </c>
      <c r="BP231" s="64">
        <f>IF(ลับ!AQ$3=0,0,IF(เวลาเรียน!BW25="น",ลับ!AQ$3,0))</f>
        <v>0</v>
      </c>
      <c r="BQ231" s="64">
        <f>IF(ลับ!AR$3=0,0,IF(เวลาเรียน!BX25="น",ลับ!AR$3,0))</f>
        <v>0</v>
      </c>
      <c r="BR231" s="64">
        <f>IF(ลับ!AS$3=0,0,IF(เวลาเรียน!BY25="น",ลับ!AS$3,0))</f>
        <v>0</v>
      </c>
      <c r="BS231" s="773">
        <f>IF(ลับ!AT$3=0,0,IF(เวลาเรียน!BZ25="น",ลับ!AT$3,0))</f>
        <v>0</v>
      </c>
      <c r="BT231" s="64">
        <f>IF(ลับ!BT$3=0,0,IF(เวลาเรียน!CB25="น",ลับ!BT$3,0))</f>
        <v>0</v>
      </c>
      <c r="BU231" s="64">
        <f>IF(ลับ!BU$3=0,0,IF(เวลาเรียน!CC25="น",ลับ!BU$3,0))</f>
        <v>0</v>
      </c>
      <c r="BV231" s="64">
        <f>IF(ลับ!BV$3=0,0,IF(เวลาเรียน!CD25="น",ลับ!BV$3,0))</f>
        <v>0</v>
      </c>
      <c r="BW231" s="64">
        <f>IF(ลับ!BW$3=0,0,IF(เวลาเรียน!CE25="น",ลับ!BW$3,0))</f>
        <v>0</v>
      </c>
      <c r="BX231" s="64">
        <f>IF(ลับ!BX$3=0,0,IF(เวลาเรียน!CF25="น",ลับ!BX$3,0))</f>
        <v>0</v>
      </c>
      <c r="BY231" s="64">
        <f>IF(ลับ!BY$3=0,0,IF(เวลาเรียน!CG25="น",ลับ!BY$3,0))</f>
        <v>0</v>
      </c>
      <c r="BZ231" s="64">
        <f>IF(ลับ!BZ$3=0,0,IF(เวลาเรียน!CH25="น",ลับ!BZ$3,0))</f>
        <v>0</v>
      </c>
      <c r="CA231" s="64">
        <f>IF(ลับ!CA$3=0,0,IF(เวลาเรียน!CI25="น",ลับ!CA$3,0))</f>
        <v>0</v>
      </c>
      <c r="CB231" s="64">
        <f>IF(ลับ!CB$3=0,0,IF(เวลาเรียน!CJ25="น",ลับ!CB$3,0))</f>
        <v>0</v>
      </c>
      <c r="CC231" s="64">
        <f>IF(ลับ!CC$3=0,0,IF(เวลาเรียน!CK25="น",ลับ!CC$3,0))</f>
        <v>0</v>
      </c>
      <c r="CD231" s="64">
        <f>IF(ลับ!CD$3=0,0,IF(เวลาเรียน!CL25="น",ลับ!CD$3,0))</f>
        <v>0</v>
      </c>
      <c r="CE231" s="64">
        <f>IF(ลับ!CE$3=0,0,IF(เวลาเรียน!CM25="น",ลับ!CE$3,0))</f>
        <v>0</v>
      </c>
      <c r="CF231" s="64">
        <f>IF(ลับ!CF$3=0,0,IF(เวลาเรียน!CN25="น",ลับ!CF$3,0))</f>
        <v>0</v>
      </c>
      <c r="CG231" s="64">
        <f>IF(ลับ!CG$3=0,0,IF(เวลาเรียน!CO25="น",ลับ!CG$3,0))</f>
        <v>0</v>
      </c>
      <c r="CH231" s="64">
        <f>IF(ลับ!CH$3=0,0,IF(เวลาเรียน!CP25="น",ลับ!CH$3,0))</f>
        <v>0</v>
      </c>
      <c r="CI231" s="64">
        <f>IF(ลับ!CI$3=0,0,IF(เวลาเรียน!CQ25="น",ลับ!CI$3,0))</f>
        <v>0</v>
      </c>
      <c r="CJ231" s="64">
        <f>IF(ลับ!CJ$3=0,0,IF(เวลาเรียน!CR25="น",ลับ!CJ$3,0))</f>
        <v>0</v>
      </c>
      <c r="CK231" s="64">
        <f>IF(ลับ!CK$3=0,0,IF(เวลาเรียน!CS25="น",ลับ!CK$3,0))</f>
        <v>0</v>
      </c>
      <c r="CL231" s="64">
        <f>IF(ลับ!CL$3=0,0,IF(เวลาเรียน!CT25="น",ลับ!CL$3,0))</f>
        <v>0</v>
      </c>
      <c r="CM231" s="64">
        <f>IF(ลับ!CM$3=0,0,IF(เวลาเรียน!CU25="น",ลับ!CM$3,0))</f>
        <v>0</v>
      </c>
      <c r="CN231" s="64">
        <f>IF(ลับ!CN$3=0,0,IF(เวลาเรียน!CV25="น",ลับ!CN$3,0))</f>
        <v>0</v>
      </c>
      <c r="CO231" s="64">
        <f>IF(ลับ!CO$3=0,0,IF(เวลาเรียน!CW25="น",ลับ!CO$3,0))</f>
        <v>0</v>
      </c>
      <c r="CP231" s="64">
        <f>IF(ลับ!CP$3=0,0,IF(เวลาเรียน!CX25="น",ลับ!CP$3,0))</f>
        <v>0</v>
      </c>
      <c r="CQ231" s="64">
        <f>IF(ลับ!CQ$3=0,0,IF(เวลาเรียน!CY25="น",ลับ!CQ$3,0))</f>
        <v>0</v>
      </c>
      <c r="CR231" s="64">
        <f>IF(ลับ!CR$3=0,0,IF(เวลาเรียน!CZ25="น",ลับ!CR$3,0))</f>
        <v>0</v>
      </c>
      <c r="CS231" s="64">
        <f>IF(ลับ!CS$3=0,0,IF(เวลาเรียน!DA25="น",ลับ!CS$3,0))</f>
        <v>0</v>
      </c>
      <c r="CT231" s="64">
        <f>IF(ลับ!CT$3=0,0,IF(เวลาเรียน!DB25="น",ลับ!CT$3,0))</f>
        <v>0</v>
      </c>
      <c r="CU231" s="64">
        <f>IF(ลับ!CU$3=0,0,IF(เวลาเรียน!DC25="น",ลับ!CU$3,0))</f>
        <v>0</v>
      </c>
      <c r="CV231" s="64">
        <f>IF(ลับ!CV$3=0,0,IF(เวลาเรียน!DD25="น",ลับ!CV$3,0))</f>
        <v>0</v>
      </c>
      <c r="CW231" s="64">
        <f>IF(ลับ!CW$3=0,0,IF(เวลาเรียน!DE25="น",ลับ!CW$3,0))</f>
        <v>0</v>
      </c>
      <c r="CX231" s="85">
        <f t="shared" si="27"/>
        <v>0</v>
      </c>
      <c r="CZ231" s="51"/>
      <c r="DA231" s="51"/>
      <c r="DB231" s="51"/>
      <c r="DC231" s="51"/>
      <c r="DD231" s="51"/>
      <c r="DE231" s="51"/>
      <c r="DF231" s="51"/>
      <c r="DG231" s="51"/>
      <c r="DH231" s="51"/>
      <c r="DI231" s="51"/>
      <c r="DJ231" s="51"/>
      <c r="DK231" s="51"/>
      <c r="DL231" s="51"/>
      <c r="DM231" s="51"/>
      <c r="DN231" s="51"/>
      <c r="DO231" s="51"/>
      <c r="DP231" s="51"/>
      <c r="DQ231" s="51"/>
      <c r="DR231" s="51"/>
      <c r="DS231" s="51"/>
      <c r="DT231" s="51"/>
      <c r="DU231" s="51"/>
      <c r="DV231" s="51"/>
      <c r="DW231" s="51"/>
      <c r="DX231" s="51"/>
      <c r="DY231" s="51"/>
      <c r="DZ231" s="51"/>
      <c r="EA231" s="51"/>
      <c r="EB231" s="51"/>
      <c r="EC231" s="51"/>
      <c r="ED231" s="51"/>
      <c r="EE231" s="51"/>
      <c r="EF231" s="51"/>
      <c r="GI231" s="77"/>
      <c r="GJ231" s="77"/>
      <c r="GK231" s="77"/>
      <c r="GL231" s="77"/>
      <c r="GM231" s="77"/>
      <c r="GN231" s="77"/>
      <c r="GO231" s="77"/>
      <c r="GP231" s="77"/>
      <c r="GQ231" s="77"/>
      <c r="GR231" s="77"/>
      <c r="GS231" s="77"/>
      <c r="GT231" s="77"/>
      <c r="GU231" s="77"/>
      <c r="GV231" s="77"/>
      <c r="GW231" s="77"/>
      <c r="GX231" s="77"/>
      <c r="GY231" s="77"/>
      <c r="GZ231" s="77"/>
      <c r="HA231" s="77"/>
      <c r="HB231" s="77"/>
      <c r="HC231" s="77"/>
      <c r="HD231" s="77"/>
      <c r="HE231" s="77"/>
      <c r="HF231" s="77"/>
    </row>
    <row r="232" spans="1:214" ht="21">
      <c r="A232" s="29">
        <v>21</v>
      </c>
      <c r="B232" s="64">
        <f>IF(ลับ!B$3=0,0,IF(เวลาเรียน!G26="น",ลับ!B$3,0))</f>
        <v>0</v>
      </c>
      <c r="C232" s="64">
        <f>IF(ลับ!C$3=0,0,IF(เวลาเรียน!H26="น",ลับ!C$3,0))</f>
        <v>0</v>
      </c>
      <c r="D232" s="64">
        <f>IF(ลับ!D$3=0,0,IF(เวลาเรียน!I26="น",ลับ!D$3,0))</f>
        <v>0</v>
      </c>
      <c r="E232" s="64">
        <f>IF(ลับ!E$3=0,0,IF(เวลาเรียน!J26="น",ลับ!E$3,0))</f>
        <v>0</v>
      </c>
      <c r="F232" s="64">
        <f>IF(ลับ!F$3=0,0,IF(เวลาเรียน!K26="น",ลับ!F$3,0))</f>
        <v>0</v>
      </c>
      <c r="G232" s="64">
        <f>IF(ลับ!G$3=0,0,IF(เวลาเรียน!L26="น",ลับ!G$3,0))</f>
        <v>0</v>
      </c>
      <c r="H232" s="64">
        <f>IF(ลับ!H$3=0,0,IF(เวลาเรียน!M26="น",ลับ!H$3,0))</f>
        <v>0</v>
      </c>
      <c r="I232" s="64">
        <f>IF(ลับ!I$3=0,0,IF(เวลาเรียน!N26="น",ลับ!I$3,0))</f>
        <v>0</v>
      </c>
      <c r="J232" s="64">
        <f>IF(ลับ!J$3=0,0,IF(เวลาเรียน!O26="น",ลับ!J$3,0))</f>
        <v>0</v>
      </c>
      <c r="K232" s="64">
        <f>IF(ลับ!K$3=0,0,IF(เวลาเรียน!P26="น",ลับ!K$3,0))</f>
        <v>0</v>
      </c>
      <c r="L232" s="64">
        <f>IF(ลับ!L$3=0,0,IF(เวลาเรียน!Q26="น",ลับ!L$3,0))</f>
        <v>0</v>
      </c>
      <c r="M232" s="64">
        <f>IF(ลับ!M$3=0,0,IF(เวลาเรียน!R26="น",ลับ!M$3,0))</f>
        <v>0</v>
      </c>
      <c r="N232" s="64">
        <f>IF(ลับ!N$3=0,0,IF(เวลาเรียน!S26="น",ลับ!N$3,0))</f>
        <v>0</v>
      </c>
      <c r="O232" s="64">
        <f>IF(ลับ!O$3=0,0,IF(เวลาเรียน!T26="น",ลับ!O$3,0))</f>
        <v>0</v>
      </c>
      <c r="P232" s="64">
        <f>IF(ลับ!P$3=0,0,IF(เวลาเรียน!U26="น",ลับ!P$3,0))</f>
        <v>0</v>
      </c>
      <c r="Q232" s="64">
        <f>IF(ลับ!Q$3=0,0,IF(เวลาเรียน!V26="น",ลับ!Q$3,0))</f>
        <v>0</v>
      </c>
      <c r="R232" s="64">
        <f>IF(ลับ!R$3=0,0,IF(เวลาเรียน!W26="น",ลับ!R$3,0))</f>
        <v>0</v>
      </c>
      <c r="S232" s="64">
        <f>IF(ลับ!S$3=0,0,IF(เวลาเรียน!X26="น",ลับ!S$3,0))</f>
        <v>0</v>
      </c>
      <c r="T232" s="64">
        <f>IF(ลับ!T$3=0,0,IF(เวลาเรียน!Y26="น",ลับ!T$3,0))</f>
        <v>0</v>
      </c>
      <c r="U232" s="64">
        <f>IF(ลับ!U$3=0,0,IF(เวลาเรียน!Z26="น",ลับ!U$3,0))</f>
        <v>0</v>
      </c>
      <c r="V232" s="64">
        <f>IF(ลับ!V$3=0,0,IF(เวลาเรียน!AA26="น",ลับ!V$3,0))</f>
        <v>0</v>
      </c>
      <c r="W232" s="64">
        <f>IF(ลับ!W$3=0,0,IF(เวลาเรียน!AB26="น",ลับ!W$3,0))</f>
        <v>0</v>
      </c>
      <c r="X232" s="64">
        <f>IF(ลับ!X$3=0,0,IF(เวลาเรียน!AC26="น",ลับ!X$3,0))</f>
        <v>0</v>
      </c>
      <c r="Y232" s="64">
        <f>IF(ลับ!Y$3=0,0,IF(เวลาเรียน!AD26="น",ลับ!Y$3,0))</f>
        <v>0</v>
      </c>
      <c r="Z232" s="773">
        <f>IF(ลับ!Z$3=0,0,IF(เวลาเรียน!AE26="น",ลับ!Z$3,0))</f>
        <v>0</v>
      </c>
      <c r="AA232" s="64">
        <f>IF(ลับ!B$3=0,0,IF(เวลาเรียน!AH26="น",ลับ!B$3,0))</f>
        <v>0</v>
      </c>
      <c r="AB232" s="64">
        <f>IF(ลับ!C$3=0,0,IF(เวลาเรียน!AI26="น",ลับ!C$3,0))</f>
        <v>0</v>
      </c>
      <c r="AC232" s="64">
        <f>IF(ลับ!D$3=0,0,IF(เวลาเรียน!AJ26="น",ลับ!D$3,0))</f>
        <v>0</v>
      </c>
      <c r="AD232" s="64">
        <f>IF(ลับ!E$3=0,0,IF(เวลาเรียน!AK26="น",ลับ!E$3,0))</f>
        <v>0</v>
      </c>
      <c r="AE232" s="64">
        <f>IF(ลับ!F$3=0,0,IF(เวลาเรียน!AL26="น",ลับ!F$3,0))</f>
        <v>0</v>
      </c>
      <c r="AF232" s="64">
        <f>IF(ลับ!G$3=0,0,IF(เวลาเรียน!AM26="น",ลับ!G$3,0))</f>
        <v>0</v>
      </c>
      <c r="AG232" s="64">
        <f>IF(ลับ!H$3=0,0,IF(เวลาเรียน!AN26="น",ลับ!H$3,0))</f>
        <v>0</v>
      </c>
      <c r="AH232" s="64">
        <f>IF(ลับ!I$3=0,0,IF(เวลาเรียน!AO26="น",ลับ!I$3,0))</f>
        <v>0</v>
      </c>
      <c r="AI232" s="64">
        <f>IF(ลับ!J$3=0,0,IF(เวลาเรียน!AP26="น",ลับ!J$3,0))</f>
        <v>0</v>
      </c>
      <c r="AJ232" s="64">
        <f>IF(ลับ!K$3=0,0,IF(เวลาเรียน!AQ26="น",ลับ!K$3,0))</f>
        <v>0</v>
      </c>
      <c r="AK232" s="64">
        <f>IF(ลับ!L$3=0,0,IF(เวลาเรียน!AR26="น",ลับ!L$3,0))</f>
        <v>0</v>
      </c>
      <c r="AL232" s="64">
        <f>IF(ลับ!M$3=0,0,IF(เวลาเรียน!AS26="น",ลับ!M$3,0))</f>
        <v>0</v>
      </c>
      <c r="AM232" s="64">
        <f>IF(ลับ!N$3=0,0,IF(เวลาเรียน!AT26="น",ลับ!N$3,0))</f>
        <v>0</v>
      </c>
      <c r="AN232" s="64">
        <f>IF(ลับ!O$3=0,0,IF(เวลาเรียน!AU26="น",ลับ!O$3,0))</f>
        <v>0</v>
      </c>
      <c r="AO232" s="64">
        <f>IF(ลับ!P$3=0,0,IF(เวลาเรียน!AV26="น",ลับ!P$3,0))</f>
        <v>0</v>
      </c>
      <c r="AP232" s="64">
        <f>IF(ลับ!Q$3=0,0,IF(เวลาเรียน!AW26="น",ลับ!Q$3,0))</f>
        <v>0</v>
      </c>
      <c r="AQ232" s="64">
        <f>IF(ลับ!R$3=0,0,IF(เวลาเรียน!AX26="น",ลับ!R$3,0))</f>
        <v>0</v>
      </c>
      <c r="AR232" s="64">
        <f>IF(ลับ!S$3=0,0,IF(เวลาเรียน!AY26="น",ลับ!S$3,0))</f>
        <v>0</v>
      </c>
      <c r="AS232" s="64">
        <f>IF(ลับ!T$3=0,0,IF(เวลาเรียน!AZ26="น",ลับ!T$3,0))</f>
        <v>0</v>
      </c>
      <c r="AT232" s="64">
        <f>IF(ลับ!U$3=0,0,IF(เวลาเรียน!BA26="น",ลับ!U$3,0))</f>
        <v>0</v>
      </c>
      <c r="AU232" s="64">
        <f>IF(ลับ!V$3=0,0,IF(เวลาเรียน!BB26="น",ลับ!V$3,0))</f>
        <v>0</v>
      </c>
      <c r="AV232" s="64">
        <f>IF(ลับ!W$3=0,0,IF(เวลาเรียน!BC26="น",ลับ!W$3,0))</f>
        <v>0</v>
      </c>
      <c r="AW232" s="64">
        <f>IF(ลับ!X$3=0,0,IF(เวลาเรียน!BD26="น",ลับ!X$3,0))</f>
        <v>0</v>
      </c>
      <c r="AX232" s="64">
        <f>IF(ลับ!Y$3=0,0,IF(เวลาเรียน!BE26="น",ลับ!Y$3,0))</f>
        <v>0</v>
      </c>
      <c r="AY232" s="64">
        <f>IF(ลับ!Z$3=0,0,IF(เวลาเรียน!BF26="น",ลับ!Z$3,0))</f>
        <v>0</v>
      </c>
      <c r="AZ232" s="64">
        <f>IF(ลับ!AA$3=0,0,IF(เวลาเรียน!BG26="น",ลับ!AA$3,0))</f>
        <v>0</v>
      </c>
      <c r="BA232" s="64">
        <f>IF(ลับ!AB$3=0,0,IF(เวลาเรียน!BH26="น",ลับ!AB$3,0))</f>
        <v>0</v>
      </c>
      <c r="BB232" s="64">
        <f>IF(ลับ!AC$3=0,0,IF(เวลาเรียน!BI26="น",ลับ!AC$3,0))</f>
        <v>0</v>
      </c>
      <c r="BC232" s="64">
        <f>IF(ลับ!AD$3=0,0,IF(เวลาเรียน!BJ26="น",ลับ!AD$3,0))</f>
        <v>0</v>
      </c>
      <c r="BD232" s="64">
        <f>IF(ลับ!AE$3=0,0,IF(เวลาเรียน!BK26="น",ลับ!AE$3,0))</f>
        <v>0</v>
      </c>
      <c r="BE232" s="64">
        <f>IF(ลับ!AF$3=0,0,IF(เวลาเรียน!BL26="น",ลับ!AF$3,0))</f>
        <v>0</v>
      </c>
      <c r="BF232" s="64">
        <f>IF(ลับ!AG$3=0,0,IF(เวลาเรียน!BM26="น",ลับ!AG$3,0))</f>
        <v>0</v>
      </c>
      <c r="BG232" s="64">
        <f>IF(ลับ!AH$3=0,0,IF(เวลาเรียน!BN26="น",ลับ!AH$3,0))</f>
        <v>0</v>
      </c>
      <c r="BH232" s="64">
        <f>IF(ลับ!AI$3=0,0,IF(เวลาเรียน!BO26="น",ลับ!AI$3,0))</f>
        <v>0</v>
      </c>
      <c r="BI232" s="64">
        <f>IF(ลับ!AJ$3=0,0,IF(เวลาเรียน!BP26="น",ลับ!AJ$3,0))</f>
        <v>0</v>
      </c>
      <c r="BJ232" s="64">
        <f>IF(ลับ!AK$3=0,0,IF(เวลาเรียน!BQ26="น",ลับ!AK$3,0))</f>
        <v>0</v>
      </c>
      <c r="BK232" s="64">
        <f>IF(ลับ!AL$3=0,0,IF(เวลาเรียน!BR26="น",ลับ!AL$3,0))</f>
        <v>0</v>
      </c>
      <c r="BL232" s="64">
        <f>IF(ลับ!AM$3=0,0,IF(เวลาเรียน!BS26="น",ลับ!AM$3,0))</f>
        <v>0</v>
      </c>
      <c r="BM232" s="64">
        <f>IF(ลับ!AN$3=0,0,IF(เวลาเรียน!BT26="น",ลับ!AN$3,0))</f>
        <v>0</v>
      </c>
      <c r="BN232" s="64">
        <f>IF(ลับ!AO$3=0,0,IF(เวลาเรียน!BU26="น",ลับ!AO$3,0))</f>
        <v>0</v>
      </c>
      <c r="BO232" s="64">
        <f>IF(ลับ!AP$3=0,0,IF(เวลาเรียน!BV26="น",ลับ!AP$3,0))</f>
        <v>0</v>
      </c>
      <c r="BP232" s="64">
        <f>IF(ลับ!AQ$3=0,0,IF(เวลาเรียน!BW26="น",ลับ!AQ$3,0))</f>
        <v>0</v>
      </c>
      <c r="BQ232" s="64">
        <f>IF(ลับ!AR$3=0,0,IF(เวลาเรียน!BX26="น",ลับ!AR$3,0))</f>
        <v>0</v>
      </c>
      <c r="BR232" s="64">
        <f>IF(ลับ!AS$3=0,0,IF(เวลาเรียน!BY26="น",ลับ!AS$3,0))</f>
        <v>0</v>
      </c>
      <c r="BS232" s="773">
        <f>IF(ลับ!AT$3=0,0,IF(เวลาเรียน!BZ26="น",ลับ!AT$3,0))</f>
        <v>0</v>
      </c>
      <c r="BT232" s="64">
        <f>IF(ลับ!BT$3=0,0,IF(เวลาเรียน!CB26="น",ลับ!BT$3,0))</f>
        <v>0</v>
      </c>
      <c r="BU232" s="64">
        <f>IF(ลับ!BU$3=0,0,IF(เวลาเรียน!CC26="น",ลับ!BU$3,0))</f>
        <v>0</v>
      </c>
      <c r="BV232" s="64">
        <f>IF(ลับ!BV$3=0,0,IF(เวลาเรียน!CD26="น",ลับ!BV$3,0))</f>
        <v>0</v>
      </c>
      <c r="BW232" s="64">
        <f>IF(ลับ!BW$3=0,0,IF(เวลาเรียน!CE26="น",ลับ!BW$3,0))</f>
        <v>0</v>
      </c>
      <c r="BX232" s="64">
        <f>IF(ลับ!BX$3=0,0,IF(เวลาเรียน!CF26="น",ลับ!BX$3,0))</f>
        <v>0</v>
      </c>
      <c r="BY232" s="64">
        <f>IF(ลับ!BY$3=0,0,IF(เวลาเรียน!CG26="น",ลับ!BY$3,0))</f>
        <v>0</v>
      </c>
      <c r="BZ232" s="64">
        <f>IF(ลับ!BZ$3=0,0,IF(เวลาเรียน!CH26="น",ลับ!BZ$3,0))</f>
        <v>0</v>
      </c>
      <c r="CA232" s="64">
        <f>IF(ลับ!CA$3=0,0,IF(เวลาเรียน!CI26="น",ลับ!CA$3,0))</f>
        <v>0</v>
      </c>
      <c r="CB232" s="64">
        <f>IF(ลับ!CB$3=0,0,IF(เวลาเรียน!CJ26="น",ลับ!CB$3,0))</f>
        <v>0</v>
      </c>
      <c r="CC232" s="64">
        <f>IF(ลับ!CC$3=0,0,IF(เวลาเรียน!CK26="น",ลับ!CC$3,0))</f>
        <v>0</v>
      </c>
      <c r="CD232" s="64">
        <f>IF(ลับ!CD$3=0,0,IF(เวลาเรียน!CL26="น",ลับ!CD$3,0))</f>
        <v>0</v>
      </c>
      <c r="CE232" s="64">
        <f>IF(ลับ!CE$3=0,0,IF(เวลาเรียน!CM26="น",ลับ!CE$3,0))</f>
        <v>0</v>
      </c>
      <c r="CF232" s="64">
        <f>IF(ลับ!CF$3=0,0,IF(เวลาเรียน!CN26="น",ลับ!CF$3,0))</f>
        <v>0</v>
      </c>
      <c r="CG232" s="64">
        <f>IF(ลับ!CG$3=0,0,IF(เวลาเรียน!CO26="น",ลับ!CG$3,0))</f>
        <v>0</v>
      </c>
      <c r="CH232" s="64">
        <f>IF(ลับ!CH$3=0,0,IF(เวลาเรียน!CP26="น",ลับ!CH$3,0))</f>
        <v>0</v>
      </c>
      <c r="CI232" s="64">
        <f>IF(ลับ!CI$3=0,0,IF(เวลาเรียน!CQ26="น",ลับ!CI$3,0))</f>
        <v>0</v>
      </c>
      <c r="CJ232" s="64">
        <f>IF(ลับ!CJ$3=0,0,IF(เวลาเรียน!CR26="น",ลับ!CJ$3,0))</f>
        <v>0</v>
      </c>
      <c r="CK232" s="64">
        <f>IF(ลับ!CK$3=0,0,IF(เวลาเรียน!CS26="น",ลับ!CK$3,0))</f>
        <v>0</v>
      </c>
      <c r="CL232" s="64">
        <f>IF(ลับ!CL$3=0,0,IF(เวลาเรียน!CT26="น",ลับ!CL$3,0))</f>
        <v>0</v>
      </c>
      <c r="CM232" s="64">
        <f>IF(ลับ!CM$3=0,0,IF(เวลาเรียน!CU26="น",ลับ!CM$3,0))</f>
        <v>0</v>
      </c>
      <c r="CN232" s="64">
        <f>IF(ลับ!CN$3=0,0,IF(เวลาเรียน!CV26="น",ลับ!CN$3,0))</f>
        <v>0</v>
      </c>
      <c r="CO232" s="64">
        <f>IF(ลับ!CO$3=0,0,IF(เวลาเรียน!CW26="น",ลับ!CO$3,0))</f>
        <v>0</v>
      </c>
      <c r="CP232" s="64">
        <f>IF(ลับ!CP$3=0,0,IF(เวลาเรียน!CX26="น",ลับ!CP$3,0))</f>
        <v>0</v>
      </c>
      <c r="CQ232" s="64">
        <f>IF(ลับ!CQ$3=0,0,IF(เวลาเรียน!CY26="น",ลับ!CQ$3,0))</f>
        <v>0</v>
      </c>
      <c r="CR232" s="64">
        <f>IF(ลับ!CR$3=0,0,IF(เวลาเรียน!CZ26="น",ลับ!CR$3,0))</f>
        <v>0</v>
      </c>
      <c r="CS232" s="64">
        <f>IF(ลับ!CS$3=0,0,IF(เวลาเรียน!DA26="น",ลับ!CS$3,0))</f>
        <v>0</v>
      </c>
      <c r="CT232" s="64">
        <f>IF(ลับ!CT$3=0,0,IF(เวลาเรียน!DB26="น",ลับ!CT$3,0))</f>
        <v>0</v>
      </c>
      <c r="CU232" s="64">
        <f>IF(ลับ!CU$3=0,0,IF(เวลาเรียน!DC26="น",ลับ!CU$3,0))</f>
        <v>0</v>
      </c>
      <c r="CV232" s="64">
        <f>IF(ลับ!CV$3=0,0,IF(เวลาเรียน!DD26="น",ลับ!CV$3,0))</f>
        <v>0</v>
      </c>
      <c r="CW232" s="64">
        <f>IF(ลับ!CW$3=0,0,IF(เวลาเรียน!DE26="น",ลับ!CW$3,0))</f>
        <v>0</v>
      </c>
      <c r="CX232" s="85">
        <f t="shared" si="27"/>
        <v>0</v>
      </c>
      <c r="CZ232" s="51"/>
      <c r="DA232" s="51"/>
      <c r="DB232" s="51"/>
      <c r="DC232" s="51"/>
      <c r="DD232" s="51"/>
      <c r="DE232" s="51"/>
      <c r="DF232" s="51"/>
      <c r="DG232" s="51"/>
      <c r="DH232" s="51"/>
      <c r="DI232" s="51"/>
      <c r="DJ232" s="51"/>
      <c r="DK232" s="51"/>
      <c r="DL232" s="51"/>
      <c r="DM232" s="51"/>
      <c r="DN232" s="51"/>
      <c r="DO232" s="51"/>
      <c r="DP232" s="51"/>
      <c r="DQ232" s="51"/>
      <c r="DR232" s="51"/>
      <c r="DS232" s="51"/>
      <c r="DT232" s="51"/>
      <c r="DU232" s="51"/>
      <c r="DV232" s="51"/>
      <c r="DW232" s="51"/>
      <c r="DX232" s="51"/>
      <c r="DY232" s="51"/>
      <c r="DZ232" s="51"/>
      <c r="EA232" s="51"/>
      <c r="EB232" s="51"/>
      <c r="EC232" s="51"/>
      <c r="ED232" s="51"/>
      <c r="EE232" s="51"/>
      <c r="EF232" s="51"/>
      <c r="GI232" s="77"/>
      <c r="GJ232" s="77"/>
      <c r="GK232" s="77"/>
      <c r="GL232" s="77"/>
      <c r="GM232" s="77"/>
      <c r="GN232" s="77"/>
      <c r="GO232" s="77"/>
      <c r="GP232" s="77"/>
      <c r="GQ232" s="77"/>
      <c r="GR232" s="77"/>
      <c r="GS232" s="77"/>
      <c r="GT232" s="77"/>
      <c r="GU232" s="77"/>
      <c r="GV232" s="77"/>
      <c r="GW232" s="77"/>
      <c r="GX232" s="77"/>
      <c r="GY232" s="77"/>
      <c r="GZ232" s="77"/>
      <c r="HA232" s="77"/>
      <c r="HB232" s="77"/>
      <c r="HC232" s="77"/>
      <c r="HD232" s="77"/>
      <c r="HE232" s="77"/>
      <c r="HF232" s="77"/>
    </row>
    <row r="233" spans="1:214" ht="21">
      <c r="A233" s="29">
        <v>22</v>
      </c>
      <c r="B233" s="64">
        <f>IF(ลับ!B$3=0,0,IF(เวลาเรียน!G27="น",ลับ!B$3,0))</f>
        <v>0</v>
      </c>
      <c r="C233" s="64">
        <f>IF(ลับ!C$3=0,0,IF(เวลาเรียน!H27="น",ลับ!C$3,0))</f>
        <v>0</v>
      </c>
      <c r="D233" s="64">
        <f>IF(ลับ!D$3=0,0,IF(เวลาเรียน!I27="น",ลับ!D$3,0))</f>
        <v>0</v>
      </c>
      <c r="E233" s="64">
        <f>IF(ลับ!E$3=0,0,IF(เวลาเรียน!J27="น",ลับ!E$3,0))</f>
        <v>0</v>
      </c>
      <c r="F233" s="64">
        <f>IF(ลับ!F$3=0,0,IF(เวลาเรียน!K27="น",ลับ!F$3,0))</f>
        <v>0</v>
      </c>
      <c r="G233" s="64">
        <f>IF(ลับ!G$3=0,0,IF(เวลาเรียน!L27="น",ลับ!G$3,0))</f>
        <v>0</v>
      </c>
      <c r="H233" s="64">
        <f>IF(ลับ!H$3=0,0,IF(เวลาเรียน!M27="น",ลับ!H$3,0))</f>
        <v>0</v>
      </c>
      <c r="I233" s="64">
        <f>IF(ลับ!I$3=0,0,IF(เวลาเรียน!N27="น",ลับ!I$3,0))</f>
        <v>0</v>
      </c>
      <c r="J233" s="64">
        <f>IF(ลับ!J$3=0,0,IF(เวลาเรียน!O27="น",ลับ!J$3,0))</f>
        <v>0</v>
      </c>
      <c r="K233" s="64">
        <f>IF(ลับ!K$3=0,0,IF(เวลาเรียน!P27="น",ลับ!K$3,0))</f>
        <v>0</v>
      </c>
      <c r="L233" s="64">
        <f>IF(ลับ!L$3=0,0,IF(เวลาเรียน!Q27="น",ลับ!L$3,0))</f>
        <v>0</v>
      </c>
      <c r="M233" s="64">
        <f>IF(ลับ!M$3=0,0,IF(เวลาเรียน!R27="น",ลับ!M$3,0))</f>
        <v>0</v>
      </c>
      <c r="N233" s="64">
        <f>IF(ลับ!N$3=0,0,IF(เวลาเรียน!S27="น",ลับ!N$3,0))</f>
        <v>0</v>
      </c>
      <c r="O233" s="64">
        <f>IF(ลับ!O$3=0,0,IF(เวลาเรียน!T27="น",ลับ!O$3,0))</f>
        <v>0</v>
      </c>
      <c r="P233" s="64">
        <f>IF(ลับ!P$3=0,0,IF(เวลาเรียน!U27="น",ลับ!P$3,0))</f>
        <v>0</v>
      </c>
      <c r="Q233" s="64">
        <f>IF(ลับ!Q$3=0,0,IF(เวลาเรียน!V27="น",ลับ!Q$3,0))</f>
        <v>0</v>
      </c>
      <c r="R233" s="64">
        <f>IF(ลับ!R$3=0,0,IF(เวลาเรียน!W27="น",ลับ!R$3,0))</f>
        <v>0</v>
      </c>
      <c r="S233" s="64">
        <f>IF(ลับ!S$3=0,0,IF(เวลาเรียน!X27="น",ลับ!S$3,0))</f>
        <v>0</v>
      </c>
      <c r="T233" s="64">
        <f>IF(ลับ!T$3=0,0,IF(เวลาเรียน!Y27="น",ลับ!T$3,0))</f>
        <v>0</v>
      </c>
      <c r="U233" s="64">
        <f>IF(ลับ!U$3=0,0,IF(เวลาเรียน!Z27="น",ลับ!U$3,0))</f>
        <v>0</v>
      </c>
      <c r="V233" s="64">
        <f>IF(ลับ!V$3=0,0,IF(เวลาเรียน!AA27="น",ลับ!V$3,0))</f>
        <v>0</v>
      </c>
      <c r="W233" s="64">
        <f>IF(ลับ!W$3=0,0,IF(เวลาเรียน!AB27="น",ลับ!W$3,0))</f>
        <v>0</v>
      </c>
      <c r="X233" s="64">
        <f>IF(ลับ!X$3=0,0,IF(เวลาเรียน!AC27="น",ลับ!X$3,0))</f>
        <v>0</v>
      </c>
      <c r="Y233" s="64">
        <f>IF(ลับ!Y$3=0,0,IF(เวลาเรียน!AD27="น",ลับ!Y$3,0))</f>
        <v>0</v>
      </c>
      <c r="Z233" s="773">
        <f>IF(ลับ!Z$3=0,0,IF(เวลาเรียน!AE27="น",ลับ!Z$3,0))</f>
        <v>0</v>
      </c>
      <c r="AA233" s="64">
        <f>IF(ลับ!B$3=0,0,IF(เวลาเรียน!AH27="น",ลับ!B$3,0))</f>
        <v>0</v>
      </c>
      <c r="AB233" s="64">
        <f>IF(ลับ!C$3=0,0,IF(เวลาเรียน!AI27="น",ลับ!C$3,0))</f>
        <v>0</v>
      </c>
      <c r="AC233" s="64">
        <f>IF(ลับ!D$3=0,0,IF(เวลาเรียน!AJ27="น",ลับ!D$3,0))</f>
        <v>0</v>
      </c>
      <c r="AD233" s="64">
        <f>IF(ลับ!E$3=0,0,IF(เวลาเรียน!AK27="น",ลับ!E$3,0))</f>
        <v>0</v>
      </c>
      <c r="AE233" s="64">
        <f>IF(ลับ!F$3=0,0,IF(เวลาเรียน!AL27="น",ลับ!F$3,0))</f>
        <v>0</v>
      </c>
      <c r="AF233" s="64">
        <f>IF(ลับ!G$3=0,0,IF(เวลาเรียน!AM27="น",ลับ!G$3,0))</f>
        <v>0</v>
      </c>
      <c r="AG233" s="64">
        <f>IF(ลับ!H$3=0,0,IF(เวลาเรียน!AN27="น",ลับ!H$3,0))</f>
        <v>0</v>
      </c>
      <c r="AH233" s="64">
        <f>IF(ลับ!I$3=0,0,IF(เวลาเรียน!AO27="น",ลับ!I$3,0))</f>
        <v>0</v>
      </c>
      <c r="AI233" s="64">
        <f>IF(ลับ!J$3=0,0,IF(เวลาเรียน!AP27="น",ลับ!J$3,0))</f>
        <v>0</v>
      </c>
      <c r="AJ233" s="64">
        <f>IF(ลับ!K$3=0,0,IF(เวลาเรียน!AQ27="น",ลับ!K$3,0))</f>
        <v>0</v>
      </c>
      <c r="AK233" s="64">
        <f>IF(ลับ!L$3=0,0,IF(เวลาเรียน!AR27="น",ลับ!L$3,0))</f>
        <v>0</v>
      </c>
      <c r="AL233" s="64">
        <f>IF(ลับ!M$3=0,0,IF(เวลาเรียน!AS27="น",ลับ!M$3,0))</f>
        <v>0</v>
      </c>
      <c r="AM233" s="64">
        <f>IF(ลับ!N$3=0,0,IF(เวลาเรียน!AT27="น",ลับ!N$3,0))</f>
        <v>0</v>
      </c>
      <c r="AN233" s="64">
        <f>IF(ลับ!O$3=0,0,IF(เวลาเรียน!AU27="น",ลับ!O$3,0))</f>
        <v>0</v>
      </c>
      <c r="AO233" s="64">
        <f>IF(ลับ!P$3=0,0,IF(เวลาเรียน!AV27="น",ลับ!P$3,0))</f>
        <v>0</v>
      </c>
      <c r="AP233" s="64">
        <f>IF(ลับ!Q$3=0,0,IF(เวลาเรียน!AW27="น",ลับ!Q$3,0))</f>
        <v>0</v>
      </c>
      <c r="AQ233" s="64">
        <f>IF(ลับ!R$3=0,0,IF(เวลาเรียน!AX27="น",ลับ!R$3,0))</f>
        <v>0</v>
      </c>
      <c r="AR233" s="64">
        <f>IF(ลับ!S$3=0,0,IF(เวลาเรียน!AY27="น",ลับ!S$3,0))</f>
        <v>0</v>
      </c>
      <c r="AS233" s="64">
        <f>IF(ลับ!T$3=0,0,IF(เวลาเรียน!AZ27="น",ลับ!T$3,0))</f>
        <v>0</v>
      </c>
      <c r="AT233" s="64">
        <f>IF(ลับ!U$3=0,0,IF(เวลาเรียน!BA27="น",ลับ!U$3,0))</f>
        <v>0</v>
      </c>
      <c r="AU233" s="64">
        <f>IF(ลับ!V$3=0,0,IF(เวลาเรียน!BB27="น",ลับ!V$3,0))</f>
        <v>0</v>
      </c>
      <c r="AV233" s="64">
        <f>IF(ลับ!W$3=0,0,IF(เวลาเรียน!BC27="น",ลับ!W$3,0))</f>
        <v>0</v>
      </c>
      <c r="AW233" s="64">
        <f>IF(ลับ!X$3=0,0,IF(เวลาเรียน!BD27="น",ลับ!X$3,0))</f>
        <v>0</v>
      </c>
      <c r="AX233" s="64">
        <f>IF(ลับ!Y$3=0,0,IF(เวลาเรียน!BE27="น",ลับ!Y$3,0))</f>
        <v>0</v>
      </c>
      <c r="AY233" s="64">
        <f>IF(ลับ!Z$3=0,0,IF(เวลาเรียน!BF27="น",ลับ!Z$3,0))</f>
        <v>0</v>
      </c>
      <c r="AZ233" s="64">
        <f>IF(ลับ!AA$3=0,0,IF(เวลาเรียน!BG27="น",ลับ!AA$3,0))</f>
        <v>0</v>
      </c>
      <c r="BA233" s="64">
        <f>IF(ลับ!AB$3=0,0,IF(เวลาเรียน!BH27="น",ลับ!AB$3,0))</f>
        <v>0</v>
      </c>
      <c r="BB233" s="64">
        <f>IF(ลับ!AC$3=0,0,IF(เวลาเรียน!BI27="น",ลับ!AC$3,0))</f>
        <v>0</v>
      </c>
      <c r="BC233" s="64">
        <f>IF(ลับ!AD$3=0,0,IF(เวลาเรียน!BJ27="น",ลับ!AD$3,0))</f>
        <v>0</v>
      </c>
      <c r="BD233" s="64">
        <f>IF(ลับ!AE$3=0,0,IF(เวลาเรียน!BK27="น",ลับ!AE$3,0))</f>
        <v>0</v>
      </c>
      <c r="BE233" s="64">
        <f>IF(ลับ!AF$3=0,0,IF(เวลาเรียน!BL27="น",ลับ!AF$3,0))</f>
        <v>0</v>
      </c>
      <c r="BF233" s="64">
        <f>IF(ลับ!AG$3=0,0,IF(เวลาเรียน!BM27="น",ลับ!AG$3,0))</f>
        <v>0</v>
      </c>
      <c r="BG233" s="64">
        <f>IF(ลับ!AH$3=0,0,IF(เวลาเรียน!BN27="น",ลับ!AH$3,0))</f>
        <v>0</v>
      </c>
      <c r="BH233" s="64">
        <f>IF(ลับ!AI$3=0,0,IF(เวลาเรียน!BO27="น",ลับ!AI$3,0))</f>
        <v>0</v>
      </c>
      <c r="BI233" s="64">
        <f>IF(ลับ!AJ$3=0,0,IF(เวลาเรียน!BP27="น",ลับ!AJ$3,0))</f>
        <v>0</v>
      </c>
      <c r="BJ233" s="64">
        <f>IF(ลับ!AK$3=0,0,IF(เวลาเรียน!BQ27="น",ลับ!AK$3,0))</f>
        <v>0</v>
      </c>
      <c r="BK233" s="64">
        <f>IF(ลับ!AL$3=0,0,IF(เวลาเรียน!BR27="น",ลับ!AL$3,0))</f>
        <v>0</v>
      </c>
      <c r="BL233" s="64">
        <f>IF(ลับ!AM$3=0,0,IF(เวลาเรียน!BS27="น",ลับ!AM$3,0))</f>
        <v>0</v>
      </c>
      <c r="BM233" s="64">
        <f>IF(ลับ!AN$3=0,0,IF(เวลาเรียน!BT27="น",ลับ!AN$3,0))</f>
        <v>0</v>
      </c>
      <c r="BN233" s="64">
        <f>IF(ลับ!AO$3=0,0,IF(เวลาเรียน!BU27="น",ลับ!AO$3,0))</f>
        <v>0</v>
      </c>
      <c r="BO233" s="64">
        <f>IF(ลับ!AP$3=0,0,IF(เวลาเรียน!BV27="น",ลับ!AP$3,0))</f>
        <v>0</v>
      </c>
      <c r="BP233" s="64">
        <f>IF(ลับ!AQ$3=0,0,IF(เวลาเรียน!BW27="น",ลับ!AQ$3,0))</f>
        <v>0</v>
      </c>
      <c r="BQ233" s="64">
        <f>IF(ลับ!AR$3=0,0,IF(เวลาเรียน!BX27="น",ลับ!AR$3,0))</f>
        <v>0</v>
      </c>
      <c r="BR233" s="64">
        <f>IF(ลับ!AS$3=0,0,IF(เวลาเรียน!BY27="น",ลับ!AS$3,0))</f>
        <v>0</v>
      </c>
      <c r="BS233" s="773">
        <f>IF(ลับ!AT$3=0,0,IF(เวลาเรียน!BZ27="น",ลับ!AT$3,0))</f>
        <v>0</v>
      </c>
      <c r="BT233" s="64">
        <f>IF(ลับ!BT$3=0,0,IF(เวลาเรียน!CB27="น",ลับ!BT$3,0))</f>
        <v>0</v>
      </c>
      <c r="BU233" s="64">
        <f>IF(ลับ!BU$3=0,0,IF(เวลาเรียน!CC27="น",ลับ!BU$3,0))</f>
        <v>0</v>
      </c>
      <c r="BV233" s="64">
        <f>IF(ลับ!BV$3=0,0,IF(เวลาเรียน!CD27="น",ลับ!BV$3,0))</f>
        <v>0</v>
      </c>
      <c r="BW233" s="64">
        <f>IF(ลับ!BW$3=0,0,IF(เวลาเรียน!CE27="น",ลับ!BW$3,0))</f>
        <v>0</v>
      </c>
      <c r="BX233" s="64">
        <f>IF(ลับ!BX$3=0,0,IF(เวลาเรียน!CF27="น",ลับ!BX$3,0))</f>
        <v>0</v>
      </c>
      <c r="BY233" s="64">
        <f>IF(ลับ!BY$3=0,0,IF(เวลาเรียน!CG27="น",ลับ!BY$3,0))</f>
        <v>0</v>
      </c>
      <c r="BZ233" s="64">
        <f>IF(ลับ!BZ$3=0,0,IF(เวลาเรียน!CH27="น",ลับ!BZ$3,0))</f>
        <v>0</v>
      </c>
      <c r="CA233" s="64">
        <f>IF(ลับ!CA$3=0,0,IF(เวลาเรียน!CI27="น",ลับ!CA$3,0))</f>
        <v>0</v>
      </c>
      <c r="CB233" s="64">
        <f>IF(ลับ!CB$3=0,0,IF(เวลาเรียน!CJ27="น",ลับ!CB$3,0))</f>
        <v>0</v>
      </c>
      <c r="CC233" s="64">
        <f>IF(ลับ!CC$3=0,0,IF(เวลาเรียน!CK27="น",ลับ!CC$3,0))</f>
        <v>0</v>
      </c>
      <c r="CD233" s="64">
        <f>IF(ลับ!CD$3=0,0,IF(เวลาเรียน!CL27="น",ลับ!CD$3,0))</f>
        <v>0</v>
      </c>
      <c r="CE233" s="64">
        <f>IF(ลับ!CE$3=0,0,IF(เวลาเรียน!CM27="น",ลับ!CE$3,0))</f>
        <v>0</v>
      </c>
      <c r="CF233" s="64">
        <f>IF(ลับ!CF$3=0,0,IF(เวลาเรียน!CN27="น",ลับ!CF$3,0))</f>
        <v>0</v>
      </c>
      <c r="CG233" s="64">
        <f>IF(ลับ!CG$3=0,0,IF(เวลาเรียน!CO27="น",ลับ!CG$3,0))</f>
        <v>0</v>
      </c>
      <c r="CH233" s="64">
        <f>IF(ลับ!CH$3=0,0,IF(เวลาเรียน!CP27="น",ลับ!CH$3,0))</f>
        <v>0</v>
      </c>
      <c r="CI233" s="64">
        <f>IF(ลับ!CI$3=0,0,IF(เวลาเรียน!CQ27="น",ลับ!CI$3,0))</f>
        <v>0</v>
      </c>
      <c r="CJ233" s="64">
        <f>IF(ลับ!CJ$3=0,0,IF(เวลาเรียน!CR27="น",ลับ!CJ$3,0))</f>
        <v>0</v>
      </c>
      <c r="CK233" s="64">
        <f>IF(ลับ!CK$3=0,0,IF(เวลาเรียน!CS27="น",ลับ!CK$3,0))</f>
        <v>0</v>
      </c>
      <c r="CL233" s="64">
        <f>IF(ลับ!CL$3=0,0,IF(เวลาเรียน!CT27="น",ลับ!CL$3,0))</f>
        <v>0</v>
      </c>
      <c r="CM233" s="64">
        <f>IF(ลับ!CM$3=0,0,IF(เวลาเรียน!CU27="น",ลับ!CM$3,0))</f>
        <v>0</v>
      </c>
      <c r="CN233" s="64">
        <f>IF(ลับ!CN$3=0,0,IF(เวลาเรียน!CV27="น",ลับ!CN$3,0))</f>
        <v>0</v>
      </c>
      <c r="CO233" s="64">
        <f>IF(ลับ!CO$3=0,0,IF(เวลาเรียน!CW27="น",ลับ!CO$3,0))</f>
        <v>0</v>
      </c>
      <c r="CP233" s="64">
        <f>IF(ลับ!CP$3=0,0,IF(เวลาเรียน!CX27="น",ลับ!CP$3,0))</f>
        <v>0</v>
      </c>
      <c r="CQ233" s="64">
        <f>IF(ลับ!CQ$3=0,0,IF(เวลาเรียน!CY27="น",ลับ!CQ$3,0))</f>
        <v>0</v>
      </c>
      <c r="CR233" s="64">
        <f>IF(ลับ!CR$3=0,0,IF(เวลาเรียน!CZ27="น",ลับ!CR$3,0))</f>
        <v>0</v>
      </c>
      <c r="CS233" s="64">
        <f>IF(ลับ!CS$3=0,0,IF(เวลาเรียน!DA27="น",ลับ!CS$3,0))</f>
        <v>0</v>
      </c>
      <c r="CT233" s="64">
        <f>IF(ลับ!CT$3=0,0,IF(เวลาเรียน!DB27="น",ลับ!CT$3,0))</f>
        <v>0</v>
      </c>
      <c r="CU233" s="64">
        <f>IF(ลับ!CU$3=0,0,IF(เวลาเรียน!DC27="น",ลับ!CU$3,0))</f>
        <v>0</v>
      </c>
      <c r="CV233" s="64">
        <f>IF(ลับ!CV$3=0,0,IF(เวลาเรียน!DD27="น",ลับ!CV$3,0))</f>
        <v>0</v>
      </c>
      <c r="CW233" s="64">
        <f>IF(ลับ!CW$3=0,0,IF(เวลาเรียน!DE27="น",ลับ!CW$3,0))</f>
        <v>0</v>
      </c>
      <c r="CX233" s="85">
        <f t="shared" si="27"/>
        <v>0</v>
      </c>
      <c r="CZ233" s="51"/>
      <c r="DA233" s="51"/>
      <c r="DB233" s="51"/>
      <c r="DC233" s="51"/>
      <c r="DD233" s="51"/>
      <c r="DE233" s="51"/>
      <c r="DF233" s="51"/>
      <c r="DG233" s="51"/>
      <c r="DH233" s="51"/>
      <c r="DI233" s="51"/>
      <c r="DJ233" s="51"/>
      <c r="DK233" s="51"/>
      <c r="DL233" s="51"/>
      <c r="DM233" s="51"/>
      <c r="DN233" s="51"/>
      <c r="DO233" s="51"/>
      <c r="DP233" s="51"/>
      <c r="DQ233" s="51"/>
      <c r="DR233" s="51"/>
      <c r="DS233" s="51"/>
      <c r="DT233" s="51"/>
      <c r="DU233" s="51"/>
      <c r="DV233" s="51"/>
      <c r="DW233" s="51"/>
      <c r="DX233" s="51"/>
      <c r="DY233" s="51"/>
      <c r="DZ233" s="51"/>
      <c r="EA233" s="51"/>
      <c r="EB233" s="51"/>
      <c r="EC233" s="51"/>
      <c r="ED233" s="51"/>
      <c r="EE233" s="51"/>
      <c r="EF233" s="51"/>
      <c r="GI233" s="77"/>
      <c r="GJ233" s="77"/>
      <c r="GK233" s="77"/>
      <c r="GL233" s="77"/>
      <c r="GM233" s="77"/>
      <c r="GN233" s="77"/>
      <c r="GO233" s="77"/>
      <c r="GP233" s="77"/>
      <c r="GQ233" s="77"/>
      <c r="GR233" s="77"/>
      <c r="GS233" s="77"/>
      <c r="GT233" s="77"/>
      <c r="GU233" s="77"/>
      <c r="GV233" s="77"/>
      <c r="GW233" s="77"/>
      <c r="GX233" s="77"/>
      <c r="GY233" s="77"/>
      <c r="GZ233" s="77"/>
      <c r="HA233" s="77"/>
      <c r="HB233" s="77"/>
      <c r="HC233" s="77"/>
      <c r="HD233" s="77"/>
      <c r="HE233" s="77"/>
      <c r="HF233" s="77"/>
    </row>
    <row r="234" spans="1:214" ht="21">
      <c r="A234" s="29">
        <v>23</v>
      </c>
      <c r="B234" s="64">
        <f>IF(ลับ!B$3=0,0,IF(เวลาเรียน!G28="น",ลับ!B$3,0))</f>
        <v>0</v>
      </c>
      <c r="C234" s="64">
        <f>IF(ลับ!C$3=0,0,IF(เวลาเรียน!H28="น",ลับ!C$3,0))</f>
        <v>0</v>
      </c>
      <c r="D234" s="64">
        <f>IF(ลับ!D$3=0,0,IF(เวลาเรียน!I28="น",ลับ!D$3,0))</f>
        <v>0</v>
      </c>
      <c r="E234" s="64">
        <f>IF(ลับ!E$3=0,0,IF(เวลาเรียน!J28="น",ลับ!E$3,0))</f>
        <v>0</v>
      </c>
      <c r="F234" s="64">
        <f>IF(ลับ!F$3=0,0,IF(เวลาเรียน!K28="น",ลับ!F$3,0))</f>
        <v>0</v>
      </c>
      <c r="G234" s="64">
        <f>IF(ลับ!G$3=0,0,IF(เวลาเรียน!L28="น",ลับ!G$3,0))</f>
        <v>0</v>
      </c>
      <c r="H234" s="64">
        <f>IF(ลับ!H$3=0,0,IF(เวลาเรียน!M28="น",ลับ!H$3,0))</f>
        <v>0</v>
      </c>
      <c r="I234" s="64">
        <f>IF(ลับ!I$3=0,0,IF(เวลาเรียน!N28="น",ลับ!I$3,0))</f>
        <v>0</v>
      </c>
      <c r="J234" s="64">
        <f>IF(ลับ!J$3=0,0,IF(เวลาเรียน!O28="น",ลับ!J$3,0))</f>
        <v>0</v>
      </c>
      <c r="K234" s="64">
        <f>IF(ลับ!K$3=0,0,IF(เวลาเรียน!P28="น",ลับ!K$3,0))</f>
        <v>0</v>
      </c>
      <c r="L234" s="64">
        <f>IF(ลับ!L$3=0,0,IF(เวลาเรียน!Q28="น",ลับ!L$3,0))</f>
        <v>0</v>
      </c>
      <c r="M234" s="64">
        <f>IF(ลับ!M$3=0,0,IF(เวลาเรียน!R28="น",ลับ!M$3,0))</f>
        <v>0</v>
      </c>
      <c r="N234" s="64">
        <f>IF(ลับ!N$3=0,0,IF(เวลาเรียน!S28="น",ลับ!N$3,0))</f>
        <v>0</v>
      </c>
      <c r="O234" s="64">
        <f>IF(ลับ!O$3=0,0,IF(เวลาเรียน!T28="น",ลับ!O$3,0))</f>
        <v>0</v>
      </c>
      <c r="P234" s="64">
        <f>IF(ลับ!P$3=0,0,IF(เวลาเรียน!U28="น",ลับ!P$3,0))</f>
        <v>0</v>
      </c>
      <c r="Q234" s="64">
        <f>IF(ลับ!Q$3=0,0,IF(เวลาเรียน!V28="น",ลับ!Q$3,0))</f>
        <v>0</v>
      </c>
      <c r="R234" s="64">
        <f>IF(ลับ!R$3=0,0,IF(เวลาเรียน!W28="น",ลับ!R$3,0))</f>
        <v>0</v>
      </c>
      <c r="S234" s="64">
        <f>IF(ลับ!S$3=0,0,IF(เวลาเรียน!X28="น",ลับ!S$3,0))</f>
        <v>0</v>
      </c>
      <c r="T234" s="64">
        <f>IF(ลับ!T$3=0,0,IF(เวลาเรียน!Y28="น",ลับ!T$3,0))</f>
        <v>0</v>
      </c>
      <c r="U234" s="64">
        <f>IF(ลับ!U$3=0,0,IF(เวลาเรียน!Z28="น",ลับ!U$3,0))</f>
        <v>0</v>
      </c>
      <c r="V234" s="64">
        <f>IF(ลับ!V$3=0,0,IF(เวลาเรียน!AA28="น",ลับ!V$3,0))</f>
        <v>0</v>
      </c>
      <c r="W234" s="64">
        <f>IF(ลับ!W$3=0,0,IF(เวลาเรียน!AB28="น",ลับ!W$3,0))</f>
        <v>0</v>
      </c>
      <c r="X234" s="64">
        <f>IF(ลับ!X$3=0,0,IF(เวลาเรียน!AC28="น",ลับ!X$3,0))</f>
        <v>0</v>
      </c>
      <c r="Y234" s="64">
        <f>IF(ลับ!Y$3=0,0,IF(เวลาเรียน!AD28="น",ลับ!Y$3,0))</f>
        <v>0</v>
      </c>
      <c r="Z234" s="773">
        <f>IF(ลับ!Z$3=0,0,IF(เวลาเรียน!AE28="น",ลับ!Z$3,0))</f>
        <v>0</v>
      </c>
      <c r="AA234" s="64">
        <f>IF(ลับ!B$3=0,0,IF(เวลาเรียน!AH28="น",ลับ!B$3,0))</f>
        <v>0</v>
      </c>
      <c r="AB234" s="64">
        <f>IF(ลับ!C$3=0,0,IF(เวลาเรียน!AI28="น",ลับ!C$3,0))</f>
        <v>0</v>
      </c>
      <c r="AC234" s="64">
        <f>IF(ลับ!D$3=0,0,IF(เวลาเรียน!AJ28="น",ลับ!D$3,0))</f>
        <v>0</v>
      </c>
      <c r="AD234" s="64">
        <f>IF(ลับ!E$3=0,0,IF(เวลาเรียน!AK28="น",ลับ!E$3,0))</f>
        <v>0</v>
      </c>
      <c r="AE234" s="64">
        <f>IF(ลับ!F$3=0,0,IF(เวลาเรียน!AL28="น",ลับ!F$3,0))</f>
        <v>0</v>
      </c>
      <c r="AF234" s="64">
        <f>IF(ลับ!G$3=0,0,IF(เวลาเรียน!AM28="น",ลับ!G$3,0))</f>
        <v>0</v>
      </c>
      <c r="AG234" s="64">
        <f>IF(ลับ!H$3=0,0,IF(เวลาเรียน!AN28="น",ลับ!H$3,0))</f>
        <v>0</v>
      </c>
      <c r="AH234" s="64">
        <f>IF(ลับ!I$3=0,0,IF(เวลาเรียน!AO28="น",ลับ!I$3,0))</f>
        <v>0</v>
      </c>
      <c r="AI234" s="64">
        <f>IF(ลับ!J$3=0,0,IF(เวลาเรียน!AP28="น",ลับ!J$3,0))</f>
        <v>0</v>
      </c>
      <c r="AJ234" s="64">
        <f>IF(ลับ!K$3=0,0,IF(เวลาเรียน!AQ28="น",ลับ!K$3,0))</f>
        <v>0</v>
      </c>
      <c r="AK234" s="64">
        <f>IF(ลับ!L$3=0,0,IF(เวลาเรียน!AR28="น",ลับ!L$3,0))</f>
        <v>0</v>
      </c>
      <c r="AL234" s="64">
        <f>IF(ลับ!M$3=0,0,IF(เวลาเรียน!AS28="น",ลับ!M$3,0))</f>
        <v>0</v>
      </c>
      <c r="AM234" s="64">
        <f>IF(ลับ!N$3=0,0,IF(เวลาเรียน!AT28="น",ลับ!N$3,0))</f>
        <v>0</v>
      </c>
      <c r="AN234" s="64">
        <f>IF(ลับ!O$3=0,0,IF(เวลาเรียน!AU28="น",ลับ!O$3,0))</f>
        <v>0</v>
      </c>
      <c r="AO234" s="64">
        <f>IF(ลับ!P$3=0,0,IF(เวลาเรียน!AV28="น",ลับ!P$3,0))</f>
        <v>0</v>
      </c>
      <c r="AP234" s="64">
        <f>IF(ลับ!Q$3=0,0,IF(เวลาเรียน!AW28="น",ลับ!Q$3,0))</f>
        <v>0</v>
      </c>
      <c r="AQ234" s="64">
        <f>IF(ลับ!R$3=0,0,IF(เวลาเรียน!AX28="น",ลับ!R$3,0))</f>
        <v>0</v>
      </c>
      <c r="AR234" s="64">
        <f>IF(ลับ!S$3=0,0,IF(เวลาเรียน!AY28="น",ลับ!S$3,0))</f>
        <v>0</v>
      </c>
      <c r="AS234" s="64">
        <f>IF(ลับ!T$3=0,0,IF(เวลาเรียน!AZ28="น",ลับ!T$3,0))</f>
        <v>0</v>
      </c>
      <c r="AT234" s="64">
        <f>IF(ลับ!U$3=0,0,IF(เวลาเรียน!BA28="น",ลับ!U$3,0))</f>
        <v>0</v>
      </c>
      <c r="AU234" s="64">
        <f>IF(ลับ!V$3=0,0,IF(เวลาเรียน!BB28="น",ลับ!V$3,0))</f>
        <v>0</v>
      </c>
      <c r="AV234" s="64">
        <f>IF(ลับ!W$3=0,0,IF(เวลาเรียน!BC28="น",ลับ!W$3,0))</f>
        <v>0</v>
      </c>
      <c r="AW234" s="64">
        <f>IF(ลับ!X$3=0,0,IF(เวลาเรียน!BD28="น",ลับ!X$3,0))</f>
        <v>0</v>
      </c>
      <c r="AX234" s="64">
        <f>IF(ลับ!Y$3=0,0,IF(เวลาเรียน!BE28="น",ลับ!Y$3,0))</f>
        <v>0</v>
      </c>
      <c r="AY234" s="64">
        <f>IF(ลับ!Z$3=0,0,IF(เวลาเรียน!BF28="น",ลับ!Z$3,0))</f>
        <v>0</v>
      </c>
      <c r="AZ234" s="64">
        <f>IF(ลับ!AA$3=0,0,IF(เวลาเรียน!BG28="น",ลับ!AA$3,0))</f>
        <v>0</v>
      </c>
      <c r="BA234" s="64">
        <f>IF(ลับ!AB$3=0,0,IF(เวลาเรียน!BH28="น",ลับ!AB$3,0))</f>
        <v>0</v>
      </c>
      <c r="BB234" s="64">
        <f>IF(ลับ!AC$3=0,0,IF(เวลาเรียน!BI28="น",ลับ!AC$3,0))</f>
        <v>0</v>
      </c>
      <c r="BC234" s="64">
        <f>IF(ลับ!AD$3=0,0,IF(เวลาเรียน!BJ28="น",ลับ!AD$3,0))</f>
        <v>0</v>
      </c>
      <c r="BD234" s="64">
        <f>IF(ลับ!AE$3=0,0,IF(เวลาเรียน!BK28="น",ลับ!AE$3,0))</f>
        <v>0</v>
      </c>
      <c r="BE234" s="64">
        <f>IF(ลับ!AF$3=0,0,IF(เวลาเรียน!BL28="น",ลับ!AF$3,0))</f>
        <v>0</v>
      </c>
      <c r="BF234" s="64">
        <f>IF(ลับ!AG$3=0,0,IF(เวลาเรียน!BM28="น",ลับ!AG$3,0))</f>
        <v>0</v>
      </c>
      <c r="BG234" s="64">
        <f>IF(ลับ!AH$3=0,0,IF(เวลาเรียน!BN28="น",ลับ!AH$3,0))</f>
        <v>0</v>
      </c>
      <c r="BH234" s="64">
        <f>IF(ลับ!AI$3=0,0,IF(เวลาเรียน!BO28="น",ลับ!AI$3,0))</f>
        <v>0</v>
      </c>
      <c r="BI234" s="64">
        <f>IF(ลับ!AJ$3=0,0,IF(เวลาเรียน!BP28="น",ลับ!AJ$3,0))</f>
        <v>0</v>
      </c>
      <c r="BJ234" s="64">
        <f>IF(ลับ!AK$3=0,0,IF(เวลาเรียน!BQ28="น",ลับ!AK$3,0))</f>
        <v>0</v>
      </c>
      <c r="BK234" s="64">
        <f>IF(ลับ!AL$3=0,0,IF(เวลาเรียน!BR28="น",ลับ!AL$3,0))</f>
        <v>0</v>
      </c>
      <c r="BL234" s="64">
        <f>IF(ลับ!AM$3=0,0,IF(เวลาเรียน!BS28="น",ลับ!AM$3,0))</f>
        <v>0</v>
      </c>
      <c r="BM234" s="64">
        <f>IF(ลับ!AN$3=0,0,IF(เวลาเรียน!BT28="น",ลับ!AN$3,0))</f>
        <v>0</v>
      </c>
      <c r="BN234" s="64">
        <f>IF(ลับ!AO$3=0,0,IF(เวลาเรียน!BU28="น",ลับ!AO$3,0))</f>
        <v>0</v>
      </c>
      <c r="BO234" s="64">
        <f>IF(ลับ!AP$3=0,0,IF(เวลาเรียน!BV28="น",ลับ!AP$3,0))</f>
        <v>0</v>
      </c>
      <c r="BP234" s="64">
        <f>IF(ลับ!AQ$3=0,0,IF(เวลาเรียน!BW28="น",ลับ!AQ$3,0))</f>
        <v>0</v>
      </c>
      <c r="BQ234" s="64">
        <f>IF(ลับ!AR$3=0,0,IF(เวลาเรียน!BX28="น",ลับ!AR$3,0))</f>
        <v>0</v>
      </c>
      <c r="BR234" s="64">
        <f>IF(ลับ!AS$3=0,0,IF(เวลาเรียน!BY28="น",ลับ!AS$3,0))</f>
        <v>0</v>
      </c>
      <c r="BS234" s="773">
        <f>IF(ลับ!AT$3=0,0,IF(เวลาเรียน!BZ28="น",ลับ!AT$3,0))</f>
        <v>0</v>
      </c>
      <c r="BT234" s="64">
        <f>IF(ลับ!BT$3=0,0,IF(เวลาเรียน!CB28="น",ลับ!BT$3,0))</f>
        <v>0</v>
      </c>
      <c r="BU234" s="64">
        <f>IF(ลับ!BU$3=0,0,IF(เวลาเรียน!CC28="น",ลับ!BU$3,0))</f>
        <v>0</v>
      </c>
      <c r="BV234" s="64">
        <f>IF(ลับ!BV$3=0,0,IF(เวลาเรียน!CD28="น",ลับ!BV$3,0))</f>
        <v>0</v>
      </c>
      <c r="BW234" s="64">
        <f>IF(ลับ!BW$3=0,0,IF(เวลาเรียน!CE28="น",ลับ!BW$3,0))</f>
        <v>0</v>
      </c>
      <c r="BX234" s="64">
        <f>IF(ลับ!BX$3=0,0,IF(เวลาเรียน!CF28="น",ลับ!BX$3,0))</f>
        <v>0</v>
      </c>
      <c r="BY234" s="64">
        <f>IF(ลับ!BY$3=0,0,IF(เวลาเรียน!CG28="น",ลับ!BY$3,0))</f>
        <v>0</v>
      </c>
      <c r="BZ234" s="64">
        <f>IF(ลับ!BZ$3=0,0,IF(เวลาเรียน!CH28="น",ลับ!BZ$3,0))</f>
        <v>0</v>
      </c>
      <c r="CA234" s="64">
        <f>IF(ลับ!CA$3=0,0,IF(เวลาเรียน!CI28="น",ลับ!CA$3,0))</f>
        <v>0</v>
      </c>
      <c r="CB234" s="64">
        <f>IF(ลับ!CB$3=0,0,IF(เวลาเรียน!CJ28="น",ลับ!CB$3,0))</f>
        <v>0</v>
      </c>
      <c r="CC234" s="64">
        <f>IF(ลับ!CC$3=0,0,IF(เวลาเรียน!CK28="น",ลับ!CC$3,0))</f>
        <v>0</v>
      </c>
      <c r="CD234" s="64">
        <f>IF(ลับ!CD$3=0,0,IF(เวลาเรียน!CL28="น",ลับ!CD$3,0))</f>
        <v>0</v>
      </c>
      <c r="CE234" s="64">
        <f>IF(ลับ!CE$3=0,0,IF(เวลาเรียน!CM28="น",ลับ!CE$3,0))</f>
        <v>0</v>
      </c>
      <c r="CF234" s="64">
        <f>IF(ลับ!CF$3=0,0,IF(เวลาเรียน!CN28="น",ลับ!CF$3,0))</f>
        <v>0</v>
      </c>
      <c r="CG234" s="64">
        <f>IF(ลับ!CG$3=0,0,IF(เวลาเรียน!CO28="น",ลับ!CG$3,0))</f>
        <v>0</v>
      </c>
      <c r="CH234" s="64">
        <f>IF(ลับ!CH$3=0,0,IF(เวลาเรียน!CP28="น",ลับ!CH$3,0))</f>
        <v>0</v>
      </c>
      <c r="CI234" s="64">
        <f>IF(ลับ!CI$3=0,0,IF(เวลาเรียน!CQ28="น",ลับ!CI$3,0))</f>
        <v>0</v>
      </c>
      <c r="CJ234" s="64">
        <f>IF(ลับ!CJ$3=0,0,IF(เวลาเรียน!CR28="น",ลับ!CJ$3,0))</f>
        <v>0</v>
      </c>
      <c r="CK234" s="64">
        <f>IF(ลับ!CK$3=0,0,IF(เวลาเรียน!CS28="น",ลับ!CK$3,0))</f>
        <v>0</v>
      </c>
      <c r="CL234" s="64">
        <f>IF(ลับ!CL$3=0,0,IF(เวลาเรียน!CT28="น",ลับ!CL$3,0))</f>
        <v>0</v>
      </c>
      <c r="CM234" s="64">
        <f>IF(ลับ!CM$3=0,0,IF(เวลาเรียน!CU28="น",ลับ!CM$3,0))</f>
        <v>0</v>
      </c>
      <c r="CN234" s="64">
        <f>IF(ลับ!CN$3=0,0,IF(เวลาเรียน!CV28="น",ลับ!CN$3,0))</f>
        <v>0</v>
      </c>
      <c r="CO234" s="64">
        <f>IF(ลับ!CO$3=0,0,IF(เวลาเรียน!CW28="น",ลับ!CO$3,0))</f>
        <v>0</v>
      </c>
      <c r="CP234" s="64">
        <f>IF(ลับ!CP$3=0,0,IF(เวลาเรียน!CX28="น",ลับ!CP$3,0))</f>
        <v>0</v>
      </c>
      <c r="CQ234" s="64">
        <f>IF(ลับ!CQ$3=0,0,IF(เวลาเรียน!CY28="น",ลับ!CQ$3,0))</f>
        <v>0</v>
      </c>
      <c r="CR234" s="64">
        <f>IF(ลับ!CR$3=0,0,IF(เวลาเรียน!CZ28="น",ลับ!CR$3,0))</f>
        <v>0</v>
      </c>
      <c r="CS234" s="64">
        <f>IF(ลับ!CS$3=0,0,IF(เวลาเรียน!DA28="น",ลับ!CS$3,0))</f>
        <v>0</v>
      </c>
      <c r="CT234" s="64">
        <f>IF(ลับ!CT$3=0,0,IF(เวลาเรียน!DB28="น",ลับ!CT$3,0))</f>
        <v>0</v>
      </c>
      <c r="CU234" s="64">
        <f>IF(ลับ!CU$3=0,0,IF(เวลาเรียน!DC28="น",ลับ!CU$3,0))</f>
        <v>0</v>
      </c>
      <c r="CV234" s="64">
        <f>IF(ลับ!CV$3=0,0,IF(เวลาเรียน!DD28="น",ลับ!CV$3,0))</f>
        <v>0</v>
      </c>
      <c r="CW234" s="64">
        <f>IF(ลับ!CW$3=0,0,IF(เวลาเรียน!DE28="น",ลับ!CW$3,0))</f>
        <v>0</v>
      </c>
      <c r="CX234" s="85">
        <f t="shared" si="27"/>
        <v>0</v>
      </c>
      <c r="CZ234" s="51"/>
      <c r="DA234" s="51"/>
      <c r="DB234" s="51"/>
      <c r="DC234" s="51"/>
      <c r="DD234" s="51"/>
      <c r="DE234" s="51"/>
      <c r="DF234" s="51"/>
      <c r="DG234" s="51"/>
      <c r="DH234" s="51"/>
      <c r="DI234" s="51"/>
      <c r="DJ234" s="51"/>
      <c r="DK234" s="51"/>
      <c r="DL234" s="51"/>
      <c r="DM234" s="51"/>
      <c r="DN234" s="51"/>
      <c r="DO234" s="51"/>
      <c r="DP234" s="51"/>
      <c r="DQ234" s="51"/>
      <c r="DR234" s="51"/>
      <c r="DS234" s="51"/>
      <c r="DT234" s="51"/>
      <c r="DU234" s="51"/>
      <c r="DV234" s="51"/>
      <c r="DW234" s="51"/>
      <c r="DX234" s="51"/>
      <c r="DY234" s="51"/>
      <c r="DZ234" s="51"/>
      <c r="EA234" s="51"/>
      <c r="EB234" s="51"/>
      <c r="EC234" s="51"/>
      <c r="ED234" s="51"/>
      <c r="EE234" s="51"/>
      <c r="EF234" s="51"/>
      <c r="GI234" s="77"/>
      <c r="GJ234" s="77"/>
      <c r="GK234" s="77"/>
      <c r="GL234" s="77"/>
      <c r="GM234" s="77"/>
      <c r="GN234" s="77"/>
      <c r="GO234" s="77"/>
      <c r="GP234" s="77"/>
      <c r="GQ234" s="77"/>
      <c r="GR234" s="77"/>
      <c r="GS234" s="77"/>
      <c r="GT234" s="77"/>
      <c r="GU234" s="77"/>
      <c r="GV234" s="77"/>
      <c r="GW234" s="77"/>
      <c r="GX234" s="77"/>
      <c r="GY234" s="77"/>
      <c r="GZ234" s="77"/>
      <c r="HA234" s="77"/>
      <c r="HB234" s="77"/>
      <c r="HC234" s="77"/>
      <c r="HD234" s="77"/>
      <c r="HE234" s="77"/>
      <c r="HF234" s="77"/>
    </row>
    <row r="235" spans="1:214" ht="21">
      <c r="A235" s="29">
        <v>24</v>
      </c>
      <c r="B235" s="64">
        <f>IF(ลับ!B$3=0,0,IF(เวลาเรียน!G29="น",ลับ!B$3,0))</f>
        <v>0</v>
      </c>
      <c r="C235" s="64">
        <f>IF(ลับ!C$3=0,0,IF(เวลาเรียน!H29="น",ลับ!C$3,0))</f>
        <v>0</v>
      </c>
      <c r="D235" s="64">
        <f>IF(ลับ!D$3=0,0,IF(เวลาเรียน!I29="น",ลับ!D$3,0))</f>
        <v>0</v>
      </c>
      <c r="E235" s="64">
        <f>IF(ลับ!E$3=0,0,IF(เวลาเรียน!J29="น",ลับ!E$3,0))</f>
        <v>0</v>
      </c>
      <c r="F235" s="64">
        <f>IF(ลับ!F$3=0,0,IF(เวลาเรียน!K29="น",ลับ!F$3,0))</f>
        <v>0</v>
      </c>
      <c r="G235" s="64">
        <f>IF(ลับ!G$3=0,0,IF(เวลาเรียน!L29="น",ลับ!G$3,0))</f>
        <v>0</v>
      </c>
      <c r="H235" s="64">
        <f>IF(ลับ!H$3=0,0,IF(เวลาเรียน!M29="น",ลับ!H$3,0))</f>
        <v>0</v>
      </c>
      <c r="I235" s="64">
        <f>IF(ลับ!I$3=0,0,IF(เวลาเรียน!N29="น",ลับ!I$3,0))</f>
        <v>0</v>
      </c>
      <c r="J235" s="64">
        <f>IF(ลับ!J$3=0,0,IF(เวลาเรียน!O29="น",ลับ!J$3,0))</f>
        <v>0</v>
      </c>
      <c r="K235" s="64">
        <f>IF(ลับ!K$3=0,0,IF(เวลาเรียน!P29="น",ลับ!K$3,0))</f>
        <v>0</v>
      </c>
      <c r="L235" s="64">
        <f>IF(ลับ!L$3=0,0,IF(เวลาเรียน!Q29="น",ลับ!L$3,0))</f>
        <v>0</v>
      </c>
      <c r="M235" s="64">
        <f>IF(ลับ!M$3=0,0,IF(เวลาเรียน!R29="น",ลับ!M$3,0))</f>
        <v>0</v>
      </c>
      <c r="N235" s="64">
        <f>IF(ลับ!N$3=0,0,IF(เวลาเรียน!S29="น",ลับ!N$3,0))</f>
        <v>0</v>
      </c>
      <c r="O235" s="64">
        <f>IF(ลับ!O$3=0,0,IF(เวลาเรียน!T29="น",ลับ!O$3,0))</f>
        <v>0</v>
      </c>
      <c r="P235" s="64">
        <f>IF(ลับ!P$3=0,0,IF(เวลาเรียน!U29="น",ลับ!P$3,0))</f>
        <v>0</v>
      </c>
      <c r="Q235" s="64">
        <f>IF(ลับ!Q$3=0,0,IF(เวลาเรียน!V29="น",ลับ!Q$3,0))</f>
        <v>0</v>
      </c>
      <c r="R235" s="64">
        <f>IF(ลับ!R$3=0,0,IF(เวลาเรียน!W29="น",ลับ!R$3,0))</f>
        <v>0</v>
      </c>
      <c r="S235" s="64">
        <f>IF(ลับ!S$3=0,0,IF(เวลาเรียน!X29="น",ลับ!S$3,0))</f>
        <v>0</v>
      </c>
      <c r="T235" s="64">
        <f>IF(ลับ!T$3=0,0,IF(เวลาเรียน!Y29="น",ลับ!T$3,0))</f>
        <v>0</v>
      </c>
      <c r="U235" s="64">
        <f>IF(ลับ!U$3=0,0,IF(เวลาเรียน!Z29="น",ลับ!U$3,0))</f>
        <v>0</v>
      </c>
      <c r="V235" s="64">
        <f>IF(ลับ!V$3=0,0,IF(เวลาเรียน!AA29="น",ลับ!V$3,0))</f>
        <v>0</v>
      </c>
      <c r="W235" s="64">
        <f>IF(ลับ!W$3=0,0,IF(เวลาเรียน!AB29="น",ลับ!W$3,0))</f>
        <v>0</v>
      </c>
      <c r="X235" s="64">
        <f>IF(ลับ!X$3=0,0,IF(เวลาเรียน!AC29="น",ลับ!X$3,0))</f>
        <v>0</v>
      </c>
      <c r="Y235" s="64">
        <f>IF(ลับ!Y$3=0,0,IF(เวลาเรียน!AD29="น",ลับ!Y$3,0))</f>
        <v>0</v>
      </c>
      <c r="Z235" s="773">
        <f>IF(ลับ!Z$3=0,0,IF(เวลาเรียน!AE29="น",ลับ!Z$3,0))</f>
        <v>0</v>
      </c>
      <c r="AA235" s="64">
        <f>IF(ลับ!B$3=0,0,IF(เวลาเรียน!AH29="น",ลับ!B$3,0))</f>
        <v>0</v>
      </c>
      <c r="AB235" s="64">
        <f>IF(ลับ!C$3=0,0,IF(เวลาเรียน!AI29="น",ลับ!C$3,0))</f>
        <v>0</v>
      </c>
      <c r="AC235" s="64">
        <f>IF(ลับ!D$3=0,0,IF(เวลาเรียน!AJ29="น",ลับ!D$3,0))</f>
        <v>0</v>
      </c>
      <c r="AD235" s="64">
        <f>IF(ลับ!E$3=0,0,IF(เวลาเรียน!AK29="น",ลับ!E$3,0))</f>
        <v>0</v>
      </c>
      <c r="AE235" s="64">
        <f>IF(ลับ!F$3=0,0,IF(เวลาเรียน!AL29="น",ลับ!F$3,0))</f>
        <v>0</v>
      </c>
      <c r="AF235" s="64">
        <f>IF(ลับ!G$3=0,0,IF(เวลาเรียน!AM29="น",ลับ!G$3,0))</f>
        <v>0</v>
      </c>
      <c r="AG235" s="64">
        <f>IF(ลับ!H$3=0,0,IF(เวลาเรียน!AN29="น",ลับ!H$3,0))</f>
        <v>0</v>
      </c>
      <c r="AH235" s="64">
        <f>IF(ลับ!I$3=0,0,IF(เวลาเรียน!AO29="น",ลับ!I$3,0))</f>
        <v>0</v>
      </c>
      <c r="AI235" s="64">
        <f>IF(ลับ!J$3=0,0,IF(เวลาเรียน!AP29="น",ลับ!J$3,0))</f>
        <v>0</v>
      </c>
      <c r="AJ235" s="64">
        <f>IF(ลับ!K$3=0,0,IF(เวลาเรียน!AQ29="น",ลับ!K$3,0))</f>
        <v>0</v>
      </c>
      <c r="AK235" s="64">
        <f>IF(ลับ!L$3=0,0,IF(เวลาเรียน!AR29="น",ลับ!L$3,0))</f>
        <v>0</v>
      </c>
      <c r="AL235" s="64">
        <f>IF(ลับ!M$3=0,0,IF(เวลาเรียน!AS29="น",ลับ!M$3,0))</f>
        <v>0</v>
      </c>
      <c r="AM235" s="64">
        <f>IF(ลับ!N$3=0,0,IF(เวลาเรียน!AT29="น",ลับ!N$3,0))</f>
        <v>0</v>
      </c>
      <c r="AN235" s="64">
        <f>IF(ลับ!O$3=0,0,IF(เวลาเรียน!AU29="น",ลับ!O$3,0))</f>
        <v>0</v>
      </c>
      <c r="AO235" s="64">
        <f>IF(ลับ!P$3=0,0,IF(เวลาเรียน!AV29="น",ลับ!P$3,0))</f>
        <v>0</v>
      </c>
      <c r="AP235" s="64">
        <f>IF(ลับ!Q$3=0,0,IF(เวลาเรียน!AW29="น",ลับ!Q$3,0))</f>
        <v>0</v>
      </c>
      <c r="AQ235" s="64">
        <f>IF(ลับ!R$3=0,0,IF(เวลาเรียน!AX29="น",ลับ!R$3,0))</f>
        <v>0</v>
      </c>
      <c r="AR235" s="64">
        <f>IF(ลับ!S$3=0,0,IF(เวลาเรียน!AY29="น",ลับ!S$3,0))</f>
        <v>0</v>
      </c>
      <c r="AS235" s="64">
        <f>IF(ลับ!T$3=0,0,IF(เวลาเรียน!AZ29="น",ลับ!T$3,0))</f>
        <v>0</v>
      </c>
      <c r="AT235" s="64">
        <f>IF(ลับ!U$3=0,0,IF(เวลาเรียน!BA29="น",ลับ!U$3,0))</f>
        <v>0</v>
      </c>
      <c r="AU235" s="64">
        <f>IF(ลับ!V$3=0,0,IF(เวลาเรียน!BB29="น",ลับ!V$3,0))</f>
        <v>0</v>
      </c>
      <c r="AV235" s="64">
        <f>IF(ลับ!W$3=0,0,IF(เวลาเรียน!BC29="น",ลับ!W$3,0))</f>
        <v>0</v>
      </c>
      <c r="AW235" s="64">
        <f>IF(ลับ!X$3=0,0,IF(เวลาเรียน!BD29="น",ลับ!X$3,0))</f>
        <v>0</v>
      </c>
      <c r="AX235" s="64">
        <f>IF(ลับ!Y$3=0,0,IF(เวลาเรียน!BE29="น",ลับ!Y$3,0))</f>
        <v>0</v>
      </c>
      <c r="AY235" s="64">
        <f>IF(ลับ!Z$3=0,0,IF(เวลาเรียน!BF29="น",ลับ!Z$3,0))</f>
        <v>0</v>
      </c>
      <c r="AZ235" s="64">
        <f>IF(ลับ!AA$3=0,0,IF(เวลาเรียน!BG29="น",ลับ!AA$3,0))</f>
        <v>0</v>
      </c>
      <c r="BA235" s="64">
        <f>IF(ลับ!AB$3=0,0,IF(เวลาเรียน!BH29="น",ลับ!AB$3,0))</f>
        <v>0</v>
      </c>
      <c r="BB235" s="64">
        <f>IF(ลับ!AC$3=0,0,IF(เวลาเรียน!BI29="น",ลับ!AC$3,0))</f>
        <v>0</v>
      </c>
      <c r="BC235" s="64">
        <f>IF(ลับ!AD$3=0,0,IF(เวลาเรียน!BJ29="น",ลับ!AD$3,0))</f>
        <v>0</v>
      </c>
      <c r="BD235" s="64">
        <f>IF(ลับ!AE$3=0,0,IF(เวลาเรียน!BK29="น",ลับ!AE$3,0))</f>
        <v>0</v>
      </c>
      <c r="BE235" s="64">
        <f>IF(ลับ!AF$3=0,0,IF(เวลาเรียน!BL29="น",ลับ!AF$3,0))</f>
        <v>0</v>
      </c>
      <c r="BF235" s="64">
        <f>IF(ลับ!AG$3=0,0,IF(เวลาเรียน!BM29="น",ลับ!AG$3,0))</f>
        <v>0</v>
      </c>
      <c r="BG235" s="64">
        <f>IF(ลับ!AH$3=0,0,IF(เวลาเรียน!BN29="น",ลับ!AH$3,0))</f>
        <v>0</v>
      </c>
      <c r="BH235" s="64">
        <f>IF(ลับ!AI$3=0,0,IF(เวลาเรียน!BO29="น",ลับ!AI$3,0))</f>
        <v>0</v>
      </c>
      <c r="BI235" s="64">
        <f>IF(ลับ!AJ$3=0,0,IF(เวลาเรียน!BP29="น",ลับ!AJ$3,0))</f>
        <v>0</v>
      </c>
      <c r="BJ235" s="64">
        <f>IF(ลับ!AK$3=0,0,IF(เวลาเรียน!BQ29="น",ลับ!AK$3,0))</f>
        <v>0</v>
      </c>
      <c r="BK235" s="64">
        <f>IF(ลับ!AL$3=0,0,IF(เวลาเรียน!BR29="น",ลับ!AL$3,0))</f>
        <v>0</v>
      </c>
      <c r="BL235" s="64">
        <f>IF(ลับ!AM$3=0,0,IF(เวลาเรียน!BS29="น",ลับ!AM$3,0))</f>
        <v>0</v>
      </c>
      <c r="BM235" s="64">
        <f>IF(ลับ!AN$3=0,0,IF(เวลาเรียน!BT29="น",ลับ!AN$3,0))</f>
        <v>0</v>
      </c>
      <c r="BN235" s="64">
        <f>IF(ลับ!AO$3=0,0,IF(เวลาเรียน!BU29="น",ลับ!AO$3,0))</f>
        <v>0</v>
      </c>
      <c r="BO235" s="64">
        <f>IF(ลับ!AP$3=0,0,IF(เวลาเรียน!BV29="น",ลับ!AP$3,0))</f>
        <v>0</v>
      </c>
      <c r="BP235" s="64">
        <f>IF(ลับ!AQ$3=0,0,IF(เวลาเรียน!BW29="น",ลับ!AQ$3,0))</f>
        <v>0</v>
      </c>
      <c r="BQ235" s="64">
        <f>IF(ลับ!AR$3=0,0,IF(เวลาเรียน!BX29="น",ลับ!AR$3,0))</f>
        <v>0</v>
      </c>
      <c r="BR235" s="64">
        <f>IF(ลับ!AS$3=0,0,IF(เวลาเรียน!BY29="น",ลับ!AS$3,0))</f>
        <v>0</v>
      </c>
      <c r="BS235" s="773">
        <f>IF(ลับ!AT$3=0,0,IF(เวลาเรียน!BZ29="น",ลับ!AT$3,0))</f>
        <v>0</v>
      </c>
      <c r="BT235" s="64">
        <f>IF(ลับ!BT$3=0,0,IF(เวลาเรียน!CB29="น",ลับ!BT$3,0))</f>
        <v>0</v>
      </c>
      <c r="BU235" s="64">
        <f>IF(ลับ!BU$3=0,0,IF(เวลาเรียน!CC29="น",ลับ!BU$3,0))</f>
        <v>0</v>
      </c>
      <c r="BV235" s="64">
        <f>IF(ลับ!BV$3=0,0,IF(เวลาเรียน!CD29="น",ลับ!BV$3,0))</f>
        <v>0</v>
      </c>
      <c r="BW235" s="64">
        <f>IF(ลับ!BW$3=0,0,IF(เวลาเรียน!CE29="น",ลับ!BW$3,0))</f>
        <v>0</v>
      </c>
      <c r="BX235" s="64">
        <f>IF(ลับ!BX$3=0,0,IF(เวลาเรียน!CF29="น",ลับ!BX$3,0))</f>
        <v>0</v>
      </c>
      <c r="BY235" s="64">
        <f>IF(ลับ!BY$3=0,0,IF(เวลาเรียน!CG29="น",ลับ!BY$3,0))</f>
        <v>0</v>
      </c>
      <c r="BZ235" s="64">
        <f>IF(ลับ!BZ$3=0,0,IF(เวลาเรียน!CH29="น",ลับ!BZ$3,0))</f>
        <v>0</v>
      </c>
      <c r="CA235" s="64">
        <f>IF(ลับ!CA$3=0,0,IF(เวลาเรียน!CI29="น",ลับ!CA$3,0))</f>
        <v>0</v>
      </c>
      <c r="CB235" s="64">
        <f>IF(ลับ!CB$3=0,0,IF(เวลาเรียน!CJ29="น",ลับ!CB$3,0))</f>
        <v>0</v>
      </c>
      <c r="CC235" s="64">
        <f>IF(ลับ!CC$3=0,0,IF(เวลาเรียน!CK29="น",ลับ!CC$3,0))</f>
        <v>0</v>
      </c>
      <c r="CD235" s="64">
        <f>IF(ลับ!CD$3=0,0,IF(เวลาเรียน!CL29="น",ลับ!CD$3,0))</f>
        <v>0</v>
      </c>
      <c r="CE235" s="64">
        <f>IF(ลับ!CE$3=0,0,IF(เวลาเรียน!CM29="น",ลับ!CE$3,0))</f>
        <v>0</v>
      </c>
      <c r="CF235" s="64">
        <f>IF(ลับ!CF$3=0,0,IF(เวลาเรียน!CN29="น",ลับ!CF$3,0))</f>
        <v>0</v>
      </c>
      <c r="CG235" s="64">
        <f>IF(ลับ!CG$3=0,0,IF(เวลาเรียน!CO29="น",ลับ!CG$3,0))</f>
        <v>0</v>
      </c>
      <c r="CH235" s="64">
        <f>IF(ลับ!CH$3=0,0,IF(เวลาเรียน!CP29="น",ลับ!CH$3,0))</f>
        <v>0</v>
      </c>
      <c r="CI235" s="64">
        <f>IF(ลับ!CI$3=0,0,IF(เวลาเรียน!CQ29="น",ลับ!CI$3,0))</f>
        <v>0</v>
      </c>
      <c r="CJ235" s="64">
        <f>IF(ลับ!CJ$3=0,0,IF(เวลาเรียน!CR29="น",ลับ!CJ$3,0))</f>
        <v>0</v>
      </c>
      <c r="CK235" s="64">
        <f>IF(ลับ!CK$3=0,0,IF(เวลาเรียน!CS29="น",ลับ!CK$3,0))</f>
        <v>0</v>
      </c>
      <c r="CL235" s="64">
        <f>IF(ลับ!CL$3=0,0,IF(เวลาเรียน!CT29="น",ลับ!CL$3,0))</f>
        <v>0</v>
      </c>
      <c r="CM235" s="64">
        <f>IF(ลับ!CM$3=0,0,IF(เวลาเรียน!CU29="น",ลับ!CM$3,0))</f>
        <v>0</v>
      </c>
      <c r="CN235" s="64">
        <f>IF(ลับ!CN$3=0,0,IF(เวลาเรียน!CV29="น",ลับ!CN$3,0))</f>
        <v>0</v>
      </c>
      <c r="CO235" s="64">
        <f>IF(ลับ!CO$3=0,0,IF(เวลาเรียน!CW29="น",ลับ!CO$3,0))</f>
        <v>0</v>
      </c>
      <c r="CP235" s="64">
        <f>IF(ลับ!CP$3=0,0,IF(เวลาเรียน!CX29="น",ลับ!CP$3,0))</f>
        <v>0</v>
      </c>
      <c r="CQ235" s="64">
        <f>IF(ลับ!CQ$3=0,0,IF(เวลาเรียน!CY29="น",ลับ!CQ$3,0))</f>
        <v>0</v>
      </c>
      <c r="CR235" s="64">
        <f>IF(ลับ!CR$3=0,0,IF(เวลาเรียน!CZ29="น",ลับ!CR$3,0))</f>
        <v>0</v>
      </c>
      <c r="CS235" s="64">
        <f>IF(ลับ!CS$3=0,0,IF(เวลาเรียน!DA29="น",ลับ!CS$3,0))</f>
        <v>0</v>
      </c>
      <c r="CT235" s="64">
        <f>IF(ลับ!CT$3=0,0,IF(เวลาเรียน!DB29="น",ลับ!CT$3,0))</f>
        <v>0</v>
      </c>
      <c r="CU235" s="64">
        <f>IF(ลับ!CU$3=0,0,IF(เวลาเรียน!DC29="น",ลับ!CU$3,0))</f>
        <v>0</v>
      </c>
      <c r="CV235" s="64">
        <f>IF(ลับ!CV$3=0,0,IF(เวลาเรียน!DD29="น",ลับ!CV$3,0))</f>
        <v>0</v>
      </c>
      <c r="CW235" s="64">
        <f>IF(ลับ!CW$3=0,0,IF(เวลาเรียน!DE29="น",ลับ!CW$3,0))</f>
        <v>0</v>
      </c>
      <c r="CX235" s="85">
        <f t="shared" si="27"/>
        <v>0</v>
      </c>
      <c r="CZ235" s="51"/>
      <c r="DA235" s="51"/>
      <c r="DB235" s="51"/>
      <c r="DC235" s="51"/>
      <c r="DD235" s="51"/>
      <c r="DE235" s="51"/>
      <c r="DF235" s="51"/>
      <c r="DG235" s="51"/>
      <c r="DH235" s="51"/>
      <c r="DI235" s="51"/>
      <c r="DJ235" s="51"/>
      <c r="DK235" s="51"/>
      <c r="DL235" s="51"/>
      <c r="DM235" s="51"/>
      <c r="DN235" s="51"/>
      <c r="DO235" s="51"/>
      <c r="DP235" s="51"/>
      <c r="DQ235" s="51"/>
      <c r="DR235" s="51"/>
      <c r="DS235" s="51"/>
      <c r="DT235" s="51"/>
      <c r="DU235" s="51"/>
      <c r="DV235" s="51"/>
      <c r="DW235" s="51"/>
      <c r="DX235" s="51"/>
      <c r="DY235" s="51"/>
      <c r="DZ235" s="51"/>
      <c r="EA235" s="51"/>
      <c r="EB235" s="51"/>
      <c r="EC235" s="51"/>
      <c r="ED235" s="51"/>
      <c r="EE235" s="51"/>
      <c r="EF235" s="51"/>
      <c r="GI235" s="77"/>
      <c r="GJ235" s="77"/>
      <c r="GK235" s="77"/>
      <c r="GL235" s="77"/>
      <c r="GM235" s="77"/>
      <c r="GN235" s="77"/>
      <c r="GO235" s="77"/>
      <c r="GP235" s="77"/>
      <c r="GQ235" s="77"/>
      <c r="GR235" s="77"/>
      <c r="GS235" s="77"/>
      <c r="GT235" s="77"/>
      <c r="GU235" s="77"/>
      <c r="GV235" s="77"/>
      <c r="GW235" s="77"/>
      <c r="GX235" s="77"/>
      <c r="GY235" s="77"/>
      <c r="GZ235" s="77"/>
      <c r="HA235" s="77"/>
      <c r="HB235" s="77"/>
      <c r="HC235" s="77"/>
      <c r="HD235" s="77"/>
      <c r="HE235" s="77"/>
      <c r="HF235" s="77"/>
    </row>
    <row r="236" spans="1:214" ht="21">
      <c r="A236" s="29">
        <v>25</v>
      </c>
      <c r="B236" s="64">
        <f>IF(ลับ!B$3=0,0,IF(เวลาเรียน!G30="น",ลับ!B$3,0))</f>
        <v>0</v>
      </c>
      <c r="C236" s="64">
        <f>IF(ลับ!C$3=0,0,IF(เวลาเรียน!H30="น",ลับ!C$3,0))</f>
        <v>0</v>
      </c>
      <c r="D236" s="64">
        <f>IF(ลับ!D$3=0,0,IF(เวลาเรียน!I30="น",ลับ!D$3,0))</f>
        <v>0</v>
      </c>
      <c r="E236" s="64">
        <f>IF(ลับ!E$3=0,0,IF(เวลาเรียน!J30="น",ลับ!E$3,0))</f>
        <v>0</v>
      </c>
      <c r="F236" s="64">
        <f>IF(ลับ!F$3=0,0,IF(เวลาเรียน!K30="น",ลับ!F$3,0))</f>
        <v>0</v>
      </c>
      <c r="G236" s="64">
        <f>IF(ลับ!G$3=0,0,IF(เวลาเรียน!L30="น",ลับ!G$3,0))</f>
        <v>0</v>
      </c>
      <c r="H236" s="64">
        <f>IF(ลับ!H$3=0,0,IF(เวลาเรียน!M30="น",ลับ!H$3,0))</f>
        <v>0</v>
      </c>
      <c r="I236" s="64">
        <f>IF(ลับ!I$3=0,0,IF(เวลาเรียน!N30="น",ลับ!I$3,0))</f>
        <v>0</v>
      </c>
      <c r="J236" s="64">
        <f>IF(ลับ!J$3=0,0,IF(เวลาเรียน!O30="น",ลับ!J$3,0))</f>
        <v>0</v>
      </c>
      <c r="K236" s="64">
        <f>IF(ลับ!K$3=0,0,IF(เวลาเรียน!P30="น",ลับ!K$3,0))</f>
        <v>0</v>
      </c>
      <c r="L236" s="64">
        <f>IF(ลับ!L$3=0,0,IF(เวลาเรียน!Q30="น",ลับ!L$3,0))</f>
        <v>0</v>
      </c>
      <c r="M236" s="64">
        <f>IF(ลับ!M$3=0,0,IF(เวลาเรียน!R30="น",ลับ!M$3,0))</f>
        <v>0</v>
      </c>
      <c r="N236" s="64">
        <f>IF(ลับ!N$3=0,0,IF(เวลาเรียน!S30="น",ลับ!N$3,0))</f>
        <v>0</v>
      </c>
      <c r="O236" s="64">
        <f>IF(ลับ!O$3=0,0,IF(เวลาเรียน!T30="น",ลับ!O$3,0))</f>
        <v>0</v>
      </c>
      <c r="P236" s="64">
        <f>IF(ลับ!P$3=0,0,IF(เวลาเรียน!U30="น",ลับ!P$3,0))</f>
        <v>0</v>
      </c>
      <c r="Q236" s="64">
        <f>IF(ลับ!Q$3=0,0,IF(เวลาเรียน!V30="น",ลับ!Q$3,0))</f>
        <v>0</v>
      </c>
      <c r="R236" s="64">
        <f>IF(ลับ!R$3=0,0,IF(เวลาเรียน!W30="น",ลับ!R$3,0))</f>
        <v>0</v>
      </c>
      <c r="S236" s="64">
        <f>IF(ลับ!S$3=0,0,IF(เวลาเรียน!X30="น",ลับ!S$3,0))</f>
        <v>0</v>
      </c>
      <c r="T236" s="64">
        <f>IF(ลับ!T$3=0,0,IF(เวลาเรียน!Y30="น",ลับ!T$3,0))</f>
        <v>0</v>
      </c>
      <c r="U236" s="64">
        <f>IF(ลับ!U$3=0,0,IF(เวลาเรียน!Z30="น",ลับ!U$3,0))</f>
        <v>0</v>
      </c>
      <c r="V236" s="64">
        <f>IF(ลับ!V$3=0,0,IF(เวลาเรียน!AA30="น",ลับ!V$3,0))</f>
        <v>0</v>
      </c>
      <c r="W236" s="64">
        <f>IF(ลับ!W$3=0,0,IF(เวลาเรียน!AB30="น",ลับ!W$3,0))</f>
        <v>0</v>
      </c>
      <c r="X236" s="64">
        <f>IF(ลับ!X$3=0,0,IF(เวลาเรียน!AC30="น",ลับ!X$3,0))</f>
        <v>0</v>
      </c>
      <c r="Y236" s="64">
        <f>IF(ลับ!Y$3=0,0,IF(เวลาเรียน!AD30="น",ลับ!Y$3,0))</f>
        <v>0</v>
      </c>
      <c r="Z236" s="773">
        <f>IF(ลับ!Z$3=0,0,IF(เวลาเรียน!AE30="น",ลับ!Z$3,0))</f>
        <v>0</v>
      </c>
      <c r="AA236" s="64">
        <f>IF(ลับ!B$3=0,0,IF(เวลาเรียน!AH30="น",ลับ!B$3,0))</f>
        <v>0</v>
      </c>
      <c r="AB236" s="64">
        <f>IF(ลับ!C$3=0,0,IF(เวลาเรียน!AI30="น",ลับ!C$3,0))</f>
        <v>0</v>
      </c>
      <c r="AC236" s="64">
        <f>IF(ลับ!D$3=0,0,IF(เวลาเรียน!AJ30="น",ลับ!D$3,0))</f>
        <v>0</v>
      </c>
      <c r="AD236" s="64">
        <f>IF(ลับ!E$3=0,0,IF(เวลาเรียน!AK30="น",ลับ!E$3,0))</f>
        <v>0</v>
      </c>
      <c r="AE236" s="64">
        <f>IF(ลับ!F$3=0,0,IF(เวลาเรียน!AL30="น",ลับ!F$3,0))</f>
        <v>0</v>
      </c>
      <c r="AF236" s="64">
        <f>IF(ลับ!G$3=0,0,IF(เวลาเรียน!AM30="น",ลับ!G$3,0))</f>
        <v>0</v>
      </c>
      <c r="AG236" s="64">
        <f>IF(ลับ!H$3=0,0,IF(เวลาเรียน!AN30="น",ลับ!H$3,0))</f>
        <v>0</v>
      </c>
      <c r="AH236" s="64">
        <f>IF(ลับ!I$3=0,0,IF(เวลาเรียน!AO30="น",ลับ!I$3,0))</f>
        <v>0</v>
      </c>
      <c r="AI236" s="64">
        <f>IF(ลับ!J$3=0,0,IF(เวลาเรียน!AP30="น",ลับ!J$3,0))</f>
        <v>0</v>
      </c>
      <c r="AJ236" s="64">
        <f>IF(ลับ!K$3=0,0,IF(เวลาเรียน!AQ30="น",ลับ!K$3,0))</f>
        <v>0</v>
      </c>
      <c r="AK236" s="64">
        <f>IF(ลับ!L$3=0,0,IF(เวลาเรียน!AR30="น",ลับ!L$3,0))</f>
        <v>0</v>
      </c>
      <c r="AL236" s="64">
        <f>IF(ลับ!M$3=0,0,IF(เวลาเรียน!AS30="น",ลับ!M$3,0))</f>
        <v>0</v>
      </c>
      <c r="AM236" s="64">
        <f>IF(ลับ!N$3=0,0,IF(เวลาเรียน!AT30="น",ลับ!N$3,0))</f>
        <v>0</v>
      </c>
      <c r="AN236" s="64">
        <f>IF(ลับ!O$3=0,0,IF(เวลาเรียน!AU30="น",ลับ!O$3,0))</f>
        <v>0</v>
      </c>
      <c r="AO236" s="64">
        <f>IF(ลับ!P$3=0,0,IF(เวลาเรียน!AV30="น",ลับ!P$3,0))</f>
        <v>0</v>
      </c>
      <c r="AP236" s="64">
        <f>IF(ลับ!Q$3=0,0,IF(เวลาเรียน!AW30="น",ลับ!Q$3,0))</f>
        <v>0</v>
      </c>
      <c r="AQ236" s="64">
        <f>IF(ลับ!R$3=0,0,IF(เวลาเรียน!AX30="น",ลับ!R$3,0))</f>
        <v>0</v>
      </c>
      <c r="AR236" s="64">
        <f>IF(ลับ!S$3=0,0,IF(เวลาเรียน!AY30="น",ลับ!S$3,0))</f>
        <v>0</v>
      </c>
      <c r="AS236" s="64">
        <f>IF(ลับ!T$3=0,0,IF(เวลาเรียน!AZ30="น",ลับ!T$3,0))</f>
        <v>0</v>
      </c>
      <c r="AT236" s="64">
        <f>IF(ลับ!U$3=0,0,IF(เวลาเรียน!BA30="น",ลับ!U$3,0))</f>
        <v>0</v>
      </c>
      <c r="AU236" s="64">
        <f>IF(ลับ!V$3=0,0,IF(เวลาเรียน!BB30="น",ลับ!V$3,0))</f>
        <v>0</v>
      </c>
      <c r="AV236" s="64">
        <f>IF(ลับ!W$3=0,0,IF(เวลาเรียน!BC30="น",ลับ!W$3,0))</f>
        <v>0</v>
      </c>
      <c r="AW236" s="64">
        <f>IF(ลับ!X$3=0,0,IF(เวลาเรียน!BD30="น",ลับ!X$3,0))</f>
        <v>0</v>
      </c>
      <c r="AX236" s="64">
        <f>IF(ลับ!Y$3=0,0,IF(เวลาเรียน!BE30="น",ลับ!Y$3,0))</f>
        <v>0</v>
      </c>
      <c r="AY236" s="64">
        <f>IF(ลับ!Z$3=0,0,IF(เวลาเรียน!BF30="น",ลับ!Z$3,0))</f>
        <v>0</v>
      </c>
      <c r="AZ236" s="64">
        <f>IF(ลับ!AA$3=0,0,IF(เวลาเรียน!BG30="น",ลับ!AA$3,0))</f>
        <v>0</v>
      </c>
      <c r="BA236" s="64">
        <f>IF(ลับ!AB$3=0,0,IF(เวลาเรียน!BH30="น",ลับ!AB$3,0))</f>
        <v>0</v>
      </c>
      <c r="BB236" s="64">
        <f>IF(ลับ!AC$3=0,0,IF(เวลาเรียน!BI30="น",ลับ!AC$3,0))</f>
        <v>0</v>
      </c>
      <c r="BC236" s="64">
        <f>IF(ลับ!AD$3=0,0,IF(เวลาเรียน!BJ30="น",ลับ!AD$3,0))</f>
        <v>0</v>
      </c>
      <c r="BD236" s="64">
        <f>IF(ลับ!AE$3=0,0,IF(เวลาเรียน!BK30="น",ลับ!AE$3,0))</f>
        <v>0</v>
      </c>
      <c r="BE236" s="64">
        <f>IF(ลับ!AF$3=0,0,IF(เวลาเรียน!BL30="น",ลับ!AF$3,0))</f>
        <v>0</v>
      </c>
      <c r="BF236" s="64">
        <f>IF(ลับ!AG$3=0,0,IF(เวลาเรียน!BM30="น",ลับ!AG$3,0))</f>
        <v>0</v>
      </c>
      <c r="BG236" s="64">
        <f>IF(ลับ!AH$3=0,0,IF(เวลาเรียน!BN30="น",ลับ!AH$3,0))</f>
        <v>0</v>
      </c>
      <c r="BH236" s="64">
        <f>IF(ลับ!AI$3=0,0,IF(เวลาเรียน!BO30="น",ลับ!AI$3,0))</f>
        <v>0</v>
      </c>
      <c r="BI236" s="64">
        <f>IF(ลับ!AJ$3=0,0,IF(เวลาเรียน!BP30="น",ลับ!AJ$3,0))</f>
        <v>0</v>
      </c>
      <c r="BJ236" s="64">
        <f>IF(ลับ!AK$3=0,0,IF(เวลาเรียน!BQ30="น",ลับ!AK$3,0))</f>
        <v>0</v>
      </c>
      <c r="BK236" s="64">
        <f>IF(ลับ!AL$3=0,0,IF(เวลาเรียน!BR30="น",ลับ!AL$3,0))</f>
        <v>0</v>
      </c>
      <c r="BL236" s="64">
        <f>IF(ลับ!AM$3=0,0,IF(เวลาเรียน!BS30="น",ลับ!AM$3,0))</f>
        <v>0</v>
      </c>
      <c r="BM236" s="64">
        <f>IF(ลับ!AN$3=0,0,IF(เวลาเรียน!BT30="น",ลับ!AN$3,0))</f>
        <v>0</v>
      </c>
      <c r="BN236" s="64">
        <f>IF(ลับ!AO$3=0,0,IF(เวลาเรียน!BU30="น",ลับ!AO$3,0))</f>
        <v>0</v>
      </c>
      <c r="BO236" s="64">
        <f>IF(ลับ!AP$3=0,0,IF(เวลาเรียน!BV30="น",ลับ!AP$3,0))</f>
        <v>0</v>
      </c>
      <c r="BP236" s="64">
        <f>IF(ลับ!AQ$3=0,0,IF(เวลาเรียน!BW30="น",ลับ!AQ$3,0))</f>
        <v>0</v>
      </c>
      <c r="BQ236" s="64">
        <f>IF(ลับ!AR$3=0,0,IF(เวลาเรียน!BX30="น",ลับ!AR$3,0))</f>
        <v>0</v>
      </c>
      <c r="BR236" s="64">
        <f>IF(ลับ!AS$3=0,0,IF(เวลาเรียน!BY30="น",ลับ!AS$3,0))</f>
        <v>0</v>
      </c>
      <c r="BS236" s="773">
        <f>IF(ลับ!AT$3=0,0,IF(เวลาเรียน!BZ30="น",ลับ!AT$3,0))</f>
        <v>0</v>
      </c>
      <c r="BT236" s="64">
        <f>IF(ลับ!BT$3=0,0,IF(เวลาเรียน!CB30="น",ลับ!BT$3,0))</f>
        <v>0</v>
      </c>
      <c r="BU236" s="64">
        <f>IF(ลับ!BU$3=0,0,IF(เวลาเรียน!CC30="น",ลับ!BU$3,0))</f>
        <v>0</v>
      </c>
      <c r="BV236" s="64">
        <f>IF(ลับ!BV$3=0,0,IF(เวลาเรียน!CD30="น",ลับ!BV$3,0))</f>
        <v>0</v>
      </c>
      <c r="BW236" s="64">
        <f>IF(ลับ!BW$3=0,0,IF(เวลาเรียน!CE30="น",ลับ!BW$3,0))</f>
        <v>0</v>
      </c>
      <c r="BX236" s="64">
        <f>IF(ลับ!BX$3=0,0,IF(เวลาเรียน!CF30="น",ลับ!BX$3,0))</f>
        <v>0</v>
      </c>
      <c r="BY236" s="64">
        <f>IF(ลับ!BY$3=0,0,IF(เวลาเรียน!CG30="น",ลับ!BY$3,0))</f>
        <v>0</v>
      </c>
      <c r="BZ236" s="64">
        <f>IF(ลับ!BZ$3=0,0,IF(เวลาเรียน!CH30="น",ลับ!BZ$3,0))</f>
        <v>0</v>
      </c>
      <c r="CA236" s="64">
        <f>IF(ลับ!CA$3=0,0,IF(เวลาเรียน!CI30="น",ลับ!CA$3,0))</f>
        <v>0</v>
      </c>
      <c r="CB236" s="64">
        <f>IF(ลับ!CB$3=0,0,IF(เวลาเรียน!CJ30="น",ลับ!CB$3,0))</f>
        <v>0</v>
      </c>
      <c r="CC236" s="64">
        <f>IF(ลับ!CC$3=0,0,IF(เวลาเรียน!CK30="น",ลับ!CC$3,0))</f>
        <v>0</v>
      </c>
      <c r="CD236" s="64">
        <f>IF(ลับ!CD$3=0,0,IF(เวลาเรียน!CL30="น",ลับ!CD$3,0))</f>
        <v>0</v>
      </c>
      <c r="CE236" s="64">
        <f>IF(ลับ!CE$3=0,0,IF(เวลาเรียน!CM30="น",ลับ!CE$3,0))</f>
        <v>0</v>
      </c>
      <c r="CF236" s="64">
        <f>IF(ลับ!CF$3=0,0,IF(เวลาเรียน!CN30="น",ลับ!CF$3,0))</f>
        <v>0</v>
      </c>
      <c r="CG236" s="64">
        <f>IF(ลับ!CG$3=0,0,IF(เวลาเรียน!CO30="น",ลับ!CG$3,0))</f>
        <v>0</v>
      </c>
      <c r="CH236" s="64">
        <f>IF(ลับ!CH$3=0,0,IF(เวลาเรียน!CP30="น",ลับ!CH$3,0))</f>
        <v>0</v>
      </c>
      <c r="CI236" s="64">
        <f>IF(ลับ!CI$3=0,0,IF(เวลาเรียน!CQ30="น",ลับ!CI$3,0))</f>
        <v>0</v>
      </c>
      <c r="CJ236" s="64">
        <f>IF(ลับ!CJ$3=0,0,IF(เวลาเรียน!CR30="น",ลับ!CJ$3,0))</f>
        <v>0</v>
      </c>
      <c r="CK236" s="64">
        <f>IF(ลับ!CK$3=0,0,IF(เวลาเรียน!CS30="น",ลับ!CK$3,0))</f>
        <v>0</v>
      </c>
      <c r="CL236" s="64">
        <f>IF(ลับ!CL$3=0,0,IF(เวลาเรียน!CT30="น",ลับ!CL$3,0))</f>
        <v>0</v>
      </c>
      <c r="CM236" s="64">
        <f>IF(ลับ!CM$3=0,0,IF(เวลาเรียน!CU30="น",ลับ!CM$3,0))</f>
        <v>0</v>
      </c>
      <c r="CN236" s="64">
        <f>IF(ลับ!CN$3=0,0,IF(เวลาเรียน!CV30="น",ลับ!CN$3,0))</f>
        <v>0</v>
      </c>
      <c r="CO236" s="64">
        <f>IF(ลับ!CO$3=0,0,IF(เวลาเรียน!CW30="น",ลับ!CO$3,0))</f>
        <v>0</v>
      </c>
      <c r="CP236" s="64">
        <f>IF(ลับ!CP$3=0,0,IF(เวลาเรียน!CX30="น",ลับ!CP$3,0))</f>
        <v>0</v>
      </c>
      <c r="CQ236" s="64">
        <f>IF(ลับ!CQ$3=0,0,IF(เวลาเรียน!CY30="น",ลับ!CQ$3,0))</f>
        <v>0</v>
      </c>
      <c r="CR236" s="64">
        <f>IF(ลับ!CR$3=0,0,IF(เวลาเรียน!CZ30="น",ลับ!CR$3,0))</f>
        <v>0</v>
      </c>
      <c r="CS236" s="64">
        <f>IF(ลับ!CS$3=0,0,IF(เวลาเรียน!DA30="น",ลับ!CS$3,0))</f>
        <v>0</v>
      </c>
      <c r="CT236" s="64">
        <f>IF(ลับ!CT$3=0,0,IF(เวลาเรียน!DB30="น",ลับ!CT$3,0))</f>
        <v>0</v>
      </c>
      <c r="CU236" s="64">
        <f>IF(ลับ!CU$3=0,0,IF(เวลาเรียน!DC30="น",ลับ!CU$3,0))</f>
        <v>0</v>
      </c>
      <c r="CV236" s="64">
        <f>IF(ลับ!CV$3=0,0,IF(เวลาเรียน!DD30="น",ลับ!CV$3,0))</f>
        <v>0</v>
      </c>
      <c r="CW236" s="64">
        <f>IF(ลับ!CW$3=0,0,IF(เวลาเรียน!DE30="น",ลับ!CW$3,0))</f>
        <v>0</v>
      </c>
      <c r="CX236" s="85">
        <f t="shared" si="27"/>
        <v>0</v>
      </c>
      <c r="CZ236" s="51"/>
      <c r="DA236" s="51"/>
      <c r="DB236" s="51"/>
      <c r="DC236" s="51"/>
      <c r="DD236" s="51"/>
      <c r="DE236" s="51"/>
      <c r="DF236" s="51"/>
      <c r="DG236" s="51"/>
      <c r="DH236" s="51"/>
      <c r="DI236" s="51"/>
      <c r="DJ236" s="51"/>
      <c r="DK236" s="51"/>
      <c r="DL236" s="51"/>
      <c r="DM236" s="51"/>
      <c r="DN236" s="51"/>
      <c r="DO236" s="51"/>
      <c r="DP236" s="51"/>
      <c r="DQ236" s="51"/>
      <c r="DR236" s="51"/>
      <c r="DS236" s="51"/>
      <c r="DT236" s="51"/>
      <c r="DU236" s="51"/>
      <c r="DV236" s="51"/>
      <c r="DW236" s="51"/>
      <c r="DX236" s="51"/>
      <c r="DY236" s="51"/>
      <c r="DZ236" s="51"/>
      <c r="EA236" s="51"/>
      <c r="EB236" s="51"/>
      <c r="EC236" s="51"/>
      <c r="ED236" s="51"/>
      <c r="EE236" s="51"/>
      <c r="EF236" s="51"/>
      <c r="GI236" s="77"/>
      <c r="GJ236" s="77"/>
      <c r="GK236" s="77"/>
      <c r="GL236" s="77"/>
      <c r="GM236" s="77"/>
      <c r="GN236" s="77"/>
      <c r="GO236" s="77"/>
      <c r="GP236" s="77"/>
      <c r="GQ236" s="77"/>
      <c r="GR236" s="77"/>
      <c r="GS236" s="77"/>
      <c r="GT236" s="77"/>
      <c r="GU236" s="77"/>
      <c r="GV236" s="77"/>
      <c r="GW236" s="77"/>
      <c r="GX236" s="77"/>
      <c r="GY236" s="77"/>
      <c r="GZ236" s="77"/>
      <c r="HA236" s="77"/>
      <c r="HB236" s="77"/>
      <c r="HC236" s="77"/>
      <c r="HD236" s="77"/>
      <c r="HE236" s="77"/>
      <c r="HF236" s="77"/>
    </row>
    <row r="237" spans="1:214" ht="21">
      <c r="A237" s="29">
        <v>26</v>
      </c>
      <c r="B237" s="64">
        <f>IF(ลับ!B$3=0,0,IF(เวลาเรียน!G31="น",ลับ!B$3,0))</f>
        <v>0</v>
      </c>
      <c r="C237" s="64">
        <f>IF(ลับ!C$3=0,0,IF(เวลาเรียน!H31="น",ลับ!C$3,0))</f>
        <v>0</v>
      </c>
      <c r="D237" s="64">
        <f>IF(ลับ!D$3=0,0,IF(เวลาเรียน!I31="น",ลับ!D$3,0))</f>
        <v>0</v>
      </c>
      <c r="E237" s="64">
        <f>IF(ลับ!E$3=0,0,IF(เวลาเรียน!J31="น",ลับ!E$3,0))</f>
        <v>0</v>
      </c>
      <c r="F237" s="64">
        <f>IF(ลับ!F$3=0,0,IF(เวลาเรียน!K31="น",ลับ!F$3,0))</f>
        <v>0</v>
      </c>
      <c r="G237" s="64">
        <f>IF(ลับ!G$3=0,0,IF(เวลาเรียน!L31="น",ลับ!G$3,0))</f>
        <v>0</v>
      </c>
      <c r="H237" s="64">
        <f>IF(ลับ!H$3=0,0,IF(เวลาเรียน!M31="น",ลับ!H$3,0))</f>
        <v>0</v>
      </c>
      <c r="I237" s="64">
        <f>IF(ลับ!I$3=0,0,IF(เวลาเรียน!N31="น",ลับ!I$3,0))</f>
        <v>0</v>
      </c>
      <c r="J237" s="64">
        <f>IF(ลับ!J$3=0,0,IF(เวลาเรียน!O31="น",ลับ!J$3,0))</f>
        <v>0</v>
      </c>
      <c r="K237" s="64">
        <f>IF(ลับ!K$3=0,0,IF(เวลาเรียน!P31="น",ลับ!K$3,0))</f>
        <v>0</v>
      </c>
      <c r="L237" s="64">
        <f>IF(ลับ!L$3=0,0,IF(เวลาเรียน!Q31="น",ลับ!L$3,0))</f>
        <v>0</v>
      </c>
      <c r="M237" s="64">
        <f>IF(ลับ!M$3=0,0,IF(เวลาเรียน!R31="น",ลับ!M$3,0))</f>
        <v>0</v>
      </c>
      <c r="N237" s="64">
        <f>IF(ลับ!N$3=0,0,IF(เวลาเรียน!S31="น",ลับ!N$3,0))</f>
        <v>0</v>
      </c>
      <c r="O237" s="64">
        <f>IF(ลับ!O$3=0,0,IF(เวลาเรียน!T31="น",ลับ!O$3,0))</f>
        <v>0</v>
      </c>
      <c r="P237" s="64">
        <f>IF(ลับ!P$3=0,0,IF(เวลาเรียน!U31="น",ลับ!P$3,0))</f>
        <v>0</v>
      </c>
      <c r="Q237" s="64">
        <f>IF(ลับ!Q$3=0,0,IF(เวลาเรียน!V31="น",ลับ!Q$3,0))</f>
        <v>0</v>
      </c>
      <c r="R237" s="64">
        <f>IF(ลับ!R$3=0,0,IF(เวลาเรียน!W31="น",ลับ!R$3,0))</f>
        <v>0</v>
      </c>
      <c r="S237" s="64">
        <f>IF(ลับ!S$3=0,0,IF(เวลาเรียน!X31="น",ลับ!S$3,0))</f>
        <v>0</v>
      </c>
      <c r="T237" s="64">
        <f>IF(ลับ!T$3=0,0,IF(เวลาเรียน!Y31="น",ลับ!T$3,0))</f>
        <v>0</v>
      </c>
      <c r="U237" s="64">
        <f>IF(ลับ!U$3=0,0,IF(เวลาเรียน!Z31="น",ลับ!U$3,0))</f>
        <v>0</v>
      </c>
      <c r="V237" s="64">
        <f>IF(ลับ!V$3=0,0,IF(เวลาเรียน!AA31="น",ลับ!V$3,0))</f>
        <v>0</v>
      </c>
      <c r="W237" s="64">
        <f>IF(ลับ!W$3=0,0,IF(เวลาเรียน!AB31="น",ลับ!W$3,0))</f>
        <v>0</v>
      </c>
      <c r="X237" s="64">
        <f>IF(ลับ!X$3=0,0,IF(เวลาเรียน!AC31="น",ลับ!X$3,0))</f>
        <v>0</v>
      </c>
      <c r="Y237" s="64">
        <f>IF(ลับ!Y$3=0,0,IF(เวลาเรียน!AD31="น",ลับ!Y$3,0))</f>
        <v>0</v>
      </c>
      <c r="Z237" s="773">
        <f>IF(ลับ!Z$3=0,0,IF(เวลาเรียน!AE31="น",ลับ!Z$3,0))</f>
        <v>0</v>
      </c>
      <c r="AA237" s="64">
        <f>IF(ลับ!B$3=0,0,IF(เวลาเรียน!AH31="น",ลับ!B$3,0))</f>
        <v>0</v>
      </c>
      <c r="AB237" s="64">
        <f>IF(ลับ!C$3=0,0,IF(เวลาเรียน!AI31="น",ลับ!C$3,0))</f>
        <v>0</v>
      </c>
      <c r="AC237" s="64">
        <f>IF(ลับ!D$3=0,0,IF(เวลาเรียน!AJ31="น",ลับ!D$3,0))</f>
        <v>0</v>
      </c>
      <c r="AD237" s="64">
        <f>IF(ลับ!E$3=0,0,IF(เวลาเรียน!AK31="น",ลับ!E$3,0))</f>
        <v>0</v>
      </c>
      <c r="AE237" s="64">
        <f>IF(ลับ!F$3=0,0,IF(เวลาเรียน!AL31="น",ลับ!F$3,0))</f>
        <v>0</v>
      </c>
      <c r="AF237" s="64">
        <f>IF(ลับ!G$3=0,0,IF(เวลาเรียน!AM31="น",ลับ!G$3,0))</f>
        <v>0</v>
      </c>
      <c r="AG237" s="64">
        <f>IF(ลับ!H$3=0,0,IF(เวลาเรียน!AN31="น",ลับ!H$3,0))</f>
        <v>0</v>
      </c>
      <c r="AH237" s="64">
        <f>IF(ลับ!I$3=0,0,IF(เวลาเรียน!AO31="น",ลับ!I$3,0))</f>
        <v>0</v>
      </c>
      <c r="AI237" s="64">
        <f>IF(ลับ!J$3=0,0,IF(เวลาเรียน!AP31="น",ลับ!J$3,0))</f>
        <v>0</v>
      </c>
      <c r="AJ237" s="64">
        <f>IF(ลับ!K$3=0,0,IF(เวลาเรียน!AQ31="น",ลับ!K$3,0))</f>
        <v>0</v>
      </c>
      <c r="AK237" s="64">
        <f>IF(ลับ!L$3=0,0,IF(เวลาเรียน!AR31="น",ลับ!L$3,0))</f>
        <v>0</v>
      </c>
      <c r="AL237" s="64">
        <f>IF(ลับ!M$3=0,0,IF(เวลาเรียน!AS31="น",ลับ!M$3,0))</f>
        <v>0</v>
      </c>
      <c r="AM237" s="64">
        <f>IF(ลับ!N$3=0,0,IF(เวลาเรียน!AT31="น",ลับ!N$3,0))</f>
        <v>0</v>
      </c>
      <c r="AN237" s="64">
        <f>IF(ลับ!O$3=0,0,IF(เวลาเรียน!AU31="น",ลับ!O$3,0))</f>
        <v>0</v>
      </c>
      <c r="AO237" s="64">
        <f>IF(ลับ!P$3=0,0,IF(เวลาเรียน!AV31="น",ลับ!P$3,0))</f>
        <v>0</v>
      </c>
      <c r="AP237" s="64">
        <f>IF(ลับ!Q$3=0,0,IF(เวลาเรียน!AW31="น",ลับ!Q$3,0))</f>
        <v>0</v>
      </c>
      <c r="AQ237" s="64">
        <f>IF(ลับ!R$3=0,0,IF(เวลาเรียน!AX31="น",ลับ!R$3,0))</f>
        <v>0</v>
      </c>
      <c r="AR237" s="64">
        <f>IF(ลับ!S$3=0,0,IF(เวลาเรียน!AY31="น",ลับ!S$3,0))</f>
        <v>0</v>
      </c>
      <c r="AS237" s="64">
        <f>IF(ลับ!T$3=0,0,IF(เวลาเรียน!AZ31="น",ลับ!T$3,0))</f>
        <v>0</v>
      </c>
      <c r="AT237" s="64">
        <f>IF(ลับ!U$3=0,0,IF(เวลาเรียน!BA31="น",ลับ!U$3,0))</f>
        <v>0</v>
      </c>
      <c r="AU237" s="64">
        <f>IF(ลับ!V$3=0,0,IF(เวลาเรียน!BB31="น",ลับ!V$3,0))</f>
        <v>0</v>
      </c>
      <c r="AV237" s="64">
        <f>IF(ลับ!W$3=0,0,IF(เวลาเรียน!BC31="น",ลับ!W$3,0))</f>
        <v>0</v>
      </c>
      <c r="AW237" s="64">
        <f>IF(ลับ!X$3=0,0,IF(เวลาเรียน!BD31="น",ลับ!X$3,0))</f>
        <v>0</v>
      </c>
      <c r="AX237" s="64">
        <f>IF(ลับ!Y$3=0,0,IF(เวลาเรียน!BE31="น",ลับ!Y$3,0))</f>
        <v>0</v>
      </c>
      <c r="AY237" s="64">
        <f>IF(ลับ!Z$3=0,0,IF(เวลาเรียน!BF31="น",ลับ!Z$3,0))</f>
        <v>0</v>
      </c>
      <c r="AZ237" s="64">
        <f>IF(ลับ!AA$3=0,0,IF(เวลาเรียน!BG31="น",ลับ!AA$3,0))</f>
        <v>0</v>
      </c>
      <c r="BA237" s="64">
        <f>IF(ลับ!AB$3=0,0,IF(เวลาเรียน!BH31="น",ลับ!AB$3,0))</f>
        <v>0</v>
      </c>
      <c r="BB237" s="64">
        <f>IF(ลับ!AC$3=0,0,IF(เวลาเรียน!BI31="น",ลับ!AC$3,0))</f>
        <v>0</v>
      </c>
      <c r="BC237" s="64">
        <f>IF(ลับ!AD$3=0,0,IF(เวลาเรียน!BJ31="น",ลับ!AD$3,0))</f>
        <v>0</v>
      </c>
      <c r="BD237" s="64">
        <f>IF(ลับ!AE$3=0,0,IF(เวลาเรียน!BK31="น",ลับ!AE$3,0))</f>
        <v>0</v>
      </c>
      <c r="BE237" s="64">
        <f>IF(ลับ!AF$3=0,0,IF(เวลาเรียน!BL31="น",ลับ!AF$3,0))</f>
        <v>0</v>
      </c>
      <c r="BF237" s="64">
        <f>IF(ลับ!AG$3=0,0,IF(เวลาเรียน!BM31="น",ลับ!AG$3,0))</f>
        <v>0</v>
      </c>
      <c r="BG237" s="64">
        <f>IF(ลับ!AH$3=0,0,IF(เวลาเรียน!BN31="น",ลับ!AH$3,0))</f>
        <v>0</v>
      </c>
      <c r="BH237" s="64">
        <f>IF(ลับ!AI$3=0,0,IF(เวลาเรียน!BO31="น",ลับ!AI$3,0))</f>
        <v>0</v>
      </c>
      <c r="BI237" s="64">
        <f>IF(ลับ!AJ$3=0,0,IF(เวลาเรียน!BP31="น",ลับ!AJ$3,0))</f>
        <v>0</v>
      </c>
      <c r="BJ237" s="64">
        <f>IF(ลับ!AK$3=0,0,IF(เวลาเรียน!BQ31="น",ลับ!AK$3,0))</f>
        <v>0</v>
      </c>
      <c r="BK237" s="64">
        <f>IF(ลับ!AL$3=0,0,IF(เวลาเรียน!BR31="น",ลับ!AL$3,0))</f>
        <v>0</v>
      </c>
      <c r="BL237" s="64">
        <f>IF(ลับ!AM$3=0,0,IF(เวลาเรียน!BS31="น",ลับ!AM$3,0))</f>
        <v>0</v>
      </c>
      <c r="BM237" s="64">
        <f>IF(ลับ!AN$3=0,0,IF(เวลาเรียน!BT31="น",ลับ!AN$3,0))</f>
        <v>0</v>
      </c>
      <c r="BN237" s="64">
        <f>IF(ลับ!AO$3=0,0,IF(เวลาเรียน!BU31="น",ลับ!AO$3,0))</f>
        <v>0</v>
      </c>
      <c r="BO237" s="64">
        <f>IF(ลับ!AP$3=0,0,IF(เวลาเรียน!BV31="น",ลับ!AP$3,0))</f>
        <v>0</v>
      </c>
      <c r="BP237" s="64">
        <f>IF(ลับ!AQ$3=0,0,IF(เวลาเรียน!BW31="น",ลับ!AQ$3,0))</f>
        <v>0</v>
      </c>
      <c r="BQ237" s="64">
        <f>IF(ลับ!AR$3=0,0,IF(เวลาเรียน!BX31="น",ลับ!AR$3,0))</f>
        <v>0</v>
      </c>
      <c r="BR237" s="64">
        <f>IF(ลับ!AS$3=0,0,IF(เวลาเรียน!BY31="น",ลับ!AS$3,0))</f>
        <v>0</v>
      </c>
      <c r="BS237" s="773">
        <f>IF(ลับ!AT$3=0,0,IF(เวลาเรียน!BZ31="น",ลับ!AT$3,0))</f>
        <v>0</v>
      </c>
      <c r="BT237" s="64">
        <f>IF(ลับ!BT$3=0,0,IF(เวลาเรียน!CB31="น",ลับ!BT$3,0))</f>
        <v>0</v>
      </c>
      <c r="BU237" s="64">
        <f>IF(ลับ!BU$3=0,0,IF(เวลาเรียน!CC31="น",ลับ!BU$3,0))</f>
        <v>0</v>
      </c>
      <c r="BV237" s="64">
        <f>IF(ลับ!BV$3=0,0,IF(เวลาเรียน!CD31="น",ลับ!BV$3,0))</f>
        <v>0</v>
      </c>
      <c r="BW237" s="64">
        <f>IF(ลับ!BW$3=0,0,IF(เวลาเรียน!CE31="น",ลับ!BW$3,0))</f>
        <v>0</v>
      </c>
      <c r="BX237" s="64">
        <f>IF(ลับ!BX$3=0,0,IF(เวลาเรียน!CF31="น",ลับ!BX$3,0))</f>
        <v>0</v>
      </c>
      <c r="BY237" s="64">
        <f>IF(ลับ!BY$3=0,0,IF(เวลาเรียน!CG31="น",ลับ!BY$3,0))</f>
        <v>0</v>
      </c>
      <c r="BZ237" s="64">
        <f>IF(ลับ!BZ$3=0,0,IF(เวลาเรียน!CH31="น",ลับ!BZ$3,0))</f>
        <v>0</v>
      </c>
      <c r="CA237" s="64">
        <f>IF(ลับ!CA$3=0,0,IF(เวลาเรียน!CI31="น",ลับ!CA$3,0))</f>
        <v>0</v>
      </c>
      <c r="CB237" s="64">
        <f>IF(ลับ!CB$3=0,0,IF(เวลาเรียน!CJ31="น",ลับ!CB$3,0))</f>
        <v>0</v>
      </c>
      <c r="CC237" s="64">
        <f>IF(ลับ!CC$3=0,0,IF(เวลาเรียน!CK31="น",ลับ!CC$3,0))</f>
        <v>0</v>
      </c>
      <c r="CD237" s="64">
        <f>IF(ลับ!CD$3=0,0,IF(เวลาเรียน!CL31="น",ลับ!CD$3,0))</f>
        <v>0</v>
      </c>
      <c r="CE237" s="64">
        <f>IF(ลับ!CE$3=0,0,IF(เวลาเรียน!CM31="น",ลับ!CE$3,0))</f>
        <v>0</v>
      </c>
      <c r="CF237" s="64">
        <f>IF(ลับ!CF$3=0,0,IF(เวลาเรียน!CN31="น",ลับ!CF$3,0))</f>
        <v>0</v>
      </c>
      <c r="CG237" s="64">
        <f>IF(ลับ!CG$3=0,0,IF(เวลาเรียน!CO31="น",ลับ!CG$3,0))</f>
        <v>0</v>
      </c>
      <c r="CH237" s="64">
        <f>IF(ลับ!CH$3=0,0,IF(เวลาเรียน!CP31="น",ลับ!CH$3,0))</f>
        <v>0</v>
      </c>
      <c r="CI237" s="64">
        <f>IF(ลับ!CI$3=0,0,IF(เวลาเรียน!CQ31="น",ลับ!CI$3,0))</f>
        <v>0</v>
      </c>
      <c r="CJ237" s="64">
        <f>IF(ลับ!CJ$3=0,0,IF(เวลาเรียน!CR31="น",ลับ!CJ$3,0))</f>
        <v>0</v>
      </c>
      <c r="CK237" s="64">
        <f>IF(ลับ!CK$3=0,0,IF(เวลาเรียน!CS31="น",ลับ!CK$3,0))</f>
        <v>0</v>
      </c>
      <c r="CL237" s="64">
        <f>IF(ลับ!CL$3=0,0,IF(เวลาเรียน!CT31="น",ลับ!CL$3,0))</f>
        <v>0</v>
      </c>
      <c r="CM237" s="64">
        <f>IF(ลับ!CM$3=0,0,IF(เวลาเรียน!CU31="น",ลับ!CM$3,0))</f>
        <v>0</v>
      </c>
      <c r="CN237" s="64">
        <f>IF(ลับ!CN$3=0,0,IF(เวลาเรียน!CV31="น",ลับ!CN$3,0))</f>
        <v>0</v>
      </c>
      <c r="CO237" s="64">
        <f>IF(ลับ!CO$3=0,0,IF(เวลาเรียน!CW31="น",ลับ!CO$3,0))</f>
        <v>0</v>
      </c>
      <c r="CP237" s="64">
        <f>IF(ลับ!CP$3=0,0,IF(เวลาเรียน!CX31="น",ลับ!CP$3,0))</f>
        <v>0</v>
      </c>
      <c r="CQ237" s="64">
        <f>IF(ลับ!CQ$3=0,0,IF(เวลาเรียน!CY31="น",ลับ!CQ$3,0))</f>
        <v>0</v>
      </c>
      <c r="CR237" s="64">
        <f>IF(ลับ!CR$3=0,0,IF(เวลาเรียน!CZ31="น",ลับ!CR$3,0))</f>
        <v>0</v>
      </c>
      <c r="CS237" s="64">
        <f>IF(ลับ!CS$3=0,0,IF(เวลาเรียน!DA31="น",ลับ!CS$3,0))</f>
        <v>0</v>
      </c>
      <c r="CT237" s="64">
        <f>IF(ลับ!CT$3=0,0,IF(เวลาเรียน!DB31="น",ลับ!CT$3,0))</f>
        <v>0</v>
      </c>
      <c r="CU237" s="64">
        <f>IF(ลับ!CU$3=0,0,IF(เวลาเรียน!DC31="น",ลับ!CU$3,0))</f>
        <v>0</v>
      </c>
      <c r="CV237" s="64">
        <f>IF(ลับ!CV$3=0,0,IF(เวลาเรียน!DD31="น",ลับ!CV$3,0))</f>
        <v>0</v>
      </c>
      <c r="CW237" s="64">
        <f>IF(ลับ!CW$3=0,0,IF(เวลาเรียน!DE31="น",ลับ!CW$3,0))</f>
        <v>0</v>
      </c>
      <c r="CX237" s="85">
        <f t="shared" si="27"/>
        <v>0</v>
      </c>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GI237" s="77"/>
      <c r="GJ237" s="77"/>
      <c r="GK237" s="77"/>
      <c r="GL237" s="77"/>
      <c r="GM237" s="77"/>
      <c r="GN237" s="77"/>
      <c r="GO237" s="77"/>
      <c r="GP237" s="77"/>
      <c r="GQ237" s="77"/>
      <c r="GR237" s="77"/>
      <c r="GS237" s="77"/>
      <c r="GT237" s="77"/>
      <c r="GU237" s="77"/>
      <c r="GV237" s="77"/>
      <c r="GW237" s="77"/>
      <c r="GX237" s="77"/>
      <c r="GY237" s="77"/>
      <c r="GZ237" s="77"/>
      <c r="HA237" s="77"/>
      <c r="HB237" s="77"/>
      <c r="HC237" s="77"/>
      <c r="HD237" s="77"/>
      <c r="HE237" s="77"/>
      <c r="HF237" s="77"/>
    </row>
    <row r="238" spans="1:214" ht="21">
      <c r="A238" s="29">
        <v>27</v>
      </c>
      <c r="B238" s="64">
        <f>IF(ลับ!B$3=0,0,IF(เวลาเรียน!G32="น",ลับ!B$3,0))</f>
        <v>0</v>
      </c>
      <c r="C238" s="64">
        <f>IF(ลับ!C$3=0,0,IF(เวลาเรียน!H32="น",ลับ!C$3,0))</f>
        <v>0</v>
      </c>
      <c r="D238" s="64">
        <f>IF(ลับ!D$3=0,0,IF(เวลาเรียน!I32="น",ลับ!D$3,0))</f>
        <v>0</v>
      </c>
      <c r="E238" s="64">
        <f>IF(ลับ!E$3=0,0,IF(เวลาเรียน!J32="น",ลับ!E$3,0))</f>
        <v>0</v>
      </c>
      <c r="F238" s="64">
        <f>IF(ลับ!F$3=0,0,IF(เวลาเรียน!K32="น",ลับ!F$3,0))</f>
        <v>0</v>
      </c>
      <c r="G238" s="64">
        <f>IF(ลับ!G$3=0,0,IF(เวลาเรียน!L32="น",ลับ!G$3,0))</f>
        <v>0</v>
      </c>
      <c r="H238" s="64">
        <f>IF(ลับ!H$3=0,0,IF(เวลาเรียน!M32="น",ลับ!H$3,0))</f>
        <v>0</v>
      </c>
      <c r="I238" s="64">
        <f>IF(ลับ!I$3=0,0,IF(เวลาเรียน!N32="น",ลับ!I$3,0))</f>
        <v>0</v>
      </c>
      <c r="J238" s="64">
        <f>IF(ลับ!J$3=0,0,IF(เวลาเรียน!O32="น",ลับ!J$3,0))</f>
        <v>0</v>
      </c>
      <c r="K238" s="64">
        <f>IF(ลับ!K$3=0,0,IF(เวลาเรียน!P32="น",ลับ!K$3,0))</f>
        <v>0</v>
      </c>
      <c r="L238" s="64">
        <f>IF(ลับ!L$3=0,0,IF(เวลาเรียน!Q32="น",ลับ!L$3,0))</f>
        <v>0</v>
      </c>
      <c r="M238" s="64">
        <f>IF(ลับ!M$3=0,0,IF(เวลาเรียน!R32="น",ลับ!M$3,0))</f>
        <v>0</v>
      </c>
      <c r="N238" s="64">
        <f>IF(ลับ!N$3=0,0,IF(เวลาเรียน!S32="น",ลับ!N$3,0))</f>
        <v>0</v>
      </c>
      <c r="O238" s="64">
        <f>IF(ลับ!O$3=0,0,IF(เวลาเรียน!T32="น",ลับ!O$3,0))</f>
        <v>0</v>
      </c>
      <c r="P238" s="64">
        <f>IF(ลับ!P$3=0,0,IF(เวลาเรียน!U32="น",ลับ!P$3,0))</f>
        <v>0</v>
      </c>
      <c r="Q238" s="64">
        <f>IF(ลับ!Q$3=0,0,IF(เวลาเรียน!V32="น",ลับ!Q$3,0))</f>
        <v>0</v>
      </c>
      <c r="R238" s="64">
        <f>IF(ลับ!R$3=0,0,IF(เวลาเรียน!W32="น",ลับ!R$3,0))</f>
        <v>0</v>
      </c>
      <c r="S238" s="64">
        <f>IF(ลับ!S$3=0,0,IF(เวลาเรียน!X32="น",ลับ!S$3,0))</f>
        <v>0</v>
      </c>
      <c r="T238" s="64">
        <f>IF(ลับ!T$3=0,0,IF(เวลาเรียน!Y32="น",ลับ!T$3,0))</f>
        <v>0</v>
      </c>
      <c r="U238" s="64">
        <f>IF(ลับ!U$3=0,0,IF(เวลาเรียน!Z32="น",ลับ!U$3,0))</f>
        <v>0</v>
      </c>
      <c r="V238" s="64">
        <f>IF(ลับ!V$3=0,0,IF(เวลาเรียน!AA32="น",ลับ!V$3,0))</f>
        <v>0</v>
      </c>
      <c r="W238" s="64">
        <f>IF(ลับ!W$3=0,0,IF(เวลาเรียน!AB32="น",ลับ!W$3,0))</f>
        <v>0</v>
      </c>
      <c r="X238" s="64">
        <f>IF(ลับ!X$3=0,0,IF(เวลาเรียน!AC32="น",ลับ!X$3,0))</f>
        <v>0</v>
      </c>
      <c r="Y238" s="64">
        <f>IF(ลับ!Y$3=0,0,IF(เวลาเรียน!AD32="น",ลับ!Y$3,0))</f>
        <v>0</v>
      </c>
      <c r="Z238" s="773">
        <f>IF(ลับ!Z$3=0,0,IF(เวลาเรียน!AE32="น",ลับ!Z$3,0))</f>
        <v>0</v>
      </c>
      <c r="AA238" s="64">
        <f>IF(ลับ!B$3=0,0,IF(เวลาเรียน!AH32="น",ลับ!B$3,0))</f>
        <v>0</v>
      </c>
      <c r="AB238" s="64">
        <f>IF(ลับ!C$3=0,0,IF(เวลาเรียน!AI32="น",ลับ!C$3,0))</f>
        <v>0</v>
      </c>
      <c r="AC238" s="64">
        <f>IF(ลับ!D$3=0,0,IF(เวลาเรียน!AJ32="น",ลับ!D$3,0))</f>
        <v>0</v>
      </c>
      <c r="AD238" s="64">
        <f>IF(ลับ!E$3=0,0,IF(เวลาเรียน!AK32="น",ลับ!E$3,0))</f>
        <v>0</v>
      </c>
      <c r="AE238" s="64">
        <f>IF(ลับ!F$3=0,0,IF(เวลาเรียน!AL32="น",ลับ!F$3,0))</f>
        <v>0</v>
      </c>
      <c r="AF238" s="64">
        <f>IF(ลับ!G$3=0,0,IF(เวลาเรียน!AM32="น",ลับ!G$3,0))</f>
        <v>0</v>
      </c>
      <c r="AG238" s="64">
        <f>IF(ลับ!H$3=0,0,IF(เวลาเรียน!AN32="น",ลับ!H$3,0))</f>
        <v>0</v>
      </c>
      <c r="AH238" s="64">
        <f>IF(ลับ!I$3=0,0,IF(เวลาเรียน!AO32="น",ลับ!I$3,0))</f>
        <v>0</v>
      </c>
      <c r="AI238" s="64">
        <f>IF(ลับ!J$3=0,0,IF(เวลาเรียน!AP32="น",ลับ!J$3,0))</f>
        <v>0</v>
      </c>
      <c r="AJ238" s="64">
        <f>IF(ลับ!K$3=0,0,IF(เวลาเรียน!AQ32="น",ลับ!K$3,0))</f>
        <v>0</v>
      </c>
      <c r="AK238" s="64">
        <f>IF(ลับ!L$3=0,0,IF(เวลาเรียน!AR32="น",ลับ!L$3,0))</f>
        <v>0</v>
      </c>
      <c r="AL238" s="64">
        <f>IF(ลับ!M$3=0,0,IF(เวลาเรียน!AS32="น",ลับ!M$3,0))</f>
        <v>0</v>
      </c>
      <c r="AM238" s="64">
        <f>IF(ลับ!N$3=0,0,IF(เวลาเรียน!AT32="น",ลับ!N$3,0))</f>
        <v>0</v>
      </c>
      <c r="AN238" s="64">
        <f>IF(ลับ!O$3=0,0,IF(เวลาเรียน!AU32="น",ลับ!O$3,0))</f>
        <v>0</v>
      </c>
      <c r="AO238" s="64">
        <f>IF(ลับ!P$3=0,0,IF(เวลาเรียน!AV32="น",ลับ!P$3,0))</f>
        <v>0</v>
      </c>
      <c r="AP238" s="64">
        <f>IF(ลับ!Q$3=0,0,IF(เวลาเรียน!AW32="น",ลับ!Q$3,0))</f>
        <v>0</v>
      </c>
      <c r="AQ238" s="64">
        <f>IF(ลับ!R$3=0,0,IF(เวลาเรียน!AX32="น",ลับ!R$3,0))</f>
        <v>0</v>
      </c>
      <c r="AR238" s="64">
        <f>IF(ลับ!S$3=0,0,IF(เวลาเรียน!AY32="น",ลับ!S$3,0))</f>
        <v>0</v>
      </c>
      <c r="AS238" s="64">
        <f>IF(ลับ!T$3=0,0,IF(เวลาเรียน!AZ32="น",ลับ!T$3,0))</f>
        <v>0</v>
      </c>
      <c r="AT238" s="64">
        <f>IF(ลับ!U$3=0,0,IF(เวลาเรียน!BA32="น",ลับ!U$3,0))</f>
        <v>0</v>
      </c>
      <c r="AU238" s="64">
        <f>IF(ลับ!V$3=0,0,IF(เวลาเรียน!BB32="น",ลับ!V$3,0))</f>
        <v>0</v>
      </c>
      <c r="AV238" s="64">
        <f>IF(ลับ!W$3=0,0,IF(เวลาเรียน!BC32="น",ลับ!W$3,0))</f>
        <v>0</v>
      </c>
      <c r="AW238" s="64">
        <f>IF(ลับ!X$3=0,0,IF(เวลาเรียน!BD32="น",ลับ!X$3,0))</f>
        <v>0</v>
      </c>
      <c r="AX238" s="64">
        <f>IF(ลับ!Y$3=0,0,IF(เวลาเรียน!BE32="น",ลับ!Y$3,0))</f>
        <v>0</v>
      </c>
      <c r="AY238" s="64">
        <f>IF(ลับ!Z$3=0,0,IF(เวลาเรียน!BF32="น",ลับ!Z$3,0))</f>
        <v>0</v>
      </c>
      <c r="AZ238" s="64">
        <f>IF(ลับ!AA$3=0,0,IF(เวลาเรียน!BG32="น",ลับ!AA$3,0))</f>
        <v>0</v>
      </c>
      <c r="BA238" s="64">
        <f>IF(ลับ!AB$3=0,0,IF(เวลาเรียน!BH32="น",ลับ!AB$3,0))</f>
        <v>0</v>
      </c>
      <c r="BB238" s="64">
        <f>IF(ลับ!AC$3=0,0,IF(เวลาเรียน!BI32="น",ลับ!AC$3,0))</f>
        <v>0</v>
      </c>
      <c r="BC238" s="64">
        <f>IF(ลับ!AD$3=0,0,IF(เวลาเรียน!BJ32="น",ลับ!AD$3,0))</f>
        <v>0</v>
      </c>
      <c r="BD238" s="64">
        <f>IF(ลับ!AE$3=0,0,IF(เวลาเรียน!BK32="น",ลับ!AE$3,0))</f>
        <v>0</v>
      </c>
      <c r="BE238" s="64">
        <f>IF(ลับ!AF$3=0,0,IF(เวลาเรียน!BL32="น",ลับ!AF$3,0))</f>
        <v>0</v>
      </c>
      <c r="BF238" s="64">
        <f>IF(ลับ!AG$3=0,0,IF(เวลาเรียน!BM32="น",ลับ!AG$3,0))</f>
        <v>0</v>
      </c>
      <c r="BG238" s="64">
        <f>IF(ลับ!AH$3=0,0,IF(เวลาเรียน!BN32="น",ลับ!AH$3,0))</f>
        <v>0</v>
      </c>
      <c r="BH238" s="64">
        <f>IF(ลับ!AI$3=0,0,IF(เวลาเรียน!BO32="น",ลับ!AI$3,0))</f>
        <v>0</v>
      </c>
      <c r="BI238" s="64">
        <f>IF(ลับ!AJ$3=0,0,IF(เวลาเรียน!BP32="น",ลับ!AJ$3,0))</f>
        <v>0</v>
      </c>
      <c r="BJ238" s="64">
        <f>IF(ลับ!AK$3=0,0,IF(เวลาเรียน!BQ32="น",ลับ!AK$3,0))</f>
        <v>0</v>
      </c>
      <c r="BK238" s="64">
        <f>IF(ลับ!AL$3=0,0,IF(เวลาเรียน!BR32="น",ลับ!AL$3,0))</f>
        <v>0</v>
      </c>
      <c r="BL238" s="64">
        <f>IF(ลับ!AM$3=0,0,IF(เวลาเรียน!BS32="น",ลับ!AM$3,0))</f>
        <v>0</v>
      </c>
      <c r="BM238" s="64">
        <f>IF(ลับ!AN$3=0,0,IF(เวลาเรียน!BT32="น",ลับ!AN$3,0))</f>
        <v>0</v>
      </c>
      <c r="BN238" s="64">
        <f>IF(ลับ!AO$3=0,0,IF(เวลาเรียน!BU32="น",ลับ!AO$3,0))</f>
        <v>0</v>
      </c>
      <c r="BO238" s="64">
        <f>IF(ลับ!AP$3=0,0,IF(เวลาเรียน!BV32="น",ลับ!AP$3,0))</f>
        <v>0</v>
      </c>
      <c r="BP238" s="64">
        <f>IF(ลับ!AQ$3=0,0,IF(เวลาเรียน!BW32="น",ลับ!AQ$3,0))</f>
        <v>0</v>
      </c>
      <c r="BQ238" s="64">
        <f>IF(ลับ!AR$3=0,0,IF(เวลาเรียน!BX32="น",ลับ!AR$3,0))</f>
        <v>0</v>
      </c>
      <c r="BR238" s="64">
        <f>IF(ลับ!AS$3=0,0,IF(เวลาเรียน!BY32="น",ลับ!AS$3,0))</f>
        <v>0</v>
      </c>
      <c r="BS238" s="773">
        <f>IF(ลับ!AT$3=0,0,IF(เวลาเรียน!BZ32="น",ลับ!AT$3,0))</f>
        <v>0</v>
      </c>
      <c r="BT238" s="64">
        <f>IF(ลับ!BT$3=0,0,IF(เวลาเรียน!CB32="น",ลับ!BT$3,0))</f>
        <v>0</v>
      </c>
      <c r="BU238" s="64">
        <f>IF(ลับ!BU$3=0,0,IF(เวลาเรียน!CC32="น",ลับ!BU$3,0))</f>
        <v>0</v>
      </c>
      <c r="BV238" s="64">
        <f>IF(ลับ!BV$3=0,0,IF(เวลาเรียน!CD32="น",ลับ!BV$3,0))</f>
        <v>0</v>
      </c>
      <c r="BW238" s="64">
        <f>IF(ลับ!BW$3=0,0,IF(เวลาเรียน!CE32="น",ลับ!BW$3,0))</f>
        <v>0</v>
      </c>
      <c r="BX238" s="64">
        <f>IF(ลับ!BX$3=0,0,IF(เวลาเรียน!CF32="น",ลับ!BX$3,0))</f>
        <v>0</v>
      </c>
      <c r="BY238" s="64">
        <f>IF(ลับ!BY$3=0,0,IF(เวลาเรียน!CG32="น",ลับ!BY$3,0))</f>
        <v>0</v>
      </c>
      <c r="BZ238" s="64">
        <f>IF(ลับ!BZ$3=0,0,IF(เวลาเรียน!CH32="น",ลับ!BZ$3,0))</f>
        <v>0</v>
      </c>
      <c r="CA238" s="64">
        <f>IF(ลับ!CA$3=0,0,IF(เวลาเรียน!CI32="น",ลับ!CA$3,0))</f>
        <v>0</v>
      </c>
      <c r="CB238" s="64">
        <f>IF(ลับ!CB$3=0,0,IF(เวลาเรียน!CJ32="น",ลับ!CB$3,0))</f>
        <v>0</v>
      </c>
      <c r="CC238" s="64">
        <f>IF(ลับ!CC$3=0,0,IF(เวลาเรียน!CK32="น",ลับ!CC$3,0))</f>
        <v>0</v>
      </c>
      <c r="CD238" s="64">
        <f>IF(ลับ!CD$3=0,0,IF(เวลาเรียน!CL32="น",ลับ!CD$3,0))</f>
        <v>0</v>
      </c>
      <c r="CE238" s="64">
        <f>IF(ลับ!CE$3=0,0,IF(เวลาเรียน!CM32="น",ลับ!CE$3,0))</f>
        <v>0</v>
      </c>
      <c r="CF238" s="64">
        <f>IF(ลับ!CF$3=0,0,IF(เวลาเรียน!CN32="น",ลับ!CF$3,0))</f>
        <v>0</v>
      </c>
      <c r="CG238" s="64">
        <f>IF(ลับ!CG$3=0,0,IF(เวลาเรียน!CO32="น",ลับ!CG$3,0))</f>
        <v>0</v>
      </c>
      <c r="CH238" s="64">
        <f>IF(ลับ!CH$3=0,0,IF(เวลาเรียน!CP32="น",ลับ!CH$3,0))</f>
        <v>0</v>
      </c>
      <c r="CI238" s="64">
        <f>IF(ลับ!CI$3=0,0,IF(เวลาเรียน!CQ32="น",ลับ!CI$3,0))</f>
        <v>0</v>
      </c>
      <c r="CJ238" s="64">
        <f>IF(ลับ!CJ$3=0,0,IF(เวลาเรียน!CR32="น",ลับ!CJ$3,0))</f>
        <v>0</v>
      </c>
      <c r="CK238" s="64">
        <f>IF(ลับ!CK$3=0,0,IF(เวลาเรียน!CS32="น",ลับ!CK$3,0))</f>
        <v>0</v>
      </c>
      <c r="CL238" s="64">
        <f>IF(ลับ!CL$3=0,0,IF(เวลาเรียน!CT32="น",ลับ!CL$3,0))</f>
        <v>0</v>
      </c>
      <c r="CM238" s="64">
        <f>IF(ลับ!CM$3=0,0,IF(เวลาเรียน!CU32="น",ลับ!CM$3,0))</f>
        <v>0</v>
      </c>
      <c r="CN238" s="64">
        <f>IF(ลับ!CN$3=0,0,IF(เวลาเรียน!CV32="น",ลับ!CN$3,0))</f>
        <v>0</v>
      </c>
      <c r="CO238" s="64">
        <f>IF(ลับ!CO$3=0,0,IF(เวลาเรียน!CW32="น",ลับ!CO$3,0))</f>
        <v>0</v>
      </c>
      <c r="CP238" s="64">
        <f>IF(ลับ!CP$3=0,0,IF(เวลาเรียน!CX32="น",ลับ!CP$3,0))</f>
        <v>0</v>
      </c>
      <c r="CQ238" s="64">
        <f>IF(ลับ!CQ$3=0,0,IF(เวลาเรียน!CY32="น",ลับ!CQ$3,0))</f>
        <v>0</v>
      </c>
      <c r="CR238" s="64">
        <f>IF(ลับ!CR$3=0,0,IF(เวลาเรียน!CZ32="น",ลับ!CR$3,0))</f>
        <v>0</v>
      </c>
      <c r="CS238" s="64">
        <f>IF(ลับ!CS$3=0,0,IF(เวลาเรียน!DA32="น",ลับ!CS$3,0))</f>
        <v>0</v>
      </c>
      <c r="CT238" s="64">
        <f>IF(ลับ!CT$3=0,0,IF(เวลาเรียน!DB32="น",ลับ!CT$3,0))</f>
        <v>0</v>
      </c>
      <c r="CU238" s="64">
        <f>IF(ลับ!CU$3=0,0,IF(เวลาเรียน!DC32="น",ลับ!CU$3,0))</f>
        <v>0</v>
      </c>
      <c r="CV238" s="64">
        <f>IF(ลับ!CV$3=0,0,IF(เวลาเรียน!DD32="น",ลับ!CV$3,0))</f>
        <v>0</v>
      </c>
      <c r="CW238" s="64">
        <f>IF(ลับ!CW$3=0,0,IF(เวลาเรียน!DE32="น",ลับ!CW$3,0))</f>
        <v>0</v>
      </c>
      <c r="CX238" s="85">
        <f t="shared" si="27"/>
        <v>0</v>
      </c>
      <c r="CZ238" s="51"/>
      <c r="DA238" s="51"/>
      <c r="DB238" s="51"/>
      <c r="DC238" s="51"/>
      <c r="DD238" s="51"/>
      <c r="DE238" s="51"/>
      <c r="DF238" s="51"/>
      <c r="DG238" s="51"/>
      <c r="DH238" s="51"/>
      <c r="DI238" s="51"/>
      <c r="DJ238" s="51"/>
      <c r="DK238" s="51"/>
      <c r="DL238" s="51"/>
      <c r="DM238" s="51"/>
      <c r="DN238" s="51"/>
      <c r="DO238" s="51"/>
      <c r="DP238" s="51"/>
      <c r="DQ238" s="51"/>
      <c r="DR238" s="51"/>
      <c r="DS238" s="51"/>
      <c r="DT238" s="51"/>
      <c r="DU238" s="51"/>
      <c r="DV238" s="51"/>
      <c r="DW238" s="51"/>
      <c r="DX238" s="51"/>
      <c r="DY238" s="51"/>
      <c r="DZ238" s="51"/>
      <c r="EA238" s="51"/>
      <c r="EB238" s="51"/>
      <c r="EC238" s="51"/>
      <c r="ED238" s="51"/>
      <c r="EE238" s="51"/>
      <c r="EF238" s="51"/>
    </row>
    <row r="239" spans="1:214" ht="21">
      <c r="A239" s="29">
        <v>28</v>
      </c>
      <c r="B239" s="64">
        <f>IF(ลับ!B$3=0,0,IF(เวลาเรียน!G33="น",ลับ!B$3,0))</f>
        <v>0</v>
      </c>
      <c r="C239" s="64">
        <f>IF(ลับ!C$3=0,0,IF(เวลาเรียน!H33="น",ลับ!C$3,0))</f>
        <v>0</v>
      </c>
      <c r="D239" s="64">
        <f>IF(ลับ!D$3=0,0,IF(เวลาเรียน!I33="น",ลับ!D$3,0))</f>
        <v>0</v>
      </c>
      <c r="E239" s="64">
        <f>IF(ลับ!E$3=0,0,IF(เวลาเรียน!J33="น",ลับ!E$3,0))</f>
        <v>0</v>
      </c>
      <c r="F239" s="64">
        <f>IF(ลับ!F$3=0,0,IF(เวลาเรียน!K33="น",ลับ!F$3,0))</f>
        <v>0</v>
      </c>
      <c r="G239" s="64">
        <f>IF(ลับ!G$3=0,0,IF(เวลาเรียน!L33="น",ลับ!G$3,0))</f>
        <v>0</v>
      </c>
      <c r="H239" s="64">
        <f>IF(ลับ!H$3=0,0,IF(เวลาเรียน!M33="น",ลับ!H$3,0))</f>
        <v>0</v>
      </c>
      <c r="I239" s="64">
        <f>IF(ลับ!I$3=0,0,IF(เวลาเรียน!N33="น",ลับ!I$3,0))</f>
        <v>0</v>
      </c>
      <c r="J239" s="64">
        <f>IF(ลับ!J$3=0,0,IF(เวลาเรียน!O33="น",ลับ!J$3,0))</f>
        <v>0</v>
      </c>
      <c r="K239" s="64">
        <f>IF(ลับ!K$3=0,0,IF(เวลาเรียน!P33="น",ลับ!K$3,0))</f>
        <v>0</v>
      </c>
      <c r="L239" s="64">
        <f>IF(ลับ!L$3=0,0,IF(เวลาเรียน!Q33="น",ลับ!L$3,0))</f>
        <v>0</v>
      </c>
      <c r="M239" s="64">
        <f>IF(ลับ!M$3=0,0,IF(เวลาเรียน!R33="น",ลับ!M$3,0))</f>
        <v>0</v>
      </c>
      <c r="N239" s="64">
        <f>IF(ลับ!N$3=0,0,IF(เวลาเรียน!S33="น",ลับ!N$3,0))</f>
        <v>0</v>
      </c>
      <c r="O239" s="64">
        <f>IF(ลับ!O$3=0,0,IF(เวลาเรียน!T33="น",ลับ!O$3,0))</f>
        <v>0</v>
      </c>
      <c r="P239" s="64">
        <f>IF(ลับ!P$3=0,0,IF(เวลาเรียน!U33="น",ลับ!P$3,0))</f>
        <v>0</v>
      </c>
      <c r="Q239" s="64">
        <f>IF(ลับ!Q$3=0,0,IF(เวลาเรียน!V33="น",ลับ!Q$3,0))</f>
        <v>0</v>
      </c>
      <c r="R239" s="64">
        <f>IF(ลับ!R$3=0,0,IF(เวลาเรียน!W33="น",ลับ!R$3,0))</f>
        <v>0</v>
      </c>
      <c r="S239" s="64">
        <f>IF(ลับ!S$3=0,0,IF(เวลาเรียน!X33="น",ลับ!S$3,0))</f>
        <v>0</v>
      </c>
      <c r="T239" s="64">
        <f>IF(ลับ!T$3=0,0,IF(เวลาเรียน!Y33="น",ลับ!T$3,0))</f>
        <v>0</v>
      </c>
      <c r="U239" s="64">
        <f>IF(ลับ!U$3=0,0,IF(เวลาเรียน!Z33="น",ลับ!U$3,0))</f>
        <v>0</v>
      </c>
      <c r="V239" s="64">
        <f>IF(ลับ!V$3=0,0,IF(เวลาเรียน!AA33="น",ลับ!V$3,0))</f>
        <v>0</v>
      </c>
      <c r="W239" s="64">
        <f>IF(ลับ!W$3=0,0,IF(เวลาเรียน!AB33="น",ลับ!W$3,0))</f>
        <v>0</v>
      </c>
      <c r="X239" s="64">
        <f>IF(ลับ!X$3=0,0,IF(เวลาเรียน!AC33="น",ลับ!X$3,0))</f>
        <v>0</v>
      </c>
      <c r="Y239" s="64">
        <f>IF(ลับ!Y$3=0,0,IF(เวลาเรียน!AD33="น",ลับ!Y$3,0))</f>
        <v>0</v>
      </c>
      <c r="Z239" s="773">
        <f>IF(ลับ!Z$3=0,0,IF(เวลาเรียน!AE33="น",ลับ!Z$3,0))</f>
        <v>0</v>
      </c>
      <c r="AA239" s="64">
        <f>IF(ลับ!B$3=0,0,IF(เวลาเรียน!AH33="น",ลับ!B$3,0))</f>
        <v>0</v>
      </c>
      <c r="AB239" s="64">
        <f>IF(ลับ!C$3=0,0,IF(เวลาเรียน!AI33="น",ลับ!C$3,0))</f>
        <v>0</v>
      </c>
      <c r="AC239" s="64">
        <f>IF(ลับ!D$3=0,0,IF(เวลาเรียน!AJ33="น",ลับ!D$3,0))</f>
        <v>0</v>
      </c>
      <c r="AD239" s="64">
        <f>IF(ลับ!E$3=0,0,IF(เวลาเรียน!AK33="น",ลับ!E$3,0))</f>
        <v>0</v>
      </c>
      <c r="AE239" s="64">
        <f>IF(ลับ!F$3=0,0,IF(เวลาเรียน!AL33="น",ลับ!F$3,0))</f>
        <v>0</v>
      </c>
      <c r="AF239" s="64">
        <f>IF(ลับ!G$3=0,0,IF(เวลาเรียน!AM33="น",ลับ!G$3,0))</f>
        <v>0</v>
      </c>
      <c r="AG239" s="64">
        <f>IF(ลับ!H$3=0,0,IF(เวลาเรียน!AN33="น",ลับ!H$3,0))</f>
        <v>0</v>
      </c>
      <c r="AH239" s="64">
        <f>IF(ลับ!I$3=0,0,IF(เวลาเรียน!AO33="น",ลับ!I$3,0))</f>
        <v>0</v>
      </c>
      <c r="AI239" s="64">
        <f>IF(ลับ!J$3=0,0,IF(เวลาเรียน!AP33="น",ลับ!J$3,0))</f>
        <v>0</v>
      </c>
      <c r="AJ239" s="64">
        <f>IF(ลับ!K$3=0,0,IF(เวลาเรียน!AQ33="น",ลับ!K$3,0))</f>
        <v>0</v>
      </c>
      <c r="AK239" s="64">
        <f>IF(ลับ!L$3=0,0,IF(เวลาเรียน!AR33="น",ลับ!L$3,0))</f>
        <v>0</v>
      </c>
      <c r="AL239" s="64">
        <f>IF(ลับ!M$3=0,0,IF(เวลาเรียน!AS33="น",ลับ!M$3,0))</f>
        <v>0</v>
      </c>
      <c r="AM239" s="64">
        <f>IF(ลับ!N$3=0,0,IF(เวลาเรียน!AT33="น",ลับ!N$3,0))</f>
        <v>0</v>
      </c>
      <c r="AN239" s="64">
        <f>IF(ลับ!O$3=0,0,IF(เวลาเรียน!AU33="น",ลับ!O$3,0))</f>
        <v>0</v>
      </c>
      <c r="AO239" s="64">
        <f>IF(ลับ!P$3=0,0,IF(เวลาเรียน!AV33="น",ลับ!P$3,0))</f>
        <v>0</v>
      </c>
      <c r="AP239" s="64">
        <f>IF(ลับ!Q$3=0,0,IF(เวลาเรียน!AW33="น",ลับ!Q$3,0))</f>
        <v>0</v>
      </c>
      <c r="AQ239" s="64">
        <f>IF(ลับ!R$3=0,0,IF(เวลาเรียน!AX33="น",ลับ!R$3,0))</f>
        <v>0</v>
      </c>
      <c r="AR239" s="64">
        <f>IF(ลับ!S$3=0,0,IF(เวลาเรียน!AY33="น",ลับ!S$3,0))</f>
        <v>0</v>
      </c>
      <c r="AS239" s="64">
        <f>IF(ลับ!T$3=0,0,IF(เวลาเรียน!AZ33="น",ลับ!T$3,0))</f>
        <v>0</v>
      </c>
      <c r="AT239" s="64">
        <f>IF(ลับ!U$3=0,0,IF(เวลาเรียน!BA33="น",ลับ!U$3,0))</f>
        <v>0</v>
      </c>
      <c r="AU239" s="64">
        <f>IF(ลับ!V$3=0,0,IF(เวลาเรียน!BB33="น",ลับ!V$3,0))</f>
        <v>0</v>
      </c>
      <c r="AV239" s="64">
        <f>IF(ลับ!W$3=0,0,IF(เวลาเรียน!BC33="น",ลับ!W$3,0))</f>
        <v>0</v>
      </c>
      <c r="AW239" s="64">
        <f>IF(ลับ!X$3=0,0,IF(เวลาเรียน!BD33="น",ลับ!X$3,0))</f>
        <v>0</v>
      </c>
      <c r="AX239" s="64">
        <f>IF(ลับ!Y$3=0,0,IF(เวลาเรียน!BE33="น",ลับ!Y$3,0))</f>
        <v>0</v>
      </c>
      <c r="AY239" s="64">
        <f>IF(ลับ!Z$3=0,0,IF(เวลาเรียน!BF33="น",ลับ!Z$3,0))</f>
        <v>0</v>
      </c>
      <c r="AZ239" s="64">
        <f>IF(ลับ!AA$3=0,0,IF(เวลาเรียน!BG33="น",ลับ!AA$3,0))</f>
        <v>0</v>
      </c>
      <c r="BA239" s="64">
        <f>IF(ลับ!AB$3=0,0,IF(เวลาเรียน!BH33="น",ลับ!AB$3,0))</f>
        <v>0</v>
      </c>
      <c r="BB239" s="64">
        <f>IF(ลับ!AC$3=0,0,IF(เวลาเรียน!BI33="น",ลับ!AC$3,0))</f>
        <v>0</v>
      </c>
      <c r="BC239" s="64">
        <f>IF(ลับ!AD$3=0,0,IF(เวลาเรียน!BJ33="น",ลับ!AD$3,0))</f>
        <v>0</v>
      </c>
      <c r="BD239" s="64">
        <f>IF(ลับ!AE$3=0,0,IF(เวลาเรียน!BK33="น",ลับ!AE$3,0))</f>
        <v>0</v>
      </c>
      <c r="BE239" s="64">
        <f>IF(ลับ!AF$3=0,0,IF(เวลาเรียน!BL33="น",ลับ!AF$3,0))</f>
        <v>0</v>
      </c>
      <c r="BF239" s="64">
        <f>IF(ลับ!AG$3=0,0,IF(เวลาเรียน!BM33="น",ลับ!AG$3,0))</f>
        <v>0</v>
      </c>
      <c r="BG239" s="64">
        <f>IF(ลับ!AH$3=0,0,IF(เวลาเรียน!BN33="น",ลับ!AH$3,0))</f>
        <v>0</v>
      </c>
      <c r="BH239" s="64">
        <f>IF(ลับ!AI$3=0,0,IF(เวลาเรียน!BO33="น",ลับ!AI$3,0))</f>
        <v>0</v>
      </c>
      <c r="BI239" s="64">
        <f>IF(ลับ!AJ$3=0,0,IF(เวลาเรียน!BP33="น",ลับ!AJ$3,0))</f>
        <v>0</v>
      </c>
      <c r="BJ239" s="64">
        <f>IF(ลับ!AK$3=0,0,IF(เวลาเรียน!BQ33="น",ลับ!AK$3,0))</f>
        <v>0</v>
      </c>
      <c r="BK239" s="64">
        <f>IF(ลับ!AL$3=0,0,IF(เวลาเรียน!BR33="น",ลับ!AL$3,0))</f>
        <v>0</v>
      </c>
      <c r="BL239" s="64">
        <f>IF(ลับ!AM$3=0,0,IF(เวลาเรียน!BS33="น",ลับ!AM$3,0))</f>
        <v>0</v>
      </c>
      <c r="BM239" s="64">
        <f>IF(ลับ!AN$3=0,0,IF(เวลาเรียน!BT33="น",ลับ!AN$3,0))</f>
        <v>0</v>
      </c>
      <c r="BN239" s="64">
        <f>IF(ลับ!AO$3=0,0,IF(เวลาเรียน!BU33="น",ลับ!AO$3,0))</f>
        <v>0</v>
      </c>
      <c r="BO239" s="64">
        <f>IF(ลับ!AP$3=0,0,IF(เวลาเรียน!BV33="น",ลับ!AP$3,0))</f>
        <v>0</v>
      </c>
      <c r="BP239" s="64">
        <f>IF(ลับ!AQ$3=0,0,IF(เวลาเรียน!BW33="น",ลับ!AQ$3,0))</f>
        <v>0</v>
      </c>
      <c r="BQ239" s="64">
        <f>IF(ลับ!AR$3=0,0,IF(เวลาเรียน!BX33="น",ลับ!AR$3,0))</f>
        <v>0</v>
      </c>
      <c r="BR239" s="64">
        <f>IF(ลับ!AS$3=0,0,IF(เวลาเรียน!BY33="น",ลับ!AS$3,0))</f>
        <v>0</v>
      </c>
      <c r="BS239" s="773">
        <f>IF(ลับ!AT$3=0,0,IF(เวลาเรียน!BZ33="น",ลับ!AT$3,0))</f>
        <v>0</v>
      </c>
      <c r="BT239" s="64">
        <f>IF(ลับ!BT$3=0,0,IF(เวลาเรียน!CB33="น",ลับ!BT$3,0))</f>
        <v>0</v>
      </c>
      <c r="BU239" s="64">
        <f>IF(ลับ!BU$3=0,0,IF(เวลาเรียน!CC33="น",ลับ!BU$3,0))</f>
        <v>0</v>
      </c>
      <c r="BV239" s="64">
        <f>IF(ลับ!BV$3=0,0,IF(เวลาเรียน!CD33="น",ลับ!BV$3,0))</f>
        <v>0</v>
      </c>
      <c r="BW239" s="64">
        <f>IF(ลับ!BW$3=0,0,IF(เวลาเรียน!CE33="น",ลับ!BW$3,0))</f>
        <v>0</v>
      </c>
      <c r="BX239" s="64">
        <f>IF(ลับ!BX$3=0,0,IF(เวลาเรียน!CF33="น",ลับ!BX$3,0))</f>
        <v>0</v>
      </c>
      <c r="BY239" s="64">
        <f>IF(ลับ!BY$3=0,0,IF(เวลาเรียน!CG33="น",ลับ!BY$3,0))</f>
        <v>0</v>
      </c>
      <c r="BZ239" s="64">
        <f>IF(ลับ!BZ$3=0,0,IF(เวลาเรียน!CH33="น",ลับ!BZ$3,0))</f>
        <v>0</v>
      </c>
      <c r="CA239" s="64">
        <f>IF(ลับ!CA$3=0,0,IF(เวลาเรียน!CI33="น",ลับ!CA$3,0))</f>
        <v>0</v>
      </c>
      <c r="CB239" s="64">
        <f>IF(ลับ!CB$3=0,0,IF(เวลาเรียน!CJ33="น",ลับ!CB$3,0))</f>
        <v>0</v>
      </c>
      <c r="CC239" s="64">
        <f>IF(ลับ!CC$3=0,0,IF(เวลาเรียน!CK33="น",ลับ!CC$3,0))</f>
        <v>0</v>
      </c>
      <c r="CD239" s="64">
        <f>IF(ลับ!CD$3=0,0,IF(เวลาเรียน!CL33="น",ลับ!CD$3,0))</f>
        <v>0</v>
      </c>
      <c r="CE239" s="64">
        <f>IF(ลับ!CE$3=0,0,IF(เวลาเรียน!CM33="น",ลับ!CE$3,0))</f>
        <v>0</v>
      </c>
      <c r="CF239" s="64">
        <f>IF(ลับ!CF$3=0,0,IF(เวลาเรียน!CN33="น",ลับ!CF$3,0))</f>
        <v>0</v>
      </c>
      <c r="CG239" s="64">
        <f>IF(ลับ!CG$3=0,0,IF(เวลาเรียน!CO33="น",ลับ!CG$3,0))</f>
        <v>0</v>
      </c>
      <c r="CH239" s="64">
        <f>IF(ลับ!CH$3=0,0,IF(เวลาเรียน!CP33="น",ลับ!CH$3,0))</f>
        <v>0</v>
      </c>
      <c r="CI239" s="64">
        <f>IF(ลับ!CI$3=0,0,IF(เวลาเรียน!CQ33="น",ลับ!CI$3,0))</f>
        <v>0</v>
      </c>
      <c r="CJ239" s="64">
        <f>IF(ลับ!CJ$3=0,0,IF(เวลาเรียน!CR33="น",ลับ!CJ$3,0))</f>
        <v>0</v>
      </c>
      <c r="CK239" s="64">
        <f>IF(ลับ!CK$3=0,0,IF(เวลาเรียน!CS33="น",ลับ!CK$3,0))</f>
        <v>0</v>
      </c>
      <c r="CL239" s="64">
        <f>IF(ลับ!CL$3=0,0,IF(เวลาเรียน!CT33="น",ลับ!CL$3,0))</f>
        <v>0</v>
      </c>
      <c r="CM239" s="64">
        <f>IF(ลับ!CM$3=0,0,IF(เวลาเรียน!CU33="น",ลับ!CM$3,0))</f>
        <v>0</v>
      </c>
      <c r="CN239" s="64">
        <f>IF(ลับ!CN$3=0,0,IF(เวลาเรียน!CV33="น",ลับ!CN$3,0))</f>
        <v>0</v>
      </c>
      <c r="CO239" s="64">
        <f>IF(ลับ!CO$3=0,0,IF(เวลาเรียน!CW33="น",ลับ!CO$3,0))</f>
        <v>0</v>
      </c>
      <c r="CP239" s="64">
        <f>IF(ลับ!CP$3=0,0,IF(เวลาเรียน!CX33="น",ลับ!CP$3,0))</f>
        <v>0</v>
      </c>
      <c r="CQ239" s="64">
        <f>IF(ลับ!CQ$3=0,0,IF(เวลาเรียน!CY33="น",ลับ!CQ$3,0))</f>
        <v>0</v>
      </c>
      <c r="CR239" s="64">
        <f>IF(ลับ!CR$3=0,0,IF(เวลาเรียน!CZ33="น",ลับ!CR$3,0))</f>
        <v>0</v>
      </c>
      <c r="CS239" s="64">
        <f>IF(ลับ!CS$3=0,0,IF(เวลาเรียน!DA33="น",ลับ!CS$3,0))</f>
        <v>0</v>
      </c>
      <c r="CT239" s="64">
        <f>IF(ลับ!CT$3=0,0,IF(เวลาเรียน!DB33="น",ลับ!CT$3,0))</f>
        <v>0</v>
      </c>
      <c r="CU239" s="64">
        <f>IF(ลับ!CU$3=0,0,IF(เวลาเรียน!DC33="น",ลับ!CU$3,0))</f>
        <v>0</v>
      </c>
      <c r="CV239" s="64">
        <f>IF(ลับ!CV$3=0,0,IF(เวลาเรียน!DD33="น",ลับ!CV$3,0))</f>
        <v>0</v>
      </c>
      <c r="CW239" s="64">
        <f>IF(ลับ!CW$3=0,0,IF(เวลาเรียน!DE33="น",ลับ!CW$3,0))</f>
        <v>0</v>
      </c>
      <c r="CX239" s="85">
        <f t="shared" si="27"/>
        <v>0</v>
      </c>
      <c r="CZ239" s="51"/>
      <c r="DA239" s="51"/>
      <c r="DB239" s="51"/>
      <c r="DC239" s="51"/>
      <c r="DD239" s="51"/>
      <c r="DE239" s="51"/>
      <c r="DF239" s="51"/>
      <c r="DG239" s="51"/>
      <c r="DH239" s="51"/>
      <c r="DI239" s="51"/>
      <c r="DJ239" s="51"/>
      <c r="DK239" s="51"/>
      <c r="DL239" s="51"/>
      <c r="DM239" s="51"/>
      <c r="DN239" s="51"/>
      <c r="DO239" s="51"/>
      <c r="DP239" s="51"/>
      <c r="DQ239" s="51"/>
      <c r="DR239" s="51"/>
      <c r="DS239" s="51"/>
      <c r="DT239" s="51"/>
      <c r="DU239" s="51"/>
      <c r="DV239" s="51"/>
      <c r="DW239" s="51"/>
      <c r="DX239" s="51"/>
      <c r="DY239" s="51"/>
      <c r="DZ239" s="51"/>
      <c r="EA239" s="51"/>
      <c r="EB239" s="51"/>
      <c r="EC239" s="51"/>
      <c r="ED239" s="51"/>
      <c r="EE239" s="51"/>
      <c r="EF239" s="51"/>
    </row>
    <row r="240" spans="1:214" ht="21">
      <c r="A240" s="29">
        <v>29</v>
      </c>
      <c r="B240" s="64">
        <f>IF(ลับ!B$3=0,0,IF(เวลาเรียน!G34="น",ลับ!B$3,0))</f>
        <v>0</v>
      </c>
      <c r="C240" s="64">
        <f>IF(ลับ!C$3=0,0,IF(เวลาเรียน!H34="น",ลับ!C$3,0))</f>
        <v>0</v>
      </c>
      <c r="D240" s="64">
        <f>IF(ลับ!D$3=0,0,IF(เวลาเรียน!I34="น",ลับ!D$3,0))</f>
        <v>0</v>
      </c>
      <c r="E240" s="64">
        <f>IF(ลับ!E$3=0,0,IF(เวลาเรียน!J34="น",ลับ!E$3,0))</f>
        <v>0</v>
      </c>
      <c r="F240" s="64">
        <f>IF(ลับ!F$3=0,0,IF(เวลาเรียน!K34="น",ลับ!F$3,0))</f>
        <v>0</v>
      </c>
      <c r="G240" s="64">
        <f>IF(ลับ!G$3=0,0,IF(เวลาเรียน!L34="น",ลับ!G$3,0))</f>
        <v>0</v>
      </c>
      <c r="H240" s="64">
        <f>IF(ลับ!H$3=0,0,IF(เวลาเรียน!M34="น",ลับ!H$3,0))</f>
        <v>0</v>
      </c>
      <c r="I240" s="64">
        <f>IF(ลับ!I$3=0,0,IF(เวลาเรียน!N34="น",ลับ!I$3,0))</f>
        <v>0</v>
      </c>
      <c r="J240" s="64">
        <f>IF(ลับ!J$3=0,0,IF(เวลาเรียน!O34="น",ลับ!J$3,0))</f>
        <v>0</v>
      </c>
      <c r="K240" s="64">
        <f>IF(ลับ!K$3=0,0,IF(เวลาเรียน!P34="น",ลับ!K$3,0))</f>
        <v>0</v>
      </c>
      <c r="L240" s="64">
        <f>IF(ลับ!L$3=0,0,IF(เวลาเรียน!Q34="น",ลับ!L$3,0))</f>
        <v>0</v>
      </c>
      <c r="M240" s="64">
        <f>IF(ลับ!M$3=0,0,IF(เวลาเรียน!R34="น",ลับ!M$3,0))</f>
        <v>0</v>
      </c>
      <c r="N240" s="64">
        <f>IF(ลับ!N$3=0,0,IF(เวลาเรียน!S34="น",ลับ!N$3,0))</f>
        <v>0</v>
      </c>
      <c r="O240" s="64">
        <f>IF(ลับ!O$3=0,0,IF(เวลาเรียน!T34="น",ลับ!O$3,0))</f>
        <v>0</v>
      </c>
      <c r="P240" s="64">
        <f>IF(ลับ!P$3=0,0,IF(เวลาเรียน!U34="น",ลับ!P$3,0))</f>
        <v>0</v>
      </c>
      <c r="Q240" s="64">
        <f>IF(ลับ!Q$3=0,0,IF(เวลาเรียน!V34="น",ลับ!Q$3,0))</f>
        <v>0</v>
      </c>
      <c r="R240" s="64">
        <f>IF(ลับ!R$3=0,0,IF(เวลาเรียน!W34="น",ลับ!R$3,0))</f>
        <v>0</v>
      </c>
      <c r="S240" s="64">
        <f>IF(ลับ!S$3=0,0,IF(เวลาเรียน!X34="น",ลับ!S$3,0))</f>
        <v>0</v>
      </c>
      <c r="T240" s="64">
        <f>IF(ลับ!T$3=0,0,IF(เวลาเรียน!Y34="น",ลับ!T$3,0))</f>
        <v>0</v>
      </c>
      <c r="U240" s="64">
        <f>IF(ลับ!U$3=0,0,IF(เวลาเรียน!Z34="น",ลับ!U$3,0))</f>
        <v>0</v>
      </c>
      <c r="V240" s="64">
        <f>IF(ลับ!V$3=0,0,IF(เวลาเรียน!AA34="น",ลับ!V$3,0))</f>
        <v>0</v>
      </c>
      <c r="W240" s="64">
        <f>IF(ลับ!W$3=0,0,IF(เวลาเรียน!AB34="น",ลับ!W$3,0))</f>
        <v>0</v>
      </c>
      <c r="X240" s="64">
        <f>IF(ลับ!X$3=0,0,IF(เวลาเรียน!AC34="น",ลับ!X$3,0))</f>
        <v>0</v>
      </c>
      <c r="Y240" s="64">
        <f>IF(ลับ!Y$3=0,0,IF(เวลาเรียน!AD34="น",ลับ!Y$3,0))</f>
        <v>0</v>
      </c>
      <c r="Z240" s="773">
        <f>IF(ลับ!Z$3=0,0,IF(เวลาเรียน!AE34="น",ลับ!Z$3,0))</f>
        <v>0</v>
      </c>
      <c r="AA240" s="64">
        <f>IF(ลับ!B$3=0,0,IF(เวลาเรียน!AH34="น",ลับ!B$3,0))</f>
        <v>0</v>
      </c>
      <c r="AB240" s="64">
        <f>IF(ลับ!C$3=0,0,IF(เวลาเรียน!AI34="น",ลับ!C$3,0))</f>
        <v>0</v>
      </c>
      <c r="AC240" s="64">
        <f>IF(ลับ!D$3=0,0,IF(เวลาเรียน!AJ34="น",ลับ!D$3,0))</f>
        <v>0</v>
      </c>
      <c r="AD240" s="64">
        <f>IF(ลับ!E$3=0,0,IF(เวลาเรียน!AK34="น",ลับ!E$3,0))</f>
        <v>0</v>
      </c>
      <c r="AE240" s="64">
        <f>IF(ลับ!F$3=0,0,IF(เวลาเรียน!AL34="น",ลับ!F$3,0))</f>
        <v>0</v>
      </c>
      <c r="AF240" s="64">
        <f>IF(ลับ!G$3=0,0,IF(เวลาเรียน!AM34="น",ลับ!G$3,0))</f>
        <v>0</v>
      </c>
      <c r="AG240" s="64">
        <f>IF(ลับ!H$3=0,0,IF(เวลาเรียน!AN34="น",ลับ!H$3,0))</f>
        <v>0</v>
      </c>
      <c r="AH240" s="64">
        <f>IF(ลับ!I$3=0,0,IF(เวลาเรียน!AO34="น",ลับ!I$3,0))</f>
        <v>0</v>
      </c>
      <c r="AI240" s="64">
        <f>IF(ลับ!J$3=0,0,IF(เวลาเรียน!AP34="น",ลับ!J$3,0))</f>
        <v>0</v>
      </c>
      <c r="AJ240" s="64">
        <f>IF(ลับ!K$3=0,0,IF(เวลาเรียน!AQ34="น",ลับ!K$3,0))</f>
        <v>0</v>
      </c>
      <c r="AK240" s="64">
        <f>IF(ลับ!L$3=0,0,IF(เวลาเรียน!AR34="น",ลับ!L$3,0))</f>
        <v>0</v>
      </c>
      <c r="AL240" s="64">
        <f>IF(ลับ!M$3=0,0,IF(เวลาเรียน!AS34="น",ลับ!M$3,0))</f>
        <v>0</v>
      </c>
      <c r="AM240" s="64">
        <f>IF(ลับ!N$3=0,0,IF(เวลาเรียน!AT34="น",ลับ!N$3,0))</f>
        <v>0</v>
      </c>
      <c r="AN240" s="64">
        <f>IF(ลับ!O$3=0,0,IF(เวลาเรียน!AU34="น",ลับ!O$3,0))</f>
        <v>0</v>
      </c>
      <c r="AO240" s="64">
        <f>IF(ลับ!P$3=0,0,IF(เวลาเรียน!AV34="น",ลับ!P$3,0))</f>
        <v>0</v>
      </c>
      <c r="AP240" s="64">
        <f>IF(ลับ!Q$3=0,0,IF(เวลาเรียน!AW34="น",ลับ!Q$3,0))</f>
        <v>0</v>
      </c>
      <c r="AQ240" s="64">
        <f>IF(ลับ!R$3=0,0,IF(เวลาเรียน!AX34="น",ลับ!R$3,0))</f>
        <v>0</v>
      </c>
      <c r="AR240" s="64">
        <f>IF(ลับ!S$3=0,0,IF(เวลาเรียน!AY34="น",ลับ!S$3,0))</f>
        <v>0</v>
      </c>
      <c r="AS240" s="64">
        <f>IF(ลับ!T$3=0,0,IF(เวลาเรียน!AZ34="น",ลับ!T$3,0))</f>
        <v>0</v>
      </c>
      <c r="AT240" s="64">
        <f>IF(ลับ!U$3=0,0,IF(เวลาเรียน!BA34="น",ลับ!U$3,0))</f>
        <v>0</v>
      </c>
      <c r="AU240" s="64">
        <f>IF(ลับ!V$3=0,0,IF(เวลาเรียน!BB34="น",ลับ!V$3,0))</f>
        <v>0</v>
      </c>
      <c r="AV240" s="64">
        <f>IF(ลับ!W$3=0,0,IF(เวลาเรียน!BC34="น",ลับ!W$3,0))</f>
        <v>0</v>
      </c>
      <c r="AW240" s="64">
        <f>IF(ลับ!X$3=0,0,IF(เวลาเรียน!BD34="น",ลับ!X$3,0))</f>
        <v>0</v>
      </c>
      <c r="AX240" s="64">
        <f>IF(ลับ!Y$3=0,0,IF(เวลาเรียน!BE34="น",ลับ!Y$3,0))</f>
        <v>0</v>
      </c>
      <c r="AY240" s="64">
        <f>IF(ลับ!Z$3=0,0,IF(เวลาเรียน!BF34="น",ลับ!Z$3,0))</f>
        <v>0</v>
      </c>
      <c r="AZ240" s="64">
        <f>IF(ลับ!AA$3=0,0,IF(เวลาเรียน!BG34="น",ลับ!AA$3,0))</f>
        <v>0</v>
      </c>
      <c r="BA240" s="64">
        <f>IF(ลับ!AB$3=0,0,IF(เวลาเรียน!BH34="น",ลับ!AB$3,0))</f>
        <v>0</v>
      </c>
      <c r="BB240" s="64">
        <f>IF(ลับ!AC$3=0,0,IF(เวลาเรียน!BI34="น",ลับ!AC$3,0))</f>
        <v>0</v>
      </c>
      <c r="BC240" s="64">
        <f>IF(ลับ!AD$3=0,0,IF(เวลาเรียน!BJ34="น",ลับ!AD$3,0))</f>
        <v>0</v>
      </c>
      <c r="BD240" s="64">
        <f>IF(ลับ!AE$3=0,0,IF(เวลาเรียน!BK34="น",ลับ!AE$3,0))</f>
        <v>0</v>
      </c>
      <c r="BE240" s="64">
        <f>IF(ลับ!AF$3=0,0,IF(เวลาเรียน!BL34="น",ลับ!AF$3,0))</f>
        <v>0</v>
      </c>
      <c r="BF240" s="64">
        <f>IF(ลับ!AG$3=0,0,IF(เวลาเรียน!BM34="น",ลับ!AG$3,0))</f>
        <v>0</v>
      </c>
      <c r="BG240" s="64">
        <f>IF(ลับ!AH$3=0,0,IF(เวลาเรียน!BN34="น",ลับ!AH$3,0))</f>
        <v>0</v>
      </c>
      <c r="BH240" s="64">
        <f>IF(ลับ!AI$3=0,0,IF(เวลาเรียน!BO34="น",ลับ!AI$3,0))</f>
        <v>0</v>
      </c>
      <c r="BI240" s="64">
        <f>IF(ลับ!AJ$3=0,0,IF(เวลาเรียน!BP34="น",ลับ!AJ$3,0))</f>
        <v>0</v>
      </c>
      <c r="BJ240" s="64">
        <f>IF(ลับ!AK$3=0,0,IF(เวลาเรียน!BQ34="น",ลับ!AK$3,0))</f>
        <v>0</v>
      </c>
      <c r="BK240" s="64">
        <f>IF(ลับ!AL$3=0,0,IF(เวลาเรียน!BR34="น",ลับ!AL$3,0))</f>
        <v>0</v>
      </c>
      <c r="BL240" s="64">
        <f>IF(ลับ!AM$3=0,0,IF(เวลาเรียน!BS34="น",ลับ!AM$3,0))</f>
        <v>0</v>
      </c>
      <c r="BM240" s="64">
        <f>IF(ลับ!AN$3=0,0,IF(เวลาเรียน!BT34="น",ลับ!AN$3,0))</f>
        <v>0</v>
      </c>
      <c r="BN240" s="64">
        <f>IF(ลับ!AO$3=0,0,IF(เวลาเรียน!BU34="น",ลับ!AO$3,0))</f>
        <v>0</v>
      </c>
      <c r="BO240" s="64">
        <f>IF(ลับ!AP$3=0,0,IF(เวลาเรียน!BV34="น",ลับ!AP$3,0))</f>
        <v>0</v>
      </c>
      <c r="BP240" s="64">
        <f>IF(ลับ!AQ$3=0,0,IF(เวลาเรียน!BW34="น",ลับ!AQ$3,0))</f>
        <v>0</v>
      </c>
      <c r="BQ240" s="64">
        <f>IF(ลับ!AR$3=0,0,IF(เวลาเรียน!BX34="น",ลับ!AR$3,0))</f>
        <v>0</v>
      </c>
      <c r="BR240" s="64">
        <f>IF(ลับ!AS$3=0,0,IF(เวลาเรียน!BY34="น",ลับ!AS$3,0))</f>
        <v>0</v>
      </c>
      <c r="BS240" s="773">
        <f>IF(ลับ!AT$3=0,0,IF(เวลาเรียน!BZ34="น",ลับ!AT$3,0))</f>
        <v>0</v>
      </c>
      <c r="BT240" s="64">
        <f>IF(ลับ!BT$3=0,0,IF(เวลาเรียน!CB34="น",ลับ!BT$3,0))</f>
        <v>0</v>
      </c>
      <c r="BU240" s="64">
        <f>IF(ลับ!BU$3=0,0,IF(เวลาเรียน!CC34="น",ลับ!BU$3,0))</f>
        <v>0</v>
      </c>
      <c r="BV240" s="64">
        <f>IF(ลับ!BV$3=0,0,IF(เวลาเรียน!CD34="น",ลับ!BV$3,0))</f>
        <v>0</v>
      </c>
      <c r="BW240" s="64">
        <f>IF(ลับ!BW$3=0,0,IF(เวลาเรียน!CE34="น",ลับ!BW$3,0))</f>
        <v>0</v>
      </c>
      <c r="BX240" s="64">
        <f>IF(ลับ!BX$3=0,0,IF(เวลาเรียน!CF34="น",ลับ!BX$3,0))</f>
        <v>0</v>
      </c>
      <c r="BY240" s="64">
        <f>IF(ลับ!BY$3=0,0,IF(เวลาเรียน!CG34="น",ลับ!BY$3,0))</f>
        <v>0</v>
      </c>
      <c r="BZ240" s="64">
        <f>IF(ลับ!BZ$3=0,0,IF(เวลาเรียน!CH34="น",ลับ!BZ$3,0))</f>
        <v>0</v>
      </c>
      <c r="CA240" s="64">
        <f>IF(ลับ!CA$3=0,0,IF(เวลาเรียน!CI34="น",ลับ!CA$3,0))</f>
        <v>0</v>
      </c>
      <c r="CB240" s="64">
        <f>IF(ลับ!CB$3=0,0,IF(เวลาเรียน!CJ34="น",ลับ!CB$3,0))</f>
        <v>0</v>
      </c>
      <c r="CC240" s="64">
        <f>IF(ลับ!CC$3=0,0,IF(เวลาเรียน!CK34="น",ลับ!CC$3,0))</f>
        <v>0</v>
      </c>
      <c r="CD240" s="64">
        <f>IF(ลับ!CD$3=0,0,IF(เวลาเรียน!CL34="น",ลับ!CD$3,0))</f>
        <v>0</v>
      </c>
      <c r="CE240" s="64">
        <f>IF(ลับ!CE$3=0,0,IF(เวลาเรียน!CM34="น",ลับ!CE$3,0))</f>
        <v>0</v>
      </c>
      <c r="CF240" s="64">
        <f>IF(ลับ!CF$3=0,0,IF(เวลาเรียน!CN34="น",ลับ!CF$3,0))</f>
        <v>0</v>
      </c>
      <c r="CG240" s="64">
        <f>IF(ลับ!CG$3=0,0,IF(เวลาเรียน!CO34="น",ลับ!CG$3,0))</f>
        <v>0</v>
      </c>
      <c r="CH240" s="64">
        <f>IF(ลับ!CH$3=0,0,IF(เวลาเรียน!CP34="น",ลับ!CH$3,0))</f>
        <v>0</v>
      </c>
      <c r="CI240" s="64">
        <f>IF(ลับ!CI$3=0,0,IF(เวลาเรียน!CQ34="น",ลับ!CI$3,0))</f>
        <v>0</v>
      </c>
      <c r="CJ240" s="64">
        <f>IF(ลับ!CJ$3=0,0,IF(เวลาเรียน!CR34="น",ลับ!CJ$3,0))</f>
        <v>0</v>
      </c>
      <c r="CK240" s="64">
        <f>IF(ลับ!CK$3=0,0,IF(เวลาเรียน!CS34="น",ลับ!CK$3,0))</f>
        <v>0</v>
      </c>
      <c r="CL240" s="64">
        <f>IF(ลับ!CL$3=0,0,IF(เวลาเรียน!CT34="น",ลับ!CL$3,0))</f>
        <v>0</v>
      </c>
      <c r="CM240" s="64">
        <f>IF(ลับ!CM$3=0,0,IF(เวลาเรียน!CU34="น",ลับ!CM$3,0))</f>
        <v>0</v>
      </c>
      <c r="CN240" s="64">
        <f>IF(ลับ!CN$3=0,0,IF(เวลาเรียน!CV34="น",ลับ!CN$3,0))</f>
        <v>0</v>
      </c>
      <c r="CO240" s="64">
        <f>IF(ลับ!CO$3=0,0,IF(เวลาเรียน!CW34="น",ลับ!CO$3,0))</f>
        <v>0</v>
      </c>
      <c r="CP240" s="64">
        <f>IF(ลับ!CP$3=0,0,IF(เวลาเรียน!CX34="น",ลับ!CP$3,0))</f>
        <v>0</v>
      </c>
      <c r="CQ240" s="64">
        <f>IF(ลับ!CQ$3=0,0,IF(เวลาเรียน!CY34="น",ลับ!CQ$3,0))</f>
        <v>0</v>
      </c>
      <c r="CR240" s="64">
        <f>IF(ลับ!CR$3=0,0,IF(เวลาเรียน!CZ34="น",ลับ!CR$3,0))</f>
        <v>0</v>
      </c>
      <c r="CS240" s="64">
        <f>IF(ลับ!CS$3=0,0,IF(เวลาเรียน!DA34="น",ลับ!CS$3,0))</f>
        <v>0</v>
      </c>
      <c r="CT240" s="64">
        <f>IF(ลับ!CT$3=0,0,IF(เวลาเรียน!DB34="น",ลับ!CT$3,0))</f>
        <v>0</v>
      </c>
      <c r="CU240" s="64">
        <f>IF(ลับ!CU$3=0,0,IF(เวลาเรียน!DC34="น",ลับ!CU$3,0))</f>
        <v>0</v>
      </c>
      <c r="CV240" s="64">
        <f>IF(ลับ!CV$3=0,0,IF(เวลาเรียน!DD34="น",ลับ!CV$3,0))</f>
        <v>0</v>
      </c>
      <c r="CW240" s="64">
        <f>IF(ลับ!CW$3=0,0,IF(เวลาเรียน!DE34="น",ลับ!CW$3,0))</f>
        <v>0</v>
      </c>
      <c r="CX240" s="85">
        <f t="shared" si="27"/>
        <v>0</v>
      </c>
      <c r="CZ240" s="51"/>
      <c r="DA240" s="51"/>
      <c r="DB240" s="51"/>
      <c r="DC240" s="51"/>
      <c r="DD240" s="51"/>
      <c r="DE240" s="51"/>
      <c r="DF240" s="51"/>
      <c r="DG240" s="51"/>
      <c r="DH240" s="51"/>
      <c r="DI240" s="51"/>
      <c r="DJ240" s="51"/>
      <c r="DK240" s="51"/>
      <c r="DL240" s="51"/>
      <c r="DM240" s="51"/>
      <c r="DN240" s="51"/>
      <c r="DO240" s="51"/>
      <c r="DP240" s="51"/>
      <c r="DQ240" s="51"/>
      <c r="DR240" s="51"/>
      <c r="DS240" s="51"/>
      <c r="DT240" s="51"/>
      <c r="DU240" s="51"/>
      <c r="DV240" s="51"/>
      <c r="DW240" s="51"/>
      <c r="DX240" s="51"/>
      <c r="DY240" s="51"/>
      <c r="DZ240" s="51"/>
      <c r="EA240" s="51"/>
      <c r="EB240" s="51"/>
      <c r="EC240" s="51"/>
      <c r="ED240" s="51"/>
      <c r="EE240" s="51"/>
      <c r="EF240" s="51"/>
    </row>
    <row r="241" spans="1:136" ht="21">
      <c r="A241" s="29">
        <v>30</v>
      </c>
      <c r="B241" s="64">
        <f>IF(ลับ!B$3=0,0,IF(เวลาเรียน!G35="น",ลับ!B$3,0))</f>
        <v>0</v>
      </c>
      <c r="C241" s="64">
        <f>IF(ลับ!C$3=0,0,IF(เวลาเรียน!H35="น",ลับ!C$3,0))</f>
        <v>0</v>
      </c>
      <c r="D241" s="64">
        <f>IF(ลับ!D$3=0,0,IF(เวลาเรียน!I35="น",ลับ!D$3,0))</f>
        <v>0</v>
      </c>
      <c r="E241" s="64">
        <f>IF(ลับ!E$3=0,0,IF(เวลาเรียน!J35="น",ลับ!E$3,0))</f>
        <v>0</v>
      </c>
      <c r="F241" s="64">
        <f>IF(ลับ!F$3=0,0,IF(เวลาเรียน!K35="น",ลับ!F$3,0))</f>
        <v>0</v>
      </c>
      <c r="G241" s="64">
        <f>IF(ลับ!G$3=0,0,IF(เวลาเรียน!L35="น",ลับ!G$3,0))</f>
        <v>0</v>
      </c>
      <c r="H241" s="64">
        <f>IF(ลับ!H$3=0,0,IF(เวลาเรียน!M35="น",ลับ!H$3,0))</f>
        <v>0</v>
      </c>
      <c r="I241" s="64">
        <f>IF(ลับ!I$3=0,0,IF(เวลาเรียน!N35="น",ลับ!I$3,0))</f>
        <v>0</v>
      </c>
      <c r="J241" s="64">
        <f>IF(ลับ!J$3=0,0,IF(เวลาเรียน!O35="น",ลับ!J$3,0))</f>
        <v>0</v>
      </c>
      <c r="K241" s="64">
        <f>IF(ลับ!K$3=0,0,IF(เวลาเรียน!P35="น",ลับ!K$3,0))</f>
        <v>0</v>
      </c>
      <c r="L241" s="64">
        <f>IF(ลับ!L$3=0,0,IF(เวลาเรียน!Q35="น",ลับ!L$3,0))</f>
        <v>0</v>
      </c>
      <c r="M241" s="64">
        <f>IF(ลับ!M$3=0,0,IF(เวลาเรียน!R35="น",ลับ!M$3,0))</f>
        <v>0</v>
      </c>
      <c r="N241" s="64">
        <f>IF(ลับ!N$3=0,0,IF(เวลาเรียน!S35="น",ลับ!N$3,0))</f>
        <v>0</v>
      </c>
      <c r="O241" s="64">
        <f>IF(ลับ!O$3=0,0,IF(เวลาเรียน!T35="น",ลับ!O$3,0))</f>
        <v>0</v>
      </c>
      <c r="P241" s="64">
        <f>IF(ลับ!P$3=0,0,IF(เวลาเรียน!U35="น",ลับ!P$3,0))</f>
        <v>0</v>
      </c>
      <c r="Q241" s="64">
        <f>IF(ลับ!Q$3=0,0,IF(เวลาเรียน!V35="น",ลับ!Q$3,0))</f>
        <v>0</v>
      </c>
      <c r="R241" s="64">
        <f>IF(ลับ!R$3=0,0,IF(เวลาเรียน!W35="น",ลับ!R$3,0))</f>
        <v>0</v>
      </c>
      <c r="S241" s="64">
        <f>IF(ลับ!S$3=0,0,IF(เวลาเรียน!X35="น",ลับ!S$3,0))</f>
        <v>0</v>
      </c>
      <c r="T241" s="64">
        <f>IF(ลับ!T$3=0,0,IF(เวลาเรียน!Y35="น",ลับ!T$3,0))</f>
        <v>0</v>
      </c>
      <c r="U241" s="64">
        <f>IF(ลับ!U$3=0,0,IF(เวลาเรียน!Z35="น",ลับ!U$3,0))</f>
        <v>0</v>
      </c>
      <c r="V241" s="64">
        <f>IF(ลับ!V$3=0,0,IF(เวลาเรียน!AA35="น",ลับ!V$3,0))</f>
        <v>0</v>
      </c>
      <c r="W241" s="64">
        <f>IF(ลับ!W$3=0,0,IF(เวลาเรียน!AB35="น",ลับ!W$3,0))</f>
        <v>0</v>
      </c>
      <c r="X241" s="64">
        <f>IF(ลับ!X$3=0,0,IF(เวลาเรียน!AC35="น",ลับ!X$3,0))</f>
        <v>0</v>
      </c>
      <c r="Y241" s="64">
        <f>IF(ลับ!Y$3=0,0,IF(เวลาเรียน!AD35="น",ลับ!Y$3,0))</f>
        <v>0</v>
      </c>
      <c r="Z241" s="773">
        <f>IF(ลับ!Z$3=0,0,IF(เวลาเรียน!AE35="น",ลับ!Z$3,0))</f>
        <v>0</v>
      </c>
      <c r="AA241" s="64">
        <f>IF(ลับ!B$3=0,0,IF(เวลาเรียน!AH35="น",ลับ!B$3,0))</f>
        <v>0</v>
      </c>
      <c r="AB241" s="64">
        <f>IF(ลับ!C$3=0,0,IF(เวลาเรียน!AI35="น",ลับ!C$3,0))</f>
        <v>0</v>
      </c>
      <c r="AC241" s="64">
        <f>IF(ลับ!D$3=0,0,IF(เวลาเรียน!AJ35="น",ลับ!D$3,0))</f>
        <v>0</v>
      </c>
      <c r="AD241" s="64">
        <f>IF(ลับ!E$3=0,0,IF(เวลาเรียน!AK35="น",ลับ!E$3,0))</f>
        <v>0</v>
      </c>
      <c r="AE241" s="64">
        <f>IF(ลับ!F$3=0,0,IF(เวลาเรียน!AL35="น",ลับ!F$3,0))</f>
        <v>0</v>
      </c>
      <c r="AF241" s="64">
        <f>IF(ลับ!G$3=0,0,IF(เวลาเรียน!AM35="น",ลับ!G$3,0))</f>
        <v>0</v>
      </c>
      <c r="AG241" s="64">
        <f>IF(ลับ!H$3=0,0,IF(เวลาเรียน!AN35="น",ลับ!H$3,0))</f>
        <v>0</v>
      </c>
      <c r="AH241" s="64">
        <f>IF(ลับ!I$3=0,0,IF(เวลาเรียน!AO35="น",ลับ!I$3,0))</f>
        <v>0</v>
      </c>
      <c r="AI241" s="64">
        <f>IF(ลับ!J$3=0,0,IF(เวลาเรียน!AP35="น",ลับ!J$3,0))</f>
        <v>0</v>
      </c>
      <c r="AJ241" s="64">
        <f>IF(ลับ!K$3=0,0,IF(เวลาเรียน!AQ35="น",ลับ!K$3,0))</f>
        <v>0</v>
      </c>
      <c r="AK241" s="64">
        <f>IF(ลับ!L$3=0,0,IF(เวลาเรียน!AR35="น",ลับ!L$3,0))</f>
        <v>0</v>
      </c>
      <c r="AL241" s="64">
        <f>IF(ลับ!M$3=0,0,IF(เวลาเรียน!AS35="น",ลับ!M$3,0))</f>
        <v>0</v>
      </c>
      <c r="AM241" s="64">
        <f>IF(ลับ!N$3=0,0,IF(เวลาเรียน!AT35="น",ลับ!N$3,0))</f>
        <v>0</v>
      </c>
      <c r="AN241" s="64">
        <f>IF(ลับ!O$3=0,0,IF(เวลาเรียน!AU35="น",ลับ!O$3,0))</f>
        <v>0</v>
      </c>
      <c r="AO241" s="64">
        <f>IF(ลับ!P$3=0,0,IF(เวลาเรียน!AV35="น",ลับ!P$3,0))</f>
        <v>0</v>
      </c>
      <c r="AP241" s="64">
        <f>IF(ลับ!Q$3=0,0,IF(เวลาเรียน!AW35="น",ลับ!Q$3,0))</f>
        <v>0</v>
      </c>
      <c r="AQ241" s="64">
        <f>IF(ลับ!R$3=0,0,IF(เวลาเรียน!AX35="น",ลับ!R$3,0))</f>
        <v>0</v>
      </c>
      <c r="AR241" s="64">
        <f>IF(ลับ!S$3=0,0,IF(เวลาเรียน!AY35="น",ลับ!S$3,0))</f>
        <v>0</v>
      </c>
      <c r="AS241" s="64">
        <f>IF(ลับ!T$3=0,0,IF(เวลาเรียน!AZ35="น",ลับ!T$3,0))</f>
        <v>0</v>
      </c>
      <c r="AT241" s="64">
        <f>IF(ลับ!U$3=0,0,IF(เวลาเรียน!BA35="น",ลับ!U$3,0))</f>
        <v>0</v>
      </c>
      <c r="AU241" s="64">
        <f>IF(ลับ!V$3=0,0,IF(เวลาเรียน!BB35="น",ลับ!V$3,0))</f>
        <v>0</v>
      </c>
      <c r="AV241" s="64">
        <f>IF(ลับ!W$3=0,0,IF(เวลาเรียน!BC35="น",ลับ!W$3,0))</f>
        <v>0</v>
      </c>
      <c r="AW241" s="64">
        <f>IF(ลับ!X$3=0,0,IF(เวลาเรียน!BD35="น",ลับ!X$3,0))</f>
        <v>0</v>
      </c>
      <c r="AX241" s="64">
        <f>IF(ลับ!Y$3=0,0,IF(เวลาเรียน!BE35="น",ลับ!Y$3,0))</f>
        <v>0</v>
      </c>
      <c r="AY241" s="64">
        <f>IF(ลับ!Z$3=0,0,IF(เวลาเรียน!BF35="น",ลับ!Z$3,0))</f>
        <v>0</v>
      </c>
      <c r="AZ241" s="64">
        <f>IF(ลับ!AA$3=0,0,IF(เวลาเรียน!BG35="น",ลับ!AA$3,0))</f>
        <v>0</v>
      </c>
      <c r="BA241" s="64">
        <f>IF(ลับ!AB$3=0,0,IF(เวลาเรียน!BH35="น",ลับ!AB$3,0))</f>
        <v>0</v>
      </c>
      <c r="BB241" s="64">
        <f>IF(ลับ!AC$3=0,0,IF(เวลาเรียน!BI35="น",ลับ!AC$3,0))</f>
        <v>0</v>
      </c>
      <c r="BC241" s="64">
        <f>IF(ลับ!AD$3=0,0,IF(เวลาเรียน!BJ35="น",ลับ!AD$3,0))</f>
        <v>0</v>
      </c>
      <c r="BD241" s="64">
        <f>IF(ลับ!AE$3=0,0,IF(เวลาเรียน!BK35="น",ลับ!AE$3,0))</f>
        <v>0</v>
      </c>
      <c r="BE241" s="64">
        <f>IF(ลับ!AF$3=0,0,IF(เวลาเรียน!BL35="น",ลับ!AF$3,0))</f>
        <v>0</v>
      </c>
      <c r="BF241" s="64">
        <f>IF(ลับ!AG$3=0,0,IF(เวลาเรียน!BM35="น",ลับ!AG$3,0))</f>
        <v>0</v>
      </c>
      <c r="BG241" s="64">
        <f>IF(ลับ!AH$3=0,0,IF(เวลาเรียน!BN35="น",ลับ!AH$3,0))</f>
        <v>0</v>
      </c>
      <c r="BH241" s="64">
        <f>IF(ลับ!AI$3=0,0,IF(เวลาเรียน!BO35="น",ลับ!AI$3,0))</f>
        <v>0</v>
      </c>
      <c r="BI241" s="64">
        <f>IF(ลับ!AJ$3=0,0,IF(เวลาเรียน!BP35="น",ลับ!AJ$3,0))</f>
        <v>0</v>
      </c>
      <c r="BJ241" s="64">
        <f>IF(ลับ!AK$3=0,0,IF(เวลาเรียน!BQ35="น",ลับ!AK$3,0))</f>
        <v>0</v>
      </c>
      <c r="BK241" s="64">
        <f>IF(ลับ!AL$3=0,0,IF(เวลาเรียน!BR35="น",ลับ!AL$3,0))</f>
        <v>0</v>
      </c>
      <c r="BL241" s="64">
        <f>IF(ลับ!AM$3=0,0,IF(เวลาเรียน!BS35="น",ลับ!AM$3,0))</f>
        <v>0</v>
      </c>
      <c r="BM241" s="64">
        <f>IF(ลับ!AN$3=0,0,IF(เวลาเรียน!BT35="น",ลับ!AN$3,0))</f>
        <v>0</v>
      </c>
      <c r="BN241" s="64">
        <f>IF(ลับ!AO$3=0,0,IF(เวลาเรียน!BU35="น",ลับ!AO$3,0))</f>
        <v>0</v>
      </c>
      <c r="BO241" s="64">
        <f>IF(ลับ!AP$3=0,0,IF(เวลาเรียน!BV35="น",ลับ!AP$3,0))</f>
        <v>0</v>
      </c>
      <c r="BP241" s="64">
        <f>IF(ลับ!AQ$3=0,0,IF(เวลาเรียน!BW35="น",ลับ!AQ$3,0))</f>
        <v>0</v>
      </c>
      <c r="BQ241" s="64">
        <f>IF(ลับ!AR$3=0,0,IF(เวลาเรียน!BX35="น",ลับ!AR$3,0))</f>
        <v>0</v>
      </c>
      <c r="BR241" s="64">
        <f>IF(ลับ!AS$3=0,0,IF(เวลาเรียน!BY35="น",ลับ!AS$3,0))</f>
        <v>0</v>
      </c>
      <c r="BS241" s="773">
        <f>IF(ลับ!AT$3=0,0,IF(เวลาเรียน!BZ35="น",ลับ!AT$3,0))</f>
        <v>0</v>
      </c>
      <c r="BT241" s="64">
        <f>IF(ลับ!BT$3=0,0,IF(เวลาเรียน!CB35="น",ลับ!BT$3,0))</f>
        <v>0</v>
      </c>
      <c r="BU241" s="64">
        <f>IF(ลับ!BU$3=0,0,IF(เวลาเรียน!CC35="น",ลับ!BU$3,0))</f>
        <v>0</v>
      </c>
      <c r="BV241" s="64">
        <f>IF(ลับ!BV$3=0,0,IF(เวลาเรียน!CD35="น",ลับ!BV$3,0))</f>
        <v>0</v>
      </c>
      <c r="BW241" s="64">
        <f>IF(ลับ!BW$3=0,0,IF(เวลาเรียน!CE35="น",ลับ!BW$3,0))</f>
        <v>0</v>
      </c>
      <c r="BX241" s="64">
        <f>IF(ลับ!BX$3=0,0,IF(เวลาเรียน!CF35="น",ลับ!BX$3,0))</f>
        <v>0</v>
      </c>
      <c r="BY241" s="64">
        <f>IF(ลับ!BY$3=0,0,IF(เวลาเรียน!CG35="น",ลับ!BY$3,0))</f>
        <v>0</v>
      </c>
      <c r="BZ241" s="64">
        <f>IF(ลับ!BZ$3=0,0,IF(เวลาเรียน!CH35="น",ลับ!BZ$3,0))</f>
        <v>0</v>
      </c>
      <c r="CA241" s="64">
        <f>IF(ลับ!CA$3=0,0,IF(เวลาเรียน!CI35="น",ลับ!CA$3,0))</f>
        <v>0</v>
      </c>
      <c r="CB241" s="64">
        <f>IF(ลับ!CB$3=0,0,IF(เวลาเรียน!CJ35="น",ลับ!CB$3,0))</f>
        <v>0</v>
      </c>
      <c r="CC241" s="64">
        <f>IF(ลับ!CC$3=0,0,IF(เวลาเรียน!CK35="น",ลับ!CC$3,0))</f>
        <v>0</v>
      </c>
      <c r="CD241" s="64">
        <f>IF(ลับ!CD$3=0,0,IF(เวลาเรียน!CL35="น",ลับ!CD$3,0))</f>
        <v>0</v>
      </c>
      <c r="CE241" s="64">
        <f>IF(ลับ!CE$3=0,0,IF(เวลาเรียน!CM35="น",ลับ!CE$3,0))</f>
        <v>0</v>
      </c>
      <c r="CF241" s="64">
        <f>IF(ลับ!CF$3=0,0,IF(เวลาเรียน!CN35="น",ลับ!CF$3,0))</f>
        <v>0</v>
      </c>
      <c r="CG241" s="64">
        <f>IF(ลับ!CG$3=0,0,IF(เวลาเรียน!CO35="น",ลับ!CG$3,0))</f>
        <v>0</v>
      </c>
      <c r="CH241" s="64">
        <f>IF(ลับ!CH$3=0,0,IF(เวลาเรียน!CP35="น",ลับ!CH$3,0))</f>
        <v>0</v>
      </c>
      <c r="CI241" s="64">
        <f>IF(ลับ!CI$3=0,0,IF(เวลาเรียน!CQ35="น",ลับ!CI$3,0))</f>
        <v>0</v>
      </c>
      <c r="CJ241" s="64">
        <f>IF(ลับ!CJ$3=0,0,IF(เวลาเรียน!CR35="น",ลับ!CJ$3,0))</f>
        <v>0</v>
      </c>
      <c r="CK241" s="64">
        <f>IF(ลับ!CK$3=0,0,IF(เวลาเรียน!CS35="น",ลับ!CK$3,0))</f>
        <v>0</v>
      </c>
      <c r="CL241" s="64">
        <f>IF(ลับ!CL$3=0,0,IF(เวลาเรียน!CT35="น",ลับ!CL$3,0))</f>
        <v>0</v>
      </c>
      <c r="CM241" s="64">
        <f>IF(ลับ!CM$3=0,0,IF(เวลาเรียน!CU35="น",ลับ!CM$3,0))</f>
        <v>0</v>
      </c>
      <c r="CN241" s="64">
        <f>IF(ลับ!CN$3=0,0,IF(เวลาเรียน!CV35="น",ลับ!CN$3,0))</f>
        <v>0</v>
      </c>
      <c r="CO241" s="64">
        <f>IF(ลับ!CO$3=0,0,IF(เวลาเรียน!CW35="น",ลับ!CO$3,0))</f>
        <v>0</v>
      </c>
      <c r="CP241" s="64">
        <f>IF(ลับ!CP$3=0,0,IF(เวลาเรียน!CX35="น",ลับ!CP$3,0))</f>
        <v>0</v>
      </c>
      <c r="CQ241" s="64">
        <f>IF(ลับ!CQ$3=0,0,IF(เวลาเรียน!CY35="น",ลับ!CQ$3,0))</f>
        <v>0</v>
      </c>
      <c r="CR241" s="64">
        <f>IF(ลับ!CR$3=0,0,IF(เวลาเรียน!CZ35="น",ลับ!CR$3,0))</f>
        <v>0</v>
      </c>
      <c r="CS241" s="64">
        <f>IF(ลับ!CS$3=0,0,IF(เวลาเรียน!DA35="น",ลับ!CS$3,0))</f>
        <v>0</v>
      </c>
      <c r="CT241" s="64">
        <f>IF(ลับ!CT$3=0,0,IF(เวลาเรียน!DB35="น",ลับ!CT$3,0))</f>
        <v>0</v>
      </c>
      <c r="CU241" s="64">
        <f>IF(ลับ!CU$3=0,0,IF(เวลาเรียน!DC35="น",ลับ!CU$3,0))</f>
        <v>0</v>
      </c>
      <c r="CV241" s="64">
        <f>IF(ลับ!CV$3=0,0,IF(เวลาเรียน!DD35="น",ลับ!CV$3,0))</f>
        <v>0</v>
      </c>
      <c r="CW241" s="64">
        <f>IF(ลับ!CW$3=0,0,IF(เวลาเรียน!DE35="น",ลับ!CW$3,0))</f>
        <v>0</v>
      </c>
      <c r="CX241" s="85">
        <f t="shared" si="27"/>
        <v>0</v>
      </c>
      <c r="CZ241" s="51"/>
      <c r="DA241" s="51"/>
      <c r="DB241" s="51"/>
      <c r="DC241" s="51"/>
      <c r="DD241" s="51"/>
      <c r="DE241" s="51"/>
      <c r="DF241" s="51"/>
      <c r="DG241" s="51"/>
      <c r="DH241" s="51"/>
      <c r="DI241" s="51"/>
      <c r="DJ241" s="51"/>
      <c r="DK241" s="51"/>
      <c r="DL241" s="51"/>
      <c r="DM241" s="51"/>
      <c r="DN241" s="51"/>
      <c r="DO241" s="51"/>
      <c r="DP241" s="51"/>
      <c r="DQ241" s="51"/>
      <c r="DR241" s="51"/>
      <c r="DS241" s="51"/>
      <c r="DT241" s="51"/>
      <c r="DU241" s="51"/>
      <c r="DV241" s="51"/>
      <c r="DW241" s="51"/>
      <c r="DX241" s="51"/>
      <c r="DY241" s="51"/>
      <c r="DZ241" s="51"/>
      <c r="EA241" s="51"/>
      <c r="EB241" s="51"/>
      <c r="EC241" s="51"/>
      <c r="ED241" s="51"/>
      <c r="EE241" s="51"/>
      <c r="EF241" s="51"/>
    </row>
    <row r="242" spans="1:136" ht="21">
      <c r="A242" s="29">
        <v>31</v>
      </c>
      <c r="B242" s="64">
        <f>IF(ลับ!B$3=0,0,IF(เวลาเรียน!G36="น",ลับ!B$3,0))</f>
        <v>0</v>
      </c>
      <c r="C242" s="64">
        <f>IF(ลับ!C$3=0,0,IF(เวลาเรียน!H36="น",ลับ!C$3,0))</f>
        <v>0</v>
      </c>
      <c r="D242" s="64">
        <f>IF(ลับ!D$3=0,0,IF(เวลาเรียน!I36="น",ลับ!D$3,0))</f>
        <v>0</v>
      </c>
      <c r="E242" s="64">
        <f>IF(ลับ!E$3=0,0,IF(เวลาเรียน!J36="น",ลับ!E$3,0))</f>
        <v>0</v>
      </c>
      <c r="F242" s="64">
        <f>IF(ลับ!F$3=0,0,IF(เวลาเรียน!K36="น",ลับ!F$3,0))</f>
        <v>0</v>
      </c>
      <c r="G242" s="64">
        <f>IF(ลับ!G$3=0,0,IF(เวลาเรียน!L36="น",ลับ!G$3,0))</f>
        <v>0</v>
      </c>
      <c r="H242" s="64">
        <f>IF(ลับ!H$3=0,0,IF(เวลาเรียน!M36="น",ลับ!H$3,0))</f>
        <v>0</v>
      </c>
      <c r="I242" s="64">
        <f>IF(ลับ!I$3=0,0,IF(เวลาเรียน!N36="น",ลับ!I$3,0))</f>
        <v>0</v>
      </c>
      <c r="J242" s="64">
        <f>IF(ลับ!J$3=0,0,IF(เวลาเรียน!O36="น",ลับ!J$3,0))</f>
        <v>0</v>
      </c>
      <c r="K242" s="64">
        <f>IF(ลับ!K$3=0,0,IF(เวลาเรียน!P36="น",ลับ!K$3,0))</f>
        <v>0</v>
      </c>
      <c r="L242" s="64">
        <f>IF(ลับ!L$3=0,0,IF(เวลาเรียน!Q36="น",ลับ!L$3,0))</f>
        <v>0</v>
      </c>
      <c r="M242" s="64">
        <f>IF(ลับ!M$3=0,0,IF(เวลาเรียน!R36="น",ลับ!M$3,0))</f>
        <v>0</v>
      </c>
      <c r="N242" s="64">
        <f>IF(ลับ!N$3=0,0,IF(เวลาเรียน!S36="น",ลับ!N$3,0))</f>
        <v>0</v>
      </c>
      <c r="O242" s="64">
        <f>IF(ลับ!O$3=0,0,IF(เวลาเรียน!T36="น",ลับ!O$3,0))</f>
        <v>0</v>
      </c>
      <c r="P242" s="64">
        <f>IF(ลับ!P$3=0,0,IF(เวลาเรียน!U36="น",ลับ!P$3,0))</f>
        <v>0</v>
      </c>
      <c r="Q242" s="64">
        <f>IF(ลับ!Q$3=0,0,IF(เวลาเรียน!V36="น",ลับ!Q$3,0))</f>
        <v>0</v>
      </c>
      <c r="R242" s="64">
        <f>IF(ลับ!R$3=0,0,IF(เวลาเรียน!W36="น",ลับ!R$3,0))</f>
        <v>0</v>
      </c>
      <c r="S242" s="64">
        <f>IF(ลับ!S$3=0,0,IF(เวลาเรียน!X36="น",ลับ!S$3,0))</f>
        <v>0</v>
      </c>
      <c r="T242" s="64">
        <f>IF(ลับ!T$3=0,0,IF(เวลาเรียน!Y36="น",ลับ!T$3,0))</f>
        <v>0</v>
      </c>
      <c r="U242" s="64">
        <f>IF(ลับ!U$3=0,0,IF(เวลาเรียน!Z36="น",ลับ!U$3,0))</f>
        <v>0</v>
      </c>
      <c r="V242" s="64">
        <f>IF(ลับ!V$3=0,0,IF(เวลาเรียน!AA36="น",ลับ!V$3,0))</f>
        <v>0</v>
      </c>
      <c r="W242" s="64">
        <f>IF(ลับ!W$3=0,0,IF(เวลาเรียน!AB36="น",ลับ!W$3,0))</f>
        <v>0</v>
      </c>
      <c r="X242" s="64">
        <f>IF(ลับ!X$3=0,0,IF(เวลาเรียน!AC36="น",ลับ!X$3,0))</f>
        <v>0</v>
      </c>
      <c r="Y242" s="64">
        <f>IF(ลับ!Y$3=0,0,IF(เวลาเรียน!AD36="น",ลับ!Y$3,0))</f>
        <v>0</v>
      </c>
      <c r="Z242" s="773">
        <f>IF(ลับ!Z$3=0,0,IF(เวลาเรียน!AE36="น",ลับ!Z$3,0))</f>
        <v>0</v>
      </c>
      <c r="AA242" s="64">
        <f>IF(ลับ!B$3=0,0,IF(เวลาเรียน!AH36="น",ลับ!B$3,0))</f>
        <v>0</v>
      </c>
      <c r="AB242" s="64">
        <f>IF(ลับ!C$3=0,0,IF(เวลาเรียน!AI36="น",ลับ!C$3,0))</f>
        <v>0</v>
      </c>
      <c r="AC242" s="64">
        <f>IF(ลับ!D$3=0,0,IF(เวลาเรียน!AJ36="น",ลับ!D$3,0))</f>
        <v>0</v>
      </c>
      <c r="AD242" s="64">
        <f>IF(ลับ!E$3=0,0,IF(เวลาเรียน!AK36="น",ลับ!E$3,0))</f>
        <v>0</v>
      </c>
      <c r="AE242" s="64">
        <f>IF(ลับ!F$3=0,0,IF(เวลาเรียน!AL36="น",ลับ!F$3,0))</f>
        <v>0</v>
      </c>
      <c r="AF242" s="64">
        <f>IF(ลับ!G$3=0,0,IF(เวลาเรียน!AM36="น",ลับ!G$3,0))</f>
        <v>0</v>
      </c>
      <c r="AG242" s="64">
        <f>IF(ลับ!H$3=0,0,IF(เวลาเรียน!AN36="น",ลับ!H$3,0))</f>
        <v>0</v>
      </c>
      <c r="AH242" s="64">
        <f>IF(ลับ!I$3=0,0,IF(เวลาเรียน!AO36="น",ลับ!I$3,0))</f>
        <v>0</v>
      </c>
      <c r="AI242" s="64">
        <f>IF(ลับ!J$3=0,0,IF(เวลาเรียน!AP36="น",ลับ!J$3,0))</f>
        <v>0</v>
      </c>
      <c r="AJ242" s="64">
        <f>IF(ลับ!K$3=0,0,IF(เวลาเรียน!AQ36="น",ลับ!K$3,0))</f>
        <v>0</v>
      </c>
      <c r="AK242" s="64">
        <f>IF(ลับ!L$3=0,0,IF(เวลาเรียน!AR36="น",ลับ!L$3,0))</f>
        <v>0</v>
      </c>
      <c r="AL242" s="64">
        <f>IF(ลับ!M$3=0,0,IF(เวลาเรียน!AS36="น",ลับ!M$3,0))</f>
        <v>0</v>
      </c>
      <c r="AM242" s="64">
        <f>IF(ลับ!N$3=0,0,IF(เวลาเรียน!AT36="น",ลับ!N$3,0))</f>
        <v>0</v>
      </c>
      <c r="AN242" s="64">
        <f>IF(ลับ!O$3=0,0,IF(เวลาเรียน!AU36="น",ลับ!O$3,0))</f>
        <v>0</v>
      </c>
      <c r="AO242" s="64">
        <f>IF(ลับ!P$3=0,0,IF(เวลาเรียน!AV36="น",ลับ!P$3,0))</f>
        <v>0</v>
      </c>
      <c r="AP242" s="64">
        <f>IF(ลับ!Q$3=0,0,IF(เวลาเรียน!AW36="น",ลับ!Q$3,0))</f>
        <v>0</v>
      </c>
      <c r="AQ242" s="64">
        <f>IF(ลับ!R$3=0,0,IF(เวลาเรียน!AX36="น",ลับ!R$3,0))</f>
        <v>0</v>
      </c>
      <c r="AR242" s="64">
        <f>IF(ลับ!S$3=0,0,IF(เวลาเรียน!AY36="น",ลับ!S$3,0))</f>
        <v>0</v>
      </c>
      <c r="AS242" s="64">
        <f>IF(ลับ!T$3=0,0,IF(เวลาเรียน!AZ36="น",ลับ!T$3,0))</f>
        <v>0</v>
      </c>
      <c r="AT242" s="64">
        <f>IF(ลับ!U$3=0,0,IF(เวลาเรียน!BA36="น",ลับ!U$3,0))</f>
        <v>0</v>
      </c>
      <c r="AU242" s="64">
        <f>IF(ลับ!V$3=0,0,IF(เวลาเรียน!BB36="น",ลับ!V$3,0))</f>
        <v>0</v>
      </c>
      <c r="AV242" s="64">
        <f>IF(ลับ!W$3=0,0,IF(เวลาเรียน!BC36="น",ลับ!W$3,0))</f>
        <v>0</v>
      </c>
      <c r="AW242" s="64">
        <f>IF(ลับ!X$3=0,0,IF(เวลาเรียน!BD36="น",ลับ!X$3,0))</f>
        <v>0</v>
      </c>
      <c r="AX242" s="64">
        <f>IF(ลับ!Y$3=0,0,IF(เวลาเรียน!BE36="น",ลับ!Y$3,0))</f>
        <v>0</v>
      </c>
      <c r="AY242" s="64">
        <f>IF(ลับ!Z$3=0,0,IF(เวลาเรียน!BF36="น",ลับ!Z$3,0))</f>
        <v>0</v>
      </c>
      <c r="AZ242" s="64">
        <f>IF(ลับ!AA$3=0,0,IF(เวลาเรียน!BG36="น",ลับ!AA$3,0))</f>
        <v>0</v>
      </c>
      <c r="BA242" s="64">
        <f>IF(ลับ!AB$3=0,0,IF(เวลาเรียน!BH36="น",ลับ!AB$3,0))</f>
        <v>0</v>
      </c>
      <c r="BB242" s="64">
        <f>IF(ลับ!AC$3=0,0,IF(เวลาเรียน!BI36="น",ลับ!AC$3,0))</f>
        <v>0</v>
      </c>
      <c r="BC242" s="64">
        <f>IF(ลับ!AD$3=0,0,IF(เวลาเรียน!BJ36="น",ลับ!AD$3,0))</f>
        <v>0</v>
      </c>
      <c r="BD242" s="64">
        <f>IF(ลับ!AE$3=0,0,IF(เวลาเรียน!BK36="น",ลับ!AE$3,0))</f>
        <v>0</v>
      </c>
      <c r="BE242" s="64">
        <f>IF(ลับ!AF$3=0,0,IF(เวลาเรียน!BL36="น",ลับ!AF$3,0))</f>
        <v>0</v>
      </c>
      <c r="BF242" s="64">
        <f>IF(ลับ!AG$3=0,0,IF(เวลาเรียน!BM36="น",ลับ!AG$3,0))</f>
        <v>0</v>
      </c>
      <c r="BG242" s="64">
        <f>IF(ลับ!AH$3=0,0,IF(เวลาเรียน!BN36="น",ลับ!AH$3,0))</f>
        <v>0</v>
      </c>
      <c r="BH242" s="64">
        <f>IF(ลับ!AI$3=0,0,IF(เวลาเรียน!BO36="น",ลับ!AI$3,0))</f>
        <v>0</v>
      </c>
      <c r="BI242" s="64">
        <f>IF(ลับ!AJ$3=0,0,IF(เวลาเรียน!BP36="น",ลับ!AJ$3,0))</f>
        <v>0</v>
      </c>
      <c r="BJ242" s="64">
        <f>IF(ลับ!AK$3=0,0,IF(เวลาเรียน!BQ36="น",ลับ!AK$3,0))</f>
        <v>0</v>
      </c>
      <c r="BK242" s="64">
        <f>IF(ลับ!AL$3=0,0,IF(เวลาเรียน!BR36="น",ลับ!AL$3,0))</f>
        <v>0</v>
      </c>
      <c r="BL242" s="64">
        <f>IF(ลับ!AM$3=0,0,IF(เวลาเรียน!BS36="น",ลับ!AM$3,0))</f>
        <v>0</v>
      </c>
      <c r="BM242" s="64">
        <f>IF(ลับ!AN$3=0,0,IF(เวลาเรียน!BT36="น",ลับ!AN$3,0))</f>
        <v>0</v>
      </c>
      <c r="BN242" s="64">
        <f>IF(ลับ!AO$3=0,0,IF(เวลาเรียน!BU36="น",ลับ!AO$3,0))</f>
        <v>0</v>
      </c>
      <c r="BO242" s="64">
        <f>IF(ลับ!AP$3=0,0,IF(เวลาเรียน!BV36="น",ลับ!AP$3,0))</f>
        <v>0</v>
      </c>
      <c r="BP242" s="64">
        <f>IF(ลับ!AQ$3=0,0,IF(เวลาเรียน!BW36="น",ลับ!AQ$3,0))</f>
        <v>0</v>
      </c>
      <c r="BQ242" s="64">
        <f>IF(ลับ!AR$3=0,0,IF(เวลาเรียน!BX36="น",ลับ!AR$3,0))</f>
        <v>0</v>
      </c>
      <c r="BR242" s="64">
        <f>IF(ลับ!AS$3=0,0,IF(เวลาเรียน!BY36="น",ลับ!AS$3,0))</f>
        <v>0</v>
      </c>
      <c r="BS242" s="773">
        <f>IF(ลับ!AT$3=0,0,IF(เวลาเรียน!BZ36="น",ลับ!AT$3,0))</f>
        <v>0</v>
      </c>
      <c r="BT242" s="64">
        <f>IF(ลับ!BT$3=0,0,IF(เวลาเรียน!CB36="น",ลับ!BT$3,0))</f>
        <v>0</v>
      </c>
      <c r="BU242" s="64">
        <f>IF(ลับ!BU$3=0,0,IF(เวลาเรียน!CC36="น",ลับ!BU$3,0))</f>
        <v>0</v>
      </c>
      <c r="BV242" s="64">
        <f>IF(ลับ!BV$3=0,0,IF(เวลาเรียน!CD36="น",ลับ!BV$3,0))</f>
        <v>0</v>
      </c>
      <c r="BW242" s="64">
        <f>IF(ลับ!BW$3=0,0,IF(เวลาเรียน!CE36="น",ลับ!BW$3,0))</f>
        <v>0</v>
      </c>
      <c r="BX242" s="64">
        <f>IF(ลับ!BX$3=0,0,IF(เวลาเรียน!CF36="น",ลับ!BX$3,0))</f>
        <v>0</v>
      </c>
      <c r="BY242" s="64">
        <f>IF(ลับ!BY$3=0,0,IF(เวลาเรียน!CG36="น",ลับ!BY$3,0))</f>
        <v>0</v>
      </c>
      <c r="BZ242" s="64">
        <f>IF(ลับ!BZ$3=0,0,IF(เวลาเรียน!CH36="น",ลับ!BZ$3,0))</f>
        <v>0</v>
      </c>
      <c r="CA242" s="64">
        <f>IF(ลับ!CA$3=0,0,IF(เวลาเรียน!CI36="น",ลับ!CA$3,0))</f>
        <v>0</v>
      </c>
      <c r="CB242" s="64">
        <f>IF(ลับ!CB$3=0,0,IF(เวลาเรียน!CJ36="น",ลับ!CB$3,0))</f>
        <v>0</v>
      </c>
      <c r="CC242" s="64">
        <f>IF(ลับ!CC$3=0,0,IF(เวลาเรียน!CK36="น",ลับ!CC$3,0))</f>
        <v>0</v>
      </c>
      <c r="CD242" s="64">
        <f>IF(ลับ!CD$3=0,0,IF(เวลาเรียน!CL36="น",ลับ!CD$3,0))</f>
        <v>0</v>
      </c>
      <c r="CE242" s="64">
        <f>IF(ลับ!CE$3=0,0,IF(เวลาเรียน!CM36="น",ลับ!CE$3,0))</f>
        <v>0</v>
      </c>
      <c r="CF242" s="64">
        <f>IF(ลับ!CF$3=0,0,IF(เวลาเรียน!CN36="น",ลับ!CF$3,0))</f>
        <v>0</v>
      </c>
      <c r="CG242" s="64">
        <f>IF(ลับ!CG$3=0,0,IF(เวลาเรียน!CO36="น",ลับ!CG$3,0))</f>
        <v>0</v>
      </c>
      <c r="CH242" s="64">
        <f>IF(ลับ!CH$3=0,0,IF(เวลาเรียน!CP36="น",ลับ!CH$3,0))</f>
        <v>0</v>
      </c>
      <c r="CI242" s="64">
        <f>IF(ลับ!CI$3=0,0,IF(เวลาเรียน!CQ36="น",ลับ!CI$3,0))</f>
        <v>0</v>
      </c>
      <c r="CJ242" s="64">
        <f>IF(ลับ!CJ$3=0,0,IF(เวลาเรียน!CR36="น",ลับ!CJ$3,0))</f>
        <v>0</v>
      </c>
      <c r="CK242" s="64">
        <f>IF(ลับ!CK$3=0,0,IF(เวลาเรียน!CS36="น",ลับ!CK$3,0))</f>
        <v>0</v>
      </c>
      <c r="CL242" s="64">
        <f>IF(ลับ!CL$3=0,0,IF(เวลาเรียน!CT36="น",ลับ!CL$3,0))</f>
        <v>0</v>
      </c>
      <c r="CM242" s="64">
        <f>IF(ลับ!CM$3=0,0,IF(เวลาเรียน!CU36="น",ลับ!CM$3,0))</f>
        <v>0</v>
      </c>
      <c r="CN242" s="64">
        <f>IF(ลับ!CN$3=0,0,IF(เวลาเรียน!CV36="น",ลับ!CN$3,0))</f>
        <v>0</v>
      </c>
      <c r="CO242" s="64">
        <f>IF(ลับ!CO$3=0,0,IF(เวลาเรียน!CW36="น",ลับ!CO$3,0))</f>
        <v>0</v>
      </c>
      <c r="CP242" s="64">
        <f>IF(ลับ!CP$3=0,0,IF(เวลาเรียน!CX36="น",ลับ!CP$3,0))</f>
        <v>0</v>
      </c>
      <c r="CQ242" s="64">
        <f>IF(ลับ!CQ$3=0,0,IF(เวลาเรียน!CY36="น",ลับ!CQ$3,0))</f>
        <v>0</v>
      </c>
      <c r="CR242" s="64">
        <f>IF(ลับ!CR$3=0,0,IF(เวลาเรียน!CZ36="น",ลับ!CR$3,0))</f>
        <v>0</v>
      </c>
      <c r="CS242" s="64">
        <f>IF(ลับ!CS$3=0,0,IF(เวลาเรียน!DA36="น",ลับ!CS$3,0))</f>
        <v>0</v>
      </c>
      <c r="CT242" s="64">
        <f>IF(ลับ!CT$3=0,0,IF(เวลาเรียน!DB36="น",ลับ!CT$3,0))</f>
        <v>0</v>
      </c>
      <c r="CU242" s="64">
        <f>IF(ลับ!CU$3=0,0,IF(เวลาเรียน!DC36="น",ลับ!CU$3,0))</f>
        <v>0</v>
      </c>
      <c r="CV242" s="64">
        <f>IF(ลับ!CV$3=0,0,IF(เวลาเรียน!DD36="น",ลับ!CV$3,0))</f>
        <v>0</v>
      </c>
      <c r="CW242" s="64">
        <f>IF(ลับ!CW$3=0,0,IF(เวลาเรียน!DE36="น",ลับ!CW$3,0))</f>
        <v>0</v>
      </c>
      <c r="CX242" s="85">
        <f t="shared" si="27"/>
        <v>0</v>
      </c>
      <c r="CZ242" s="51"/>
      <c r="DA242" s="51"/>
      <c r="DB242" s="51"/>
      <c r="DC242" s="51"/>
      <c r="DD242" s="51"/>
      <c r="DE242" s="51"/>
      <c r="DF242" s="51"/>
      <c r="DG242" s="51"/>
      <c r="DH242" s="51"/>
      <c r="DI242" s="51"/>
      <c r="DJ242" s="51"/>
      <c r="DK242" s="51"/>
      <c r="DL242" s="51"/>
      <c r="DM242" s="51"/>
      <c r="DN242" s="51"/>
      <c r="DO242" s="51"/>
      <c r="DP242" s="51"/>
      <c r="DQ242" s="51"/>
      <c r="DR242" s="51"/>
      <c r="DS242" s="51"/>
      <c r="DT242" s="51"/>
      <c r="DU242" s="51"/>
      <c r="DV242" s="51"/>
      <c r="DW242" s="51"/>
      <c r="DX242" s="51"/>
      <c r="DY242" s="51"/>
      <c r="DZ242" s="51"/>
      <c r="EA242" s="51"/>
      <c r="EB242" s="51"/>
      <c r="EC242" s="51"/>
      <c r="ED242" s="51"/>
      <c r="EE242" s="51"/>
      <c r="EF242" s="51"/>
    </row>
    <row r="243" spans="1:136" ht="21">
      <c r="A243" s="29">
        <v>32</v>
      </c>
      <c r="B243" s="64">
        <f>IF(ลับ!B$3=0,0,IF(เวลาเรียน!G37="น",ลับ!B$3,0))</f>
        <v>0</v>
      </c>
      <c r="C243" s="64">
        <f>IF(ลับ!C$3=0,0,IF(เวลาเรียน!H37="น",ลับ!C$3,0))</f>
        <v>0</v>
      </c>
      <c r="D243" s="64">
        <f>IF(ลับ!D$3=0,0,IF(เวลาเรียน!I37="น",ลับ!D$3,0))</f>
        <v>0</v>
      </c>
      <c r="E243" s="64">
        <f>IF(ลับ!E$3=0,0,IF(เวลาเรียน!J37="น",ลับ!E$3,0))</f>
        <v>0</v>
      </c>
      <c r="F243" s="64">
        <f>IF(ลับ!F$3=0,0,IF(เวลาเรียน!K37="น",ลับ!F$3,0))</f>
        <v>0</v>
      </c>
      <c r="G243" s="64">
        <f>IF(ลับ!G$3=0,0,IF(เวลาเรียน!L37="น",ลับ!G$3,0))</f>
        <v>0</v>
      </c>
      <c r="H243" s="64">
        <f>IF(ลับ!H$3=0,0,IF(เวลาเรียน!M37="น",ลับ!H$3,0))</f>
        <v>0</v>
      </c>
      <c r="I243" s="64">
        <f>IF(ลับ!I$3=0,0,IF(เวลาเรียน!N37="น",ลับ!I$3,0))</f>
        <v>0</v>
      </c>
      <c r="J243" s="64">
        <f>IF(ลับ!J$3=0,0,IF(เวลาเรียน!O37="น",ลับ!J$3,0))</f>
        <v>0</v>
      </c>
      <c r="K243" s="64">
        <f>IF(ลับ!K$3=0,0,IF(เวลาเรียน!P37="น",ลับ!K$3,0))</f>
        <v>0</v>
      </c>
      <c r="L243" s="64">
        <f>IF(ลับ!L$3=0,0,IF(เวลาเรียน!Q37="น",ลับ!L$3,0))</f>
        <v>0</v>
      </c>
      <c r="M243" s="64">
        <f>IF(ลับ!M$3=0,0,IF(เวลาเรียน!R37="น",ลับ!M$3,0))</f>
        <v>0</v>
      </c>
      <c r="N243" s="64">
        <f>IF(ลับ!N$3=0,0,IF(เวลาเรียน!S37="น",ลับ!N$3,0))</f>
        <v>0</v>
      </c>
      <c r="O243" s="64">
        <f>IF(ลับ!O$3=0,0,IF(เวลาเรียน!T37="น",ลับ!O$3,0))</f>
        <v>0</v>
      </c>
      <c r="P243" s="64">
        <f>IF(ลับ!P$3=0,0,IF(เวลาเรียน!U37="น",ลับ!P$3,0))</f>
        <v>0</v>
      </c>
      <c r="Q243" s="64">
        <f>IF(ลับ!Q$3=0,0,IF(เวลาเรียน!V37="น",ลับ!Q$3,0))</f>
        <v>0</v>
      </c>
      <c r="R243" s="64">
        <f>IF(ลับ!R$3=0,0,IF(เวลาเรียน!W37="น",ลับ!R$3,0))</f>
        <v>0</v>
      </c>
      <c r="S243" s="64">
        <f>IF(ลับ!S$3=0,0,IF(เวลาเรียน!X37="น",ลับ!S$3,0))</f>
        <v>0</v>
      </c>
      <c r="T243" s="64">
        <f>IF(ลับ!T$3=0,0,IF(เวลาเรียน!Y37="น",ลับ!T$3,0))</f>
        <v>0</v>
      </c>
      <c r="U243" s="64">
        <f>IF(ลับ!U$3=0,0,IF(เวลาเรียน!Z37="น",ลับ!U$3,0))</f>
        <v>0</v>
      </c>
      <c r="V243" s="64">
        <f>IF(ลับ!V$3=0,0,IF(เวลาเรียน!AA37="น",ลับ!V$3,0))</f>
        <v>0</v>
      </c>
      <c r="W243" s="64">
        <f>IF(ลับ!W$3=0,0,IF(เวลาเรียน!AB37="น",ลับ!W$3,0))</f>
        <v>0</v>
      </c>
      <c r="X243" s="64">
        <f>IF(ลับ!X$3=0,0,IF(เวลาเรียน!AC37="น",ลับ!X$3,0))</f>
        <v>0</v>
      </c>
      <c r="Y243" s="64">
        <f>IF(ลับ!Y$3=0,0,IF(เวลาเรียน!AD37="น",ลับ!Y$3,0))</f>
        <v>0</v>
      </c>
      <c r="Z243" s="773">
        <f>IF(ลับ!Z$3=0,0,IF(เวลาเรียน!AE37="น",ลับ!Z$3,0))</f>
        <v>0</v>
      </c>
      <c r="AA243" s="64">
        <f>IF(ลับ!B$3=0,0,IF(เวลาเรียน!AH37="น",ลับ!B$3,0))</f>
        <v>0</v>
      </c>
      <c r="AB243" s="64">
        <f>IF(ลับ!C$3=0,0,IF(เวลาเรียน!AI37="น",ลับ!C$3,0))</f>
        <v>0</v>
      </c>
      <c r="AC243" s="64">
        <f>IF(ลับ!D$3=0,0,IF(เวลาเรียน!AJ37="น",ลับ!D$3,0))</f>
        <v>0</v>
      </c>
      <c r="AD243" s="64">
        <f>IF(ลับ!E$3=0,0,IF(เวลาเรียน!AK37="น",ลับ!E$3,0))</f>
        <v>0</v>
      </c>
      <c r="AE243" s="64">
        <f>IF(ลับ!F$3=0,0,IF(เวลาเรียน!AL37="น",ลับ!F$3,0))</f>
        <v>0</v>
      </c>
      <c r="AF243" s="64">
        <f>IF(ลับ!G$3=0,0,IF(เวลาเรียน!AM37="น",ลับ!G$3,0))</f>
        <v>0</v>
      </c>
      <c r="AG243" s="64">
        <f>IF(ลับ!H$3=0,0,IF(เวลาเรียน!AN37="น",ลับ!H$3,0))</f>
        <v>0</v>
      </c>
      <c r="AH243" s="64">
        <f>IF(ลับ!I$3=0,0,IF(เวลาเรียน!AO37="น",ลับ!I$3,0))</f>
        <v>0</v>
      </c>
      <c r="AI243" s="64">
        <f>IF(ลับ!J$3=0,0,IF(เวลาเรียน!AP37="น",ลับ!J$3,0))</f>
        <v>0</v>
      </c>
      <c r="AJ243" s="64">
        <f>IF(ลับ!K$3=0,0,IF(เวลาเรียน!AQ37="น",ลับ!K$3,0))</f>
        <v>0</v>
      </c>
      <c r="AK243" s="64">
        <f>IF(ลับ!L$3=0,0,IF(เวลาเรียน!AR37="น",ลับ!L$3,0))</f>
        <v>0</v>
      </c>
      <c r="AL243" s="64">
        <f>IF(ลับ!M$3=0,0,IF(เวลาเรียน!AS37="น",ลับ!M$3,0))</f>
        <v>0</v>
      </c>
      <c r="AM243" s="64">
        <f>IF(ลับ!N$3=0,0,IF(เวลาเรียน!AT37="น",ลับ!N$3,0))</f>
        <v>0</v>
      </c>
      <c r="AN243" s="64">
        <f>IF(ลับ!O$3=0,0,IF(เวลาเรียน!AU37="น",ลับ!O$3,0))</f>
        <v>0</v>
      </c>
      <c r="AO243" s="64">
        <f>IF(ลับ!P$3=0,0,IF(เวลาเรียน!AV37="น",ลับ!P$3,0))</f>
        <v>0</v>
      </c>
      <c r="AP243" s="64">
        <f>IF(ลับ!Q$3=0,0,IF(เวลาเรียน!AW37="น",ลับ!Q$3,0))</f>
        <v>0</v>
      </c>
      <c r="AQ243" s="64">
        <f>IF(ลับ!R$3=0,0,IF(เวลาเรียน!AX37="น",ลับ!R$3,0))</f>
        <v>0</v>
      </c>
      <c r="AR243" s="64">
        <f>IF(ลับ!S$3=0,0,IF(เวลาเรียน!AY37="น",ลับ!S$3,0))</f>
        <v>0</v>
      </c>
      <c r="AS243" s="64">
        <f>IF(ลับ!T$3=0,0,IF(เวลาเรียน!AZ37="น",ลับ!T$3,0))</f>
        <v>0</v>
      </c>
      <c r="AT243" s="64">
        <f>IF(ลับ!U$3=0,0,IF(เวลาเรียน!BA37="น",ลับ!U$3,0))</f>
        <v>0</v>
      </c>
      <c r="AU243" s="64">
        <f>IF(ลับ!V$3=0,0,IF(เวลาเรียน!BB37="น",ลับ!V$3,0))</f>
        <v>0</v>
      </c>
      <c r="AV243" s="64">
        <f>IF(ลับ!W$3=0,0,IF(เวลาเรียน!BC37="น",ลับ!W$3,0))</f>
        <v>0</v>
      </c>
      <c r="AW243" s="64">
        <f>IF(ลับ!X$3=0,0,IF(เวลาเรียน!BD37="น",ลับ!X$3,0))</f>
        <v>0</v>
      </c>
      <c r="AX243" s="64">
        <f>IF(ลับ!Y$3=0,0,IF(เวลาเรียน!BE37="น",ลับ!Y$3,0))</f>
        <v>0</v>
      </c>
      <c r="AY243" s="64">
        <f>IF(ลับ!Z$3=0,0,IF(เวลาเรียน!BF37="น",ลับ!Z$3,0))</f>
        <v>0</v>
      </c>
      <c r="AZ243" s="64">
        <f>IF(ลับ!AA$3=0,0,IF(เวลาเรียน!BG37="น",ลับ!AA$3,0))</f>
        <v>0</v>
      </c>
      <c r="BA243" s="64">
        <f>IF(ลับ!AB$3=0,0,IF(เวลาเรียน!BH37="น",ลับ!AB$3,0))</f>
        <v>0</v>
      </c>
      <c r="BB243" s="64">
        <f>IF(ลับ!AC$3=0,0,IF(เวลาเรียน!BI37="น",ลับ!AC$3,0))</f>
        <v>0</v>
      </c>
      <c r="BC243" s="64">
        <f>IF(ลับ!AD$3=0,0,IF(เวลาเรียน!BJ37="น",ลับ!AD$3,0))</f>
        <v>0</v>
      </c>
      <c r="BD243" s="64">
        <f>IF(ลับ!AE$3=0,0,IF(เวลาเรียน!BK37="น",ลับ!AE$3,0))</f>
        <v>0</v>
      </c>
      <c r="BE243" s="64">
        <f>IF(ลับ!AF$3=0,0,IF(เวลาเรียน!BL37="น",ลับ!AF$3,0))</f>
        <v>0</v>
      </c>
      <c r="BF243" s="64">
        <f>IF(ลับ!AG$3=0,0,IF(เวลาเรียน!BM37="น",ลับ!AG$3,0))</f>
        <v>0</v>
      </c>
      <c r="BG243" s="64">
        <f>IF(ลับ!AH$3=0,0,IF(เวลาเรียน!BN37="น",ลับ!AH$3,0))</f>
        <v>0</v>
      </c>
      <c r="BH243" s="64">
        <f>IF(ลับ!AI$3=0,0,IF(เวลาเรียน!BO37="น",ลับ!AI$3,0))</f>
        <v>0</v>
      </c>
      <c r="BI243" s="64">
        <f>IF(ลับ!AJ$3=0,0,IF(เวลาเรียน!BP37="น",ลับ!AJ$3,0))</f>
        <v>0</v>
      </c>
      <c r="BJ243" s="64">
        <f>IF(ลับ!AK$3=0,0,IF(เวลาเรียน!BQ37="น",ลับ!AK$3,0))</f>
        <v>0</v>
      </c>
      <c r="BK243" s="64">
        <f>IF(ลับ!AL$3=0,0,IF(เวลาเรียน!BR37="น",ลับ!AL$3,0))</f>
        <v>0</v>
      </c>
      <c r="BL243" s="64">
        <f>IF(ลับ!AM$3=0,0,IF(เวลาเรียน!BS37="น",ลับ!AM$3,0))</f>
        <v>0</v>
      </c>
      <c r="BM243" s="64">
        <f>IF(ลับ!AN$3=0,0,IF(เวลาเรียน!BT37="น",ลับ!AN$3,0))</f>
        <v>0</v>
      </c>
      <c r="BN243" s="64">
        <f>IF(ลับ!AO$3=0,0,IF(เวลาเรียน!BU37="น",ลับ!AO$3,0))</f>
        <v>0</v>
      </c>
      <c r="BO243" s="64">
        <f>IF(ลับ!AP$3=0,0,IF(เวลาเรียน!BV37="น",ลับ!AP$3,0))</f>
        <v>0</v>
      </c>
      <c r="BP243" s="64">
        <f>IF(ลับ!AQ$3=0,0,IF(เวลาเรียน!BW37="น",ลับ!AQ$3,0))</f>
        <v>0</v>
      </c>
      <c r="BQ243" s="64">
        <f>IF(ลับ!AR$3=0,0,IF(เวลาเรียน!BX37="น",ลับ!AR$3,0))</f>
        <v>0</v>
      </c>
      <c r="BR243" s="64">
        <f>IF(ลับ!AS$3=0,0,IF(เวลาเรียน!BY37="น",ลับ!AS$3,0))</f>
        <v>0</v>
      </c>
      <c r="BS243" s="773">
        <f>IF(ลับ!AT$3=0,0,IF(เวลาเรียน!BZ37="น",ลับ!AT$3,0))</f>
        <v>0</v>
      </c>
      <c r="BT243" s="64">
        <f>IF(ลับ!BT$3=0,0,IF(เวลาเรียน!CB37="น",ลับ!BT$3,0))</f>
        <v>0</v>
      </c>
      <c r="BU243" s="64">
        <f>IF(ลับ!BU$3=0,0,IF(เวลาเรียน!CC37="น",ลับ!BU$3,0))</f>
        <v>0</v>
      </c>
      <c r="BV243" s="64">
        <f>IF(ลับ!BV$3=0,0,IF(เวลาเรียน!CD37="น",ลับ!BV$3,0))</f>
        <v>0</v>
      </c>
      <c r="BW243" s="64">
        <f>IF(ลับ!BW$3=0,0,IF(เวลาเรียน!CE37="น",ลับ!BW$3,0))</f>
        <v>0</v>
      </c>
      <c r="BX243" s="64">
        <f>IF(ลับ!BX$3=0,0,IF(เวลาเรียน!CF37="น",ลับ!BX$3,0))</f>
        <v>0</v>
      </c>
      <c r="BY243" s="64">
        <f>IF(ลับ!BY$3=0,0,IF(เวลาเรียน!CG37="น",ลับ!BY$3,0))</f>
        <v>0</v>
      </c>
      <c r="BZ243" s="64">
        <f>IF(ลับ!BZ$3=0,0,IF(เวลาเรียน!CH37="น",ลับ!BZ$3,0))</f>
        <v>0</v>
      </c>
      <c r="CA243" s="64">
        <f>IF(ลับ!CA$3=0,0,IF(เวลาเรียน!CI37="น",ลับ!CA$3,0))</f>
        <v>0</v>
      </c>
      <c r="CB243" s="64">
        <f>IF(ลับ!CB$3=0,0,IF(เวลาเรียน!CJ37="น",ลับ!CB$3,0))</f>
        <v>0</v>
      </c>
      <c r="CC243" s="64">
        <f>IF(ลับ!CC$3=0,0,IF(เวลาเรียน!CK37="น",ลับ!CC$3,0))</f>
        <v>0</v>
      </c>
      <c r="CD243" s="64">
        <f>IF(ลับ!CD$3=0,0,IF(เวลาเรียน!CL37="น",ลับ!CD$3,0))</f>
        <v>0</v>
      </c>
      <c r="CE243" s="64">
        <f>IF(ลับ!CE$3=0,0,IF(เวลาเรียน!CM37="น",ลับ!CE$3,0))</f>
        <v>0</v>
      </c>
      <c r="CF243" s="64">
        <f>IF(ลับ!CF$3=0,0,IF(เวลาเรียน!CN37="น",ลับ!CF$3,0))</f>
        <v>0</v>
      </c>
      <c r="CG243" s="64">
        <f>IF(ลับ!CG$3=0,0,IF(เวลาเรียน!CO37="น",ลับ!CG$3,0))</f>
        <v>0</v>
      </c>
      <c r="CH243" s="64">
        <f>IF(ลับ!CH$3=0,0,IF(เวลาเรียน!CP37="น",ลับ!CH$3,0))</f>
        <v>0</v>
      </c>
      <c r="CI243" s="64">
        <f>IF(ลับ!CI$3=0,0,IF(เวลาเรียน!CQ37="น",ลับ!CI$3,0))</f>
        <v>0</v>
      </c>
      <c r="CJ243" s="64">
        <f>IF(ลับ!CJ$3=0,0,IF(เวลาเรียน!CR37="น",ลับ!CJ$3,0))</f>
        <v>0</v>
      </c>
      <c r="CK243" s="64">
        <f>IF(ลับ!CK$3=0,0,IF(เวลาเรียน!CS37="น",ลับ!CK$3,0))</f>
        <v>0</v>
      </c>
      <c r="CL243" s="64">
        <f>IF(ลับ!CL$3=0,0,IF(เวลาเรียน!CT37="น",ลับ!CL$3,0))</f>
        <v>0</v>
      </c>
      <c r="CM243" s="64">
        <f>IF(ลับ!CM$3=0,0,IF(เวลาเรียน!CU37="น",ลับ!CM$3,0))</f>
        <v>0</v>
      </c>
      <c r="CN243" s="64">
        <f>IF(ลับ!CN$3=0,0,IF(เวลาเรียน!CV37="น",ลับ!CN$3,0))</f>
        <v>0</v>
      </c>
      <c r="CO243" s="64">
        <f>IF(ลับ!CO$3=0,0,IF(เวลาเรียน!CW37="น",ลับ!CO$3,0))</f>
        <v>0</v>
      </c>
      <c r="CP243" s="64">
        <f>IF(ลับ!CP$3=0,0,IF(เวลาเรียน!CX37="น",ลับ!CP$3,0))</f>
        <v>0</v>
      </c>
      <c r="CQ243" s="64">
        <f>IF(ลับ!CQ$3=0,0,IF(เวลาเรียน!CY37="น",ลับ!CQ$3,0))</f>
        <v>0</v>
      </c>
      <c r="CR243" s="64">
        <f>IF(ลับ!CR$3=0,0,IF(เวลาเรียน!CZ37="น",ลับ!CR$3,0))</f>
        <v>0</v>
      </c>
      <c r="CS243" s="64">
        <f>IF(ลับ!CS$3=0,0,IF(เวลาเรียน!DA37="น",ลับ!CS$3,0))</f>
        <v>0</v>
      </c>
      <c r="CT243" s="64">
        <f>IF(ลับ!CT$3=0,0,IF(เวลาเรียน!DB37="น",ลับ!CT$3,0))</f>
        <v>0</v>
      </c>
      <c r="CU243" s="64">
        <f>IF(ลับ!CU$3=0,0,IF(เวลาเรียน!DC37="น",ลับ!CU$3,0))</f>
        <v>0</v>
      </c>
      <c r="CV243" s="64">
        <f>IF(ลับ!CV$3=0,0,IF(เวลาเรียน!DD37="น",ลับ!CV$3,0))</f>
        <v>0</v>
      </c>
      <c r="CW243" s="64">
        <f>IF(ลับ!CW$3=0,0,IF(เวลาเรียน!DE37="น",ลับ!CW$3,0))</f>
        <v>0</v>
      </c>
      <c r="CX243" s="85">
        <f t="shared" si="27"/>
        <v>0</v>
      </c>
      <c r="CZ243" s="51"/>
      <c r="DA243" s="51"/>
      <c r="DB243" s="51"/>
      <c r="DC243" s="51"/>
      <c r="DD243" s="51"/>
      <c r="DE243" s="51"/>
      <c r="DF243" s="51"/>
      <c r="DG243" s="51"/>
      <c r="DH243" s="51"/>
      <c r="DI243" s="51"/>
      <c r="DJ243" s="51"/>
      <c r="DK243" s="51"/>
      <c r="DL243" s="51"/>
      <c r="DM243" s="51"/>
      <c r="DN243" s="51"/>
      <c r="DO243" s="51"/>
      <c r="DP243" s="51"/>
      <c r="DQ243" s="51"/>
      <c r="DR243" s="51"/>
      <c r="DS243" s="51"/>
      <c r="DT243" s="51"/>
      <c r="DU243" s="51"/>
      <c r="DV243" s="51"/>
      <c r="DW243" s="51"/>
      <c r="DX243" s="51"/>
      <c r="DY243" s="51"/>
      <c r="DZ243" s="51"/>
      <c r="EA243" s="51"/>
      <c r="EB243" s="51"/>
      <c r="EC243" s="51"/>
      <c r="ED243" s="51"/>
      <c r="EE243" s="51"/>
      <c r="EF243" s="51"/>
    </row>
    <row r="244" spans="1:136" ht="21">
      <c r="A244" s="29">
        <v>33</v>
      </c>
      <c r="B244" s="64">
        <f>IF(ลับ!B$3=0,0,IF(เวลาเรียน!G38="น",ลับ!B$3,0))</f>
        <v>0</v>
      </c>
      <c r="C244" s="64">
        <f>IF(ลับ!C$3=0,0,IF(เวลาเรียน!H38="น",ลับ!C$3,0))</f>
        <v>0</v>
      </c>
      <c r="D244" s="64">
        <f>IF(ลับ!D$3=0,0,IF(เวลาเรียน!I38="น",ลับ!D$3,0))</f>
        <v>0</v>
      </c>
      <c r="E244" s="64">
        <f>IF(ลับ!E$3=0,0,IF(เวลาเรียน!J38="น",ลับ!E$3,0))</f>
        <v>0</v>
      </c>
      <c r="F244" s="64">
        <f>IF(ลับ!F$3=0,0,IF(เวลาเรียน!K38="น",ลับ!F$3,0))</f>
        <v>0</v>
      </c>
      <c r="G244" s="64">
        <f>IF(ลับ!G$3=0,0,IF(เวลาเรียน!L38="น",ลับ!G$3,0))</f>
        <v>0</v>
      </c>
      <c r="H244" s="64">
        <f>IF(ลับ!H$3=0,0,IF(เวลาเรียน!M38="น",ลับ!H$3,0))</f>
        <v>0</v>
      </c>
      <c r="I244" s="64">
        <f>IF(ลับ!I$3=0,0,IF(เวลาเรียน!N38="น",ลับ!I$3,0))</f>
        <v>0</v>
      </c>
      <c r="J244" s="64">
        <f>IF(ลับ!J$3=0,0,IF(เวลาเรียน!O38="น",ลับ!J$3,0))</f>
        <v>0</v>
      </c>
      <c r="K244" s="64">
        <f>IF(ลับ!K$3=0,0,IF(เวลาเรียน!P38="น",ลับ!K$3,0))</f>
        <v>0</v>
      </c>
      <c r="L244" s="64">
        <f>IF(ลับ!L$3=0,0,IF(เวลาเรียน!Q38="น",ลับ!L$3,0))</f>
        <v>0</v>
      </c>
      <c r="M244" s="64">
        <f>IF(ลับ!M$3=0,0,IF(เวลาเรียน!R38="น",ลับ!M$3,0))</f>
        <v>0</v>
      </c>
      <c r="N244" s="64">
        <f>IF(ลับ!N$3=0,0,IF(เวลาเรียน!S38="น",ลับ!N$3,0))</f>
        <v>0</v>
      </c>
      <c r="O244" s="64">
        <f>IF(ลับ!O$3=0,0,IF(เวลาเรียน!T38="น",ลับ!O$3,0))</f>
        <v>0</v>
      </c>
      <c r="P244" s="64">
        <f>IF(ลับ!P$3=0,0,IF(เวลาเรียน!U38="น",ลับ!P$3,0))</f>
        <v>0</v>
      </c>
      <c r="Q244" s="64">
        <f>IF(ลับ!Q$3=0,0,IF(เวลาเรียน!V38="น",ลับ!Q$3,0))</f>
        <v>0</v>
      </c>
      <c r="R244" s="64">
        <f>IF(ลับ!R$3=0,0,IF(เวลาเรียน!W38="น",ลับ!R$3,0))</f>
        <v>0</v>
      </c>
      <c r="S244" s="64">
        <f>IF(ลับ!S$3=0,0,IF(เวลาเรียน!X38="น",ลับ!S$3,0))</f>
        <v>0</v>
      </c>
      <c r="T244" s="64">
        <f>IF(ลับ!T$3=0,0,IF(เวลาเรียน!Y38="น",ลับ!T$3,0))</f>
        <v>0</v>
      </c>
      <c r="U244" s="64">
        <f>IF(ลับ!U$3=0,0,IF(เวลาเรียน!Z38="น",ลับ!U$3,0))</f>
        <v>0</v>
      </c>
      <c r="V244" s="64">
        <f>IF(ลับ!V$3=0,0,IF(เวลาเรียน!AA38="น",ลับ!V$3,0))</f>
        <v>0</v>
      </c>
      <c r="W244" s="64">
        <f>IF(ลับ!W$3=0,0,IF(เวลาเรียน!AB38="น",ลับ!W$3,0))</f>
        <v>0</v>
      </c>
      <c r="X244" s="64">
        <f>IF(ลับ!X$3=0,0,IF(เวลาเรียน!AC38="น",ลับ!X$3,0))</f>
        <v>0</v>
      </c>
      <c r="Y244" s="64">
        <f>IF(ลับ!Y$3=0,0,IF(เวลาเรียน!AD38="น",ลับ!Y$3,0))</f>
        <v>0</v>
      </c>
      <c r="Z244" s="773">
        <f>IF(ลับ!Z$3=0,0,IF(เวลาเรียน!AE38="น",ลับ!Z$3,0))</f>
        <v>0</v>
      </c>
      <c r="AA244" s="64">
        <f>IF(ลับ!B$3=0,0,IF(เวลาเรียน!AH38="น",ลับ!B$3,0))</f>
        <v>0</v>
      </c>
      <c r="AB244" s="64">
        <f>IF(ลับ!C$3=0,0,IF(เวลาเรียน!AI38="น",ลับ!C$3,0))</f>
        <v>0</v>
      </c>
      <c r="AC244" s="64">
        <f>IF(ลับ!D$3=0,0,IF(เวลาเรียน!AJ38="น",ลับ!D$3,0))</f>
        <v>0</v>
      </c>
      <c r="AD244" s="64">
        <f>IF(ลับ!E$3=0,0,IF(เวลาเรียน!AK38="น",ลับ!E$3,0))</f>
        <v>0</v>
      </c>
      <c r="AE244" s="64">
        <f>IF(ลับ!F$3=0,0,IF(เวลาเรียน!AL38="น",ลับ!F$3,0))</f>
        <v>0</v>
      </c>
      <c r="AF244" s="64">
        <f>IF(ลับ!G$3=0,0,IF(เวลาเรียน!AM38="น",ลับ!G$3,0))</f>
        <v>0</v>
      </c>
      <c r="AG244" s="64">
        <f>IF(ลับ!H$3=0,0,IF(เวลาเรียน!AN38="น",ลับ!H$3,0))</f>
        <v>0</v>
      </c>
      <c r="AH244" s="64">
        <f>IF(ลับ!I$3=0,0,IF(เวลาเรียน!AO38="น",ลับ!I$3,0))</f>
        <v>0</v>
      </c>
      <c r="AI244" s="64">
        <f>IF(ลับ!J$3=0,0,IF(เวลาเรียน!AP38="น",ลับ!J$3,0))</f>
        <v>0</v>
      </c>
      <c r="AJ244" s="64">
        <f>IF(ลับ!K$3=0,0,IF(เวลาเรียน!AQ38="น",ลับ!K$3,0))</f>
        <v>0</v>
      </c>
      <c r="AK244" s="64">
        <f>IF(ลับ!L$3=0,0,IF(เวลาเรียน!AR38="น",ลับ!L$3,0))</f>
        <v>0</v>
      </c>
      <c r="AL244" s="64">
        <f>IF(ลับ!M$3=0,0,IF(เวลาเรียน!AS38="น",ลับ!M$3,0))</f>
        <v>0</v>
      </c>
      <c r="AM244" s="64">
        <f>IF(ลับ!N$3=0,0,IF(เวลาเรียน!AT38="น",ลับ!N$3,0))</f>
        <v>0</v>
      </c>
      <c r="AN244" s="64">
        <f>IF(ลับ!O$3=0,0,IF(เวลาเรียน!AU38="น",ลับ!O$3,0))</f>
        <v>0</v>
      </c>
      <c r="AO244" s="64">
        <f>IF(ลับ!P$3=0,0,IF(เวลาเรียน!AV38="น",ลับ!P$3,0))</f>
        <v>0</v>
      </c>
      <c r="AP244" s="64">
        <f>IF(ลับ!Q$3=0,0,IF(เวลาเรียน!AW38="น",ลับ!Q$3,0))</f>
        <v>0</v>
      </c>
      <c r="AQ244" s="64">
        <f>IF(ลับ!R$3=0,0,IF(เวลาเรียน!AX38="น",ลับ!R$3,0))</f>
        <v>0</v>
      </c>
      <c r="AR244" s="64">
        <f>IF(ลับ!S$3=0,0,IF(เวลาเรียน!AY38="น",ลับ!S$3,0))</f>
        <v>0</v>
      </c>
      <c r="AS244" s="64">
        <f>IF(ลับ!T$3=0,0,IF(เวลาเรียน!AZ38="น",ลับ!T$3,0))</f>
        <v>0</v>
      </c>
      <c r="AT244" s="64">
        <f>IF(ลับ!U$3=0,0,IF(เวลาเรียน!BA38="น",ลับ!U$3,0))</f>
        <v>0</v>
      </c>
      <c r="AU244" s="64">
        <f>IF(ลับ!V$3=0,0,IF(เวลาเรียน!BB38="น",ลับ!V$3,0))</f>
        <v>0</v>
      </c>
      <c r="AV244" s="64">
        <f>IF(ลับ!W$3=0,0,IF(เวลาเรียน!BC38="น",ลับ!W$3,0))</f>
        <v>0</v>
      </c>
      <c r="AW244" s="64">
        <f>IF(ลับ!X$3=0,0,IF(เวลาเรียน!BD38="น",ลับ!X$3,0))</f>
        <v>0</v>
      </c>
      <c r="AX244" s="64">
        <f>IF(ลับ!Y$3=0,0,IF(เวลาเรียน!BE38="น",ลับ!Y$3,0))</f>
        <v>0</v>
      </c>
      <c r="AY244" s="64">
        <f>IF(ลับ!Z$3=0,0,IF(เวลาเรียน!BF38="น",ลับ!Z$3,0))</f>
        <v>0</v>
      </c>
      <c r="AZ244" s="64">
        <f>IF(ลับ!AA$3=0,0,IF(เวลาเรียน!BG38="น",ลับ!AA$3,0))</f>
        <v>0</v>
      </c>
      <c r="BA244" s="64">
        <f>IF(ลับ!AB$3=0,0,IF(เวลาเรียน!BH38="น",ลับ!AB$3,0))</f>
        <v>0</v>
      </c>
      <c r="BB244" s="64">
        <f>IF(ลับ!AC$3=0,0,IF(เวลาเรียน!BI38="น",ลับ!AC$3,0))</f>
        <v>0</v>
      </c>
      <c r="BC244" s="64">
        <f>IF(ลับ!AD$3=0,0,IF(เวลาเรียน!BJ38="น",ลับ!AD$3,0))</f>
        <v>0</v>
      </c>
      <c r="BD244" s="64">
        <f>IF(ลับ!AE$3=0,0,IF(เวลาเรียน!BK38="น",ลับ!AE$3,0))</f>
        <v>0</v>
      </c>
      <c r="BE244" s="64">
        <f>IF(ลับ!AF$3=0,0,IF(เวลาเรียน!BL38="น",ลับ!AF$3,0))</f>
        <v>0</v>
      </c>
      <c r="BF244" s="64">
        <f>IF(ลับ!AG$3=0,0,IF(เวลาเรียน!BM38="น",ลับ!AG$3,0))</f>
        <v>0</v>
      </c>
      <c r="BG244" s="64">
        <f>IF(ลับ!AH$3=0,0,IF(เวลาเรียน!BN38="น",ลับ!AH$3,0))</f>
        <v>0</v>
      </c>
      <c r="BH244" s="64">
        <f>IF(ลับ!AI$3=0,0,IF(เวลาเรียน!BO38="น",ลับ!AI$3,0))</f>
        <v>0</v>
      </c>
      <c r="BI244" s="64">
        <f>IF(ลับ!AJ$3=0,0,IF(เวลาเรียน!BP38="น",ลับ!AJ$3,0))</f>
        <v>0</v>
      </c>
      <c r="BJ244" s="64">
        <f>IF(ลับ!AK$3=0,0,IF(เวลาเรียน!BQ38="น",ลับ!AK$3,0))</f>
        <v>0</v>
      </c>
      <c r="BK244" s="64">
        <f>IF(ลับ!AL$3=0,0,IF(เวลาเรียน!BR38="น",ลับ!AL$3,0))</f>
        <v>0</v>
      </c>
      <c r="BL244" s="64">
        <f>IF(ลับ!AM$3=0,0,IF(เวลาเรียน!BS38="น",ลับ!AM$3,0))</f>
        <v>0</v>
      </c>
      <c r="BM244" s="64">
        <f>IF(ลับ!AN$3=0,0,IF(เวลาเรียน!BT38="น",ลับ!AN$3,0))</f>
        <v>0</v>
      </c>
      <c r="BN244" s="64">
        <f>IF(ลับ!AO$3=0,0,IF(เวลาเรียน!BU38="น",ลับ!AO$3,0))</f>
        <v>0</v>
      </c>
      <c r="BO244" s="64">
        <f>IF(ลับ!AP$3=0,0,IF(เวลาเรียน!BV38="น",ลับ!AP$3,0))</f>
        <v>0</v>
      </c>
      <c r="BP244" s="64">
        <f>IF(ลับ!AQ$3=0,0,IF(เวลาเรียน!BW38="น",ลับ!AQ$3,0))</f>
        <v>0</v>
      </c>
      <c r="BQ244" s="64">
        <f>IF(ลับ!AR$3=0,0,IF(เวลาเรียน!BX38="น",ลับ!AR$3,0))</f>
        <v>0</v>
      </c>
      <c r="BR244" s="64">
        <f>IF(ลับ!AS$3=0,0,IF(เวลาเรียน!BY38="น",ลับ!AS$3,0))</f>
        <v>0</v>
      </c>
      <c r="BS244" s="773">
        <f>IF(ลับ!AT$3=0,0,IF(เวลาเรียน!BZ38="น",ลับ!AT$3,0))</f>
        <v>0</v>
      </c>
      <c r="BT244" s="64">
        <f>IF(ลับ!BT$3=0,0,IF(เวลาเรียน!CB38="น",ลับ!BT$3,0))</f>
        <v>0</v>
      </c>
      <c r="BU244" s="64">
        <f>IF(ลับ!BU$3=0,0,IF(เวลาเรียน!CC38="น",ลับ!BU$3,0))</f>
        <v>0</v>
      </c>
      <c r="BV244" s="64">
        <f>IF(ลับ!BV$3=0,0,IF(เวลาเรียน!CD38="น",ลับ!BV$3,0))</f>
        <v>0</v>
      </c>
      <c r="BW244" s="64">
        <f>IF(ลับ!BW$3=0,0,IF(เวลาเรียน!CE38="น",ลับ!BW$3,0))</f>
        <v>0</v>
      </c>
      <c r="BX244" s="64">
        <f>IF(ลับ!BX$3=0,0,IF(เวลาเรียน!CF38="น",ลับ!BX$3,0))</f>
        <v>0</v>
      </c>
      <c r="BY244" s="64">
        <f>IF(ลับ!BY$3=0,0,IF(เวลาเรียน!CG38="น",ลับ!BY$3,0))</f>
        <v>0</v>
      </c>
      <c r="BZ244" s="64">
        <f>IF(ลับ!BZ$3=0,0,IF(เวลาเรียน!CH38="น",ลับ!BZ$3,0))</f>
        <v>0</v>
      </c>
      <c r="CA244" s="64">
        <f>IF(ลับ!CA$3=0,0,IF(เวลาเรียน!CI38="น",ลับ!CA$3,0))</f>
        <v>0</v>
      </c>
      <c r="CB244" s="64">
        <f>IF(ลับ!CB$3=0,0,IF(เวลาเรียน!CJ38="น",ลับ!CB$3,0))</f>
        <v>0</v>
      </c>
      <c r="CC244" s="64">
        <f>IF(ลับ!CC$3=0,0,IF(เวลาเรียน!CK38="น",ลับ!CC$3,0))</f>
        <v>0</v>
      </c>
      <c r="CD244" s="64">
        <f>IF(ลับ!CD$3=0,0,IF(เวลาเรียน!CL38="น",ลับ!CD$3,0))</f>
        <v>0</v>
      </c>
      <c r="CE244" s="64">
        <f>IF(ลับ!CE$3=0,0,IF(เวลาเรียน!CM38="น",ลับ!CE$3,0))</f>
        <v>0</v>
      </c>
      <c r="CF244" s="64">
        <f>IF(ลับ!CF$3=0,0,IF(เวลาเรียน!CN38="น",ลับ!CF$3,0))</f>
        <v>0</v>
      </c>
      <c r="CG244" s="64">
        <f>IF(ลับ!CG$3=0,0,IF(เวลาเรียน!CO38="น",ลับ!CG$3,0))</f>
        <v>0</v>
      </c>
      <c r="CH244" s="64">
        <f>IF(ลับ!CH$3=0,0,IF(เวลาเรียน!CP38="น",ลับ!CH$3,0))</f>
        <v>0</v>
      </c>
      <c r="CI244" s="64">
        <f>IF(ลับ!CI$3=0,0,IF(เวลาเรียน!CQ38="น",ลับ!CI$3,0))</f>
        <v>0</v>
      </c>
      <c r="CJ244" s="64">
        <f>IF(ลับ!CJ$3=0,0,IF(เวลาเรียน!CR38="น",ลับ!CJ$3,0))</f>
        <v>0</v>
      </c>
      <c r="CK244" s="64">
        <f>IF(ลับ!CK$3=0,0,IF(เวลาเรียน!CS38="น",ลับ!CK$3,0))</f>
        <v>0</v>
      </c>
      <c r="CL244" s="64">
        <f>IF(ลับ!CL$3=0,0,IF(เวลาเรียน!CT38="น",ลับ!CL$3,0))</f>
        <v>0</v>
      </c>
      <c r="CM244" s="64">
        <f>IF(ลับ!CM$3=0,0,IF(เวลาเรียน!CU38="น",ลับ!CM$3,0))</f>
        <v>0</v>
      </c>
      <c r="CN244" s="64">
        <f>IF(ลับ!CN$3=0,0,IF(เวลาเรียน!CV38="น",ลับ!CN$3,0))</f>
        <v>0</v>
      </c>
      <c r="CO244" s="64">
        <f>IF(ลับ!CO$3=0,0,IF(เวลาเรียน!CW38="น",ลับ!CO$3,0))</f>
        <v>0</v>
      </c>
      <c r="CP244" s="64">
        <f>IF(ลับ!CP$3=0,0,IF(เวลาเรียน!CX38="น",ลับ!CP$3,0))</f>
        <v>0</v>
      </c>
      <c r="CQ244" s="64">
        <f>IF(ลับ!CQ$3=0,0,IF(เวลาเรียน!CY38="น",ลับ!CQ$3,0))</f>
        <v>0</v>
      </c>
      <c r="CR244" s="64">
        <f>IF(ลับ!CR$3=0,0,IF(เวลาเรียน!CZ38="น",ลับ!CR$3,0))</f>
        <v>0</v>
      </c>
      <c r="CS244" s="64">
        <f>IF(ลับ!CS$3=0,0,IF(เวลาเรียน!DA38="น",ลับ!CS$3,0))</f>
        <v>0</v>
      </c>
      <c r="CT244" s="64">
        <f>IF(ลับ!CT$3=0,0,IF(เวลาเรียน!DB38="น",ลับ!CT$3,0))</f>
        <v>0</v>
      </c>
      <c r="CU244" s="64">
        <f>IF(ลับ!CU$3=0,0,IF(เวลาเรียน!DC38="น",ลับ!CU$3,0))</f>
        <v>0</v>
      </c>
      <c r="CV244" s="64">
        <f>IF(ลับ!CV$3=0,0,IF(เวลาเรียน!DD38="น",ลับ!CV$3,0))</f>
        <v>0</v>
      </c>
      <c r="CW244" s="64">
        <f>IF(ลับ!CW$3=0,0,IF(เวลาเรียน!DE38="น",ลับ!CW$3,0))</f>
        <v>0</v>
      </c>
      <c r="CX244" s="85">
        <f t="shared" si="27"/>
        <v>0</v>
      </c>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row>
    <row r="245" spans="1:136" ht="21">
      <c r="A245" s="29">
        <v>34</v>
      </c>
      <c r="B245" s="64">
        <f>IF(ลับ!B$3=0,0,IF(เวลาเรียน!G39="น",ลับ!B$3,0))</f>
        <v>0</v>
      </c>
      <c r="C245" s="64">
        <f>IF(ลับ!C$3=0,0,IF(เวลาเรียน!H39="น",ลับ!C$3,0))</f>
        <v>0</v>
      </c>
      <c r="D245" s="64">
        <f>IF(ลับ!D$3=0,0,IF(เวลาเรียน!I39="น",ลับ!D$3,0))</f>
        <v>0</v>
      </c>
      <c r="E245" s="64">
        <f>IF(ลับ!E$3=0,0,IF(เวลาเรียน!J39="น",ลับ!E$3,0))</f>
        <v>0</v>
      </c>
      <c r="F245" s="64">
        <f>IF(ลับ!F$3=0,0,IF(เวลาเรียน!K39="น",ลับ!F$3,0))</f>
        <v>0</v>
      </c>
      <c r="G245" s="64">
        <f>IF(ลับ!G$3=0,0,IF(เวลาเรียน!L39="น",ลับ!G$3,0))</f>
        <v>0</v>
      </c>
      <c r="H245" s="64">
        <f>IF(ลับ!H$3=0,0,IF(เวลาเรียน!M39="น",ลับ!H$3,0))</f>
        <v>0</v>
      </c>
      <c r="I245" s="64">
        <f>IF(ลับ!I$3=0,0,IF(เวลาเรียน!N39="น",ลับ!I$3,0))</f>
        <v>0</v>
      </c>
      <c r="J245" s="64">
        <f>IF(ลับ!J$3=0,0,IF(เวลาเรียน!O39="น",ลับ!J$3,0))</f>
        <v>0</v>
      </c>
      <c r="K245" s="64">
        <f>IF(ลับ!K$3=0,0,IF(เวลาเรียน!P39="น",ลับ!K$3,0))</f>
        <v>0</v>
      </c>
      <c r="L245" s="64">
        <f>IF(ลับ!L$3=0,0,IF(เวลาเรียน!Q39="น",ลับ!L$3,0))</f>
        <v>0</v>
      </c>
      <c r="M245" s="64">
        <f>IF(ลับ!M$3=0,0,IF(เวลาเรียน!R39="น",ลับ!M$3,0))</f>
        <v>0</v>
      </c>
      <c r="N245" s="64">
        <f>IF(ลับ!N$3=0,0,IF(เวลาเรียน!S39="น",ลับ!N$3,0))</f>
        <v>0</v>
      </c>
      <c r="O245" s="64">
        <f>IF(ลับ!O$3=0,0,IF(เวลาเรียน!T39="น",ลับ!O$3,0))</f>
        <v>0</v>
      </c>
      <c r="P245" s="64">
        <f>IF(ลับ!P$3=0,0,IF(เวลาเรียน!U39="น",ลับ!P$3,0))</f>
        <v>0</v>
      </c>
      <c r="Q245" s="64">
        <f>IF(ลับ!Q$3=0,0,IF(เวลาเรียน!V39="น",ลับ!Q$3,0))</f>
        <v>0</v>
      </c>
      <c r="R245" s="64">
        <f>IF(ลับ!R$3=0,0,IF(เวลาเรียน!W39="น",ลับ!R$3,0))</f>
        <v>0</v>
      </c>
      <c r="S245" s="64">
        <f>IF(ลับ!S$3=0,0,IF(เวลาเรียน!X39="น",ลับ!S$3,0))</f>
        <v>0</v>
      </c>
      <c r="T245" s="64">
        <f>IF(ลับ!T$3=0,0,IF(เวลาเรียน!Y39="น",ลับ!T$3,0))</f>
        <v>0</v>
      </c>
      <c r="U245" s="64">
        <f>IF(ลับ!U$3=0,0,IF(เวลาเรียน!Z39="น",ลับ!U$3,0))</f>
        <v>0</v>
      </c>
      <c r="V245" s="64">
        <f>IF(ลับ!V$3=0,0,IF(เวลาเรียน!AA39="น",ลับ!V$3,0))</f>
        <v>0</v>
      </c>
      <c r="W245" s="64">
        <f>IF(ลับ!W$3=0,0,IF(เวลาเรียน!AB39="น",ลับ!W$3,0))</f>
        <v>0</v>
      </c>
      <c r="X245" s="64">
        <f>IF(ลับ!X$3=0,0,IF(เวลาเรียน!AC39="น",ลับ!X$3,0))</f>
        <v>0</v>
      </c>
      <c r="Y245" s="64">
        <f>IF(ลับ!Y$3=0,0,IF(เวลาเรียน!AD39="น",ลับ!Y$3,0))</f>
        <v>0</v>
      </c>
      <c r="Z245" s="773">
        <f>IF(ลับ!Z$3=0,0,IF(เวลาเรียน!AE39="น",ลับ!Z$3,0))</f>
        <v>0</v>
      </c>
      <c r="AA245" s="64">
        <f>IF(ลับ!B$3=0,0,IF(เวลาเรียน!AH39="น",ลับ!B$3,0))</f>
        <v>0</v>
      </c>
      <c r="AB245" s="64">
        <f>IF(ลับ!C$3=0,0,IF(เวลาเรียน!AI39="น",ลับ!C$3,0))</f>
        <v>0</v>
      </c>
      <c r="AC245" s="64">
        <f>IF(ลับ!D$3=0,0,IF(เวลาเรียน!AJ39="น",ลับ!D$3,0))</f>
        <v>0</v>
      </c>
      <c r="AD245" s="64">
        <f>IF(ลับ!E$3=0,0,IF(เวลาเรียน!AK39="น",ลับ!E$3,0))</f>
        <v>0</v>
      </c>
      <c r="AE245" s="64">
        <f>IF(ลับ!F$3=0,0,IF(เวลาเรียน!AL39="น",ลับ!F$3,0))</f>
        <v>0</v>
      </c>
      <c r="AF245" s="64">
        <f>IF(ลับ!G$3=0,0,IF(เวลาเรียน!AM39="น",ลับ!G$3,0))</f>
        <v>0</v>
      </c>
      <c r="AG245" s="64">
        <f>IF(ลับ!H$3=0,0,IF(เวลาเรียน!AN39="น",ลับ!H$3,0))</f>
        <v>0</v>
      </c>
      <c r="AH245" s="64">
        <f>IF(ลับ!I$3=0,0,IF(เวลาเรียน!AO39="น",ลับ!I$3,0))</f>
        <v>0</v>
      </c>
      <c r="AI245" s="64">
        <f>IF(ลับ!J$3=0,0,IF(เวลาเรียน!AP39="น",ลับ!J$3,0))</f>
        <v>0</v>
      </c>
      <c r="AJ245" s="64">
        <f>IF(ลับ!K$3=0,0,IF(เวลาเรียน!AQ39="น",ลับ!K$3,0))</f>
        <v>0</v>
      </c>
      <c r="AK245" s="64">
        <f>IF(ลับ!L$3=0,0,IF(เวลาเรียน!AR39="น",ลับ!L$3,0))</f>
        <v>0</v>
      </c>
      <c r="AL245" s="64">
        <f>IF(ลับ!M$3=0,0,IF(เวลาเรียน!AS39="น",ลับ!M$3,0))</f>
        <v>0</v>
      </c>
      <c r="AM245" s="64">
        <f>IF(ลับ!N$3=0,0,IF(เวลาเรียน!AT39="น",ลับ!N$3,0))</f>
        <v>0</v>
      </c>
      <c r="AN245" s="64">
        <f>IF(ลับ!O$3=0,0,IF(เวลาเรียน!AU39="น",ลับ!O$3,0))</f>
        <v>0</v>
      </c>
      <c r="AO245" s="64">
        <f>IF(ลับ!P$3=0,0,IF(เวลาเรียน!AV39="น",ลับ!P$3,0))</f>
        <v>0</v>
      </c>
      <c r="AP245" s="64">
        <f>IF(ลับ!Q$3=0,0,IF(เวลาเรียน!AW39="น",ลับ!Q$3,0))</f>
        <v>0</v>
      </c>
      <c r="AQ245" s="64">
        <f>IF(ลับ!R$3=0,0,IF(เวลาเรียน!AX39="น",ลับ!R$3,0))</f>
        <v>0</v>
      </c>
      <c r="AR245" s="64">
        <f>IF(ลับ!S$3=0,0,IF(เวลาเรียน!AY39="น",ลับ!S$3,0))</f>
        <v>0</v>
      </c>
      <c r="AS245" s="64">
        <f>IF(ลับ!T$3=0,0,IF(เวลาเรียน!AZ39="น",ลับ!T$3,0))</f>
        <v>0</v>
      </c>
      <c r="AT245" s="64">
        <f>IF(ลับ!U$3=0,0,IF(เวลาเรียน!BA39="น",ลับ!U$3,0))</f>
        <v>0</v>
      </c>
      <c r="AU245" s="64">
        <f>IF(ลับ!V$3=0,0,IF(เวลาเรียน!BB39="น",ลับ!V$3,0))</f>
        <v>0</v>
      </c>
      <c r="AV245" s="64">
        <f>IF(ลับ!W$3=0,0,IF(เวลาเรียน!BC39="น",ลับ!W$3,0))</f>
        <v>0</v>
      </c>
      <c r="AW245" s="64">
        <f>IF(ลับ!X$3=0,0,IF(เวลาเรียน!BD39="น",ลับ!X$3,0))</f>
        <v>0</v>
      </c>
      <c r="AX245" s="64">
        <f>IF(ลับ!Y$3=0,0,IF(เวลาเรียน!BE39="น",ลับ!Y$3,0))</f>
        <v>0</v>
      </c>
      <c r="AY245" s="64">
        <f>IF(ลับ!Z$3=0,0,IF(เวลาเรียน!BF39="น",ลับ!Z$3,0))</f>
        <v>0</v>
      </c>
      <c r="AZ245" s="64">
        <f>IF(ลับ!AA$3=0,0,IF(เวลาเรียน!BG39="น",ลับ!AA$3,0))</f>
        <v>0</v>
      </c>
      <c r="BA245" s="64">
        <f>IF(ลับ!AB$3=0,0,IF(เวลาเรียน!BH39="น",ลับ!AB$3,0))</f>
        <v>0</v>
      </c>
      <c r="BB245" s="64">
        <f>IF(ลับ!AC$3=0,0,IF(เวลาเรียน!BI39="น",ลับ!AC$3,0))</f>
        <v>0</v>
      </c>
      <c r="BC245" s="64">
        <f>IF(ลับ!AD$3=0,0,IF(เวลาเรียน!BJ39="น",ลับ!AD$3,0))</f>
        <v>0</v>
      </c>
      <c r="BD245" s="64">
        <f>IF(ลับ!AE$3=0,0,IF(เวลาเรียน!BK39="น",ลับ!AE$3,0))</f>
        <v>0</v>
      </c>
      <c r="BE245" s="64">
        <f>IF(ลับ!AF$3=0,0,IF(เวลาเรียน!BL39="น",ลับ!AF$3,0))</f>
        <v>0</v>
      </c>
      <c r="BF245" s="64">
        <f>IF(ลับ!AG$3=0,0,IF(เวลาเรียน!BM39="น",ลับ!AG$3,0))</f>
        <v>0</v>
      </c>
      <c r="BG245" s="64">
        <f>IF(ลับ!AH$3=0,0,IF(เวลาเรียน!BN39="น",ลับ!AH$3,0))</f>
        <v>0</v>
      </c>
      <c r="BH245" s="64">
        <f>IF(ลับ!AI$3=0,0,IF(เวลาเรียน!BO39="น",ลับ!AI$3,0))</f>
        <v>0</v>
      </c>
      <c r="BI245" s="64">
        <f>IF(ลับ!AJ$3=0,0,IF(เวลาเรียน!BP39="น",ลับ!AJ$3,0))</f>
        <v>0</v>
      </c>
      <c r="BJ245" s="64">
        <f>IF(ลับ!AK$3=0,0,IF(เวลาเรียน!BQ39="น",ลับ!AK$3,0))</f>
        <v>0</v>
      </c>
      <c r="BK245" s="64">
        <f>IF(ลับ!AL$3=0,0,IF(เวลาเรียน!BR39="น",ลับ!AL$3,0))</f>
        <v>0</v>
      </c>
      <c r="BL245" s="64">
        <f>IF(ลับ!AM$3=0,0,IF(เวลาเรียน!BS39="น",ลับ!AM$3,0))</f>
        <v>0</v>
      </c>
      <c r="BM245" s="64">
        <f>IF(ลับ!AN$3=0,0,IF(เวลาเรียน!BT39="น",ลับ!AN$3,0))</f>
        <v>0</v>
      </c>
      <c r="BN245" s="64">
        <f>IF(ลับ!AO$3=0,0,IF(เวลาเรียน!BU39="น",ลับ!AO$3,0))</f>
        <v>0</v>
      </c>
      <c r="BO245" s="64">
        <f>IF(ลับ!AP$3=0,0,IF(เวลาเรียน!BV39="น",ลับ!AP$3,0))</f>
        <v>0</v>
      </c>
      <c r="BP245" s="64">
        <f>IF(ลับ!AQ$3=0,0,IF(เวลาเรียน!BW39="น",ลับ!AQ$3,0))</f>
        <v>0</v>
      </c>
      <c r="BQ245" s="64">
        <f>IF(ลับ!AR$3=0,0,IF(เวลาเรียน!BX39="น",ลับ!AR$3,0))</f>
        <v>0</v>
      </c>
      <c r="BR245" s="64">
        <f>IF(ลับ!AS$3=0,0,IF(เวลาเรียน!BY39="น",ลับ!AS$3,0))</f>
        <v>0</v>
      </c>
      <c r="BS245" s="773">
        <f>IF(ลับ!AT$3=0,0,IF(เวลาเรียน!BZ39="น",ลับ!AT$3,0))</f>
        <v>0</v>
      </c>
      <c r="BT245" s="64">
        <f>IF(ลับ!BT$3=0,0,IF(เวลาเรียน!CB39="น",ลับ!BT$3,0))</f>
        <v>0</v>
      </c>
      <c r="BU245" s="64">
        <f>IF(ลับ!BU$3=0,0,IF(เวลาเรียน!CC39="น",ลับ!BU$3,0))</f>
        <v>0</v>
      </c>
      <c r="BV245" s="64">
        <f>IF(ลับ!BV$3=0,0,IF(เวลาเรียน!CD39="น",ลับ!BV$3,0))</f>
        <v>0</v>
      </c>
      <c r="BW245" s="64">
        <f>IF(ลับ!BW$3=0,0,IF(เวลาเรียน!CE39="น",ลับ!BW$3,0))</f>
        <v>0</v>
      </c>
      <c r="BX245" s="64">
        <f>IF(ลับ!BX$3=0,0,IF(เวลาเรียน!CF39="น",ลับ!BX$3,0))</f>
        <v>0</v>
      </c>
      <c r="BY245" s="64">
        <f>IF(ลับ!BY$3=0,0,IF(เวลาเรียน!CG39="น",ลับ!BY$3,0))</f>
        <v>0</v>
      </c>
      <c r="BZ245" s="64">
        <f>IF(ลับ!BZ$3=0,0,IF(เวลาเรียน!CH39="น",ลับ!BZ$3,0))</f>
        <v>0</v>
      </c>
      <c r="CA245" s="64">
        <f>IF(ลับ!CA$3=0,0,IF(เวลาเรียน!CI39="น",ลับ!CA$3,0))</f>
        <v>0</v>
      </c>
      <c r="CB245" s="64">
        <f>IF(ลับ!CB$3=0,0,IF(เวลาเรียน!CJ39="น",ลับ!CB$3,0))</f>
        <v>0</v>
      </c>
      <c r="CC245" s="64">
        <f>IF(ลับ!CC$3=0,0,IF(เวลาเรียน!CK39="น",ลับ!CC$3,0))</f>
        <v>0</v>
      </c>
      <c r="CD245" s="64">
        <f>IF(ลับ!CD$3=0,0,IF(เวลาเรียน!CL39="น",ลับ!CD$3,0))</f>
        <v>0</v>
      </c>
      <c r="CE245" s="64">
        <f>IF(ลับ!CE$3=0,0,IF(เวลาเรียน!CM39="น",ลับ!CE$3,0))</f>
        <v>0</v>
      </c>
      <c r="CF245" s="64">
        <f>IF(ลับ!CF$3=0,0,IF(เวลาเรียน!CN39="น",ลับ!CF$3,0))</f>
        <v>0</v>
      </c>
      <c r="CG245" s="64">
        <f>IF(ลับ!CG$3=0,0,IF(เวลาเรียน!CO39="น",ลับ!CG$3,0))</f>
        <v>0</v>
      </c>
      <c r="CH245" s="64">
        <f>IF(ลับ!CH$3=0,0,IF(เวลาเรียน!CP39="น",ลับ!CH$3,0))</f>
        <v>0</v>
      </c>
      <c r="CI245" s="64">
        <f>IF(ลับ!CI$3=0,0,IF(เวลาเรียน!CQ39="น",ลับ!CI$3,0))</f>
        <v>0</v>
      </c>
      <c r="CJ245" s="64">
        <f>IF(ลับ!CJ$3=0,0,IF(เวลาเรียน!CR39="น",ลับ!CJ$3,0))</f>
        <v>0</v>
      </c>
      <c r="CK245" s="64">
        <f>IF(ลับ!CK$3=0,0,IF(เวลาเรียน!CS39="น",ลับ!CK$3,0))</f>
        <v>0</v>
      </c>
      <c r="CL245" s="64">
        <f>IF(ลับ!CL$3=0,0,IF(เวลาเรียน!CT39="น",ลับ!CL$3,0))</f>
        <v>0</v>
      </c>
      <c r="CM245" s="64">
        <f>IF(ลับ!CM$3=0,0,IF(เวลาเรียน!CU39="น",ลับ!CM$3,0))</f>
        <v>0</v>
      </c>
      <c r="CN245" s="64">
        <f>IF(ลับ!CN$3=0,0,IF(เวลาเรียน!CV39="น",ลับ!CN$3,0))</f>
        <v>0</v>
      </c>
      <c r="CO245" s="64">
        <f>IF(ลับ!CO$3=0,0,IF(เวลาเรียน!CW39="น",ลับ!CO$3,0))</f>
        <v>0</v>
      </c>
      <c r="CP245" s="64">
        <f>IF(ลับ!CP$3=0,0,IF(เวลาเรียน!CX39="น",ลับ!CP$3,0))</f>
        <v>0</v>
      </c>
      <c r="CQ245" s="64">
        <f>IF(ลับ!CQ$3=0,0,IF(เวลาเรียน!CY39="น",ลับ!CQ$3,0))</f>
        <v>0</v>
      </c>
      <c r="CR245" s="64">
        <f>IF(ลับ!CR$3=0,0,IF(เวลาเรียน!CZ39="น",ลับ!CR$3,0))</f>
        <v>0</v>
      </c>
      <c r="CS245" s="64">
        <f>IF(ลับ!CS$3=0,0,IF(เวลาเรียน!DA39="น",ลับ!CS$3,0))</f>
        <v>0</v>
      </c>
      <c r="CT245" s="64">
        <f>IF(ลับ!CT$3=0,0,IF(เวลาเรียน!DB39="น",ลับ!CT$3,0))</f>
        <v>0</v>
      </c>
      <c r="CU245" s="64">
        <f>IF(ลับ!CU$3=0,0,IF(เวลาเรียน!DC39="น",ลับ!CU$3,0))</f>
        <v>0</v>
      </c>
      <c r="CV245" s="64">
        <f>IF(ลับ!CV$3=0,0,IF(เวลาเรียน!DD39="น",ลับ!CV$3,0))</f>
        <v>0</v>
      </c>
      <c r="CW245" s="64">
        <f>IF(ลับ!CW$3=0,0,IF(เวลาเรียน!DE39="น",ลับ!CW$3,0))</f>
        <v>0</v>
      </c>
      <c r="CX245" s="85">
        <f t="shared" si="27"/>
        <v>0</v>
      </c>
      <c r="CZ245" s="51"/>
      <c r="DA245" s="51"/>
      <c r="DB245" s="51"/>
      <c r="DC245" s="51"/>
      <c r="DD245" s="51"/>
      <c r="DE245" s="51"/>
      <c r="DF245" s="51"/>
      <c r="DG245" s="51"/>
      <c r="DH245" s="51"/>
      <c r="DI245" s="51"/>
      <c r="DJ245" s="51"/>
      <c r="DK245" s="51"/>
      <c r="DL245" s="51"/>
      <c r="DM245" s="51"/>
      <c r="DN245" s="51"/>
      <c r="DO245" s="51"/>
      <c r="DP245" s="51"/>
      <c r="DQ245" s="51"/>
      <c r="DR245" s="51"/>
      <c r="DS245" s="51"/>
      <c r="DT245" s="51"/>
      <c r="DU245" s="51"/>
      <c r="DV245" s="51"/>
      <c r="DW245" s="51"/>
      <c r="DX245" s="51"/>
      <c r="DY245" s="51"/>
      <c r="DZ245" s="51"/>
      <c r="EA245" s="51"/>
      <c r="EB245" s="51"/>
      <c r="EC245" s="51"/>
      <c r="ED245" s="51"/>
      <c r="EE245" s="51"/>
      <c r="EF245" s="51"/>
    </row>
    <row r="246" spans="1:136" ht="21">
      <c r="A246" s="29">
        <v>35</v>
      </c>
      <c r="B246" s="64">
        <f>IF(ลับ!B$3=0,0,IF(เวลาเรียน!G40="น",ลับ!B$3,0))</f>
        <v>0</v>
      </c>
      <c r="C246" s="64">
        <f>IF(ลับ!C$3=0,0,IF(เวลาเรียน!H40="น",ลับ!C$3,0))</f>
        <v>0</v>
      </c>
      <c r="D246" s="64">
        <f>IF(ลับ!D$3=0,0,IF(เวลาเรียน!I40="น",ลับ!D$3,0))</f>
        <v>0</v>
      </c>
      <c r="E246" s="64">
        <f>IF(ลับ!E$3=0,0,IF(เวลาเรียน!J40="น",ลับ!E$3,0))</f>
        <v>0</v>
      </c>
      <c r="F246" s="64">
        <f>IF(ลับ!F$3=0,0,IF(เวลาเรียน!K40="น",ลับ!F$3,0))</f>
        <v>0</v>
      </c>
      <c r="G246" s="64">
        <f>IF(ลับ!G$3=0,0,IF(เวลาเรียน!L40="น",ลับ!G$3,0))</f>
        <v>0</v>
      </c>
      <c r="H246" s="64">
        <f>IF(ลับ!H$3=0,0,IF(เวลาเรียน!M40="น",ลับ!H$3,0))</f>
        <v>0</v>
      </c>
      <c r="I246" s="64">
        <f>IF(ลับ!I$3=0,0,IF(เวลาเรียน!N40="น",ลับ!I$3,0))</f>
        <v>0</v>
      </c>
      <c r="J246" s="64">
        <f>IF(ลับ!J$3=0,0,IF(เวลาเรียน!O40="น",ลับ!J$3,0))</f>
        <v>0</v>
      </c>
      <c r="K246" s="64">
        <f>IF(ลับ!K$3=0,0,IF(เวลาเรียน!P40="น",ลับ!K$3,0))</f>
        <v>0</v>
      </c>
      <c r="L246" s="64">
        <f>IF(ลับ!L$3=0,0,IF(เวลาเรียน!Q40="น",ลับ!L$3,0))</f>
        <v>0</v>
      </c>
      <c r="M246" s="64">
        <f>IF(ลับ!M$3=0,0,IF(เวลาเรียน!R40="น",ลับ!M$3,0))</f>
        <v>0</v>
      </c>
      <c r="N246" s="64">
        <f>IF(ลับ!N$3=0,0,IF(เวลาเรียน!S40="น",ลับ!N$3,0))</f>
        <v>0</v>
      </c>
      <c r="O246" s="64">
        <f>IF(ลับ!O$3=0,0,IF(เวลาเรียน!T40="น",ลับ!O$3,0))</f>
        <v>0</v>
      </c>
      <c r="P246" s="64">
        <f>IF(ลับ!P$3=0,0,IF(เวลาเรียน!U40="น",ลับ!P$3,0))</f>
        <v>0</v>
      </c>
      <c r="Q246" s="64">
        <f>IF(ลับ!Q$3=0,0,IF(เวลาเรียน!V40="น",ลับ!Q$3,0))</f>
        <v>0</v>
      </c>
      <c r="R246" s="64">
        <f>IF(ลับ!R$3=0,0,IF(เวลาเรียน!W40="น",ลับ!R$3,0))</f>
        <v>0</v>
      </c>
      <c r="S246" s="64">
        <f>IF(ลับ!S$3=0,0,IF(เวลาเรียน!X40="น",ลับ!S$3,0))</f>
        <v>0</v>
      </c>
      <c r="T246" s="64">
        <f>IF(ลับ!T$3=0,0,IF(เวลาเรียน!Y40="น",ลับ!T$3,0))</f>
        <v>0</v>
      </c>
      <c r="U246" s="64">
        <f>IF(ลับ!U$3=0,0,IF(เวลาเรียน!Z40="น",ลับ!U$3,0))</f>
        <v>0</v>
      </c>
      <c r="V246" s="64">
        <f>IF(ลับ!V$3=0,0,IF(เวลาเรียน!AA40="น",ลับ!V$3,0))</f>
        <v>0</v>
      </c>
      <c r="W246" s="64">
        <f>IF(ลับ!W$3=0,0,IF(เวลาเรียน!AB40="น",ลับ!W$3,0))</f>
        <v>0</v>
      </c>
      <c r="X246" s="64">
        <f>IF(ลับ!X$3=0,0,IF(เวลาเรียน!AC40="น",ลับ!X$3,0))</f>
        <v>0</v>
      </c>
      <c r="Y246" s="64">
        <f>IF(ลับ!Y$3=0,0,IF(เวลาเรียน!AD40="น",ลับ!Y$3,0))</f>
        <v>0</v>
      </c>
      <c r="Z246" s="773">
        <f>IF(ลับ!Z$3=0,0,IF(เวลาเรียน!AE40="น",ลับ!Z$3,0))</f>
        <v>0</v>
      </c>
      <c r="AA246" s="64">
        <f>IF(ลับ!B$3=0,0,IF(เวลาเรียน!AH40="น",ลับ!B$3,0))</f>
        <v>0</v>
      </c>
      <c r="AB246" s="64">
        <f>IF(ลับ!C$3=0,0,IF(เวลาเรียน!AI40="น",ลับ!C$3,0))</f>
        <v>0</v>
      </c>
      <c r="AC246" s="64">
        <f>IF(ลับ!D$3=0,0,IF(เวลาเรียน!AJ40="น",ลับ!D$3,0))</f>
        <v>0</v>
      </c>
      <c r="AD246" s="64">
        <f>IF(ลับ!E$3=0,0,IF(เวลาเรียน!AK40="น",ลับ!E$3,0))</f>
        <v>0</v>
      </c>
      <c r="AE246" s="64">
        <f>IF(ลับ!F$3=0,0,IF(เวลาเรียน!AL40="น",ลับ!F$3,0))</f>
        <v>0</v>
      </c>
      <c r="AF246" s="64">
        <f>IF(ลับ!G$3=0,0,IF(เวลาเรียน!AM40="น",ลับ!G$3,0))</f>
        <v>0</v>
      </c>
      <c r="AG246" s="64">
        <f>IF(ลับ!H$3=0,0,IF(เวลาเรียน!AN40="น",ลับ!H$3,0))</f>
        <v>0</v>
      </c>
      <c r="AH246" s="64">
        <f>IF(ลับ!I$3=0,0,IF(เวลาเรียน!AO40="น",ลับ!I$3,0))</f>
        <v>0</v>
      </c>
      <c r="AI246" s="64">
        <f>IF(ลับ!J$3=0,0,IF(เวลาเรียน!AP40="น",ลับ!J$3,0))</f>
        <v>0</v>
      </c>
      <c r="AJ246" s="64">
        <f>IF(ลับ!K$3=0,0,IF(เวลาเรียน!AQ40="น",ลับ!K$3,0))</f>
        <v>0</v>
      </c>
      <c r="AK246" s="64">
        <f>IF(ลับ!L$3=0,0,IF(เวลาเรียน!AR40="น",ลับ!L$3,0))</f>
        <v>0</v>
      </c>
      <c r="AL246" s="64">
        <f>IF(ลับ!M$3=0,0,IF(เวลาเรียน!AS40="น",ลับ!M$3,0))</f>
        <v>0</v>
      </c>
      <c r="AM246" s="64">
        <f>IF(ลับ!N$3=0,0,IF(เวลาเรียน!AT40="น",ลับ!N$3,0))</f>
        <v>0</v>
      </c>
      <c r="AN246" s="64">
        <f>IF(ลับ!O$3=0,0,IF(เวลาเรียน!AU40="น",ลับ!O$3,0))</f>
        <v>0</v>
      </c>
      <c r="AO246" s="64">
        <f>IF(ลับ!P$3=0,0,IF(เวลาเรียน!AV40="น",ลับ!P$3,0))</f>
        <v>0</v>
      </c>
      <c r="AP246" s="64">
        <f>IF(ลับ!Q$3=0,0,IF(เวลาเรียน!AW40="น",ลับ!Q$3,0))</f>
        <v>0</v>
      </c>
      <c r="AQ246" s="64">
        <f>IF(ลับ!R$3=0,0,IF(เวลาเรียน!AX40="น",ลับ!R$3,0))</f>
        <v>0</v>
      </c>
      <c r="AR246" s="64">
        <f>IF(ลับ!S$3=0,0,IF(เวลาเรียน!AY40="น",ลับ!S$3,0))</f>
        <v>0</v>
      </c>
      <c r="AS246" s="64">
        <f>IF(ลับ!T$3=0,0,IF(เวลาเรียน!AZ40="น",ลับ!T$3,0))</f>
        <v>0</v>
      </c>
      <c r="AT246" s="64">
        <f>IF(ลับ!U$3=0,0,IF(เวลาเรียน!BA40="น",ลับ!U$3,0))</f>
        <v>0</v>
      </c>
      <c r="AU246" s="64">
        <f>IF(ลับ!V$3=0,0,IF(เวลาเรียน!BB40="น",ลับ!V$3,0))</f>
        <v>0</v>
      </c>
      <c r="AV246" s="64">
        <f>IF(ลับ!W$3=0,0,IF(เวลาเรียน!BC40="น",ลับ!W$3,0))</f>
        <v>0</v>
      </c>
      <c r="AW246" s="64">
        <f>IF(ลับ!X$3=0,0,IF(เวลาเรียน!BD40="น",ลับ!X$3,0))</f>
        <v>0</v>
      </c>
      <c r="AX246" s="64">
        <f>IF(ลับ!Y$3=0,0,IF(เวลาเรียน!BE40="น",ลับ!Y$3,0))</f>
        <v>0</v>
      </c>
      <c r="AY246" s="64">
        <f>IF(ลับ!Z$3=0,0,IF(เวลาเรียน!BF40="น",ลับ!Z$3,0))</f>
        <v>0</v>
      </c>
      <c r="AZ246" s="64">
        <f>IF(ลับ!AA$3=0,0,IF(เวลาเรียน!BG40="น",ลับ!AA$3,0))</f>
        <v>0</v>
      </c>
      <c r="BA246" s="64">
        <f>IF(ลับ!AB$3=0,0,IF(เวลาเรียน!BH40="น",ลับ!AB$3,0))</f>
        <v>0</v>
      </c>
      <c r="BB246" s="64">
        <f>IF(ลับ!AC$3=0,0,IF(เวลาเรียน!BI40="น",ลับ!AC$3,0))</f>
        <v>0</v>
      </c>
      <c r="BC246" s="64">
        <f>IF(ลับ!AD$3=0,0,IF(เวลาเรียน!BJ40="น",ลับ!AD$3,0))</f>
        <v>0</v>
      </c>
      <c r="BD246" s="64">
        <f>IF(ลับ!AE$3=0,0,IF(เวลาเรียน!BK40="น",ลับ!AE$3,0))</f>
        <v>0</v>
      </c>
      <c r="BE246" s="64">
        <f>IF(ลับ!AF$3=0,0,IF(เวลาเรียน!BL40="น",ลับ!AF$3,0))</f>
        <v>0</v>
      </c>
      <c r="BF246" s="64">
        <f>IF(ลับ!AG$3=0,0,IF(เวลาเรียน!BM40="น",ลับ!AG$3,0))</f>
        <v>0</v>
      </c>
      <c r="BG246" s="64">
        <f>IF(ลับ!AH$3=0,0,IF(เวลาเรียน!BN40="น",ลับ!AH$3,0))</f>
        <v>0</v>
      </c>
      <c r="BH246" s="64">
        <f>IF(ลับ!AI$3=0,0,IF(เวลาเรียน!BO40="น",ลับ!AI$3,0))</f>
        <v>0</v>
      </c>
      <c r="BI246" s="64">
        <f>IF(ลับ!AJ$3=0,0,IF(เวลาเรียน!BP40="น",ลับ!AJ$3,0))</f>
        <v>0</v>
      </c>
      <c r="BJ246" s="64">
        <f>IF(ลับ!AK$3=0,0,IF(เวลาเรียน!BQ40="น",ลับ!AK$3,0))</f>
        <v>0</v>
      </c>
      <c r="BK246" s="64">
        <f>IF(ลับ!AL$3=0,0,IF(เวลาเรียน!BR40="น",ลับ!AL$3,0))</f>
        <v>0</v>
      </c>
      <c r="BL246" s="64">
        <f>IF(ลับ!AM$3=0,0,IF(เวลาเรียน!BS40="น",ลับ!AM$3,0))</f>
        <v>0</v>
      </c>
      <c r="BM246" s="64">
        <f>IF(ลับ!AN$3=0,0,IF(เวลาเรียน!BT40="น",ลับ!AN$3,0))</f>
        <v>0</v>
      </c>
      <c r="BN246" s="64">
        <f>IF(ลับ!AO$3=0,0,IF(เวลาเรียน!BU40="น",ลับ!AO$3,0))</f>
        <v>0</v>
      </c>
      <c r="BO246" s="64">
        <f>IF(ลับ!AP$3=0,0,IF(เวลาเรียน!BV40="น",ลับ!AP$3,0))</f>
        <v>0</v>
      </c>
      <c r="BP246" s="64">
        <f>IF(ลับ!AQ$3=0,0,IF(เวลาเรียน!BW40="น",ลับ!AQ$3,0))</f>
        <v>0</v>
      </c>
      <c r="BQ246" s="64">
        <f>IF(ลับ!AR$3=0,0,IF(เวลาเรียน!BX40="น",ลับ!AR$3,0))</f>
        <v>0</v>
      </c>
      <c r="BR246" s="64">
        <f>IF(ลับ!AS$3=0,0,IF(เวลาเรียน!BY40="น",ลับ!AS$3,0))</f>
        <v>0</v>
      </c>
      <c r="BS246" s="773">
        <f>IF(ลับ!AT$3=0,0,IF(เวลาเรียน!BZ40="น",ลับ!AT$3,0))</f>
        <v>0</v>
      </c>
      <c r="BT246" s="64">
        <f>IF(ลับ!BT$3=0,0,IF(เวลาเรียน!CB40="น",ลับ!BT$3,0))</f>
        <v>0</v>
      </c>
      <c r="BU246" s="64">
        <f>IF(ลับ!BU$3=0,0,IF(เวลาเรียน!CC40="น",ลับ!BU$3,0))</f>
        <v>0</v>
      </c>
      <c r="BV246" s="64">
        <f>IF(ลับ!BV$3=0,0,IF(เวลาเรียน!CD40="น",ลับ!BV$3,0))</f>
        <v>0</v>
      </c>
      <c r="BW246" s="64">
        <f>IF(ลับ!BW$3=0,0,IF(เวลาเรียน!CE40="น",ลับ!BW$3,0))</f>
        <v>0</v>
      </c>
      <c r="BX246" s="64">
        <f>IF(ลับ!BX$3=0,0,IF(เวลาเรียน!CF40="น",ลับ!BX$3,0))</f>
        <v>0</v>
      </c>
      <c r="BY246" s="64">
        <f>IF(ลับ!BY$3=0,0,IF(เวลาเรียน!CG40="น",ลับ!BY$3,0))</f>
        <v>0</v>
      </c>
      <c r="BZ246" s="64">
        <f>IF(ลับ!BZ$3=0,0,IF(เวลาเรียน!CH40="น",ลับ!BZ$3,0))</f>
        <v>0</v>
      </c>
      <c r="CA246" s="64">
        <f>IF(ลับ!CA$3=0,0,IF(เวลาเรียน!CI40="น",ลับ!CA$3,0))</f>
        <v>0</v>
      </c>
      <c r="CB246" s="64">
        <f>IF(ลับ!CB$3=0,0,IF(เวลาเรียน!CJ40="น",ลับ!CB$3,0))</f>
        <v>0</v>
      </c>
      <c r="CC246" s="64">
        <f>IF(ลับ!CC$3=0,0,IF(เวลาเรียน!CK40="น",ลับ!CC$3,0))</f>
        <v>0</v>
      </c>
      <c r="CD246" s="64">
        <f>IF(ลับ!CD$3=0,0,IF(เวลาเรียน!CL40="น",ลับ!CD$3,0))</f>
        <v>0</v>
      </c>
      <c r="CE246" s="64">
        <f>IF(ลับ!CE$3=0,0,IF(เวลาเรียน!CM40="น",ลับ!CE$3,0))</f>
        <v>0</v>
      </c>
      <c r="CF246" s="64">
        <f>IF(ลับ!CF$3=0,0,IF(เวลาเรียน!CN40="น",ลับ!CF$3,0))</f>
        <v>0</v>
      </c>
      <c r="CG246" s="64">
        <f>IF(ลับ!CG$3=0,0,IF(เวลาเรียน!CO40="น",ลับ!CG$3,0))</f>
        <v>0</v>
      </c>
      <c r="CH246" s="64">
        <f>IF(ลับ!CH$3=0,0,IF(เวลาเรียน!CP40="น",ลับ!CH$3,0))</f>
        <v>0</v>
      </c>
      <c r="CI246" s="64">
        <f>IF(ลับ!CI$3=0,0,IF(เวลาเรียน!CQ40="น",ลับ!CI$3,0))</f>
        <v>0</v>
      </c>
      <c r="CJ246" s="64">
        <f>IF(ลับ!CJ$3=0,0,IF(เวลาเรียน!CR40="น",ลับ!CJ$3,0))</f>
        <v>0</v>
      </c>
      <c r="CK246" s="64">
        <f>IF(ลับ!CK$3=0,0,IF(เวลาเรียน!CS40="น",ลับ!CK$3,0))</f>
        <v>0</v>
      </c>
      <c r="CL246" s="64">
        <f>IF(ลับ!CL$3=0,0,IF(เวลาเรียน!CT40="น",ลับ!CL$3,0))</f>
        <v>0</v>
      </c>
      <c r="CM246" s="64">
        <f>IF(ลับ!CM$3=0,0,IF(เวลาเรียน!CU40="น",ลับ!CM$3,0))</f>
        <v>0</v>
      </c>
      <c r="CN246" s="64">
        <f>IF(ลับ!CN$3=0,0,IF(เวลาเรียน!CV40="น",ลับ!CN$3,0))</f>
        <v>0</v>
      </c>
      <c r="CO246" s="64">
        <f>IF(ลับ!CO$3=0,0,IF(เวลาเรียน!CW40="น",ลับ!CO$3,0))</f>
        <v>0</v>
      </c>
      <c r="CP246" s="64">
        <f>IF(ลับ!CP$3=0,0,IF(เวลาเรียน!CX40="น",ลับ!CP$3,0))</f>
        <v>0</v>
      </c>
      <c r="CQ246" s="64">
        <f>IF(ลับ!CQ$3=0,0,IF(เวลาเรียน!CY40="น",ลับ!CQ$3,0))</f>
        <v>0</v>
      </c>
      <c r="CR246" s="64">
        <f>IF(ลับ!CR$3=0,0,IF(เวลาเรียน!CZ40="น",ลับ!CR$3,0))</f>
        <v>0</v>
      </c>
      <c r="CS246" s="64">
        <f>IF(ลับ!CS$3=0,0,IF(เวลาเรียน!DA40="น",ลับ!CS$3,0))</f>
        <v>0</v>
      </c>
      <c r="CT246" s="64">
        <f>IF(ลับ!CT$3=0,0,IF(เวลาเรียน!DB40="น",ลับ!CT$3,0))</f>
        <v>0</v>
      </c>
      <c r="CU246" s="64">
        <f>IF(ลับ!CU$3=0,0,IF(เวลาเรียน!DC40="น",ลับ!CU$3,0))</f>
        <v>0</v>
      </c>
      <c r="CV246" s="64">
        <f>IF(ลับ!CV$3=0,0,IF(เวลาเรียน!DD40="น",ลับ!CV$3,0))</f>
        <v>0</v>
      </c>
      <c r="CW246" s="64">
        <f>IF(ลับ!CW$3=0,0,IF(เวลาเรียน!DE40="น",ลับ!CW$3,0))</f>
        <v>0</v>
      </c>
      <c r="CX246" s="85">
        <f t="shared" si="27"/>
        <v>0</v>
      </c>
      <c r="CZ246" s="51"/>
      <c r="DA246" s="51"/>
      <c r="DB246" s="51"/>
      <c r="DC246" s="51"/>
      <c r="DD246" s="51"/>
      <c r="DE246" s="51"/>
      <c r="DF246" s="51"/>
      <c r="DG246" s="51"/>
      <c r="DH246" s="51"/>
      <c r="DI246" s="51"/>
      <c r="DJ246" s="51"/>
      <c r="DK246" s="51"/>
      <c r="DL246" s="51"/>
      <c r="DM246" s="51"/>
      <c r="DN246" s="51"/>
      <c r="DO246" s="51"/>
      <c r="DP246" s="51"/>
      <c r="DQ246" s="51"/>
      <c r="DR246" s="51"/>
      <c r="DS246" s="51"/>
      <c r="DT246" s="51"/>
      <c r="DU246" s="51"/>
      <c r="DV246" s="51"/>
      <c r="DW246" s="51"/>
      <c r="DX246" s="51"/>
      <c r="DY246" s="51"/>
      <c r="DZ246" s="51"/>
      <c r="EA246" s="51"/>
      <c r="EB246" s="51"/>
      <c r="EC246" s="51"/>
      <c r="ED246" s="51"/>
      <c r="EE246" s="51"/>
      <c r="EF246" s="51"/>
    </row>
    <row r="247" spans="1:136" ht="21">
      <c r="A247" s="29">
        <v>36</v>
      </c>
      <c r="B247" s="64">
        <f>IF(ลับ!B$3=0,0,IF(เวลาเรียน!G41="น",ลับ!B$3,0))</f>
        <v>0</v>
      </c>
      <c r="C247" s="64">
        <f>IF(ลับ!C$3=0,0,IF(เวลาเรียน!H41="น",ลับ!C$3,0))</f>
        <v>0</v>
      </c>
      <c r="D247" s="64">
        <f>IF(ลับ!D$3=0,0,IF(เวลาเรียน!I41="น",ลับ!D$3,0))</f>
        <v>0</v>
      </c>
      <c r="E247" s="64">
        <f>IF(ลับ!E$3=0,0,IF(เวลาเรียน!J41="น",ลับ!E$3,0))</f>
        <v>0</v>
      </c>
      <c r="F247" s="64">
        <f>IF(ลับ!F$3=0,0,IF(เวลาเรียน!K41="น",ลับ!F$3,0))</f>
        <v>0</v>
      </c>
      <c r="G247" s="64">
        <f>IF(ลับ!G$3=0,0,IF(เวลาเรียน!L41="น",ลับ!G$3,0))</f>
        <v>0</v>
      </c>
      <c r="H247" s="64">
        <f>IF(ลับ!H$3=0,0,IF(เวลาเรียน!M41="น",ลับ!H$3,0))</f>
        <v>0</v>
      </c>
      <c r="I247" s="64">
        <f>IF(ลับ!I$3=0,0,IF(เวลาเรียน!N41="น",ลับ!I$3,0))</f>
        <v>0</v>
      </c>
      <c r="J247" s="64">
        <f>IF(ลับ!J$3=0,0,IF(เวลาเรียน!O41="น",ลับ!J$3,0))</f>
        <v>0</v>
      </c>
      <c r="K247" s="64">
        <f>IF(ลับ!K$3=0,0,IF(เวลาเรียน!P41="น",ลับ!K$3,0))</f>
        <v>0</v>
      </c>
      <c r="L247" s="64">
        <f>IF(ลับ!L$3=0,0,IF(เวลาเรียน!Q41="น",ลับ!L$3,0))</f>
        <v>0</v>
      </c>
      <c r="M247" s="64">
        <f>IF(ลับ!M$3=0,0,IF(เวลาเรียน!R41="น",ลับ!M$3,0))</f>
        <v>0</v>
      </c>
      <c r="N247" s="64">
        <f>IF(ลับ!N$3=0,0,IF(เวลาเรียน!S41="น",ลับ!N$3,0))</f>
        <v>0</v>
      </c>
      <c r="O247" s="64">
        <f>IF(ลับ!O$3=0,0,IF(เวลาเรียน!T41="น",ลับ!O$3,0))</f>
        <v>0</v>
      </c>
      <c r="P247" s="64">
        <f>IF(ลับ!P$3=0,0,IF(เวลาเรียน!U41="น",ลับ!P$3,0))</f>
        <v>0</v>
      </c>
      <c r="Q247" s="64">
        <f>IF(ลับ!Q$3=0,0,IF(เวลาเรียน!V41="น",ลับ!Q$3,0))</f>
        <v>0</v>
      </c>
      <c r="R247" s="64">
        <f>IF(ลับ!R$3=0,0,IF(เวลาเรียน!W41="น",ลับ!R$3,0))</f>
        <v>0</v>
      </c>
      <c r="S247" s="64">
        <f>IF(ลับ!S$3=0,0,IF(เวลาเรียน!X41="น",ลับ!S$3,0))</f>
        <v>0</v>
      </c>
      <c r="T247" s="64">
        <f>IF(ลับ!T$3=0,0,IF(เวลาเรียน!Y41="น",ลับ!T$3,0))</f>
        <v>0</v>
      </c>
      <c r="U247" s="64">
        <f>IF(ลับ!U$3=0,0,IF(เวลาเรียน!Z41="น",ลับ!U$3,0))</f>
        <v>0</v>
      </c>
      <c r="V247" s="64">
        <f>IF(ลับ!V$3=0,0,IF(เวลาเรียน!AA41="น",ลับ!V$3,0))</f>
        <v>0</v>
      </c>
      <c r="W247" s="64">
        <f>IF(ลับ!W$3=0,0,IF(เวลาเรียน!AB41="น",ลับ!W$3,0))</f>
        <v>0</v>
      </c>
      <c r="X247" s="64">
        <f>IF(ลับ!X$3=0,0,IF(เวลาเรียน!AC41="น",ลับ!X$3,0))</f>
        <v>0</v>
      </c>
      <c r="Y247" s="64">
        <f>IF(ลับ!Y$3=0,0,IF(เวลาเรียน!AD41="น",ลับ!Y$3,0))</f>
        <v>0</v>
      </c>
      <c r="Z247" s="773">
        <f>IF(ลับ!Z$3=0,0,IF(เวลาเรียน!AE41="น",ลับ!Z$3,0))</f>
        <v>0</v>
      </c>
      <c r="AA247" s="64">
        <f>IF(ลับ!B$3=0,0,IF(เวลาเรียน!AH41="น",ลับ!B$3,0))</f>
        <v>0</v>
      </c>
      <c r="AB247" s="64">
        <f>IF(ลับ!C$3=0,0,IF(เวลาเรียน!AI41="น",ลับ!C$3,0))</f>
        <v>0</v>
      </c>
      <c r="AC247" s="64">
        <f>IF(ลับ!D$3=0,0,IF(เวลาเรียน!AJ41="น",ลับ!D$3,0))</f>
        <v>0</v>
      </c>
      <c r="AD247" s="64">
        <f>IF(ลับ!E$3=0,0,IF(เวลาเรียน!AK41="น",ลับ!E$3,0))</f>
        <v>0</v>
      </c>
      <c r="AE247" s="64">
        <f>IF(ลับ!F$3=0,0,IF(เวลาเรียน!AL41="น",ลับ!F$3,0))</f>
        <v>0</v>
      </c>
      <c r="AF247" s="64">
        <f>IF(ลับ!G$3=0,0,IF(เวลาเรียน!AM41="น",ลับ!G$3,0))</f>
        <v>0</v>
      </c>
      <c r="AG247" s="64">
        <f>IF(ลับ!H$3=0,0,IF(เวลาเรียน!AN41="น",ลับ!H$3,0))</f>
        <v>0</v>
      </c>
      <c r="AH247" s="64">
        <f>IF(ลับ!I$3=0,0,IF(เวลาเรียน!AO41="น",ลับ!I$3,0))</f>
        <v>0</v>
      </c>
      <c r="AI247" s="64">
        <f>IF(ลับ!J$3=0,0,IF(เวลาเรียน!AP41="น",ลับ!J$3,0))</f>
        <v>0</v>
      </c>
      <c r="AJ247" s="64">
        <f>IF(ลับ!K$3=0,0,IF(เวลาเรียน!AQ41="น",ลับ!K$3,0))</f>
        <v>0</v>
      </c>
      <c r="AK247" s="64">
        <f>IF(ลับ!L$3=0,0,IF(เวลาเรียน!AR41="น",ลับ!L$3,0))</f>
        <v>0</v>
      </c>
      <c r="AL247" s="64">
        <f>IF(ลับ!M$3=0,0,IF(เวลาเรียน!AS41="น",ลับ!M$3,0))</f>
        <v>0</v>
      </c>
      <c r="AM247" s="64">
        <f>IF(ลับ!N$3=0,0,IF(เวลาเรียน!AT41="น",ลับ!N$3,0))</f>
        <v>0</v>
      </c>
      <c r="AN247" s="64">
        <f>IF(ลับ!O$3=0,0,IF(เวลาเรียน!AU41="น",ลับ!O$3,0))</f>
        <v>0</v>
      </c>
      <c r="AO247" s="64">
        <f>IF(ลับ!P$3=0,0,IF(เวลาเรียน!AV41="น",ลับ!P$3,0))</f>
        <v>0</v>
      </c>
      <c r="AP247" s="64">
        <f>IF(ลับ!Q$3=0,0,IF(เวลาเรียน!AW41="น",ลับ!Q$3,0))</f>
        <v>0</v>
      </c>
      <c r="AQ247" s="64">
        <f>IF(ลับ!R$3=0,0,IF(เวลาเรียน!AX41="น",ลับ!R$3,0))</f>
        <v>0</v>
      </c>
      <c r="AR247" s="64">
        <f>IF(ลับ!S$3=0,0,IF(เวลาเรียน!AY41="น",ลับ!S$3,0))</f>
        <v>0</v>
      </c>
      <c r="AS247" s="64">
        <f>IF(ลับ!T$3=0,0,IF(เวลาเรียน!AZ41="น",ลับ!T$3,0))</f>
        <v>0</v>
      </c>
      <c r="AT247" s="64">
        <f>IF(ลับ!U$3=0,0,IF(เวลาเรียน!BA41="น",ลับ!U$3,0))</f>
        <v>0</v>
      </c>
      <c r="AU247" s="64">
        <f>IF(ลับ!V$3=0,0,IF(เวลาเรียน!BB41="น",ลับ!V$3,0))</f>
        <v>0</v>
      </c>
      <c r="AV247" s="64">
        <f>IF(ลับ!W$3=0,0,IF(เวลาเรียน!BC41="น",ลับ!W$3,0))</f>
        <v>0</v>
      </c>
      <c r="AW247" s="64">
        <f>IF(ลับ!X$3=0,0,IF(เวลาเรียน!BD41="น",ลับ!X$3,0))</f>
        <v>0</v>
      </c>
      <c r="AX247" s="64">
        <f>IF(ลับ!Y$3=0,0,IF(เวลาเรียน!BE41="น",ลับ!Y$3,0))</f>
        <v>0</v>
      </c>
      <c r="AY247" s="64">
        <f>IF(ลับ!Z$3=0,0,IF(เวลาเรียน!BF41="น",ลับ!Z$3,0))</f>
        <v>0</v>
      </c>
      <c r="AZ247" s="64">
        <f>IF(ลับ!AA$3=0,0,IF(เวลาเรียน!BG41="น",ลับ!AA$3,0))</f>
        <v>0</v>
      </c>
      <c r="BA247" s="64">
        <f>IF(ลับ!AB$3=0,0,IF(เวลาเรียน!BH41="น",ลับ!AB$3,0))</f>
        <v>0</v>
      </c>
      <c r="BB247" s="64">
        <f>IF(ลับ!AC$3=0,0,IF(เวลาเรียน!BI41="น",ลับ!AC$3,0))</f>
        <v>0</v>
      </c>
      <c r="BC247" s="64">
        <f>IF(ลับ!AD$3=0,0,IF(เวลาเรียน!BJ41="น",ลับ!AD$3,0))</f>
        <v>0</v>
      </c>
      <c r="BD247" s="64">
        <f>IF(ลับ!AE$3=0,0,IF(เวลาเรียน!BK41="น",ลับ!AE$3,0))</f>
        <v>0</v>
      </c>
      <c r="BE247" s="64">
        <f>IF(ลับ!AF$3=0,0,IF(เวลาเรียน!BL41="น",ลับ!AF$3,0))</f>
        <v>0</v>
      </c>
      <c r="BF247" s="64">
        <f>IF(ลับ!AG$3=0,0,IF(เวลาเรียน!BM41="น",ลับ!AG$3,0))</f>
        <v>0</v>
      </c>
      <c r="BG247" s="64">
        <f>IF(ลับ!AH$3=0,0,IF(เวลาเรียน!BN41="น",ลับ!AH$3,0))</f>
        <v>0</v>
      </c>
      <c r="BH247" s="64">
        <f>IF(ลับ!AI$3=0,0,IF(เวลาเรียน!BO41="น",ลับ!AI$3,0))</f>
        <v>0</v>
      </c>
      <c r="BI247" s="64">
        <f>IF(ลับ!AJ$3=0,0,IF(เวลาเรียน!BP41="น",ลับ!AJ$3,0))</f>
        <v>0</v>
      </c>
      <c r="BJ247" s="64">
        <f>IF(ลับ!AK$3=0,0,IF(เวลาเรียน!BQ41="น",ลับ!AK$3,0))</f>
        <v>0</v>
      </c>
      <c r="BK247" s="64">
        <f>IF(ลับ!AL$3=0,0,IF(เวลาเรียน!BR41="น",ลับ!AL$3,0))</f>
        <v>0</v>
      </c>
      <c r="BL247" s="64">
        <f>IF(ลับ!AM$3=0,0,IF(เวลาเรียน!BS41="น",ลับ!AM$3,0))</f>
        <v>0</v>
      </c>
      <c r="BM247" s="64">
        <f>IF(ลับ!AN$3=0,0,IF(เวลาเรียน!BT41="น",ลับ!AN$3,0))</f>
        <v>0</v>
      </c>
      <c r="BN247" s="64">
        <f>IF(ลับ!AO$3=0,0,IF(เวลาเรียน!BU41="น",ลับ!AO$3,0))</f>
        <v>0</v>
      </c>
      <c r="BO247" s="64">
        <f>IF(ลับ!AP$3=0,0,IF(เวลาเรียน!BV41="น",ลับ!AP$3,0))</f>
        <v>0</v>
      </c>
      <c r="BP247" s="64">
        <f>IF(ลับ!AQ$3=0,0,IF(เวลาเรียน!BW41="น",ลับ!AQ$3,0))</f>
        <v>0</v>
      </c>
      <c r="BQ247" s="64">
        <f>IF(ลับ!AR$3=0,0,IF(เวลาเรียน!BX41="น",ลับ!AR$3,0))</f>
        <v>0</v>
      </c>
      <c r="BR247" s="64">
        <f>IF(ลับ!AS$3=0,0,IF(เวลาเรียน!BY41="น",ลับ!AS$3,0))</f>
        <v>0</v>
      </c>
      <c r="BS247" s="773">
        <f>IF(ลับ!AT$3=0,0,IF(เวลาเรียน!BZ41="น",ลับ!AT$3,0))</f>
        <v>0</v>
      </c>
      <c r="BT247" s="64">
        <f>IF(ลับ!BT$3=0,0,IF(เวลาเรียน!CB41="น",ลับ!BT$3,0))</f>
        <v>0</v>
      </c>
      <c r="BU247" s="64">
        <f>IF(ลับ!BU$3=0,0,IF(เวลาเรียน!CC41="น",ลับ!BU$3,0))</f>
        <v>0</v>
      </c>
      <c r="BV247" s="64">
        <f>IF(ลับ!BV$3=0,0,IF(เวลาเรียน!CD41="น",ลับ!BV$3,0))</f>
        <v>0</v>
      </c>
      <c r="BW247" s="64">
        <f>IF(ลับ!BW$3=0,0,IF(เวลาเรียน!CE41="น",ลับ!BW$3,0))</f>
        <v>0</v>
      </c>
      <c r="BX247" s="64">
        <f>IF(ลับ!BX$3=0,0,IF(เวลาเรียน!CF41="น",ลับ!BX$3,0))</f>
        <v>0</v>
      </c>
      <c r="BY247" s="64">
        <f>IF(ลับ!BY$3=0,0,IF(เวลาเรียน!CG41="น",ลับ!BY$3,0))</f>
        <v>0</v>
      </c>
      <c r="BZ247" s="64">
        <f>IF(ลับ!BZ$3=0,0,IF(เวลาเรียน!CH41="น",ลับ!BZ$3,0))</f>
        <v>0</v>
      </c>
      <c r="CA247" s="64">
        <f>IF(ลับ!CA$3=0,0,IF(เวลาเรียน!CI41="น",ลับ!CA$3,0))</f>
        <v>0</v>
      </c>
      <c r="CB247" s="64">
        <f>IF(ลับ!CB$3=0,0,IF(เวลาเรียน!CJ41="น",ลับ!CB$3,0))</f>
        <v>0</v>
      </c>
      <c r="CC247" s="64">
        <f>IF(ลับ!CC$3=0,0,IF(เวลาเรียน!CK41="น",ลับ!CC$3,0))</f>
        <v>0</v>
      </c>
      <c r="CD247" s="64">
        <f>IF(ลับ!CD$3=0,0,IF(เวลาเรียน!CL41="น",ลับ!CD$3,0))</f>
        <v>0</v>
      </c>
      <c r="CE247" s="64">
        <f>IF(ลับ!CE$3=0,0,IF(เวลาเรียน!CM41="น",ลับ!CE$3,0))</f>
        <v>0</v>
      </c>
      <c r="CF247" s="64">
        <f>IF(ลับ!CF$3=0,0,IF(เวลาเรียน!CN41="น",ลับ!CF$3,0))</f>
        <v>0</v>
      </c>
      <c r="CG247" s="64">
        <f>IF(ลับ!CG$3=0,0,IF(เวลาเรียน!CO41="น",ลับ!CG$3,0))</f>
        <v>0</v>
      </c>
      <c r="CH247" s="64">
        <f>IF(ลับ!CH$3=0,0,IF(เวลาเรียน!CP41="น",ลับ!CH$3,0))</f>
        <v>0</v>
      </c>
      <c r="CI247" s="64">
        <f>IF(ลับ!CI$3=0,0,IF(เวลาเรียน!CQ41="น",ลับ!CI$3,0))</f>
        <v>0</v>
      </c>
      <c r="CJ247" s="64">
        <f>IF(ลับ!CJ$3=0,0,IF(เวลาเรียน!CR41="น",ลับ!CJ$3,0))</f>
        <v>0</v>
      </c>
      <c r="CK247" s="64">
        <f>IF(ลับ!CK$3=0,0,IF(เวลาเรียน!CS41="น",ลับ!CK$3,0))</f>
        <v>0</v>
      </c>
      <c r="CL247" s="64">
        <f>IF(ลับ!CL$3=0,0,IF(เวลาเรียน!CT41="น",ลับ!CL$3,0))</f>
        <v>0</v>
      </c>
      <c r="CM247" s="64">
        <f>IF(ลับ!CM$3=0,0,IF(เวลาเรียน!CU41="น",ลับ!CM$3,0))</f>
        <v>0</v>
      </c>
      <c r="CN247" s="64">
        <f>IF(ลับ!CN$3=0,0,IF(เวลาเรียน!CV41="น",ลับ!CN$3,0))</f>
        <v>0</v>
      </c>
      <c r="CO247" s="64">
        <f>IF(ลับ!CO$3=0,0,IF(เวลาเรียน!CW41="น",ลับ!CO$3,0))</f>
        <v>0</v>
      </c>
      <c r="CP247" s="64">
        <f>IF(ลับ!CP$3=0,0,IF(เวลาเรียน!CX41="น",ลับ!CP$3,0))</f>
        <v>0</v>
      </c>
      <c r="CQ247" s="64">
        <f>IF(ลับ!CQ$3=0,0,IF(เวลาเรียน!CY41="น",ลับ!CQ$3,0))</f>
        <v>0</v>
      </c>
      <c r="CR247" s="64">
        <f>IF(ลับ!CR$3=0,0,IF(เวลาเรียน!CZ41="น",ลับ!CR$3,0))</f>
        <v>0</v>
      </c>
      <c r="CS247" s="64">
        <f>IF(ลับ!CS$3=0,0,IF(เวลาเรียน!DA41="น",ลับ!CS$3,0))</f>
        <v>0</v>
      </c>
      <c r="CT247" s="64">
        <f>IF(ลับ!CT$3=0,0,IF(เวลาเรียน!DB41="น",ลับ!CT$3,0))</f>
        <v>0</v>
      </c>
      <c r="CU247" s="64">
        <f>IF(ลับ!CU$3=0,0,IF(เวลาเรียน!DC41="น",ลับ!CU$3,0))</f>
        <v>0</v>
      </c>
      <c r="CV247" s="64">
        <f>IF(ลับ!CV$3=0,0,IF(เวลาเรียน!DD41="น",ลับ!CV$3,0))</f>
        <v>0</v>
      </c>
      <c r="CW247" s="64">
        <f>IF(ลับ!CW$3=0,0,IF(เวลาเรียน!DE41="น",ลับ!CW$3,0))</f>
        <v>0</v>
      </c>
      <c r="CX247" s="85">
        <f t="shared" si="27"/>
        <v>0</v>
      </c>
      <c r="CZ247" s="51"/>
      <c r="DA247" s="51"/>
      <c r="DB247" s="51"/>
      <c r="DC247" s="51"/>
      <c r="DD247" s="51"/>
      <c r="DE247" s="51"/>
      <c r="DF247" s="51"/>
      <c r="DG247" s="51"/>
      <c r="DH247" s="51"/>
      <c r="DI247" s="51"/>
      <c r="DJ247" s="51"/>
      <c r="DK247" s="51"/>
      <c r="DL247" s="51"/>
      <c r="DM247" s="51"/>
      <c r="DN247" s="51"/>
      <c r="DO247" s="51"/>
      <c r="DP247" s="51"/>
      <c r="DQ247" s="51"/>
      <c r="DR247" s="51"/>
      <c r="DS247" s="51"/>
      <c r="DT247" s="51"/>
      <c r="DU247" s="51"/>
      <c r="DV247" s="51"/>
      <c r="DW247" s="51"/>
      <c r="DX247" s="51"/>
      <c r="DY247" s="51"/>
      <c r="DZ247" s="51"/>
      <c r="EA247" s="51"/>
      <c r="EB247" s="51"/>
      <c r="EC247" s="51"/>
      <c r="ED247" s="51"/>
      <c r="EE247" s="51"/>
      <c r="EF247" s="51"/>
    </row>
    <row r="248" spans="1:136" ht="21">
      <c r="A248" s="29">
        <v>37</v>
      </c>
      <c r="B248" s="64">
        <f>IF(ลับ!B$3=0,0,IF(เวลาเรียน!G42="น",ลับ!B$3,0))</f>
        <v>0</v>
      </c>
      <c r="C248" s="64">
        <f>IF(ลับ!C$3=0,0,IF(เวลาเรียน!H42="น",ลับ!C$3,0))</f>
        <v>0</v>
      </c>
      <c r="D248" s="64">
        <f>IF(ลับ!D$3=0,0,IF(เวลาเรียน!I42="น",ลับ!D$3,0))</f>
        <v>0</v>
      </c>
      <c r="E248" s="64">
        <f>IF(ลับ!E$3=0,0,IF(เวลาเรียน!J42="น",ลับ!E$3,0))</f>
        <v>0</v>
      </c>
      <c r="F248" s="64">
        <f>IF(ลับ!F$3=0,0,IF(เวลาเรียน!K42="น",ลับ!F$3,0))</f>
        <v>0</v>
      </c>
      <c r="G248" s="64">
        <f>IF(ลับ!G$3=0,0,IF(เวลาเรียน!L42="น",ลับ!G$3,0))</f>
        <v>0</v>
      </c>
      <c r="H248" s="64">
        <f>IF(ลับ!H$3=0,0,IF(เวลาเรียน!M42="น",ลับ!H$3,0))</f>
        <v>0</v>
      </c>
      <c r="I248" s="64">
        <f>IF(ลับ!I$3=0,0,IF(เวลาเรียน!N42="น",ลับ!I$3,0))</f>
        <v>0</v>
      </c>
      <c r="J248" s="64">
        <f>IF(ลับ!J$3=0,0,IF(เวลาเรียน!O42="น",ลับ!J$3,0))</f>
        <v>0</v>
      </c>
      <c r="K248" s="64">
        <f>IF(ลับ!K$3=0,0,IF(เวลาเรียน!P42="น",ลับ!K$3,0))</f>
        <v>0</v>
      </c>
      <c r="L248" s="64">
        <f>IF(ลับ!L$3=0,0,IF(เวลาเรียน!Q42="น",ลับ!L$3,0))</f>
        <v>0</v>
      </c>
      <c r="M248" s="64">
        <f>IF(ลับ!M$3=0,0,IF(เวลาเรียน!R42="น",ลับ!M$3,0))</f>
        <v>0</v>
      </c>
      <c r="N248" s="64">
        <f>IF(ลับ!N$3=0,0,IF(เวลาเรียน!S42="น",ลับ!N$3,0))</f>
        <v>0</v>
      </c>
      <c r="O248" s="64">
        <f>IF(ลับ!O$3=0,0,IF(เวลาเรียน!T42="น",ลับ!O$3,0))</f>
        <v>0</v>
      </c>
      <c r="P248" s="64">
        <f>IF(ลับ!P$3=0,0,IF(เวลาเรียน!U42="น",ลับ!P$3,0))</f>
        <v>0</v>
      </c>
      <c r="Q248" s="64">
        <f>IF(ลับ!Q$3=0,0,IF(เวลาเรียน!V42="น",ลับ!Q$3,0))</f>
        <v>0</v>
      </c>
      <c r="R248" s="64">
        <f>IF(ลับ!R$3=0,0,IF(เวลาเรียน!W42="น",ลับ!R$3,0))</f>
        <v>0</v>
      </c>
      <c r="S248" s="64">
        <f>IF(ลับ!S$3=0,0,IF(เวลาเรียน!X42="น",ลับ!S$3,0))</f>
        <v>0</v>
      </c>
      <c r="T248" s="64">
        <f>IF(ลับ!T$3=0,0,IF(เวลาเรียน!Y42="น",ลับ!T$3,0))</f>
        <v>0</v>
      </c>
      <c r="U248" s="64">
        <f>IF(ลับ!U$3=0,0,IF(เวลาเรียน!Z42="น",ลับ!U$3,0))</f>
        <v>0</v>
      </c>
      <c r="V248" s="64">
        <f>IF(ลับ!V$3=0,0,IF(เวลาเรียน!AA42="น",ลับ!V$3,0))</f>
        <v>0</v>
      </c>
      <c r="W248" s="64">
        <f>IF(ลับ!W$3=0,0,IF(เวลาเรียน!AB42="น",ลับ!W$3,0))</f>
        <v>0</v>
      </c>
      <c r="X248" s="64">
        <f>IF(ลับ!X$3=0,0,IF(เวลาเรียน!AC42="น",ลับ!X$3,0))</f>
        <v>0</v>
      </c>
      <c r="Y248" s="64">
        <f>IF(ลับ!Y$3=0,0,IF(เวลาเรียน!AD42="น",ลับ!Y$3,0))</f>
        <v>0</v>
      </c>
      <c r="Z248" s="773">
        <f>IF(ลับ!Z$3=0,0,IF(เวลาเรียน!AE42="น",ลับ!Z$3,0))</f>
        <v>0</v>
      </c>
      <c r="AA248" s="64">
        <f>IF(ลับ!B$3=0,0,IF(เวลาเรียน!AH42="น",ลับ!B$3,0))</f>
        <v>0</v>
      </c>
      <c r="AB248" s="64">
        <f>IF(ลับ!C$3=0,0,IF(เวลาเรียน!AI42="น",ลับ!C$3,0))</f>
        <v>0</v>
      </c>
      <c r="AC248" s="64">
        <f>IF(ลับ!D$3=0,0,IF(เวลาเรียน!AJ42="น",ลับ!D$3,0))</f>
        <v>0</v>
      </c>
      <c r="AD248" s="64">
        <f>IF(ลับ!E$3=0,0,IF(เวลาเรียน!AK42="น",ลับ!E$3,0))</f>
        <v>0</v>
      </c>
      <c r="AE248" s="64">
        <f>IF(ลับ!F$3=0,0,IF(เวลาเรียน!AL42="น",ลับ!F$3,0))</f>
        <v>0</v>
      </c>
      <c r="AF248" s="64">
        <f>IF(ลับ!G$3=0,0,IF(เวลาเรียน!AM42="น",ลับ!G$3,0))</f>
        <v>0</v>
      </c>
      <c r="AG248" s="64">
        <f>IF(ลับ!H$3=0,0,IF(เวลาเรียน!AN42="น",ลับ!H$3,0))</f>
        <v>0</v>
      </c>
      <c r="AH248" s="64">
        <f>IF(ลับ!I$3=0,0,IF(เวลาเรียน!AO42="น",ลับ!I$3,0))</f>
        <v>0</v>
      </c>
      <c r="AI248" s="64">
        <f>IF(ลับ!J$3=0,0,IF(เวลาเรียน!AP42="น",ลับ!J$3,0))</f>
        <v>0</v>
      </c>
      <c r="AJ248" s="64">
        <f>IF(ลับ!K$3=0,0,IF(เวลาเรียน!AQ42="น",ลับ!K$3,0))</f>
        <v>0</v>
      </c>
      <c r="AK248" s="64">
        <f>IF(ลับ!L$3=0,0,IF(เวลาเรียน!AR42="น",ลับ!L$3,0))</f>
        <v>0</v>
      </c>
      <c r="AL248" s="64">
        <f>IF(ลับ!M$3=0,0,IF(เวลาเรียน!AS42="น",ลับ!M$3,0))</f>
        <v>0</v>
      </c>
      <c r="AM248" s="64">
        <f>IF(ลับ!N$3=0,0,IF(เวลาเรียน!AT42="น",ลับ!N$3,0))</f>
        <v>0</v>
      </c>
      <c r="AN248" s="64">
        <f>IF(ลับ!O$3=0,0,IF(เวลาเรียน!AU42="น",ลับ!O$3,0))</f>
        <v>0</v>
      </c>
      <c r="AO248" s="64">
        <f>IF(ลับ!P$3=0,0,IF(เวลาเรียน!AV42="น",ลับ!P$3,0))</f>
        <v>0</v>
      </c>
      <c r="AP248" s="64">
        <f>IF(ลับ!Q$3=0,0,IF(เวลาเรียน!AW42="น",ลับ!Q$3,0))</f>
        <v>0</v>
      </c>
      <c r="AQ248" s="64">
        <f>IF(ลับ!R$3=0,0,IF(เวลาเรียน!AX42="น",ลับ!R$3,0))</f>
        <v>0</v>
      </c>
      <c r="AR248" s="64">
        <f>IF(ลับ!S$3=0,0,IF(เวลาเรียน!AY42="น",ลับ!S$3,0))</f>
        <v>0</v>
      </c>
      <c r="AS248" s="64">
        <f>IF(ลับ!T$3=0,0,IF(เวลาเรียน!AZ42="น",ลับ!T$3,0))</f>
        <v>0</v>
      </c>
      <c r="AT248" s="64">
        <f>IF(ลับ!U$3=0,0,IF(เวลาเรียน!BA42="น",ลับ!U$3,0))</f>
        <v>0</v>
      </c>
      <c r="AU248" s="64">
        <f>IF(ลับ!V$3=0,0,IF(เวลาเรียน!BB42="น",ลับ!V$3,0))</f>
        <v>0</v>
      </c>
      <c r="AV248" s="64">
        <f>IF(ลับ!W$3=0,0,IF(เวลาเรียน!BC42="น",ลับ!W$3,0))</f>
        <v>0</v>
      </c>
      <c r="AW248" s="64">
        <f>IF(ลับ!X$3=0,0,IF(เวลาเรียน!BD42="น",ลับ!X$3,0))</f>
        <v>0</v>
      </c>
      <c r="AX248" s="64">
        <f>IF(ลับ!Y$3=0,0,IF(เวลาเรียน!BE42="น",ลับ!Y$3,0))</f>
        <v>0</v>
      </c>
      <c r="AY248" s="64">
        <f>IF(ลับ!Z$3=0,0,IF(เวลาเรียน!BF42="น",ลับ!Z$3,0))</f>
        <v>0</v>
      </c>
      <c r="AZ248" s="64">
        <f>IF(ลับ!AA$3=0,0,IF(เวลาเรียน!BG42="น",ลับ!AA$3,0))</f>
        <v>0</v>
      </c>
      <c r="BA248" s="64">
        <f>IF(ลับ!AB$3=0,0,IF(เวลาเรียน!BH42="น",ลับ!AB$3,0))</f>
        <v>0</v>
      </c>
      <c r="BB248" s="64">
        <f>IF(ลับ!AC$3=0,0,IF(เวลาเรียน!BI42="น",ลับ!AC$3,0))</f>
        <v>0</v>
      </c>
      <c r="BC248" s="64">
        <f>IF(ลับ!AD$3=0,0,IF(เวลาเรียน!BJ42="น",ลับ!AD$3,0))</f>
        <v>0</v>
      </c>
      <c r="BD248" s="64">
        <f>IF(ลับ!AE$3=0,0,IF(เวลาเรียน!BK42="น",ลับ!AE$3,0))</f>
        <v>0</v>
      </c>
      <c r="BE248" s="64">
        <f>IF(ลับ!AF$3=0,0,IF(เวลาเรียน!BL42="น",ลับ!AF$3,0))</f>
        <v>0</v>
      </c>
      <c r="BF248" s="64">
        <f>IF(ลับ!AG$3=0,0,IF(เวลาเรียน!BM42="น",ลับ!AG$3,0))</f>
        <v>0</v>
      </c>
      <c r="BG248" s="64">
        <f>IF(ลับ!AH$3=0,0,IF(เวลาเรียน!BN42="น",ลับ!AH$3,0))</f>
        <v>0</v>
      </c>
      <c r="BH248" s="64">
        <f>IF(ลับ!AI$3=0,0,IF(เวลาเรียน!BO42="น",ลับ!AI$3,0))</f>
        <v>0</v>
      </c>
      <c r="BI248" s="64">
        <f>IF(ลับ!AJ$3=0,0,IF(เวลาเรียน!BP42="น",ลับ!AJ$3,0))</f>
        <v>0</v>
      </c>
      <c r="BJ248" s="64">
        <f>IF(ลับ!AK$3=0,0,IF(เวลาเรียน!BQ42="น",ลับ!AK$3,0))</f>
        <v>0</v>
      </c>
      <c r="BK248" s="64">
        <f>IF(ลับ!AL$3=0,0,IF(เวลาเรียน!BR42="น",ลับ!AL$3,0))</f>
        <v>0</v>
      </c>
      <c r="BL248" s="64">
        <f>IF(ลับ!AM$3=0,0,IF(เวลาเรียน!BS42="น",ลับ!AM$3,0))</f>
        <v>0</v>
      </c>
      <c r="BM248" s="64">
        <f>IF(ลับ!AN$3=0,0,IF(เวลาเรียน!BT42="น",ลับ!AN$3,0))</f>
        <v>0</v>
      </c>
      <c r="BN248" s="64">
        <f>IF(ลับ!AO$3=0,0,IF(เวลาเรียน!BU42="น",ลับ!AO$3,0))</f>
        <v>0</v>
      </c>
      <c r="BO248" s="64">
        <f>IF(ลับ!AP$3=0,0,IF(เวลาเรียน!BV42="น",ลับ!AP$3,0))</f>
        <v>0</v>
      </c>
      <c r="BP248" s="64">
        <f>IF(ลับ!AQ$3=0,0,IF(เวลาเรียน!BW42="น",ลับ!AQ$3,0))</f>
        <v>0</v>
      </c>
      <c r="BQ248" s="64">
        <f>IF(ลับ!AR$3=0,0,IF(เวลาเรียน!BX42="น",ลับ!AR$3,0))</f>
        <v>0</v>
      </c>
      <c r="BR248" s="64">
        <f>IF(ลับ!AS$3=0,0,IF(เวลาเรียน!BY42="น",ลับ!AS$3,0))</f>
        <v>0</v>
      </c>
      <c r="BS248" s="773">
        <f>IF(ลับ!AT$3=0,0,IF(เวลาเรียน!BZ42="น",ลับ!AT$3,0))</f>
        <v>0</v>
      </c>
      <c r="BT248" s="64">
        <f>IF(ลับ!BT$3=0,0,IF(เวลาเรียน!CB42="น",ลับ!BT$3,0))</f>
        <v>0</v>
      </c>
      <c r="BU248" s="64">
        <f>IF(ลับ!BU$3=0,0,IF(เวลาเรียน!CC42="น",ลับ!BU$3,0))</f>
        <v>0</v>
      </c>
      <c r="BV248" s="64">
        <f>IF(ลับ!BV$3=0,0,IF(เวลาเรียน!CD42="น",ลับ!BV$3,0))</f>
        <v>0</v>
      </c>
      <c r="BW248" s="64">
        <f>IF(ลับ!BW$3=0,0,IF(เวลาเรียน!CE42="น",ลับ!BW$3,0))</f>
        <v>0</v>
      </c>
      <c r="BX248" s="64">
        <f>IF(ลับ!BX$3=0,0,IF(เวลาเรียน!CF42="น",ลับ!BX$3,0))</f>
        <v>0</v>
      </c>
      <c r="BY248" s="64">
        <f>IF(ลับ!BY$3=0,0,IF(เวลาเรียน!CG42="น",ลับ!BY$3,0))</f>
        <v>0</v>
      </c>
      <c r="BZ248" s="64">
        <f>IF(ลับ!BZ$3=0,0,IF(เวลาเรียน!CH42="น",ลับ!BZ$3,0))</f>
        <v>0</v>
      </c>
      <c r="CA248" s="64">
        <f>IF(ลับ!CA$3=0,0,IF(เวลาเรียน!CI42="น",ลับ!CA$3,0))</f>
        <v>0</v>
      </c>
      <c r="CB248" s="64">
        <f>IF(ลับ!CB$3=0,0,IF(เวลาเรียน!CJ42="น",ลับ!CB$3,0))</f>
        <v>0</v>
      </c>
      <c r="CC248" s="64">
        <f>IF(ลับ!CC$3=0,0,IF(เวลาเรียน!CK42="น",ลับ!CC$3,0))</f>
        <v>0</v>
      </c>
      <c r="CD248" s="64">
        <f>IF(ลับ!CD$3=0,0,IF(เวลาเรียน!CL42="น",ลับ!CD$3,0))</f>
        <v>0</v>
      </c>
      <c r="CE248" s="64">
        <f>IF(ลับ!CE$3=0,0,IF(เวลาเรียน!CM42="น",ลับ!CE$3,0))</f>
        <v>0</v>
      </c>
      <c r="CF248" s="64">
        <f>IF(ลับ!CF$3=0,0,IF(เวลาเรียน!CN42="น",ลับ!CF$3,0))</f>
        <v>0</v>
      </c>
      <c r="CG248" s="64">
        <f>IF(ลับ!CG$3=0,0,IF(เวลาเรียน!CO42="น",ลับ!CG$3,0))</f>
        <v>0</v>
      </c>
      <c r="CH248" s="64">
        <f>IF(ลับ!CH$3=0,0,IF(เวลาเรียน!CP42="น",ลับ!CH$3,0))</f>
        <v>0</v>
      </c>
      <c r="CI248" s="64">
        <f>IF(ลับ!CI$3=0,0,IF(เวลาเรียน!CQ42="น",ลับ!CI$3,0))</f>
        <v>0</v>
      </c>
      <c r="CJ248" s="64">
        <f>IF(ลับ!CJ$3=0,0,IF(เวลาเรียน!CR42="น",ลับ!CJ$3,0))</f>
        <v>0</v>
      </c>
      <c r="CK248" s="64">
        <f>IF(ลับ!CK$3=0,0,IF(เวลาเรียน!CS42="น",ลับ!CK$3,0))</f>
        <v>0</v>
      </c>
      <c r="CL248" s="64">
        <f>IF(ลับ!CL$3=0,0,IF(เวลาเรียน!CT42="น",ลับ!CL$3,0))</f>
        <v>0</v>
      </c>
      <c r="CM248" s="64">
        <f>IF(ลับ!CM$3=0,0,IF(เวลาเรียน!CU42="น",ลับ!CM$3,0))</f>
        <v>0</v>
      </c>
      <c r="CN248" s="64">
        <f>IF(ลับ!CN$3=0,0,IF(เวลาเรียน!CV42="น",ลับ!CN$3,0))</f>
        <v>0</v>
      </c>
      <c r="CO248" s="64">
        <f>IF(ลับ!CO$3=0,0,IF(เวลาเรียน!CW42="น",ลับ!CO$3,0))</f>
        <v>0</v>
      </c>
      <c r="CP248" s="64">
        <f>IF(ลับ!CP$3=0,0,IF(เวลาเรียน!CX42="น",ลับ!CP$3,0))</f>
        <v>0</v>
      </c>
      <c r="CQ248" s="64">
        <f>IF(ลับ!CQ$3=0,0,IF(เวลาเรียน!CY42="น",ลับ!CQ$3,0))</f>
        <v>0</v>
      </c>
      <c r="CR248" s="64">
        <f>IF(ลับ!CR$3=0,0,IF(เวลาเรียน!CZ42="น",ลับ!CR$3,0))</f>
        <v>0</v>
      </c>
      <c r="CS248" s="64">
        <f>IF(ลับ!CS$3=0,0,IF(เวลาเรียน!DA42="น",ลับ!CS$3,0))</f>
        <v>0</v>
      </c>
      <c r="CT248" s="64">
        <f>IF(ลับ!CT$3=0,0,IF(เวลาเรียน!DB42="น",ลับ!CT$3,0))</f>
        <v>0</v>
      </c>
      <c r="CU248" s="64">
        <f>IF(ลับ!CU$3=0,0,IF(เวลาเรียน!DC42="น",ลับ!CU$3,0))</f>
        <v>0</v>
      </c>
      <c r="CV248" s="64">
        <f>IF(ลับ!CV$3=0,0,IF(เวลาเรียน!DD42="น",ลับ!CV$3,0))</f>
        <v>0</v>
      </c>
      <c r="CW248" s="64">
        <f>IF(ลับ!CW$3=0,0,IF(เวลาเรียน!DE42="น",ลับ!CW$3,0))</f>
        <v>0</v>
      </c>
      <c r="CX248" s="85">
        <f t="shared" si="27"/>
        <v>0</v>
      </c>
      <c r="CZ248" s="51"/>
      <c r="DA248" s="51"/>
      <c r="DB248" s="51"/>
      <c r="DC248" s="51"/>
      <c r="DD248" s="51"/>
      <c r="DE248" s="51"/>
      <c r="DF248" s="51"/>
      <c r="DG248" s="51"/>
      <c r="DH248" s="51"/>
      <c r="DI248" s="51"/>
      <c r="DJ248" s="51"/>
      <c r="DK248" s="51"/>
      <c r="DL248" s="51"/>
      <c r="DM248" s="51"/>
      <c r="DN248" s="51"/>
      <c r="DO248" s="51"/>
      <c r="DP248" s="51"/>
      <c r="DQ248" s="51"/>
      <c r="DR248" s="51"/>
      <c r="DS248" s="51"/>
      <c r="DT248" s="51"/>
      <c r="DU248" s="51"/>
      <c r="DV248" s="51"/>
      <c r="DW248" s="51"/>
      <c r="DX248" s="51"/>
      <c r="DY248" s="51"/>
      <c r="DZ248" s="51"/>
      <c r="EA248" s="51"/>
      <c r="EB248" s="51"/>
      <c r="EC248" s="51"/>
      <c r="ED248" s="51"/>
      <c r="EE248" s="51"/>
      <c r="EF248" s="51"/>
    </row>
    <row r="249" spans="1:136" ht="21">
      <c r="A249" s="29">
        <v>38</v>
      </c>
      <c r="B249" s="64">
        <f>IF(ลับ!B$3=0,0,IF(เวลาเรียน!G43="น",ลับ!B$3,0))</f>
        <v>0</v>
      </c>
      <c r="C249" s="64">
        <f>IF(ลับ!C$3=0,0,IF(เวลาเรียน!H43="น",ลับ!C$3,0))</f>
        <v>0</v>
      </c>
      <c r="D249" s="64">
        <f>IF(ลับ!D$3=0,0,IF(เวลาเรียน!I43="น",ลับ!D$3,0))</f>
        <v>0</v>
      </c>
      <c r="E249" s="64">
        <f>IF(ลับ!E$3=0,0,IF(เวลาเรียน!J43="น",ลับ!E$3,0))</f>
        <v>0</v>
      </c>
      <c r="F249" s="64">
        <f>IF(ลับ!F$3=0,0,IF(เวลาเรียน!K43="น",ลับ!F$3,0))</f>
        <v>0</v>
      </c>
      <c r="G249" s="64">
        <f>IF(ลับ!G$3=0,0,IF(เวลาเรียน!L43="น",ลับ!G$3,0))</f>
        <v>0</v>
      </c>
      <c r="H249" s="64">
        <f>IF(ลับ!H$3=0,0,IF(เวลาเรียน!M43="น",ลับ!H$3,0))</f>
        <v>0</v>
      </c>
      <c r="I249" s="64">
        <f>IF(ลับ!I$3=0,0,IF(เวลาเรียน!N43="น",ลับ!I$3,0))</f>
        <v>0</v>
      </c>
      <c r="J249" s="64">
        <f>IF(ลับ!J$3=0,0,IF(เวลาเรียน!O43="น",ลับ!J$3,0))</f>
        <v>0</v>
      </c>
      <c r="K249" s="64">
        <f>IF(ลับ!K$3=0,0,IF(เวลาเรียน!P43="น",ลับ!K$3,0))</f>
        <v>0</v>
      </c>
      <c r="L249" s="64">
        <f>IF(ลับ!L$3=0,0,IF(เวลาเรียน!Q43="น",ลับ!L$3,0))</f>
        <v>0</v>
      </c>
      <c r="M249" s="64">
        <f>IF(ลับ!M$3=0,0,IF(เวลาเรียน!R43="น",ลับ!M$3,0))</f>
        <v>0</v>
      </c>
      <c r="N249" s="64">
        <f>IF(ลับ!N$3=0,0,IF(เวลาเรียน!S43="น",ลับ!N$3,0))</f>
        <v>0</v>
      </c>
      <c r="O249" s="64">
        <f>IF(ลับ!O$3=0,0,IF(เวลาเรียน!T43="น",ลับ!O$3,0))</f>
        <v>0</v>
      </c>
      <c r="P249" s="64">
        <f>IF(ลับ!P$3=0,0,IF(เวลาเรียน!U43="น",ลับ!P$3,0))</f>
        <v>0</v>
      </c>
      <c r="Q249" s="64">
        <f>IF(ลับ!Q$3=0,0,IF(เวลาเรียน!V43="น",ลับ!Q$3,0))</f>
        <v>0</v>
      </c>
      <c r="R249" s="64">
        <f>IF(ลับ!R$3=0,0,IF(เวลาเรียน!W43="น",ลับ!R$3,0))</f>
        <v>0</v>
      </c>
      <c r="S249" s="64">
        <f>IF(ลับ!S$3=0,0,IF(เวลาเรียน!X43="น",ลับ!S$3,0))</f>
        <v>0</v>
      </c>
      <c r="T249" s="64">
        <f>IF(ลับ!T$3=0,0,IF(เวลาเรียน!Y43="น",ลับ!T$3,0))</f>
        <v>0</v>
      </c>
      <c r="U249" s="64">
        <f>IF(ลับ!U$3=0,0,IF(เวลาเรียน!Z43="น",ลับ!U$3,0))</f>
        <v>0</v>
      </c>
      <c r="V249" s="64">
        <f>IF(ลับ!V$3=0,0,IF(เวลาเรียน!AA43="น",ลับ!V$3,0))</f>
        <v>0</v>
      </c>
      <c r="W249" s="64">
        <f>IF(ลับ!W$3=0,0,IF(เวลาเรียน!AB43="น",ลับ!W$3,0))</f>
        <v>0</v>
      </c>
      <c r="X249" s="64">
        <f>IF(ลับ!X$3=0,0,IF(เวลาเรียน!AC43="น",ลับ!X$3,0))</f>
        <v>0</v>
      </c>
      <c r="Y249" s="64">
        <f>IF(ลับ!Y$3=0,0,IF(เวลาเรียน!AD43="น",ลับ!Y$3,0))</f>
        <v>0</v>
      </c>
      <c r="Z249" s="773">
        <f>IF(ลับ!Z$3=0,0,IF(เวลาเรียน!AE43="น",ลับ!Z$3,0))</f>
        <v>0</v>
      </c>
      <c r="AA249" s="64">
        <f>IF(ลับ!B$3=0,0,IF(เวลาเรียน!AH43="น",ลับ!B$3,0))</f>
        <v>0</v>
      </c>
      <c r="AB249" s="64">
        <f>IF(ลับ!C$3=0,0,IF(เวลาเรียน!AI43="น",ลับ!C$3,0))</f>
        <v>0</v>
      </c>
      <c r="AC249" s="64">
        <f>IF(ลับ!D$3=0,0,IF(เวลาเรียน!AJ43="น",ลับ!D$3,0))</f>
        <v>0</v>
      </c>
      <c r="AD249" s="64">
        <f>IF(ลับ!E$3=0,0,IF(เวลาเรียน!AK43="น",ลับ!E$3,0))</f>
        <v>0</v>
      </c>
      <c r="AE249" s="64">
        <f>IF(ลับ!F$3=0,0,IF(เวลาเรียน!AL43="น",ลับ!F$3,0))</f>
        <v>0</v>
      </c>
      <c r="AF249" s="64">
        <f>IF(ลับ!G$3=0,0,IF(เวลาเรียน!AM43="น",ลับ!G$3,0))</f>
        <v>0</v>
      </c>
      <c r="AG249" s="64">
        <f>IF(ลับ!H$3=0,0,IF(เวลาเรียน!AN43="น",ลับ!H$3,0))</f>
        <v>0</v>
      </c>
      <c r="AH249" s="64">
        <f>IF(ลับ!I$3=0,0,IF(เวลาเรียน!AO43="น",ลับ!I$3,0))</f>
        <v>0</v>
      </c>
      <c r="AI249" s="64">
        <f>IF(ลับ!J$3=0,0,IF(เวลาเรียน!AP43="น",ลับ!J$3,0))</f>
        <v>0</v>
      </c>
      <c r="AJ249" s="64">
        <f>IF(ลับ!K$3=0,0,IF(เวลาเรียน!AQ43="น",ลับ!K$3,0))</f>
        <v>0</v>
      </c>
      <c r="AK249" s="64">
        <f>IF(ลับ!L$3=0,0,IF(เวลาเรียน!AR43="น",ลับ!L$3,0))</f>
        <v>0</v>
      </c>
      <c r="AL249" s="64">
        <f>IF(ลับ!M$3=0,0,IF(เวลาเรียน!AS43="น",ลับ!M$3,0))</f>
        <v>0</v>
      </c>
      <c r="AM249" s="64">
        <f>IF(ลับ!N$3=0,0,IF(เวลาเรียน!AT43="น",ลับ!N$3,0))</f>
        <v>0</v>
      </c>
      <c r="AN249" s="64">
        <f>IF(ลับ!O$3=0,0,IF(เวลาเรียน!AU43="น",ลับ!O$3,0))</f>
        <v>0</v>
      </c>
      <c r="AO249" s="64">
        <f>IF(ลับ!P$3=0,0,IF(เวลาเรียน!AV43="น",ลับ!P$3,0))</f>
        <v>0</v>
      </c>
      <c r="AP249" s="64">
        <f>IF(ลับ!Q$3=0,0,IF(เวลาเรียน!AW43="น",ลับ!Q$3,0))</f>
        <v>0</v>
      </c>
      <c r="AQ249" s="64">
        <f>IF(ลับ!R$3=0,0,IF(เวลาเรียน!AX43="น",ลับ!R$3,0))</f>
        <v>0</v>
      </c>
      <c r="AR249" s="64">
        <f>IF(ลับ!S$3=0,0,IF(เวลาเรียน!AY43="น",ลับ!S$3,0))</f>
        <v>0</v>
      </c>
      <c r="AS249" s="64">
        <f>IF(ลับ!T$3=0,0,IF(เวลาเรียน!AZ43="น",ลับ!T$3,0))</f>
        <v>0</v>
      </c>
      <c r="AT249" s="64">
        <f>IF(ลับ!U$3=0,0,IF(เวลาเรียน!BA43="น",ลับ!U$3,0))</f>
        <v>0</v>
      </c>
      <c r="AU249" s="64">
        <f>IF(ลับ!V$3=0,0,IF(เวลาเรียน!BB43="น",ลับ!V$3,0))</f>
        <v>0</v>
      </c>
      <c r="AV249" s="64">
        <f>IF(ลับ!W$3=0,0,IF(เวลาเรียน!BC43="น",ลับ!W$3,0))</f>
        <v>0</v>
      </c>
      <c r="AW249" s="64">
        <f>IF(ลับ!X$3=0,0,IF(เวลาเรียน!BD43="น",ลับ!X$3,0))</f>
        <v>0</v>
      </c>
      <c r="AX249" s="64">
        <f>IF(ลับ!Y$3=0,0,IF(เวลาเรียน!BE43="น",ลับ!Y$3,0))</f>
        <v>0</v>
      </c>
      <c r="AY249" s="64">
        <f>IF(ลับ!Z$3=0,0,IF(เวลาเรียน!BF43="น",ลับ!Z$3,0))</f>
        <v>0</v>
      </c>
      <c r="AZ249" s="64">
        <f>IF(ลับ!AA$3=0,0,IF(เวลาเรียน!BG43="น",ลับ!AA$3,0))</f>
        <v>0</v>
      </c>
      <c r="BA249" s="64">
        <f>IF(ลับ!AB$3=0,0,IF(เวลาเรียน!BH43="น",ลับ!AB$3,0))</f>
        <v>0</v>
      </c>
      <c r="BB249" s="64">
        <f>IF(ลับ!AC$3=0,0,IF(เวลาเรียน!BI43="น",ลับ!AC$3,0))</f>
        <v>0</v>
      </c>
      <c r="BC249" s="64">
        <f>IF(ลับ!AD$3=0,0,IF(เวลาเรียน!BJ43="น",ลับ!AD$3,0))</f>
        <v>0</v>
      </c>
      <c r="BD249" s="64">
        <f>IF(ลับ!AE$3=0,0,IF(เวลาเรียน!BK43="น",ลับ!AE$3,0))</f>
        <v>0</v>
      </c>
      <c r="BE249" s="64">
        <f>IF(ลับ!AF$3=0,0,IF(เวลาเรียน!BL43="น",ลับ!AF$3,0))</f>
        <v>0</v>
      </c>
      <c r="BF249" s="64">
        <f>IF(ลับ!AG$3=0,0,IF(เวลาเรียน!BM43="น",ลับ!AG$3,0))</f>
        <v>0</v>
      </c>
      <c r="BG249" s="64">
        <f>IF(ลับ!AH$3=0,0,IF(เวลาเรียน!BN43="น",ลับ!AH$3,0))</f>
        <v>0</v>
      </c>
      <c r="BH249" s="64">
        <f>IF(ลับ!AI$3=0,0,IF(เวลาเรียน!BO43="น",ลับ!AI$3,0))</f>
        <v>0</v>
      </c>
      <c r="BI249" s="64">
        <f>IF(ลับ!AJ$3=0,0,IF(เวลาเรียน!BP43="น",ลับ!AJ$3,0))</f>
        <v>0</v>
      </c>
      <c r="BJ249" s="64">
        <f>IF(ลับ!AK$3=0,0,IF(เวลาเรียน!BQ43="น",ลับ!AK$3,0))</f>
        <v>0</v>
      </c>
      <c r="BK249" s="64">
        <f>IF(ลับ!AL$3=0,0,IF(เวลาเรียน!BR43="น",ลับ!AL$3,0))</f>
        <v>0</v>
      </c>
      <c r="BL249" s="64">
        <f>IF(ลับ!AM$3=0,0,IF(เวลาเรียน!BS43="น",ลับ!AM$3,0))</f>
        <v>0</v>
      </c>
      <c r="BM249" s="64">
        <f>IF(ลับ!AN$3=0,0,IF(เวลาเรียน!BT43="น",ลับ!AN$3,0))</f>
        <v>0</v>
      </c>
      <c r="BN249" s="64">
        <f>IF(ลับ!AO$3=0,0,IF(เวลาเรียน!BU43="น",ลับ!AO$3,0))</f>
        <v>0</v>
      </c>
      <c r="BO249" s="64">
        <f>IF(ลับ!AP$3=0,0,IF(เวลาเรียน!BV43="น",ลับ!AP$3,0))</f>
        <v>0</v>
      </c>
      <c r="BP249" s="64">
        <f>IF(ลับ!AQ$3=0,0,IF(เวลาเรียน!BW43="น",ลับ!AQ$3,0))</f>
        <v>0</v>
      </c>
      <c r="BQ249" s="64">
        <f>IF(ลับ!AR$3=0,0,IF(เวลาเรียน!BX43="น",ลับ!AR$3,0))</f>
        <v>0</v>
      </c>
      <c r="BR249" s="64">
        <f>IF(ลับ!AS$3=0,0,IF(เวลาเรียน!BY43="น",ลับ!AS$3,0))</f>
        <v>0</v>
      </c>
      <c r="BS249" s="773">
        <f>IF(ลับ!AT$3=0,0,IF(เวลาเรียน!BZ43="น",ลับ!AT$3,0))</f>
        <v>0</v>
      </c>
      <c r="BT249" s="64">
        <f>IF(ลับ!BT$3=0,0,IF(เวลาเรียน!CB43="น",ลับ!BT$3,0))</f>
        <v>0</v>
      </c>
      <c r="BU249" s="64">
        <f>IF(ลับ!BU$3=0,0,IF(เวลาเรียน!CC43="น",ลับ!BU$3,0))</f>
        <v>0</v>
      </c>
      <c r="BV249" s="64">
        <f>IF(ลับ!BV$3=0,0,IF(เวลาเรียน!CD43="น",ลับ!BV$3,0))</f>
        <v>0</v>
      </c>
      <c r="BW249" s="64">
        <f>IF(ลับ!BW$3=0,0,IF(เวลาเรียน!CE43="น",ลับ!BW$3,0))</f>
        <v>0</v>
      </c>
      <c r="BX249" s="64">
        <f>IF(ลับ!BX$3=0,0,IF(เวลาเรียน!CF43="น",ลับ!BX$3,0))</f>
        <v>0</v>
      </c>
      <c r="BY249" s="64">
        <f>IF(ลับ!BY$3=0,0,IF(เวลาเรียน!CG43="น",ลับ!BY$3,0))</f>
        <v>0</v>
      </c>
      <c r="BZ249" s="64">
        <f>IF(ลับ!BZ$3=0,0,IF(เวลาเรียน!CH43="น",ลับ!BZ$3,0))</f>
        <v>0</v>
      </c>
      <c r="CA249" s="64">
        <f>IF(ลับ!CA$3=0,0,IF(เวลาเรียน!CI43="น",ลับ!CA$3,0))</f>
        <v>0</v>
      </c>
      <c r="CB249" s="64">
        <f>IF(ลับ!CB$3=0,0,IF(เวลาเรียน!CJ43="น",ลับ!CB$3,0))</f>
        <v>0</v>
      </c>
      <c r="CC249" s="64">
        <f>IF(ลับ!CC$3=0,0,IF(เวลาเรียน!CK43="น",ลับ!CC$3,0))</f>
        <v>0</v>
      </c>
      <c r="CD249" s="64">
        <f>IF(ลับ!CD$3=0,0,IF(เวลาเรียน!CL43="น",ลับ!CD$3,0))</f>
        <v>0</v>
      </c>
      <c r="CE249" s="64">
        <f>IF(ลับ!CE$3=0,0,IF(เวลาเรียน!CM43="น",ลับ!CE$3,0))</f>
        <v>0</v>
      </c>
      <c r="CF249" s="64">
        <f>IF(ลับ!CF$3=0,0,IF(เวลาเรียน!CN43="น",ลับ!CF$3,0))</f>
        <v>0</v>
      </c>
      <c r="CG249" s="64">
        <f>IF(ลับ!CG$3=0,0,IF(เวลาเรียน!CO43="น",ลับ!CG$3,0))</f>
        <v>0</v>
      </c>
      <c r="CH249" s="64">
        <f>IF(ลับ!CH$3=0,0,IF(เวลาเรียน!CP43="น",ลับ!CH$3,0))</f>
        <v>0</v>
      </c>
      <c r="CI249" s="64">
        <f>IF(ลับ!CI$3=0,0,IF(เวลาเรียน!CQ43="น",ลับ!CI$3,0))</f>
        <v>0</v>
      </c>
      <c r="CJ249" s="64">
        <f>IF(ลับ!CJ$3=0,0,IF(เวลาเรียน!CR43="น",ลับ!CJ$3,0))</f>
        <v>0</v>
      </c>
      <c r="CK249" s="64">
        <f>IF(ลับ!CK$3=0,0,IF(เวลาเรียน!CS43="น",ลับ!CK$3,0))</f>
        <v>0</v>
      </c>
      <c r="CL249" s="64">
        <f>IF(ลับ!CL$3=0,0,IF(เวลาเรียน!CT43="น",ลับ!CL$3,0))</f>
        <v>0</v>
      </c>
      <c r="CM249" s="64">
        <f>IF(ลับ!CM$3=0,0,IF(เวลาเรียน!CU43="น",ลับ!CM$3,0))</f>
        <v>0</v>
      </c>
      <c r="CN249" s="64">
        <f>IF(ลับ!CN$3=0,0,IF(เวลาเรียน!CV43="น",ลับ!CN$3,0))</f>
        <v>0</v>
      </c>
      <c r="CO249" s="64">
        <f>IF(ลับ!CO$3=0,0,IF(เวลาเรียน!CW43="น",ลับ!CO$3,0))</f>
        <v>0</v>
      </c>
      <c r="CP249" s="64">
        <f>IF(ลับ!CP$3=0,0,IF(เวลาเรียน!CX43="น",ลับ!CP$3,0))</f>
        <v>0</v>
      </c>
      <c r="CQ249" s="64">
        <f>IF(ลับ!CQ$3=0,0,IF(เวลาเรียน!CY43="น",ลับ!CQ$3,0))</f>
        <v>0</v>
      </c>
      <c r="CR249" s="64">
        <f>IF(ลับ!CR$3=0,0,IF(เวลาเรียน!CZ43="น",ลับ!CR$3,0))</f>
        <v>0</v>
      </c>
      <c r="CS249" s="64">
        <f>IF(ลับ!CS$3=0,0,IF(เวลาเรียน!DA43="น",ลับ!CS$3,0))</f>
        <v>0</v>
      </c>
      <c r="CT249" s="64">
        <f>IF(ลับ!CT$3=0,0,IF(เวลาเรียน!DB43="น",ลับ!CT$3,0))</f>
        <v>0</v>
      </c>
      <c r="CU249" s="64">
        <f>IF(ลับ!CU$3=0,0,IF(เวลาเรียน!DC43="น",ลับ!CU$3,0))</f>
        <v>0</v>
      </c>
      <c r="CV249" s="64">
        <f>IF(ลับ!CV$3=0,0,IF(เวลาเรียน!DD43="น",ลับ!CV$3,0))</f>
        <v>0</v>
      </c>
      <c r="CW249" s="64">
        <f>IF(ลับ!CW$3=0,0,IF(เวลาเรียน!DE43="น",ลับ!CW$3,0))</f>
        <v>0</v>
      </c>
      <c r="CX249" s="85">
        <f t="shared" si="27"/>
        <v>0</v>
      </c>
      <c r="CZ249" s="51"/>
      <c r="DA249" s="51"/>
      <c r="DB249" s="51"/>
      <c r="DC249" s="51"/>
      <c r="DD249" s="51"/>
      <c r="DE249" s="51"/>
      <c r="DF249" s="51"/>
      <c r="DG249" s="51"/>
      <c r="DH249" s="51"/>
      <c r="DI249" s="51"/>
      <c r="DJ249" s="51"/>
      <c r="DK249" s="51"/>
      <c r="DL249" s="51"/>
      <c r="DM249" s="51"/>
      <c r="DN249" s="51"/>
      <c r="DO249" s="51"/>
      <c r="DP249" s="51"/>
      <c r="DQ249" s="51"/>
      <c r="DR249" s="51"/>
      <c r="DS249" s="51"/>
      <c r="DT249" s="51"/>
      <c r="DU249" s="51"/>
      <c r="DV249" s="51"/>
      <c r="DW249" s="51"/>
      <c r="DX249" s="51"/>
      <c r="DY249" s="51"/>
      <c r="DZ249" s="51"/>
      <c r="EA249" s="51"/>
      <c r="EB249" s="51"/>
      <c r="EC249" s="51"/>
      <c r="ED249" s="51"/>
      <c r="EE249" s="51"/>
      <c r="EF249" s="51"/>
    </row>
    <row r="250" spans="1:136" ht="21">
      <c r="A250" s="29">
        <v>39</v>
      </c>
      <c r="B250" s="64">
        <f>IF(ลับ!B$3=0,0,IF(เวลาเรียน!G44="น",ลับ!B$3,0))</f>
        <v>0</v>
      </c>
      <c r="C250" s="64">
        <f>IF(ลับ!C$3=0,0,IF(เวลาเรียน!H44="น",ลับ!C$3,0))</f>
        <v>0</v>
      </c>
      <c r="D250" s="64">
        <f>IF(ลับ!D$3=0,0,IF(เวลาเรียน!I44="น",ลับ!D$3,0))</f>
        <v>0</v>
      </c>
      <c r="E250" s="64">
        <f>IF(ลับ!E$3=0,0,IF(เวลาเรียน!J44="น",ลับ!E$3,0))</f>
        <v>0</v>
      </c>
      <c r="F250" s="64">
        <f>IF(ลับ!F$3=0,0,IF(เวลาเรียน!K44="น",ลับ!F$3,0))</f>
        <v>0</v>
      </c>
      <c r="G250" s="64">
        <f>IF(ลับ!G$3=0,0,IF(เวลาเรียน!L44="น",ลับ!G$3,0))</f>
        <v>0</v>
      </c>
      <c r="H250" s="64">
        <f>IF(ลับ!H$3=0,0,IF(เวลาเรียน!M44="น",ลับ!H$3,0))</f>
        <v>0</v>
      </c>
      <c r="I250" s="64">
        <f>IF(ลับ!I$3=0,0,IF(เวลาเรียน!N44="น",ลับ!I$3,0))</f>
        <v>0</v>
      </c>
      <c r="J250" s="64">
        <f>IF(ลับ!J$3=0,0,IF(เวลาเรียน!O44="น",ลับ!J$3,0))</f>
        <v>0</v>
      </c>
      <c r="K250" s="64">
        <f>IF(ลับ!K$3=0,0,IF(เวลาเรียน!P44="น",ลับ!K$3,0))</f>
        <v>0</v>
      </c>
      <c r="L250" s="64">
        <f>IF(ลับ!L$3=0,0,IF(เวลาเรียน!Q44="น",ลับ!L$3,0))</f>
        <v>0</v>
      </c>
      <c r="M250" s="64">
        <f>IF(ลับ!M$3=0,0,IF(เวลาเรียน!R44="น",ลับ!M$3,0))</f>
        <v>0</v>
      </c>
      <c r="N250" s="64">
        <f>IF(ลับ!N$3=0,0,IF(เวลาเรียน!S44="น",ลับ!N$3,0))</f>
        <v>0</v>
      </c>
      <c r="O250" s="64">
        <f>IF(ลับ!O$3=0,0,IF(เวลาเรียน!T44="น",ลับ!O$3,0))</f>
        <v>0</v>
      </c>
      <c r="P250" s="64">
        <f>IF(ลับ!P$3=0,0,IF(เวลาเรียน!U44="น",ลับ!P$3,0))</f>
        <v>0</v>
      </c>
      <c r="Q250" s="64">
        <f>IF(ลับ!Q$3=0,0,IF(เวลาเรียน!V44="น",ลับ!Q$3,0))</f>
        <v>0</v>
      </c>
      <c r="R250" s="64">
        <f>IF(ลับ!R$3=0,0,IF(เวลาเรียน!W44="น",ลับ!R$3,0))</f>
        <v>0</v>
      </c>
      <c r="S250" s="64">
        <f>IF(ลับ!S$3=0,0,IF(เวลาเรียน!X44="น",ลับ!S$3,0))</f>
        <v>0</v>
      </c>
      <c r="T250" s="64">
        <f>IF(ลับ!T$3=0,0,IF(เวลาเรียน!Y44="น",ลับ!T$3,0))</f>
        <v>0</v>
      </c>
      <c r="U250" s="64">
        <f>IF(ลับ!U$3=0,0,IF(เวลาเรียน!Z44="น",ลับ!U$3,0))</f>
        <v>0</v>
      </c>
      <c r="V250" s="64">
        <f>IF(ลับ!V$3=0,0,IF(เวลาเรียน!AA44="น",ลับ!V$3,0))</f>
        <v>0</v>
      </c>
      <c r="W250" s="64">
        <f>IF(ลับ!W$3=0,0,IF(เวลาเรียน!AB44="น",ลับ!W$3,0))</f>
        <v>0</v>
      </c>
      <c r="X250" s="64">
        <f>IF(ลับ!X$3=0,0,IF(เวลาเรียน!AC44="น",ลับ!X$3,0))</f>
        <v>0</v>
      </c>
      <c r="Y250" s="64">
        <f>IF(ลับ!Y$3=0,0,IF(เวลาเรียน!AD44="น",ลับ!Y$3,0))</f>
        <v>0</v>
      </c>
      <c r="Z250" s="773">
        <f>IF(ลับ!Z$3=0,0,IF(เวลาเรียน!AE44="น",ลับ!Z$3,0))</f>
        <v>0</v>
      </c>
      <c r="AA250" s="64">
        <f>IF(ลับ!B$3=0,0,IF(เวลาเรียน!AH44="น",ลับ!B$3,0))</f>
        <v>0</v>
      </c>
      <c r="AB250" s="64">
        <f>IF(ลับ!C$3=0,0,IF(เวลาเรียน!AI44="น",ลับ!C$3,0))</f>
        <v>0</v>
      </c>
      <c r="AC250" s="64">
        <f>IF(ลับ!D$3=0,0,IF(เวลาเรียน!AJ44="น",ลับ!D$3,0))</f>
        <v>0</v>
      </c>
      <c r="AD250" s="64">
        <f>IF(ลับ!E$3=0,0,IF(เวลาเรียน!AK44="น",ลับ!E$3,0))</f>
        <v>0</v>
      </c>
      <c r="AE250" s="64">
        <f>IF(ลับ!F$3=0,0,IF(เวลาเรียน!AL44="น",ลับ!F$3,0))</f>
        <v>0</v>
      </c>
      <c r="AF250" s="64">
        <f>IF(ลับ!G$3=0,0,IF(เวลาเรียน!AM44="น",ลับ!G$3,0))</f>
        <v>0</v>
      </c>
      <c r="AG250" s="64">
        <f>IF(ลับ!H$3=0,0,IF(เวลาเรียน!AN44="น",ลับ!H$3,0))</f>
        <v>0</v>
      </c>
      <c r="AH250" s="64">
        <f>IF(ลับ!I$3=0,0,IF(เวลาเรียน!AO44="น",ลับ!I$3,0))</f>
        <v>0</v>
      </c>
      <c r="AI250" s="64">
        <f>IF(ลับ!J$3=0,0,IF(เวลาเรียน!AP44="น",ลับ!J$3,0))</f>
        <v>0</v>
      </c>
      <c r="AJ250" s="64">
        <f>IF(ลับ!K$3=0,0,IF(เวลาเรียน!AQ44="น",ลับ!K$3,0))</f>
        <v>0</v>
      </c>
      <c r="AK250" s="64">
        <f>IF(ลับ!L$3=0,0,IF(เวลาเรียน!AR44="น",ลับ!L$3,0))</f>
        <v>0</v>
      </c>
      <c r="AL250" s="64">
        <f>IF(ลับ!M$3=0,0,IF(เวลาเรียน!AS44="น",ลับ!M$3,0))</f>
        <v>0</v>
      </c>
      <c r="AM250" s="64">
        <f>IF(ลับ!N$3=0,0,IF(เวลาเรียน!AT44="น",ลับ!N$3,0))</f>
        <v>0</v>
      </c>
      <c r="AN250" s="64">
        <f>IF(ลับ!O$3=0,0,IF(เวลาเรียน!AU44="น",ลับ!O$3,0))</f>
        <v>0</v>
      </c>
      <c r="AO250" s="64">
        <f>IF(ลับ!P$3=0,0,IF(เวลาเรียน!AV44="น",ลับ!P$3,0))</f>
        <v>0</v>
      </c>
      <c r="AP250" s="64">
        <f>IF(ลับ!Q$3=0,0,IF(เวลาเรียน!AW44="น",ลับ!Q$3,0))</f>
        <v>0</v>
      </c>
      <c r="AQ250" s="64">
        <f>IF(ลับ!R$3=0,0,IF(เวลาเรียน!AX44="น",ลับ!R$3,0))</f>
        <v>0</v>
      </c>
      <c r="AR250" s="64">
        <f>IF(ลับ!S$3=0,0,IF(เวลาเรียน!AY44="น",ลับ!S$3,0))</f>
        <v>0</v>
      </c>
      <c r="AS250" s="64">
        <f>IF(ลับ!T$3=0,0,IF(เวลาเรียน!AZ44="น",ลับ!T$3,0))</f>
        <v>0</v>
      </c>
      <c r="AT250" s="64">
        <f>IF(ลับ!U$3=0,0,IF(เวลาเรียน!BA44="น",ลับ!U$3,0))</f>
        <v>0</v>
      </c>
      <c r="AU250" s="64">
        <f>IF(ลับ!V$3=0,0,IF(เวลาเรียน!BB44="น",ลับ!V$3,0))</f>
        <v>0</v>
      </c>
      <c r="AV250" s="64">
        <f>IF(ลับ!W$3=0,0,IF(เวลาเรียน!BC44="น",ลับ!W$3,0))</f>
        <v>0</v>
      </c>
      <c r="AW250" s="64">
        <f>IF(ลับ!X$3=0,0,IF(เวลาเรียน!BD44="น",ลับ!X$3,0))</f>
        <v>0</v>
      </c>
      <c r="AX250" s="64">
        <f>IF(ลับ!Y$3=0,0,IF(เวลาเรียน!BE44="น",ลับ!Y$3,0))</f>
        <v>0</v>
      </c>
      <c r="AY250" s="64">
        <f>IF(ลับ!Z$3=0,0,IF(เวลาเรียน!BF44="น",ลับ!Z$3,0))</f>
        <v>0</v>
      </c>
      <c r="AZ250" s="64">
        <f>IF(ลับ!AA$3=0,0,IF(เวลาเรียน!BG44="น",ลับ!AA$3,0))</f>
        <v>0</v>
      </c>
      <c r="BA250" s="64">
        <f>IF(ลับ!AB$3=0,0,IF(เวลาเรียน!BH44="น",ลับ!AB$3,0))</f>
        <v>0</v>
      </c>
      <c r="BB250" s="64">
        <f>IF(ลับ!AC$3=0,0,IF(เวลาเรียน!BI44="น",ลับ!AC$3,0))</f>
        <v>0</v>
      </c>
      <c r="BC250" s="64">
        <f>IF(ลับ!AD$3=0,0,IF(เวลาเรียน!BJ44="น",ลับ!AD$3,0))</f>
        <v>0</v>
      </c>
      <c r="BD250" s="64">
        <f>IF(ลับ!AE$3=0,0,IF(เวลาเรียน!BK44="น",ลับ!AE$3,0))</f>
        <v>0</v>
      </c>
      <c r="BE250" s="64">
        <f>IF(ลับ!AF$3=0,0,IF(เวลาเรียน!BL44="น",ลับ!AF$3,0))</f>
        <v>0</v>
      </c>
      <c r="BF250" s="64">
        <f>IF(ลับ!AG$3=0,0,IF(เวลาเรียน!BM44="น",ลับ!AG$3,0))</f>
        <v>0</v>
      </c>
      <c r="BG250" s="64">
        <f>IF(ลับ!AH$3=0,0,IF(เวลาเรียน!BN44="น",ลับ!AH$3,0))</f>
        <v>0</v>
      </c>
      <c r="BH250" s="64">
        <f>IF(ลับ!AI$3=0,0,IF(เวลาเรียน!BO44="น",ลับ!AI$3,0))</f>
        <v>0</v>
      </c>
      <c r="BI250" s="64">
        <f>IF(ลับ!AJ$3=0,0,IF(เวลาเรียน!BP44="น",ลับ!AJ$3,0))</f>
        <v>0</v>
      </c>
      <c r="BJ250" s="64">
        <f>IF(ลับ!AK$3=0,0,IF(เวลาเรียน!BQ44="น",ลับ!AK$3,0))</f>
        <v>0</v>
      </c>
      <c r="BK250" s="64">
        <f>IF(ลับ!AL$3=0,0,IF(เวลาเรียน!BR44="น",ลับ!AL$3,0))</f>
        <v>0</v>
      </c>
      <c r="BL250" s="64">
        <f>IF(ลับ!AM$3=0,0,IF(เวลาเรียน!BS44="น",ลับ!AM$3,0))</f>
        <v>0</v>
      </c>
      <c r="BM250" s="64">
        <f>IF(ลับ!AN$3=0,0,IF(เวลาเรียน!BT44="น",ลับ!AN$3,0))</f>
        <v>0</v>
      </c>
      <c r="BN250" s="64">
        <f>IF(ลับ!AO$3=0,0,IF(เวลาเรียน!BU44="น",ลับ!AO$3,0))</f>
        <v>0</v>
      </c>
      <c r="BO250" s="64">
        <f>IF(ลับ!AP$3=0,0,IF(เวลาเรียน!BV44="น",ลับ!AP$3,0))</f>
        <v>0</v>
      </c>
      <c r="BP250" s="64">
        <f>IF(ลับ!AQ$3=0,0,IF(เวลาเรียน!BW44="น",ลับ!AQ$3,0))</f>
        <v>0</v>
      </c>
      <c r="BQ250" s="64">
        <f>IF(ลับ!AR$3=0,0,IF(เวลาเรียน!BX44="น",ลับ!AR$3,0))</f>
        <v>0</v>
      </c>
      <c r="BR250" s="64">
        <f>IF(ลับ!AS$3=0,0,IF(เวลาเรียน!BY44="น",ลับ!AS$3,0))</f>
        <v>0</v>
      </c>
      <c r="BS250" s="773">
        <f>IF(ลับ!AT$3=0,0,IF(เวลาเรียน!BZ44="น",ลับ!AT$3,0))</f>
        <v>0</v>
      </c>
      <c r="BT250" s="64">
        <f>IF(ลับ!BT$3=0,0,IF(เวลาเรียน!CB44="น",ลับ!BT$3,0))</f>
        <v>0</v>
      </c>
      <c r="BU250" s="64">
        <f>IF(ลับ!BU$3=0,0,IF(เวลาเรียน!CC44="น",ลับ!BU$3,0))</f>
        <v>0</v>
      </c>
      <c r="BV250" s="64">
        <f>IF(ลับ!BV$3=0,0,IF(เวลาเรียน!CD44="น",ลับ!BV$3,0))</f>
        <v>0</v>
      </c>
      <c r="BW250" s="64">
        <f>IF(ลับ!BW$3=0,0,IF(เวลาเรียน!CE44="น",ลับ!BW$3,0))</f>
        <v>0</v>
      </c>
      <c r="BX250" s="64">
        <f>IF(ลับ!BX$3=0,0,IF(เวลาเรียน!CF44="น",ลับ!BX$3,0))</f>
        <v>0</v>
      </c>
      <c r="BY250" s="64">
        <f>IF(ลับ!BY$3=0,0,IF(เวลาเรียน!CG44="น",ลับ!BY$3,0))</f>
        <v>0</v>
      </c>
      <c r="BZ250" s="64">
        <f>IF(ลับ!BZ$3=0,0,IF(เวลาเรียน!CH44="น",ลับ!BZ$3,0))</f>
        <v>0</v>
      </c>
      <c r="CA250" s="64">
        <f>IF(ลับ!CA$3=0,0,IF(เวลาเรียน!CI44="น",ลับ!CA$3,0))</f>
        <v>0</v>
      </c>
      <c r="CB250" s="64">
        <f>IF(ลับ!CB$3=0,0,IF(เวลาเรียน!CJ44="น",ลับ!CB$3,0))</f>
        <v>0</v>
      </c>
      <c r="CC250" s="64">
        <f>IF(ลับ!CC$3=0,0,IF(เวลาเรียน!CK44="น",ลับ!CC$3,0))</f>
        <v>0</v>
      </c>
      <c r="CD250" s="64">
        <f>IF(ลับ!CD$3=0,0,IF(เวลาเรียน!CL44="น",ลับ!CD$3,0))</f>
        <v>0</v>
      </c>
      <c r="CE250" s="64">
        <f>IF(ลับ!CE$3=0,0,IF(เวลาเรียน!CM44="น",ลับ!CE$3,0))</f>
        <v>0</v>
      </c>
      <c r="CF250" s="64">
        <f>IF(ลับ!CF$3=0,0,IF(เวลาเรียน!CN44="น",ลับ!CF$3,0))</f>
        <v>0</v>
      </c>
      <c r="CG250" s="64">
        <f>IF(ลับ!CG$3=0,0,IF(เวลาเรียน!CO44="น",ลับ!CG$3,0))</f>
        <v>0</v>
      </c>
      <c r="CH250" s="64">
        <f>IF(ลับ!CH$3=0,0,IF(เวลาเรียน!CP44="น",ลับ!CH$3,0))</f>
        <v>0</v>
      </c>
      <c r="CI250" s="64">
        <f>IF(ลับ!CI$3=0,0,IF(เวลาเรียน!CQ44="น",ลับ!CI$3,0))</f>
        <v>0</v>
      </c>
      <c r="CJ250" s="64">
        <f>IF(ลับ!CJ$3=0,0,IF(เวลาเรียน!CR44="น",ลับ!CJ$3,0))</f>
        <v>0</v>
      </c>
      <c r="CK250" s="64">
        <f>IF(ลับ!CK$3=0,0,IF(เวลาเรียน!CS44="น",ลับ!CK$3,0))</f>
        <v>0</v>
      </c>
      <c r="CL250" s="64">
        <f>IF(ลับ!CL$3=0,0,IF(เวลาเรียน!CT44="น",ลับ!CL$3,0))</f>
        <v>0</v>
      </c>
      <c r="CM250" s="64">
        <f>IF(ลับ!CM$3=0,0,IF(เวลาเรียน!CU44="น",ลับ!CM$3,0))</f>
        <v>0</v>
      </c>
      <c r="CN250" s="64">
        <f>IF(ลับ!CN$3=0,0,IF(เวลาเรียน!CV44="น",ลับ!CN$3,0))</f>
        <v>0</v>
      </c>
      <c r="CO250" s="64">
        <f>IF(ลับ!CO$3=0,0,IF(เวลาเรียน!CW44="น",ลับ!CO$3,0))</f>
        <v>0</v>
      </c>
      <c r="CP250" s="64">
        <f>IF(ลับ!CP$3=0,0,IF(เวลาเรียน!CX44="น",ลับ!CP$3,0))</f>
        <v>0</v>
      </c>
      <c r="CQ250" s="64">
        <f>IF(ลับ!CQ$3=0,0,IF(เวลาเรียน!CY44="น",ลับ!CQ$3,0))</f>
        <v>0</v>
      </c>
      <c r="CR250" s="64">
        <f>IF(ลับ!CR$3=0,0,IF(เวลาเรียน!CZ44="น",ลับ!CR$3,0))</f>
        <v>0</v>
      </c>
      <c r="CS250" s="64">
        <f>IF(ลับ!CS$3=0,0,IF(เวลาเรียน!DA44="น",ลับ!CS$3,0))</f>
        <v>0</v>
      </c>
      <c r="CT250" s="64">
        <f>IF(ลับ!CT$3=0,0,IF(เวลาเรียน!DB44="น",ลับ!CT$3,0))</f>
        <v>0</v>
      </c>
      <c r="CU250" s="64">
        <f>IF(ลับ!CU$3=0,0,IF(เวลาเรียน!DC44="น",ลับ!CU$3,0))</f>
        <v>0</v>
      </c>
      <c r="CV250" s="64">
        <f>IF(ลับ!CV$3=0,0,IF(เวลาเรียน!DD44="น",ลับ!CV$3,0))</f>
        <v>0</v>
      </c>
      <c r="CW250" s="64">
        <f>IF(ลับ!CW$3=0,0,IF(เวลาเรียน!DE44="น",ลับ!CW$3,0))</f>
        <v>0</v>
      </c>
      <c r="CX250" s="85">
        <f t="shared" si="27"/>
        <v>0</v>
      </c>
      <c r="CZ250" s="51"/>
      <c r="DA250" s="51"/>
      <c r="DB250" s="51"/>
      <c r="DC250" s="51"/>
      <c r="DD250" s="51"/>
      <c r="DE250" s="51"/>
      <c r="DF250" s="51"/>
      <c r="DG250" s="51"/>
      <c r="DH250" s="51"/>
      <c r="DI250" s="51"/>
      <c r="DJ250" s="51"/>
      <c r="DK250" s="51"/>
      <c r="DL250" s="51"/>
      <c r="DM250" s="51"/>
      <c r="DN250" s="51"/>
      <c r="DO250" s="51"/>
      <c r="DP250" s="51"/>
      <c r="DQ250" s="51"/>
      <c r="DR250" s="51"/>
      <c r="DS250" s="51"/>
      <c r="DT250" s="51"/>
      <c r="DU250" s="51"/>
      <c r="DV250" s="51"/>
      <c r="DW250" s="51"/>
      <c r="DX250" s="51"/>
      <c r="DY250" s="51"/>
      <c r="DZ250" s="51"/>
      <c r="EA250" s="51"/>
      <c r="EB250" s="51"/>
      <c r="EC250" s="51"/>
      <c r="ED250" s="51"/>
      <c r="EE250" s="51"/>
      <c r="EF250" s="51"/>
    </row>
    <row r="251" spans="1:136" ht="21">
      <c r="A251" s="29">
        <v>40</v>
      </c>
      <c r="B251" s="64">
        <f>IF(ลับ!B$3=0,0,IF(เวลาเรียน!G45="น",ลับ!B$3,0))</f>
        <v>0</v>
      </c>
      <c r="C251" s="64">
        <f>IF(ลับ!C$3=0,0,IF(เวลาเรียน!H45="น",ลับ!C$3,0))</f>
        <v>0</v>
      </c>
      <c r="D251" s="64">
        <f>IF(ลับ!D$3=0,0,IF(เวลาเรียน!I45="น",ลับ!D$3,0))</f>
        <v>0</v>
      </c>
      <c r="E251" s="64">
        <f>IF(ลับ!E$3=0,0,IF(เวลาเรียน!J45="น",ลับ!E$3,0))</f>
        <v>0</v>
      </c>
      <c r="F251" s="64">
        <f>IF(ลับ!F$3=0,0,IF(เวลาเรียน!K45="น",ลับ!F$3,0))</f>
        <v>0</v>
      </c>
      <c r="G251" s="64">
        <f>IF(ลับ!G$3=0,0,IF(เวลาเรียน!L45="น",ลับ!G$3,0))</f>
        <v>0</v>
      </c>
      <c r="H251" s="64">
        <f>IF(ลับ!H$3=0,0,IF(เวลาเรียน!M45="น",ลับ!H$3,0))</f>
        <v>0</v>
      </c>
      <c r="I251" s="64">
        <f>IF(ลับ!I$3=0,0,IF(เวลาเรียน!N45="น",ลับ!I$3,0))</f>
        <v>0</v>
      </c>
      <c r="J251" s="64">
        <f>IF(ลับ!J$3=0,0,IF(เวลาเรียน!O45="น",ลับ!J$3,0))</f>
        <v>0</v>
      </c>
      <c r="K251" s="64">
        <f>IF(ลับ!K$3=0,0,IF(เวลาเรียน!P45="น",ลับ!K$3,0))</f>
        <v>0</v>
      </c>
      <c r="L251" s="64">
        <f>IF(ลับ!L$3=0,0,IF(เวลาเรียน!Q45="น",ลับ!L$3,0))</f>
        <v>0</v>
      </c>
      <c r="M251" s="64">
        <f>IF(ลับ!M$3=0,0,IF(เวลาเรียน!R45="น",ลับ!M$3,0))</f>
        <v>0</v>
      </c>
      <c r="N251" s="64">
        <f>IF(ลับ!N$3=0,0,IF(เวลาเรียน!S45="น",ลับ!N$3,0))</f>
        <v>0</v>
      </c>
      <c r="O251" s="64">
        <f>IF(ลับ!O$3=0,0,IF(เวลาเรียน!T45="น",ลับ!O$3,0))</f>
        <v>0</v>
      </c>
      <c r="P251" s="64">
        <f>IF(ลับ!P$3=0,0,IF(เวลาเรียน!U45="น",ลับ!P$3,0))</f>
        <v>0</v>
      </c>
      <c r="Q251" s="64">
        <f>IF(ลับ!Q$3=0,0,IF(เวลาเรียน!V45="น",ลับ!Q$3,0))</f>
        <v>0</v>
      </c>
      <c r="R251" s="64">
        <f>IF(ลับ!R$3=0,0,IF(เวลาเรียน!W45="น",ลับ!R$3,0))</f>
        <v>0</v>
      </c>
      <c r="S251" s="64">
        <f>IF(ลับ!S$3=0,0,IF(เวลาเรียน!X45="น",ลับ!S$3,0))</f>
        <v>0</v>
      </c>
      <c r="T251" s="64">
        <f>IF(ลับ!T$3=0,0,IF(เวลาเรียน!Y45="น",ลับ!T$3,0))</f>
        <v>0</v>
      </c>
      <c r="U251" s="64">
        <f>IF(ลับ!U$3=0,0,IF(เวลาเรียน!Z45="น",ลับ!U$3,0))</f>
        <v>0</v>
      </c>
      <c r="V251" s="64">
        <f>IF(ลับ!V$3=0,0,IF(เวลาเรียน!AA45="น",ลับ!V$3,0))</f>
        <v>0</v>
      </c>
      <c r="W251" s="64">
        <f>IF(ลับ!W$3=0,0,IF(เวลาเรียน!AB45="น",ลับ!W$3,0))</f>
        <v>0</v>
      </c>
      <c r="X251" s="64">
        <f>IF(ลับ!X$3=0,0,IF(เวลาเรียน!AC45="น",ลับ!X$3,0))</f>
        <v>0</v>
      </c>
      <c r="Y251" s="64">
        <f>IF(ลับ!Y$3=0,0,IF(เวลาเรียน!AD45="น",ลับ!Y$3,0))</f>
        <v>0</v>
      </c>
      <c r="Z251" s="773">
        <f>IF(ลับ!Z$3=0,0,IF(เวลาเรียน!AE45="น",ลับ!Z$3,0))</f>
        <v>0</v>
      </c>
      <c r="AA251" s="64">
        <f>IF(ลับ!B$3=0,0,IF(เวลาเรียน!AH45="น",ลับ!B$3,0))</f>
        <v>0</v>
      </c>
      <c r="AB251" s="64">
        <f>IF(ลับ!C$3=0,0,IF(เวลาเรียน!AI45="น",ลับ!C$3,0))</f>
        <v>0</v>
      </c>
      <c r="AC251" s="64">
        <f>IF(ลับ!D$3=0,0,IF(เวลาเรียน!AJ45="น",ลับ!D$3,0))</f>
        <v>0</v>
      </c>
      <c r="AD251" s="64">
        <f>IF(ลับ!E$3=0,0,IF(เวลาเรียน!AK45="น",ลับ!E$3,0))</f>
        <v>0</v>
      </c>
      <c r="AE251" s="64">
        <f>IF(ลับ!F$3=0,0,IF(เวลาเรียน!AL45="น",ลับ!F$3,0))</f>
        <v>0</v>
      </c>
      <c r="AF251" s="64">
        <f>IF(ลับ!G$3=0,0,IF(เวลาเรียน!AM45="น",ลับ!G$3,0))</f>
        <v>0</v>
      </c>
      <c r="AG251" s="64">
        <f>IF(ลับ!H$3=0,0,IF(เวลาเรียน!AN45="น",ลับ!H$3,0))</f>
        <v>0</v>
      </c>
      <c r="AH251" s="64">
        <f>IF(ลับ!I$3=0,0,IF(เวลาเรียน!AO45="น",ลับ!I$3,0))</f>
        <v>0</v>
      </c>
      <c r="AI251" s="64">
        <f>IF(ลับ!J$3=0,0,IF(เวลาเรียน!AP45="น",ลับ!J$3,0))</f>
        <v>0</v>
      </c>
      <c r="AJ251" s="64">
        <f>IF(ลับ!K$3=0,0,IF(เวลาเรียน!AQ45="น",ลับ!K$3,0))</f>
        <v>0</v>
      </c>
      <c r="AK251" s="64">
        <f>IF(ลับ!L$3=0,0,IF(เวลาเรียน!AR45="น",ลับ!L$3,0))</f>
        <v>0</v>
      </c>
      <c r="AL251" s="64">
        <f>IF(ลับ!M$3=0,0,IF(เวลาเรียน!AS45="น",ลับ!M$3,0))</f>
        <v>0</v>
      </c>
      <c r="AM251" s="64">
        <f>IF(ลับ!N$3=0,0,IF(เวลาเรียน!AT45="น",ลับ!N$3,0))</f>
        <v>0</v>
      </c>
      <c r="AN251" s="64">
        <f>IF(ลับ!O$3=0,0,IF(เวลาเรียน!AU45="น",ลับ!O$3,0))</f>
        <v>0</v>
      </c>
      <c r="AO251" s="64">
        <f>IF(ลับ!P$3=0,0,IF(เวลาเรียน!AV45="น",ลับ!P$3,0))</f>
        <v>0</v>
      </c>
      <c r="AP251" s="64">
        <f>IF(ลับ!Q$3=0,0,IF(เวลาเรียน!AW45="น",ลับ!Q$3,0))</f>
        <v>0</v>
      </c>
      <c r="AQ251" s="64">
        <f>IF(ลับ!R$3=0,0,IF(เวลาเรียน!AX45="น",ลับ!R$3,0))</f>
        <v>0</v>
      </c>
      <c r="AR251" s="64">
        <f>IF(ลับ!S$3=0,0,IF(เวลาเรียน!AY45="น",ลับ!S$3,0))</f>
        <v>0</v>
      </c>
      <c r="AS251" s="64">
        <f>IF(ลับ!T$3=0,0,IF(เวลาเรียน!AZ45="น",ลับ!T$3,0))</f>
        <v>0</v>
      </c>
      <c r="AT251" s="64">
        <f>IF(ลับ!U$3=0,0,IF(เวลาเรียน!BA45="น",ลับ!U$3,0))</f>
        <v>0</v>
      </c>
      <c r="AU251" s="64">
        <f>IF(ลับ!V$3=0,0,IF(เวลาเรียน!BB45="น",ลับ!V$3,0))</f>
        <v>0</v>
      </c>
      <c r="AV251" s="64">
        <f>IF(ลับ!W$3=0,0,IF(เวลาเรียน!BC45="น",ลับ!W$3,0))</f>
        <v>0</v>
      </c>
      <c r="AW251" s="64">
        <f>IF(ลับ!X$3=0,0,IF(เวลาเรียน!BD45="น",ลับ!X$3,0))</f>
        <v>0</v>
      </c>
      <c r="AX251" s="64">
        <f>IF(ลับ!Y$3=0,0,IF(เวลาเรียน!BE45="น",ลับ!Y$3,0))</f>
        <v>0</v>
      </c>
      <c r="AY251" s="64">
        <f>IF(ลับ!Z$3=0,0,IF(เวลาเรียน!BF45="น",ลับ!Z$3,0))</f>
        <v>0</v>
      </c>
      <c r="AZ251" s="64">
        <f>IF(ลับ!AA$3=0,0,IF(เวลาเรียน!BG45="น",ลับ!AA$3,0))</f>
        <v>0</v>
      </c>
      <c r="BA251" s="64">
        <f>IF(ลับ!AB$3=0,0,IF(เวลาเรียน!BH45="น",ลับ!AB$3,0))</f>
        <v>0</v>
      </c>
      <c r="BB251" s="64">
        <f>IF(ลับ!AC$3=0,0,IF(เวลาเรียน!BI45="น",ลับ!AC$3,0))</f>
        <v>0</v>
      </c>
      <c r="BC251" s="64">
        <f>IF(ลับ!AD$3=0,0,IF(เวลาเรียน!BJ45="น",ลับ!AD$3,0))</f>
        <v>0</v>
      </c>
      <c r="BD251" s="64">
        <f>IF(ลับ!AE$3=0,0,IF(เวลาเรียน!BK45="น",ลับ!AE$3,0))</f>
        <v>0</v>
      </c>
      <c r="BE251" s="64">
        <f>IF(ลับ!AF$3=0,0,IF(เวลาเรียน!BL45="น",ลับ!AF$3,0))</f>
        <v>0</v>
      </c>
      <c r="BF251" s="64">
        <f>IF(ลับ!AG$3=0,0,IF(เวลาเรียน!BM45="น",ลับ!AG$3,0))</f>
        <v>0</v>
      </c>
      <c r="BG251" s="64">
        <f>IF(ลับ!AH$3=0,0,IF(เวลาเรียน!BN45="น",ลับ!AH$3,0))</f>
        <v>0</v>
      </c>
      <c r="BH251" s="64">
        <f>IF(ลับ!AI$3=0,0,IF(เวลาเรียน!BO45="น",ลับ!AI$3,0))</f>
        <v>0</v>
      </c>
      <c r="BI251" s="64">
        <f>IF(ลับ!AJ$3=0,0,IF(เวลาเรียน!BP45="น",ลับ!AJ$3,0))</f>
        <v>0</v>
      </c>
      <c r="BJ251" s="64">
        <f>IF(ลับ!AK$3=0,0,IF(เวลาเรียน!BQ45="น",ลับ!AK$3,0))</f>
        <v>0</v>
      </c>
      <c r="BK251" s="64">
        <f>IF(ลับ!AL$3=0,0,IF(เวลาเรียน!BR45="น",ลับ!AL$3,0))</f>
        <v>0</v>
      </c>
      <c r="BL251" s="64">
        <f>IF(ลับ!AM$3=0,0,IF(เวลาเรียน!BS45="น",ลับ!AM$3,0))</f>
        <v>0</v>
      </c>
      <c r="BM251" s="64">
        <f>IF(ลับ!AN$3=0,0,IF(เวลาเรียน!BT45="น",ลับ!AN$3,0))</f>
        <v>0</v>
      </c>
      <c r="BN251" s="64">
        <f>IF(ลับ!AO$3=0,0,IF(เวลาเรียน!BU45="น",ลับ!AO$3,0))</f>
        <v>0</v>
      </c>
      <c r="BO251" s="64">
        <f>IF(ลับ!AP$3=0,0,IF(เวลาเรียน!BV45="น",ลับ!AP$3,0))</f>
        <v>0</v>
      </c>
      <c r="BP251" s="64">
        <f>IF(ลับ!AQ$3=0,0,IF(เวลาเรียน!BW45="น",ลับ!AQ$3,0))</f>
        <v>0</v>
      </c>
      <c r="BQ251" s="64">
        <f>IF(ลับ!AR$3=0,0,IF(เวลาเรียน!BX45="น",ลับ!AR$3,0))</f>
        <v>0</v>
      </c>
      <c r="BR251" s="64">
        <f>IF(ลับ!AS$3=0,0,IF(เวลาเรียน!BY45="น",ลับ!AS$3,0))</f>
        <v>0</v>
      </c>
      <c r="BS251" s="773">
        <f>IF(ลับ!AT$3=0,0,IF(เวลาเรียน!BZ45="น",ลับ!AT$3,0))</f>
        <v>0</v>
      </c>
      <c r="BT251" s="64">
        <f>IF(ลับ!BT$3=0,0,IF(เวลาเรียน!CB45="น",ลับ!BT$3,0))</f>
        <v>0</v>
      </c>
      <c r="BU251" s="64">
        <f>IF(ลับ!BU$3=0,0,IF(เวลาเรียน!CC45="น",ลับ!BU$3,0))</f>
        <v>0</v>
      </c>
      <c r="BV251" s="64">
        <f>IF(ลับ!BV$3=0,0,IF(เวลาเรียน!CD45="น",ลับ!BV$3,0))</f>
        <v>0</v>
      </c>
      <c r="BW251" s="64">
        <f>IF(ลับ!BW$3=0,0,IF(เวลาเรียน!CE45="น",ลับ!BW$3,0))</f>
        <v>0</v>
      </c>
      <c r="BX251" s="64">
        <f>IF(ลับ!BX$3=0,0,IF(เวลาเรียน!CF45="น",ลับ!BX$3,0))</f>
        <v>0</v>
      </c>
      <c r="BY251" s="64">
        <f>IF(ลับ!BY$3=0,0,IF(เวลาเรียน!CG45="น",ลับ!BY$3,0))</f>
        <v>0</v>
      </c>
      <c r="BZ251" s="64">
        <f>IF(ลับ!BZ$3=0,0,IF(เวลาเรียน!CH45="น",ลับ!BZ$3,0))</f>
        <v>0</v>
      </c>
      <c r="CA251" s="64">
        <f>IF(ลับ!CA$3=0,0,IF(เวลาเรียน!CI45="น",ลับ!CA$3,0))</f>
        <v>0</v>
      </c>
      <c r="CB251" s="64">
        <f>IF(ลับ!CB$3=0,0,IF(เวลาเรียน!CJ45="น",ลับ!CB$3,0))</f>
        <v>0</v>
      </c>
      <c r="CC251" s="64">
        <f>IF(ลับ!CC$3=0,0,IF(เวลาเรียน!CK45="น",ลับ!CC$3,0))</f>
        <v>0</v>
      </c>
      <c r="CD251" s="64">
        <f>IF(ลับ!CD$3=0,0,IF(เวลาเรียน!CL45="น",ลับ!CD$3,0))</f>
        <v>0</v>
      </c>
      <c r="CE251" s="64">
        <f>IF(ลับ!CE$3=0,0,IF(เวลาเรียน!CM45="น",ลับ!CE$3,0))</f>
        <v>0</v>
      </c>
      <c r="CF251" s="64">
        <f>IF(ลับ!CF$3=0,0,IF(เวลาเรียน!CN45="น",ลับ!CF$3,0))</f>
        <v>0</v>
      </c>
      <c r="CG251" s="64">
        <f>IF(ลับ!CG$3=0,0,IF(เวลาเรียน!CO45="น",ลับ!CG$3,0))</f>
        <v>0</v>
      </c>
      <c r="CH251" s="64">
        <f>IF(ลับ!CH$3=0,0,IF(เวลาเรียน!CP45="น",ลับ!CH$3,0))</f>
        <v>0</v>
      </c>
      <c r="CI251" s="64">
        <f>IF(ลับ!CI$3=0,0,IF(เวลาเรียน!CQ45="น",ลับ!CI$3,0))</f>
        <v>0</v>
      </c>
      <c r="CJ251" s="64">
        <f>IF(ลับ!CJ$3=0,0,IF(เวลาเรียน!CR45="น",ลับ!CJ$3,0))</f>
        <v>0</v>
      </c>
      <c r="CK251" s="64">
        <f>IF(ลับ!CK$3=0,0,IF(เวลาเรียน!CS45="น",ลับ!CK$3,0))</f>
        <v>0</v>
      </c>
      <c r="CL251" s="64">
        <f>IF(ลับ!CL$3=0,0,IF(เวลาเรียน!CT45="น",ลับ!CL$3,0))</f>
        <v>0</v>
      </c>
      <c r="CM251" s="64">
        <f>IF(ลับ!CM$3=0,0,IF(เวลาเรียน!CU45="น",ลับ!CM$3,0))</f>
        <v>0</v>
      </c>
      <c r="CN251" s="64">
        <f>IF(ลับ!CN$3=0,0,IF(เวลาเรียน!CV45="น",ลับ!CN$3,0))</f>
        <v>0</v>
      </c>
      <c r="CO251" s="64">
        <f>IF(ลับ!CO$3=0,0,IF(เวลาเรียน!CW45="น",ลับ!CO$3,0))</f>
        <v>0</v>
      </c>
      <c r="CP251" s="64">
        <f>IF(ลับ!CP$3=0,0,IF(เวลาเรียน!CX45="น",ลับ!CP$3,0))</f>
        <v>0</v>
      </c>
      <c r="CQ251" s="64">
        <f>IF(ลับ!CQ$3=0,0,IF(เวลาเรียน!CY45="น",ลับ!CQ$3,0))</f>
        <v>0</v>
      </c>
      <c r="CR251" s="64">
        <f>IF(ลับ!CR$3=0,0,IF(เวลาเรียน!CZ45="น",ลับ!CR$3,0))</f>
        <v>0</v>
      </c>
      <c r="CS251" s="64">
        <f>IF(ลับ!CS$3=0,0,IF(เวลาเรียน!DA45="น",ลับ!CS$3,0))</f>
        <v>0</v>
      </c>
      <c r="CT251" s="64">
        <f>IF(ลับ!CT$3=0,0,IF(เวลาเรียน!DB45="น",ลับ!CT$3,0))</f>
        <v>0</v>
      </c>
      <c r="CU251" s="64">
        <f>IF(ลับ!CU$3=0,0,IF(เวลาเรียน!DC45="น",ลับ!CU$3,0))</f>
        <v>0</v>
      </c>
      <c r="CV251" s="64">
        <f>IF(ลับ!CV$3=0,0,IF(เวลาเรียน!DD45="น",ลับ!CV$3,0))</f>
        <v>0</v>
      </c>
      <c r="CW251" s="64">
        <f>IF(ลับ!CW$3=0,0,IF(เวลาเรียน!DE45="น",ลับ!CW$3,0))</f>
        <v>0</v>
      </c>
      <c r="CX251" s="85">
        <f t="shared" si="27"/>
        <v>0</v>
      </c>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c r="DW251" s="51"/>
      <c r="DX251" s="51"/>
      <c r="DY251" s="51"/>
      <c r="DZ251" s="51"/>
      <c r="EA251" s="51"/>
      <c r="EB251" s="51"/>
      <c r="EC251" s="51"/>
      <c r="ED251" s="51"/>
      <c r="EE251" s="51"/>
      <c r="EF251" s="51"/>
    </row>
    <row r="252" spans="1:136" ht="21">
      <c r="A252" s="29">
        <v>41</v>
      </c>
      <c r="B252" s="64">
        <f>IF(ลับ!B$3=0,0,IF(เวลาเรียน!G46="น",ลับ!B$3,0))</f>
        <v>0</v>
      </c>
      <c r="C252" s="64">
        <f>IF(ลับ!C$3=0,0,IF(เวลาเรียน!H46="น",ลับ!C$3,0))</f>
        <v>0</v>
      </c>
      <c r="D252" s="64">
        <f>IF(ลับ!D$3=0,0,IF(เวลาเรียน!I46="น",ลับ!D$3,0))</f>
        <v>0</v>
      </c>
      <c r="E252" s="64">
        <f>IF(ลับ!E$3=0,0,IF(เวลาเรียน!J46="น",ลับ!E$3,0))</f>
        <v>0</v>
      </c>
      <c r="F252" s="64">
        <f>IF(ลับ!F$3=0,0,IF(เวลาเรียน!K46="น",ลับ!F$3,0))</f>
        <v>0</v>
      </c>
      <c r="G252" s="64">
        <f>IF(ลับ!G$3=0,0,IF(เวลาเรียน!L46="น",ลับ!G$3,0))</f>
        <v>0</v>
      </c>
      <c r="H252" s="64">
        <f>IF(ลับ!H$3=0,0,IF(เวลาเรียน!M46="น",ลับ!H$3,0))</f>
        <v>0</v>
      </c>
      <c r="I252" s="64">
        <f>IF(ลับ!I$3=0,0,IF(เวลาเรียน!N46="น",ลับ!I$3,0))</f>
        <v>0</v>
      </c>
      <c r="J252" s="64">
        <f>IF(ลับ!J$3=0,0,IF(เวลาเรียน!O46="น",ลับ!J$3,0))</f>
        <v>0</v>
      </c>
      <c r="K252" s="64">
        <f>IF(ลับ!K$3=0,0,IF(เวลาเรียน!P46="น",ลับ!K$3,0))</f>
        <v>0</v>
      </c>
      <c r="L252" s="64">
        <f>IF(ลับ!L$3=0,0,IF(เวลาเรียน!Q46="น",ลับ!L$3,0))</f>
        <v>0</v>
      </c>
      <c r="M252" s="64">
        <f>IF(ลับ!M$3=0,0,IF(เวลาเรียน!R46="น",ลับ!M$3,0))</f>
        <v>0</v>
      </c>
      <c r="N252" s="64">
        <f>IF(ลับ!N$3=0,0,IF(เวลาเรียน!S46="น",ลับ!N$3,0))</f>
        <v>0</v>
      </c>
      <c r="O252" s="64">
        <f>IF(ลับ!O$3=0,0,IF(เวลาเรียน!T46="น",ลับ!O$3,0))</f>
        <v>0</v>
      </c>
      <c r="P252" s="64">
        <f>IF(ลับ!P$3=0,0,IF(เวลาเรียน!U46="น",ลับ!P$3,0))</f>
        <v>0</v>
      </c>
      <c r="Q252" s="64">
        <f>IF(ลับ!Q$3=0,0,IF(เวลาเรียน!V46="น",ลับ!Q$3,0))</f>
        <v>0</v>
      </c>
      <c r="R252" s="64">
        <f>IF(ลับ!R$3=0,0,IF(เวลาเรียน!W46="น",ลับ!R$3,0))</f>
        <v>0</v>
      </c>
      <c r="S252" s="64">
        <f>IF(ลับ!S$3=0,0,IF(เวลาเรียน!X46="น",ลับ!S$3,0))</f>
        <v>0</v>
      </c>
      <c r="T252" s="64">
        <f>IF(ลับ!T$3=0,0,IF(เวลาเรียน!Y46="น",ลับ!T$3,0))</f>
        <v>0</v>
      </c>
      <c r="U252" s="64">
        <f>IF(ลับ!U$3=0,0,IF(เวลาเรียน!Z46="น",ลับ!U$3,0))</f>
        <v>0</v>
      </c>
      <c r="V252" s="64">
        <f>IF(ลับ!V$3=0,0,IF(เวลาเรียน!AA46="น",ลับ!V$3,0))</f>
        <v>0</v>
      </c>
      <c r="W252" s="64">
        <f>IF(ลับ!W$3=0,0,IF(เวลาเรียน!AB46="น",ลับ!W$3,0))</f>
        <v>0</v>
      </c>
      <c r="X252" s="64">
        <f>IF(ลับ!X$3=0,0,IF(เวลาเรียน!AC46="น",ลับ!X$3,0))</f>
        <v>0</v>
      </c>
      <c r="Y252" s="64">
        <f>IF(ลับ!Y$3=0,0,IF(เวลาเรียน!AD46="น",ลับ!Y$3,0))</f>
        <v>0</v>
      </c>
      <c r="Z252" s="773">
        <f>IF(ลับ!Z$3=0,0,IF(เวลาเรียน!AE46="น",ลับ!Z$3,0))</f>
        <v>0</v>
      </c>
      <c r="AA252" s="64">
        <f>IF(ลับ!B$3=0,0,IF(เวลาเรียน!AH46="น",ลับ!B$3,0))</f>
        <v>0</v>
      </c>
      <c r="AB252" s="64">
        <f>IF(ลับ!C$3=0,0,IF(เวลาเรียน!AI46="น",ลับ!C$3,0))</f>
        <v>0</v>
      </c>
      <c r="AC252" s="64">
        <f>IF(ลับ!D$3=0,0,IF(เวลาเรียน!AJ46="น",ลับ!D$3,0))</f>
        <v>0</v>
      </c>
      <c r="AD252" s="64">
        <f>IF(ลับ!E$3=0,0,IF(เวลาเรียน!AK46="น",ลับ!E$3,0))</f>
        <v>0</v>
      </c>
      <c r="AE252" s="64">
        <f>IF(ลับ!F$3=0,0,IF(เวลาเรียน!AL46="น",ลับ!F$3,0))</f>
        <v>0</v>
      </c>
      <c r="AF252" s="64">
        <f>IF(ลับ!G$3=0,0,IF(เวลาเรียน!AM46="น",ลับ!G$3,0))</f>
        <v>0</v>
      </c>
      <c r="AG252" s="64">
        <f>IF(ลับ!H$3=0,0,IF(เวลาเรียน!AN46="น",ลับ!H$3,0))</f>
        <v>0</v>
      </c>
      <c r="AH252" s="64">
        <f>IF(ลับ!I$3=0,0,IF(เวลาเรียน!AO46="น",ลับ!I$3,0))</f>
        <v>0</v>
      </c>
      <c r="AI252" s="64">
        <f>IF(ลับ!J$3=0,0,IF(เวลาเรียน!AP46="น",ลับ!J$3,0))</f>
        <v>0</v>
      </c>
      <c r="AJ252" s="64">
        <f>IF(ลับ!K$3=0,0,IF(เวลาเรียน!AQ46="น",ลับ!K$3,0))</f>
        <v>0</v>
      </c>
      <c r="AK252" s="64">
        <f>IF(ลับ!L$3=0,0,IF(เวลาเรียน!AR46="น",ลับ!L$3,0))</f>
        <v>0</v>
      </c>
      <c r="AL252" s="64">
        <f>IF(ลับ!M$3=0,0,IF(เวลาเรียน!AS46="น",ลับ!M$3,0))</f>
        <v>0</v>
      </c>
      <c r="AM252" s="64">
        <f>IF(ลับ!N$3=0,0,IF(เวลาเรียน!AT46="น",ลับ!N$3,0))</f>
        <v>0</v>
      </c>
      <c r="AN252" s="64">
        <f>IF(ลับ!O$3=0,0,IF(เวลาเรียน!AU46="น",ลับ!O$3,0))</f>
        <v>0</v>
      </c>
      <c r="AO252" s="64">
        <f>IF(ลับ!P$3=0,0,IF(เวลาเรียน!AV46="น",ลับ!P$3,0))</f>
        <v>0</v>
      </c>
      <c r="AP252" s="64">
        <f>IF(ลับ!Q$3=0,0,IF(เวลาเรียน!AW46="น",ลับ!Q$3,0))</f>
        <v>0</v>
      </c>
      <c r="AQ252" s="64">
        <f>IF(ลับ!R$3=0,0,IF(เวลาเรียน!AX46="น",ลับ!R$3,0))</f>
        <v>0</v>
      </c>
      <c r="AR252" s="64">
        <f>IF(ลับ!S$3=0,0,IF(เวลาเรียน!AY46="น",ลับ!S$3,0))</f>
        <v>0</v>
      </c>
      <c r="AS252" s="64">
        <f>IF(ลับ!T$3=0,0,IF(เวลาเรียน!AZ46="น",ลับ!T$3,0))</f>
        <v>0</v>
      </c>
      <c r="AT252" s="64">
        <f>IF(ลับ!U$3=0,0,IF(เวลาเรียน!BA46="น",ลับ!U$3,0))</f>
        <v>0</v>
      </c>
      <c r="AU252" s="64">
        <f>IF(ลับ!V$3=0,0,IF(เวลาเรียน!BB46="น",ลับ!V$3,0))</f>
        <v>0</v>
      </c>
      <c r="AV252" s="64">
        <f>IF(ลับ!W$3=0,0,IF(เวลาเรียน!BC46="น",ลับ!W$3,0))</f>
        <v>0</v>
      </c>
      <c r="AW252" s="64">
        <f>IF(ลับ!X$3=0,0,IF(เวลาเรียน!BD46="น",ลับ!X$3,0))</f>
        <v>0</v>
      </c>
      <c r="AX252" s="64">
        <f>IF(ลับ!Y$3=0,0,IF(เวลาเรียน!BE46="น",ลับ!Y$3,0))</f>
        <v>0</v>
      </c>
      <c r="AY252" s="64">
        <f>IF(ลับ!Z$3=0,0,IF(เวลาเรียน!BF46="น",ลับ!Z$3,0))</f>
        <v>0</v>
      </c>
      <c r="AZ252" s="64">
        <f>IF(ลับ!AA$3=0,0,IF(เวลาเรียน!BG46="น",ลับ!AA$3,0))</f>
        <v>0</v>
      </c>
      <c r="BA252" s="64">
        <f>IF(ลับ!AB$3=0,0,IF(เวลาเรียน!BH46="น",ลับ!AB$3,0))</f>
        <v>0</v>
      </c>
      <c r="BB252" s="64">
        <f>IF(ลับ!AC$3=0,0,IF(เวลาเรียน!BI46="น",ลับ!AC$3,0))</f>
        <v>0</v>
      </c>
      <c r="BC252" s="64">
        <f>IF(ลับ!AD$3=0,0,IF(เวลาเรียน!BJ46="น",ลับ!AD$3,0))</f>
        <v>0</v>
      </c>
      <c r="BD252" s="64">
        <f>IF(ลับ!AE$3=0,0,IF(เวลาเรียน!BK46="น",ลับ!AE$3,0))</f>
        <v>0</v>
      </c>
      <c r="BE252" s="64">
        <f>IF(ลับ!AF$3=0,0,IF(เวลาเรียน!BL46="น",ลับ!AF$3,0))</f>
        <v>0</v>
      </c>
      <c r="BF252" s="64">
        <f>IF(ลับ!AG$3=0,0,IF(เวลาเรียน!BM46="น",ลับ!AG$3,0))</f>
        <v>0</v>
      </c>
      <c r="BG252" s="64">
        <f>IF(ลับ!AH$3=0,0,IF(เวลาเรียน!BN46="น",ลับ!AH$3,0))</f>
        <v>0</v>
      </c>
      <c r="BH252" s="64">
        <f>IF(ลับ!AI$3=0,0,IF(เวลาเรียน!BO46="น",ลับ!AI$3,0))</f>
        <v>0</v>
      </c>
      <c r="BI252" s="64">
        <f>IF(ลับ!AJ$3=0,0,IF(เวลาเรียน!BP46="น",ลับ!AJ$3,0))</f>
        <v>0</v>
      </c>
      <c r="BJ252" s="64">
        <f>IF(ลับ!AK$3=0,0,IF(เวลาเรียน!BQ46="น",ลับ!AK$3,0))</f>
        <v>0</v>
      </c>
      <c r="BK252" s="64">
        <f>IF(ลับ!AL$3=0,0,IF(เวลาเรียน!BR46="น",ลับ!AL$3,0))</f>
        <v>0</v>
      </c>
      <c r="BL252" s="64">
        <f>IF(ลับ!AM$3=0,0,IF(เวลาเรียน!BS46="น",ลับ!AM$3,0))</f>
        <v>0</v>
      </c>
      <c r="BM252" s="64">
        <f>IF(ลับ!AN$3=0,0,IF(เวลาเรียน!BT46="น",ลับ!AN$3,0))</f>
        <v>0</v>
      </c>
      <c r="BN252" s="64">
        <f>IF(ลับ!AO$3=0,0,IF(เวลาเรียน!BU46="น",ลับ!AO$3,0))</f>
        <v>0</v>
      </c>
      <c r="BO252" s="64">
        <f>IF(ลับ!AP$3=0,0,IF(เวลาเรียน!BV46="น",ลับ!AP$3,0))</f>
        <v>0</v>
      </c>
      <c r="BP252" s="64">
        <f>IF(ลับ!AQ$3=0,0,IF(เวลาเรียน!BW46="น",ลับ!AQ$3,0))</f>
        <v>0</v>
      </c>
      <c r="BQ252" s="64">
        <f>IF(ลับ!AR$3=0,0,IF(เวลาเรียน!BX46="น",ลับ!AR$3,0))</f>
        <v>0</v>
      </c>
      <c r="BR252" s="64">
        <f>IF(ลับ!AS$3=0,0,IF(เวลาเรียน!BY46="น",ลับ!AS$3,0))</f>
        <v>0</v>
      </c>
      <c r="BS252" s="773">
        <f>IF(ลับ!AT$3=0,0,IF(เวลาเรียน!BZ46="น",ลับ!AT$3,0))</f>
        <v>0</v>
      </c>
      <c r="BT252" s="64">
        <f>IF(ลับ!BT$3=0,0,IF(เวลาเรียน!CB46="น",ลับ!BT$3,0))</f>
        <v>0</v>
      </c>
      <c r="BU252" s="64">
        <f>IF(ลับ!BU$3=0,0,IF(เวลาเรียน!CC46="น",ลับ!BU$3,0))</f>
        <v>0</v>
      </c>
      <c r="BV252" s="64">
        <f>IF(ลับ!BV$3=0,0,IF(เวลาเรียน!CD46="น",ลับ!BV$3,0))</f>
        <v>0</v>
      </c>
      <c r="BW252" s="64">
        <f>IF(ลับ!BW$3=0,0,IF(เวลาเรียน!CE46="น",ลับ!BW$3,0))</f>
        <v>0</v>
      </c>
      <c r="BX252" s="64">
        <f>IF(ลับ!BX$3=0,0,IF(เวลาเรียน!CF46="น",ลับ!BX$3,0))</f>
        <v>0</v>
      </c>
      <c r="BY252" s="64">
        <f>IF(ลับ!BY$3=0,0,IF(เวลาเรียน!CG46="น",ลับ!BY$3,0))</f>
        <v>0</v>
      </c>
      <c r="BZ252" s="64">
        <f>IF(ลับ!BZ$3=0,0,IF(เวลาเรียน!CH46="น",ลับ!BZ$3,0))</f>
        <v>0</v>
      </c>
      <c r="CA252" s="64">
        <f>IF(ลับ!CA$3=0,0,IF(เวลาเรียน!CI46="น",ลับ!CA$3,0))</f>
        <v>0</v>
      </c>
      <c r="CB252" s="64">
        <f>IF(ลับ!CB$3=0,0,IF(เวลาเรียน!CJ46="น",ลับ!CB$3,0))</f>
        <v>0</v>
      </c>
      <c r="CC252" s="64">
        <f>IF(ลับ!CC$3=0,0,IF(เวลาเรียน!CK46="น",ลับ!CC$3,0))</f>
        <v>0</v>
      </c>
      <c r="CD252" s="64">
        <f>IF(ลับ!CD$3=0,0,IF(เวลาเรียน!CL46="น",ลับ!CD$3,0))</f>
        <v>0</v>
      </c>
      <c r="CE252" s="64">
        <f>IF(ลับ!CE$3=0,0,IF(เวลาเรียน!CM46="น",ลับ!CE$3,0))</f>
        <v>0</v>
      </c>
      <c r="CF252" s="64">
        <f>IF(ลับ!CF$3=0,0,IF(เวลาเรียน!CN46="น",ลับ!CF$3,0))</f>
        <v>0</v>
      </c>
      <c r="CG252" s="64">
        <f>IF(ลับ!CG$3=0,0,IF(เวลาเรียน!CO46="น",ลับ!CG$3,0))</f>
        <v>0</v>
      </c>
      <c r="CH252" s="64">
        <f>IF(ลับ!CH$3=0,0,IF(เวลาเรียน!CP46="น",ลับ!CH$3,0))</f>
        <v>0</v>
      </c>
      <c r="CI252" s="64">
        <f>IF(ลับ!CI$3=0,0,IF(เวลาเรียน!CQ46="น",ลับ!CI$3,0))</f>
        <v>0</v>
      </c>
      <c r="CJ252" s="64">
        <f>IF(ลับ!CJ$3=0,0,IF(เวลาเรียน!CR46="น",ลับ!CJ$3,0))</f>
        <v>0</v>
      </c>
      <c r="CK252" s="64">
        <f>IF(ลับ!CK$3=0,0,IF(เวลาเรียน!CS46="น",ลับ!CK$3,0))</f>
        <v>0</v>
      </c>
      <c r="CL252" s="64">
        <f>IF(ลับ!CL$3=0,0,IF(เวลาเรียน!CT46="น",ลับ!CL$3,0))</f>
        <v>0</v>
      </c>
      <c r="CM252" s="64">
        <f>IF(ลับ!CM$3=0,0,IF(เวลาเรียน!CU46="น",ลับ!CM$3,0))</f>
        <v>0</v>
      </c>
      <c r="CN252" s="64">
        <f>IF(ลับ!CN$3=0,0,IF(เวลาเรียน!CV46="น",ลับ!CN$3,0))</f>
        <v>0</v>
      </c>
      <c r="CO252" s="64">
        <f>IF(ลับ!CO$3=0,0,IF(เวลาเรียน!CW46="น",ลับ!CO$3,0))</f>
        <v>0</v>
      </c>
      <c r="CP252" s="64">
        <f>IF(ลับ!CP$3=0,0,IF(เวลาเรียน!CX46="น",ลับ!CP$3,0))</f>
        <v>0</v>
      </c>
      <c r="CQ252" s="64">
        <f>IF(ลับ!CQ$3=0,0,IF(เวลาเรียน!CY46="น",ลับ!CQ$3,0))</f>
        <v>0</v>
      </c>
      <c r="CR252" s="64">
        <f>IF(ลับ!CR$3=0,0,IF(เวลาเรียน!CZ46="น",ลับ!CR$3,0))</f>
        <v>0</v>
      </c>
      <c r="CS252" s="64">
        <f>IF(ลับ!CS$3=0,0,IF(เวลาเรียน!DA46="น",ลับ!CS$3,0))</f>
        <v>0</v>
      </c>
      <c r="CT252" s="64">
        <f>IF(ลับ!CT$3=0,0,IF(เวลาเรียน!DB46="น",ลับ!CT$3,0))</f>
        <v>0</v>
      </c>
      <c r="CU252" s="64">
        <f>IF(ลับ!CU$3=0,0,IF(เวลาเรียน!DC46="น",ลับ!CU$3,0))</f>
        <v>0</v>
      </c>
      <c r="CV252" s="64">
        <f>IF(ลับ!CV$3=0,0,IF(เวลาเรียน!DD46="น",ลับ!CV$3,0))</f>
        <v>0</v>
      </c>
      <c r="CW252" s="64">
        <f>IF(ลับ!CW$3=0,0,IF(เวลาเรียน!DE46="น",ลับ!CW$3,0))</f>
        <v>0</v>
      </c>
      <c r="CX252" s="85">
        <f t="shared" si="27"/>
        <v>0</v>
      </c>
      <c r="CZ252" s="51"/>
      <c r="DA252" s="51"/>
      <c r="DB252" s="51"/>
      <c r="DC252" s="51"/>
      <c r="DD252" s="51"/>
      <c r="DE252" s="51"/>
      <c r="DF252" s="51"/>
      <c r="DG252" s="51"/>
      <c r="DH252" s="51"/>
      <c r="DI252" s="51"/>
      <c r="DJ252" s="51"/>
      <c r="DK252" s="51"/>
      <c r="DL252" s="51"/>
      <c r="DM252" s="51"/>
      <c r="DN252" s="51"/>
      <c r="DO252" s="51"/>
      <c r="DP252" s="51"/>
      <c r="DQ252" s="51"/>
      <c r="DR252" s="51"/>
      <c r="DS252" s="51"/>
      <c r="DT252" s="51"/>
      <c r="DU252" s="51"/>
      <c r="DV252" s="51"/>
      <c r="DW252" s="51"/>
      <c r="DX252" s="51"/>
      <c r="DY252" s="51"/>
      <c r="DZ252" s="51"/>
      <c r="EA252" s="51"/>
      <c r="EB252" s="51"/>
      <c r="EC252" s="51"/>
      <c r="ED252" s="51"/>
      <c r="EE252" s="51"/>
      <c r="EF252" s="51"/>
    </row>
    <row r="253" spans="1:136" ht="21">
      <c r="A253" s="29">
        <v>42</v>
      </c>
      <c r="B253" s="64">
        <f>IF(ลับ!B$3=0,0,IF(เวลาเรียน!G47="น",ลับ!B$3,0))</f>
        <v>0</v>
      </c>
      <c r="C253" s="64">
        <f>IF(ลับ!C$3=0,0,IF(เวลาเรียน!H47="น",ลับ!C$3,0))</f>
        <v>0</v>
      </c>
      <c r="D253" s="64">
        <f>IF(ลับ!D$3=0,0,IF(เวลาเรียน!I47="น",ลับ!D$3,0))</f>
        <v>0</v>
      </c>
      <c r="E253" s="64">
        <f>IF(ลับ!E$3=0,0,IF(เวลาเรียน!J47="น",ลับ!E$3,0))</f>
        <v>0</v>
      </c>
      <c r="F253" s="64">
        <f>IF(ลับ!F$3=0,0,IF(เวลาเรียน!K47="น",ลับ!F$3,0))</f>
        <v>0</v>
      </c>
      <c r="G253" s="64">
        <f>IF(ลับ!G$3=0,0,IF(เวลาเรียน!L47="น",ลับ!G$3,0))</f>
        <v>0</v>
      </c>
      <c r="H253" s="64">
        <f>IF(ลับ!H$3=0,0,IF(เวลาเรียน!M47="น",ลับ!H$3,0))</f>
        <v>0</v>
      </c>
      <c r="I253" s="64">
        <f>IF(ลับ!I$3=0,0,IF(เวลาเรียน!N47="น",ลับ!I$3,0))</f>
        <v>0</v>
      </c>
      <c r="J253" s="64">
        <f>IF(ลับ!J$3=0,0,IF(เวลาเรียน!O47="น",ลับ!J$3,0))</f>
        <v>0</v>
      </c>
      <c r="K253" s="64">
        <f>IF(ลับ!K$3=0,0,IF(เวลาเรียน!P47="น",ลับ!K$3,0))</f>
        <v>0</v>
      </c>
      <c r="L253" s="64">
        <f>IF(ลับ!L$3=0,0,IF(เวลาเรียน!Q47="น",ลับ!L$3,0))</f>
        <v>0</v>
      </c>
      <c r="M253" s="64">
        <f>IF(ลับ!M$3=0,0,IF(เวลาเรียน!R47="น",ลับ!M$3,0))</f>
        <v>0</v>
      </c>
      <c r="N253" s="64">
        <f>IF(ลับ!N$3=0,0,IF(เวลาเรียน!S47="น",ลับ!N$3,0))</f>
        <v>0</v>
      </c>
      <c r="O253" s="64">
        <f>IF(ลับ!O$3=0,0,IF(เวลาเรียน!T47="น",ลับ!O$3,0))</f>
        <v>0</v>
      </c>
      <c r="P253" s="64">
        <f>IF(ลับ!P$3=0,0,IF(เวลาเรียน!U47="น",ลับ!P$3,0))</f>
        <v>0</v>
      </c>
      <c r="Q253" s="64">
        <f>IF(ลับ!Q$3=0,0,IF(เวลาเรียน!V47="น",ลับ!Q$3,0))</f>
        <v>0</v>
      </c>
      <c r="R253" s="64">
        <f>IF(ลับ!R$3=0,0,IF(เวลาเรียน!W47="น",ลับ!R$3,0))</f>
        <v>0</v>
      </c>
      <c r="S253" s="64">
        <f>IF(ลับ!S$3=0,0,IF(เวลาเรียน!X47="น",ลับ!S$3,0))</f>
        <v>0</v>
      </c>
      <c r="T253" s="64">
        <f>IF(ลับ!T$3=0,0,IF(เวลาเรียน!Y47="น",ลับ!T$3,0))</f>
        <v>0</v>
      </c>
      <c r="U253" s="64">
        <f>IF(ลับ!U$3=0,0,IF(เวลาเรียน!Z47="น",ลับ!U$3,0))</f>
        <v>0</v>
      </c>
      <c r="V253" s="64">
        <f>IF(ลับ!V$3=0,0,IF(เวลาเรียน!AA47="น",ลับ!V$3,0))</f>
        <v>0</v>
      </c>
      <c r="W253" s="64">
        <f>IF(ลับ!W$3=0,0,IF(เวลาเรียน!AB47="น",ลับ!W$3,0))</f>
        <v>0</v>
      </c>
      <c r="X253" s="64">
        <f>IF(ลับ!X$3=0,0,IF(เวลาเรียน!AC47="น",ลับ!X$3,0))</f>
        <v>0</v>
      </c>
      <c r="Y253" s="64">
        <f>IF(ลับ!Y$3=0,0,IF(เวลาเรียน!AD47="น",ลับ!Y$3,0))</f>
        <v>0</v>
      </c>
      <c r="Z253" s="773">
        <f>IF(ลับ!Z$3=0,0,IF(เวลาเรียน!AE47="น",ลับ!Z$3,0))</f>
        <v>0</v>
      </c>
      <c r="AA253" s="64">
        <f>IF(ลับ!B$3=0,0,IF(เวลาเรียน!AH47="น",ลับ!B$3,0))</f>
        <v>0</v>
      </c>
      <c r="AB253" s="64">
        <f>IF(ลับ!C$3=0,0,IF(เวลาเรียน!AI47="น",ลับ!C$3,0))</f>
        <v>0</v>
      </c>
      <c r="AC253" s="64">
        <f>IF(ลับ!D$3=0,0,IF(เวลาเรียน!AJ47="น",ลับ!D$3,0))</f>
        <v>0</v>
      </c>
      <c r="AD253" s="64">
        <f>IF(ลับ!E$3=0,0,IF(เวลาเรียน!AK47="น",ลับ!E$3,0))</f>
        <v>0</v>
      </c>
      <c r="AE253" s="64">
        <f>IF(ลับ!F$3=0,0,IF(เวลาเรียน!AL47="น",ลับ!F$3,0))</f>
        <v>0</v>
      </c>
      <c r="AF253" s="64">
        <f>IF(ลับ!G$3=0,0,IF(เวลาเรียน!AM47="น",ลับ!G$3,0))</f>
        <v>0</v>
      </c>
      <c r="AG253" s="64">
        <f>IF(ลับ!H$3=0,0,IF(เวลาเรียน!AN47="น",ลับ!H$3,0))</f>
        <v>0</v>
      </c>
      <c r="AH253" s="64">
        <f>IF(ลับ!I$3=0,0,IF(เวลาเรียน!AO47="น",ลับ!I$3,0))</f>
        <v>0</v>
      </c>
      <c r="AI253" s="64">
        <f>IF(ลับ!J$3=0,0,IF(เวลาเรียน!AP47="น",ลับ!J$3,0))</f>
        <v>0</v>
      </c>
      <c r="AJ253" s="64">
        <f>IF(ลับ!K$3=0,0,IF(เวลาเรียน!AQ47="น",ลับ!K$3,0))</f>
        <v>0</v>
      </c>
      <c r="AK253" s="64">
        <f>IF(ลับ!L$3=0,0,IF(เวลาเรียน!AR47="น",ลับ!L$3,0))</f>
        <v>0</v>
      </c>
      <c r="AL253" s="64">
        <f>IF(ลับ!M$3=0,0,IF(เวลาเรียน!AS47="น",ลับ!M$3,0))</f>
        <v>0</v>
      </c>
      <c r="AM253" s="64">
        <f>IF(ลับ!N$3=0,0,IF(เวลาเรียน!AT47="น",ลับ!N$3,0))</f>
        <v>0</v>
      </c>
      <c r="AN253" s="64">
        <f>IF(ลับ!O$3=0,0,IF(เวลาเรียน!AU47="น",ลับ!O$3,0))</f>
        <v>0</v>
      </c>
      <c r="AO253" s="64">
        <f>IF(ลับ!P$3=0,0,IF(เวลาเรียน!AV47="น",ลับ!P$3,0))</f>
        <v>0</v>
      </c>
      <c r="AP253" s="64">
        <f>IF(ลับ!Q$3=0,0,IF(เวลาเรียน!AW47="น",ลับ!Q$3,0))</f>
        <v>0</v>
      </c>
      <c r="AQ253" s="64">
        <f>IF(ลับ!R$3=0,0,IF(เวลาเรียน!AX47="น",ลับ!R$3,0))</f>
        <v>0</v>
      </c>
      <c r="AR253" s="64">
        <f>IF(ลับ!S$3=0,0,IF(เวลาเรียน!AY47="น",ลับ!S$3,0))</f>
        <v>0</v>
      </c>
      <c r="AS253" s="64">
        <f>IF(ลับ!T$3=0,0,IF(เวลาเรียน!AZ47="น",ลับ!T$3,0))</f>
        <v>0</v>
      </c>
      <c r="AT253" s="64">
        <f>IF(ลับ!U$3=0,0,IF(เวลาเรียน!BA47="น",ลับ!U$3,0))</f>
        <v>0</v>
      </c>
      <c r="AU253" s="64">
        <f>IF(ลับ!V$3=0,0,IF(เวลาเรียน!BB47="น",ลับ!V$3,0))</f>
        <v>0</v>
      </c>
      <c r="AV253" s="64">
        <f>IF(ลับ!W$3=0,0,IF(เวลาเรียน!BC47="น",ลับ!W$3,0))</f>
        <v>0</v>
      </c>
      <c r="AW253" s="64">
        <f>IF(ลับ!X$3=0,0,IF(เวลาเรียน!BD47="น",ลับ!X$3,0))</f>
        <v>0</v>
      </c>
      <c r="AX253" s="64">
        <f>IF(ลับ!Y$3=0,0,IF(เวลาเรียน!BE47="น",ลับ!Y$3,0))</f>
        <v>0</v>
      </c>
      <c r="AY253" s="64">
        <f>IF(ลับ!Z$3=0,0,IF(เวลาเรียน!BF47="น",ลับ!Z$3,0))</f>
        <v>0</v>
      </c>
      <c r="AZ253" s="64">
        <f>IF(ลับ!AA$3=0,0,IF(เวลาเรียน!BG47="น",ลับ!AA$3,0))</f>
        <v>0</v>
      </c>
      <c r="BA253" s="64">
        <f>IF(ลับ!AB$3=0,0,IF(เวลาเรียน!BH47="น",ลับ!AB$3,0))</f>
        <v>0</v>
      </c>
      <c r="BB253" s="64">
        <f>IF(ลับ!AC$3=0,0,IF(เวลาเรียน!BI47="น",ลับ!AC$3,0))</f>
        <v>0</v>
      </c>
      <c r="BC253" s="64">
        <f>IF(ลับ!AD$3=0,0,IF(เวลาเรียน!BJ47="น",ลับ!AD$3,0))</f>
        <v>0</v>
      </c>
      <c r="BD253" s="64">
        <f>IF(ลับ!AE$3=0,0,IF(เวลาเรียน!BK47="น",ลับ!AE$3,0))</f>
        <v>0</v>
      </c>
      <c r="BE253" s="64">
        <f>IF(ลับ!AF$3=0,0,IF(เวลาเรียน!BL47="น",ลับ!AF$3,0))</f>
        <v>0</v>
      </c>
      <c r="BF253" s="64">
        <f>IF(ลับ!AG$3=0,0,IF(เวลาเรียน!BM47="น",ลับ!AG$3,0))</f>
        <v>0</v>
      </c>
      <c r="BG253" s="64">
        <f>IF(ลับ!AH$3=0,0,IF(เวลาเรียน!BN47="น",ลับ!AH$3,0))</f>
        <v>0</v>
      </c>
      <c r="BH253" s="64">
        <f>IF(ลับ!AI$3=0,0,IF(เวลาเรียน!BO47="น",ลับ!AI$3,0))</f>
        <v>0</v>
      </c>
      <c r="BI253" s="64">
        <f>IF(ลับ!AJ$3=0,0,IF(เวลาเรียน!BP47="น",ลับ!AJ$3,0))</f>
        <v>0</v>
      </c>
      <c r="BJ253" s="64">
        <f>IF(ลับ!AK$3=0,0,IF(เวลาเรียน!BQ47="น",ลับ!AK$3,0))</f>
        <v>0</v>
      </c>
      <c r="BK253" s="64">
        <f>IF(ลับ!AL$3=0,0,IF(เวลาเรียน!BR47="น",ลับ!AL$3,0))</f>
        <v>0</v>
      </c>
      <c r="BL253" s="64">
        <f>IF(ลับ!AM$3=0,0,IF(เวลาเรียน!BS47="น",ลับ!AM$3,0))</f>
        <v>0</v>
      </c>
      <c r="BM253" s="64">
        <f>IF(ลับ!AN$3=0,0,IF(เวลาเรียน!BT47="น",ลับ!AN$3,0))</f>
        <v>0</v>
      </c>
      <c r="BN253" s="64">
        <f>IF(ลับ!AO$3=0,0,IF(เวลาเรียน!BU47="น",ลับ!AO$3,0))</f>
        <v>0</v>
      </c>
      <c r="BO253" s="64">
        <f>IF(ลับ!AP$3=0,0,IF(เวลาเรียน!BV47="น",ลับ!AP$3,0))</f>
        <v>0</v>
      </c>
      <c r="BP253" s="64">
        <f>IF(ลับ!AQ$3=0,0,IF(เวลาเรียน!BW47="น",ลับ!AQ$3,0))</f>
        <v>0</v>
      </c>
      <c r="BQ253" s="64">
        <f>IF(ลับ!AR$3=0,0,IF(เวลาเรียน!BX47="น",ลับ!AR$3,0))</f>
        <v>0</v>
      </c>
      <c r="BR253" s="64">
        <f>IF(ลับ!AS$3=0,0,IF(เวลาเรียน!BY47="น",ลับ!AS$3,0))</f>
        <v>0</v>
      </c>
      <c r="BS253" s="773">
        <f>IF(ลับ!AT$3=0,0,IF(เวลาเรียน!BZ47="น",ลับ!AT$3,0))</f>
        <v>0</v>
      </c>
      <c r="BT253" s="64">
        <f>IF(ลับ!BT$3=0,0,IF(เวลาเรียน!CB47="น",ลับ!BT$3,0))</f>
        <v>0</v>
      </c>
      <c r="BU253" s="64">
        <f>IF(ลับ!BU$3=0,0,IF(เวลาเรียน!CC47="น",ลับ!BU$3,0))</f>
        <v>0</v>
      </c>
      <c r="BV253" s="64">
        <f>IF(ลับ!BV$3=0,0,IF(เวลาเรียน!CD47="น",ลับ!BV$3,0))</f>
        <v>0</v>
      </c>
      <c r="BW253" s="64">
        <f>IF(ลับ!BW$3=0,0,IF(เวลาเรียน!CE47="น",ลับ!BW$3,0))</f>
        <v>0</v>
      </c>
      <c r="BX253" s="64">
        <f>IF(ลับ!BX$3=0,0,IF(เวลาเรียน!CF47="น",ลับ!BX$3,0))</f>
        <v>0</v>
      </c>
      <c r="BY253" s="64">
        <f>IF(ลับ!BY$3=0,0,IF(เวลาเรียน!CG47="น",ลับ!BY$3,0))</f>
        <v>0</v>
      </c>
      <c r="BZ253" s="64">
        <f>IF(ลับ!BZ$3=0,0,IF(เวลาเรียน!CH47="น",ลับ!BZ$3,0))</f>
        <v>0</v>
      </c>
      <c r="CA253" s="64">
        <f>IF(ลับ!CA$3=0,0,IF(เวลาเรียน!CI47="น",ลับ!CA$3,0))</f>
        <v>0</v>
      </c>
      <c r="CB253" s="64">
        <f>IF(ลับ!CB$3=0,0,IF(เวลาเรียน!CJ47="น",ลับ!CB$3,0))</f>
        <v>0</v>
      </c>
      <c r="CC253" s="64">
        <f>IF(ลับ!CC$3=0,0,IF(เวลาเรียน!CK47="น",ลับ!CC$3,0))</f>
        <v>0</v>
      </c>
      <c r="CD253" s="64">
        <f>IF(ลับ!CD$3=0,0,IF(เวลาเรียน!CL47="น",ลับ!CD$3,0))</f>
        <v>0</v>
      </c>
      <c r="CE253" s="64">
        <f>IF(ลับ!CE$3=0,0,IF(เวลาเรียน!CM47="น",ลับ!CE$3,0))</f>
        <v>0</v>
      </c>
      <c r="CF253" s="64">
        <f>IF(ลับ!CF$3=0,0,IF(เวลาเรียน!CN47="น",ลับ!CF$3,0))</f>
        <v>0</v>
      </c>
      <c r="CG253" s="64">
        <f>IF(ลับ!CG$3=0,0,IF(เวลาเรียน!CO47="น",ลับ!CG$3,0))</f>
        <v>0</v>
      </c>
      <c r="CH253" s="64">
        <f>IF(ลับ!CH$3=0,0,IF(เวลาเรียน!CP47="น",ลับ!CH$3,0))</f>
        <v>0</v>
      </c>
      <c r="CI253" s="64">
        <f>IF(ลับ!CI$3=0,0,IF(เวลาเรียน!CQ47="น",ลับ!CI$3,0))</f>
        <v>0</v>
      </c>
      <c r="CJ253" s="64">
        <f>IF(ลับ!CJ$3=0,0,IF(เวลาเรียน!CR47="น",ลับ!CJ$3,0))</f>
        <v>0</v>
      </c>
      <c r="CK253" s="64">
        <f>IF(ลับ!CK$3=0,0,IF(เวลาเรียน!CS47="น",ลับ!CK$3,0))</f>
        <v>0</v>
      </c>
      <c r="CL253" s="64">
        <f>IF(ลับ!CL$3=0,0,IF(เวลาเรียน!CT47="น",ลับ!CL$3,0))</f>
        <v>0</v>
      </c>
      <c r="CM253" s="64">
        <f>IF(ลับ!CM$3=0,0,IF(เวลาเรียน!CU47="น",ลับ!CM$3,0))</f>
        <v>0</v>
      </c>
      <c r="CN253" s="64">
        <f>IF(ลับ!CN$3=0,0,IF(เวลาเรียน!CV47="น",ลับ!CN$3,0))</f>
        <v>0</v>
      </c>
      <c r="CO253" s="64">
        <f>IF(ลับ!CO$3=0,0,IF(เวลาเรียน!CW47="น",ลับ!CO$3,0))</f>
        <v>0</v>
      </c>
      <c r="CP253" s="64">
        <f>IF(ลับ!CP$3=0,0,IF(เวลาเรียน!CX47="น",ลับ!CP$3,0))</f>
        <v>0</v>
      </c>
      <c r="CQ253" s="64">
        <f>IF(ลับ!CQ$3=0,0,IF(เวลาเรียน!CY47="น",ลับ!CQ$3,0))</f>
        <v>0</v>
      </c>
      <c r="CR253" s="64">
        <f>IF(ลับ!CR$3=0,0,IF(เวลาเรียน!CZ47="น",ลับ!CR$3,0))</f>
        <v>0</v>
      </c>
      <c r="CS253" s="64">
        <f>IF(ลับ!CS$3=0,0,IF(เวลาเรียน!DA47="น",ลับ!CS$3,0))</f>
        <v>0</v>
      </c>
      <c r="CT253" s="64">
        <f>IF(ลับ!CT$3=0,0,IF(เวลาเรียน!DB47="น",ลับ!CT$3,0))</f>
        <v>0</v>
      </c>
      <c r="CU253" s="64">
        <f>IF(ลับ!CU$3=0,0,IF(เวลาเรียน!DC47="น",ลับ!CU$3,0))</f>
        <v>0</v>
      </c>
      <c r="CV253" s="64">
        <f>IF(ลับ!CV$3=0,0,IF(เวลาเรียน!DD47="น",ลับ!CV$3,0))</f>
        <v>0</v>
      </c>
      <c r="CW253" s="64">
        <f>IF(ลับ!CW$3=0,0,IF(เวลาเรียน!DE47="น",ลับ!CW$3,0))</f>
        <v>0</v>
      </c>
      <c r="CX253" s="85">
        <f t="shared" si="27"/>
        <v>0</v>
      </c>
      <c r="CZ253" s="51"/>
      <c r="DA253" s="51"/>
      <c r="DB253" s="51"/>
      <c r="DC253" s="51"/>
      <c r="DD253" s="51"/>
      <c r="DE253" s="51"/>
      <c r="DF253" s="51"/>
      <c r="DG253" s="51"/>
      <c r="DH253" s="51"/>
      <c r="DI253" s="51"/>
      <c r="DJ253" s="51"/>
      <c r="DK253" s="51"/>
      <c r="DL253" s="51"/>
      <c r="DM253" s="51"/>
      <c r="DN253" s="51"/>
      <c r="DO253" s="51"/>
      <c r="DP253" s="51"/>
      <c r="DQ253" s="51"/>
      <c r="DR253" s="51"/>
      <c r="DS253" s="51"/>
      <c r="DT253" s="51"/>
      <c r="DU253" s="51"/>
      <c r="DV253" s="51"/>
      <c r="DW253" s="51"/>
      <c r="DX253" s="51"/>
      <c r="DY253" s="51"/>
      <c r="DZ253" s="51"/>
      <c r="EA253" s="51"/>
      <c r="EB253" s="51"/>
      <c r="EC253" s="51"/>
      <c r="ED253" s="51"/>
      <c r="EE253" s="51"/>
      <c r="EF253" s="51"/>
    </row>
    <row r="254" spans="1:136" ht="21">
      <c r="A254" s="29">
        <v>43</v>
      </c>
      <c r="B254" s="64">
        <f>IF(ลับ!B$3=0,0,IF(เวลาเรียน!G48="น",ลับ!B$3,0))</f>
        <v>0</v>
      </c>
      <c r="C254" s="64">
        <f>IF(ลับ!C$3=0,0,IF(เวลาเรียน!H48="น",ลับ!C$3,0))</f>
        <v>0</v>
      </c>
      <c r="D254" s="64">
        <f>IF(ลับ!D$3=0,0,IF(เวลาเรียน!I48="น",ลับ!D$3,0))</f>
        <v>0</v>
      </c>
      <c r="E254" s="64">
        <f>IF(ลับ!E$3=0,0,IF(เวลาเรียน!J48="น",ลับ!E$3,0))</f>
        <v>0</v>
      </c>
      <c r="F254" s="64">
        <f>IF(ลับ!F$3=0,0,IF(เวลาเรียน!K48="น",ลับ!F$3,0))</f>
        <v>0</v>
      </c>
      <c r="G254" s="64">
        <f>IF(ลับ!G$3=0,0,IF(เวลาเรียน!L48="น",ลับ!G$3,0))</f>
        <v>0</v>
      </c>
      <c r="H254" s="64">
        <f>IF(ลับ!H$3=0,0,IF(เวลาเรียน!M48="น",ลับ!H$3,0))</f>
        <v>0</v>
      </c>
      <c r="I254" s="64">
        <f>IF(ลับ!I$3=0,0,IF(เวลาเรียน!N48="น",ลับ!I$3,0))</f>
        <v>0</v>
      </c>
      <c r="J254" s="64">
        <f>IF(ลับ!J$3=0,0,IF(เวลาเรียน!O48="น",ลับ!J$3,0))</f>
        <v>0</v>
      </c>
      <c r="K254" s="64">
        <f>IF(ลับ!K$3=0,0,IF(เวลาเรียน!P48="น",ลับ!K$3,0))</f>
        <v>0</v>
      </c>
      <c r="L254" s="64">
        <f>IF(ลับ!L$3=0,0,IF(เวลาเรียน!Q48="น",ลับ!L$3,0))</f>
        <v>0</v>
      </c>
      <c r="M254" s="64">
        <f>IF(ลับ!M$3=0,0,IF(เวลาเรียน!R48="น",ลับ!M$3,0))</f>
        <v>0</v>
      </c>
      <c r="N254" s="64">
        <f>IF(ลับ!N$3=0,0,IF(เวลาเรียน!S48="น",ลับ!N$3,0))</f>
        <v>0</v>
      </c>
      <c r="O254" s="64">
        <f>IF(ลับ!O$3=0,0,IF(เวลาเรียน!T48="น",ลับ!O$3,0))</f>
        <v>0</v>
      </c>
      <c r="P254" s="64">
        <f>IF(ลับ!P$3=0,0,IF(เวลาเรียน!U48="น",ลับ!P$3,0))</f>
        <v>0</v>
      </c>
      <c r="Q254" s="64">
        <f>IF(ลับ!Q$3=0,0,IF(เวลาเรียน!V48="น",ลับ!Q$3,0))</f>
        <v>0</v>
      </c>
      <c r="R254" s="64">
        <f>IF(ลับ!R$3=0,0,IF(เวลาเรียน!W48="น",ลับ!R$3,0))</f>
        <v>0</v>
      </c>
      <c r="S254" s="64">
        <f>IF(ลับ!S$3=0,0,IF(เวลาเรียน!X48="น",ลับ!S$3,0))</f>
        <v>0</v>
      </c>
      <c r="T254" s="64">
        <f>IF(ลับ!T$3=0,0,IF(เวลาเรียน!Y48="น",ลับ!T$3,0))</f>
        <v>0</v>
      </c>
      <c r="U254" s="64">
        <f>IF(ลับ!U$3=0,0,IF(เวลาเรียน!Z48="น",ลับ!U$3,0))</f>
        <v>0</v>
      </c>
      <c r="V254" s="64">
        <f>IF(ลับ!V$3=0,0,IF(เวลาเรียน!AA48="น",ลับ!V$3,0))</f>
        <v>0</v>
      </c>
      <c r="W254" s="64">
        <f>IF(ลับ!W$3=0,0,IF(เวลาเรียน!AB48="น",ลับ!W$3,0))</f>
        <v>0</v>
      </c>
      <c r="X254" s="64">
        <f>IF(ลับ!X$3=0,0,IF(เวลาเรียน!AC48="น",ลับ!X$3,0))</f>
        <v>0</v>
      </c>
      <c r="Y254" s="64">
        <f>IF(ลับ!Y$3=0,0,IF(เวลาเรียน!AD48="น",ลับ!Y$3,0))</f>
        <v>0</v>
      </c>
      <c r="Z254" s="773">
        <f>IF(ลับ!Z$3=0,0,IF(เวลาเรียน!AE48="น",ลับ!Z$3,0))</f>
        <v>0</v>
      </c>
      <c r="AA254" s="64">
        <f>IF(ลับ!B$3=0,0,IF(เวลาเรียน!AH48="น",ลับ!B$3,0))</f>
        <v>0</v>
      </c>
      <c r="AB254" s="64">
        <f>IF(ลับ!C$3=0,0,IF(เวลาเรียน!AI48="น",ลับ!C$3,0))</f>
        <v>0</v>
      </c>
      <c r="AC254" s="64">
        <f>IF(ลับ!D$3=0,0,IF(เวลาเรียน!AJ48="น",ลับ!D$3,0))</f>
        <v>0</v>
      </c>
      <c r="AD254" s="64">
        <f>IF(ลับ!E$3=0,0,IF(เวลาเรียน!AK48="น",ลับ!E$3,0))</f>
        <v>0</v>
      </c>
      <c r="AE254" s="64">
        <f>IF(ลับ!F$3=0,0,IF(เวลาเรียน!AL48="น",ลับ!F$3,0))</f>
        <v>0</v>
      </c>
      <c r="AF254" s="64">
        <f>IF(ลับ!G$3=0,0,IF(เวลาเรียน!AM48="น",ลับ!G$3,0))</f>
        <v>0</v>
      </c>
      <c r="AG254" s="64">
        <f>IF(ลับ!H$3=0,0,IF(เวลาเรียน!AN48="น",ลับ!H$3,0))</f>
        <v>0</v>
      </c>
      <c r="AH254" s="64">
        <f>IF(ลับ!I$3=0,0,IF(เวลาเรียน!AO48="น",ลับ!I$3,0))</f>
        <v>0</v>
      </c>
      <c r="AI254" s="64">
        <f>IF(ลับ!J$3=0,0,IF(เวลาเรียน!AP48="น",ลับ!J$3,0))</f>
        <v>0</v>
      </c>
      <c r="AJ254" s="64">
        <f>IF(ลับ!K$3=0,0,IF(เวลาเรียน!AQ48="น",ลับ!K$3,0))</f>
        <v>0</v>
      </c>
      <c r="AK254" s="64">
        <f>IF(ลับ!L$3=0,0,IF(เวลาเรียน!AR48="น",ลับ!L$3,0))</f>
        <v>0</v>
      </c>
      <c r="AL254" s="64">
        <f>IF(ลับ!M$3=0,0,IF(เวลาเรียน!AS48="น",ลับ!M$3,0))</f>
        <v>0</v>
      </c>
      <c r="AM254" s="64">
        <f>IF(ลับ!N$3=0,0,IF(เวลาเรียน!AT48="น",ลับ!N$3,0))</f>
        <v>0</v>
      </c>
      <c r="AN254" s="64">
        <f>IF(ลับ!O$3=0,0,IF(เวลาเรียน!AU48="น",ลับ!O$3,0))</f>
        <v>0</v>
      </c>
      <c r="AO254" s="64">
        <f>IF(ลับ!P$3=0,0,IF(เวลาเรียน!AV48="น",ลับ!P$3,0))</f>
        <v>0</v>
      </c>
      <c r="AP254" s="64">
        <f>IF(ลับ!Q$3=0,0,IF(เวลาเรียน!AW48="น",ลับ!Q$3,0))</f>
        <v>0</v>
      </c>
      <c r="AQ254" s="64">
        <f>IF(ลับ!R$3=0,0,IF(เวลาเรียน!AX48="น",ลับ!R$3,0))</f>
        <v>0</v>
      </c>
      <c r="AR254" s="64">
        <f>IF(ลับ!S$3=0,0,IF(เวลาเรียน!AY48="น",ลับ!S$3,0))</f>
        <v>0</v>
      </c>
      <c r="AS254" s="64">
        <f>IF(ลับ!T$3=0,0,IF(เวลาเรียน!AZ48="น",ลับ!T$3,0))</f>
        <v>0</v>
      </c>
      <c r="AT254" s="64">
        <f>IF(ลับ!U$3=0,0,IF(เวลาเรียน!BA48="น",ลับ!U$3,0))</f>
        <v>0</v>
      </c>
      <c r="AU254" s="64">
        <f>IF(ลับ!V$3=0,0,IF(เวลาเรียน!BB48="น",ลับ!V$3,0))</f>
        <v>0</v>
      </c>
      <c r="AV254" s="64">
        <f>IF(ลับ!W$3=0,0,IF(เวลาเรียน!BC48="น",ลับ!W$3,0))</f>
        <v>0</v>
      </c>
      <c r="AW254" s="64">
        <f>IF(ลับ!X$3=0,0,IF(เวลาเรียน!BD48="น",ลับ!X$3,0))</f>
        <v>0</v>
      </c>
      <c r="AX254" s="64">
        <f>IF(ลับ!Y$3=0,0,IF(เวลาเรียน!BE48="น",ลับ!Y$3,0))</f>
        <v>0</v>
      </c>
      <c r="AY254" s="64">
        <f>IF(ลับ!Z$3=0,0,IF(เวลาเรียน!BF48="น",ลับ!Z$3,0))</f>
        <v>0</v>
      </c>
      <c r="AZ254" s="64">
        <f>IF(ลับ!AA$3=0,0,IF(เวลาเรียน!BG48="น",ลับ!AA$3,0))</f>
        <v>0</v>
      </c>
      <c r="BA254" s="64">
        <f>IF(ลับ!AB$3=0,0,IF(เวลาเรียน!BH48="น",ลับ!AB$3,0))</f>
        <v>0</v>
      </c>
      <c r="BB254" s="64">
        <f>IF(ลับ!AC$3=0,0,IF(เวลาเรียน!BI48="น",ลับ!AC$3,0))</f>
        <v>0</v>
      </c>
      <c r="BC254" s="64">
        <f>IF(ลับ!AD$3=0,0,IF(เวลาเรียน!BJ48="น",ลับ!AD$3,0))</f>
        <v>0</v>
      </c>
      <c r="BD254" s="64">
        <f>IF(ลับ!AE$3=0,0,IF(เวลาเรียน!BK48="น",ลับ!AE$3,0))</f>
        <v>0</v>
      </c>
      <c r="BE254" s="64">
        <f>IF(ลับ!AF$3=0,0,IF(เวลาเรียน!BL48="น",ลับ!AF$3,0))</f>
        <v>0</v>
      </c>
      <c r="BF254" s="64">
        <f>IF(ลับ!AG$3=0,0,IF(เวลาเรียน!BM48="น",ลับ!AG$3,0))</f>
        <v>0</v>
      </c>
      <c r="BG254" s="64">
        <f>IF(ลับ!AH$3=0,0,IF(เวลาเรียน!BN48="น",ลับ!AH$3,0))</f>
        <v>0</v>
      </c>
      <c r="BH254" s="64">
        <f>IF(ลับ!AI$3=0,0,IF(เวลาเรียน!BO48="น",ลับ!AI$3,0))</f>
        <v>0</v>
      </c>
      <c r="BI254" s="64">
        <f>IF(ลับ!AJ$3=0,0,IF(เวลาเรียน!BP48="น",ลับ!AJ$3,0))</f>
        <v>0</v>
      </c>
      <c r="BJ254" s="64">
        <f>IF(ลับ!AK$3=0,0,IF(เวลาเรียน!BQ48="น",ลับ!AK$3,0))</f>
        <v>0</v>
      </c>
      <c r="BK254" s="64">
        <f>IF(ลับ!AL$3=0,0,IF(เวลาเรียน!BR48="น",ลับ!AL$3,0))</f>
        <v>0</v>
      </c>
      <c r="BL254" s="64">
        <f>IF(ลับ!AM$3=0,0,IF(เวลาเรียน!BS48="น",ลับ!AM$3,0))</f>
        <v>0</v>
      </c>
      <c r="BM254" s="64">
        <f>IF(ลับ!AN$3=0,0,IF(เวลาเรียน!BT48="น",ลับ!AN$3,0))</f>
        <v>0</v>
      </c>
      <c r="BN254" s="64">
        <f>IF(ลับ!AO$3=0,0,IF(เวลาเรียน!BU48="น",ลับ!AO$3,0))</f>
        <v>0</v>
      </c>
      <c r="BO254" s="64">
        <f>IF(ลับ!AP$3=0,0,IF(เวลาเรียน!BV48="น",ลับ!AP$3,0))</f>
        <v>0</v>
      </c>
      <c r="BP254" s="64">
        <f>IF(ลับ!AQ$3=0,0,IF(เวลาเรียน!BW48="น",ลับ!AQ$3,0))</f>
        <v>0</v>
      </c>
      <c r="BQ254" s="64">
        <f>IF(ลับ!AR$3=0,0,IF(เวลาเรียน!BX48="น",ลับ!AR$3,0))</f>
        <v>0</v>
      </c>
      <c r="BR254" s="64">
        <f>IF(ลับ!AS$3=0,0,IF(เวลาเรียน!BY48="น",ลับ!AS$3,0))</f>
        <v>0</v>
      </c>
      <c r="BS254" s="773">
        <f>IF(ลับ!AT$3=0,0,IF(เวลาเรียน!BZ48="น",ลับ!AT$3,0))</f>
        <v>0</v>
      </c>
      <c r="BT254" s="64">
        <f>IF(ลับ!BT$3=0,0,IF(เวลาเรียน!CB48="น",ลับ!BT$3,0))</f>
        <v>0</v>
      </c>
      <c r="BU254" s="64">
        <f>IF(ลับ!BU$3=0,0,IF(เวลาเรียน!CC48="น",ลับ!BU$3,0))</f>
        <v>0</v>
      </c>
      <c r="BV254" s="64">
        <f>IF(ลับ!BV$3=0,0,IF(เวลาเรียน!CD48="น",ลับ!BV$3,0))</f>
        <v>0</v>
      </c>
      <c r="BW254" s="64">
        <f>IF(ลับ!BW$3=0,0,IF(เวลาเรียน!CE48="น",ลับ!BW$3,0))</f>
        <v>0</v>
      </c>
      <c r="BX254" s="64">
        <f>IF(ลับ!BX$3=0,0,IF(เวลาเรียน!CF48="น",ลับ!BX$3,0))</f>
        <v>0</v>
      </c>
      <c r="BY254" s="64">
        <f>IF(ลับ!BY$3=0,0,IF(เวลาเรียน!CG48="น",ลับ!BY$3,0))</f>
        <v>0</v>
      </c>
      <c r="BZ254" s="64">
        <f>IF(ลับ!BZ$3=0,0,IF(เวลาเรียน!CH48="น",ลับ!BZ$3,0))</f>
        <v>0</v>
      </c>
      <c r="CA254" s="64">
        <f>IF(ลับ!CA$3=0,0,IF(เวลาเรียน!CI48="น",ลับ!CA$3,0))</f>
        <v>0</v>
      </c>
      <c r="CB254" s="64">
        <f>IF(ลับ!CB$3=0,0,IF(เวลาเรียน!CJ48="น",ลับ!CB$3,0))</f>
        <v>0</v>
      </c>
      <c r="CC254" s="64">
        <f>IF(ลับ!CC$3=0,0,IF(เวลาเรียน!CK48="น",ลับ!CC$3,0))</f>
        <v>0</v>
      </c>
      <c r="CD254" s="64">
        <f>IF(ลับ!CD$3=0,0,IF(เวลาเรียน!CL48="น",ลับ!CD$3,0))</f>
        <v>0</v>
      </c>
      <c r="CE254" s="64">
        <f>IF(ลับ!CE$3=0,0,IF(เวลาเรียน!CM48="น",ลับ!CE$3,0))</f>
        <v>0</v>
      </c>
      <c r="CF254" s="64">
        <f>IF(ลับ!CF$3=0,0,IF(เวลาเรียน!CN48="น",ลับ!CF$3,0))</f>
        <v>0</v>
      </c>
      <c r="CG254" s="64">
        <f>IF(ลับ!CG$3=0,0,IF(เวลาเรียน!CO48="น",ลับ!CG$3,0))</f>
        <v>0</v>
      </c>
      <c r="CH254" s="64">
        <f>IF(ลับ!CH$3=0,0,IF(เวลาเรียน!CP48="น",ลับ!CH$3,0))</f>
        <v>0</v>
      </c>
      <c r="CI254" s="64">
        <f>IF(ลับ!CI$3=0,0,IF(เวลาเรียน!CQ48="น",ลับ!CI$3,0))</f>
        <v>0</v>
      </c>
      <c r="CJ254" s="64">
        <f>IF(ลับ!CJ$3=0,0,IF(เวลาเรียน!CR48="น",ลับ!CJ$3,0))</f>
        <v>0</v>
      </c>
      <c r="CK254" s="64">
        <f>IF(ลับ!CK$3=0,0,IF(เวลาเรียน!CS48="น",ลับ!CK$3,0))</f>
        <v>0</v>
      </c>
      <c r="CL254" s="64">
        <f>IF(ลับ!CL$3=0,0,IF(เวลาเรียน!CT48="น",ลับ!CL$3,0))</f>
        <v>0</v>
      </c>
      <c r="CM254" s="64">
        <f>IF(ลับ!CM$3=0,0,IF(เวลาเรียน!CU48="น",ลับ!CM$3,0))</f>
        <v>0</v>
      </c>
      <c r="CN254" s="64">
        <f>IF(ลับ!CN$3=0,0,IF(เวลาเรียน!CV48="น",ลับ!CN$3,0))</f>
        <v>0</v>
      </c>
      <c r="CO254" s="64">
        <f>IF(ลับ!CO$3=0,0,IF(เวลาเรียน!CW48="น",ลับ!CO$3,0))</f>
        <v>0</v>
      </c>
      <c r="CP254" s="64">
        <f>IF(ลับ!CP$3=0,0,IF(เวลาเรียน!CX48="น",ลับ!CP$3,0))</f>
        <v>0</v>
      </c>
      <c r="CQ254" s="64">
        <f>IF(ลับ!CQ$3=0,0,IF(เวลาเรียน!CY48="น",ลับ!CQ$3,0))</f>
        <v>0</v>
      </c>
      <c r="CR254" s="64">
        <f>IF(ลับ!CR$3=0,0,IF(เวลาเรียน!CZ48="น",ลับ!CR$3,0))</f>
        <v>0</v>
      </c>
      <c r="CS254" s="64">
        <f>IF(ลับ!CS$3=0,0,IF(เวลาเรียน!DA48="น",ลับ!CS$3,0))</f>
        <v>0</v>
      </c>
      <c r="CT254" s="64">
        <f>IF(ลับ!CT$3=0,0,IF(เวลาเรียน!DB48="น",ลับ!CT$3,0))</f>
        <v>0</v>
      </c>
      <c r="CU254" s="64">
        <f>IF(ลับ!CU$3=0,0,IF(เวลาเรียน!DC48="น",ลับ!CU$3,0))</f>
        <v>0</v>
      </c>
      <c r="CV254" s="64">
        <f>IF(ลับ!CV$3=0,0,IF(เวลาเรียน!DD48="น",ลับ!CV$3,0))</f>
        <v>0</v>
      </c>
      <c r="CW254" s="64">
        <f>IF(ลับ!CW$3=0,0,IF(เวลาเรียน!DE48="น",ลับ!CW$3,0))</f>
        <v>0</v>
      </c>
      <c r="CX254" s="85">
        <f t="shared" si="27"/>
        <v>0</v>
      </c>
      <c r="CZ254" s="51"/>
      <c r="DA254" s="51"/>
      <c r="DB254" s="51"/>
      <c r="DC254" s="51"/>
      <c r="DD254" s="51"/>
      <c r="DE254" s="51"/>
      <c r="DF254" s="51"/>
      <c r="DG254" s="51"/>
      <c r="DH254" s="51"/>
      <c r="DI254" s="51"/>
      <c r="DJ254" s="51"/>
      <c r="DK254" s="51"/>
      <c r="DL254" s="51"/>
      <c r="DM254" s="51"/>
      <c r="DN254" s="51"/>
      <c r="DO254" s="51"/>
      <c r="DP254" s="51"/>
      <c r="DQ254" s="51"/>
      <c r="DR254" s="51"/>
      <c r="DS254" s="51"/>
      <c r="DT254" s="51"/>
      <c r="DU254" s="51"/>
      <c r="DV254" s="51"/>
      <c r="DW254" s="51"/>
      <c r="DX254" s="51"/>
      <c r="DY254" s="51"/>
      <c r="DZ254" s="51"/>
      <c r="EA254" s="51"/>
      <c r="EB254" s="51"/>
      <c r="EC254" s="51"/>
      <c r="ED254" s="51"/>
      <c r="EE254" s="51"/>
      <c r="EF254" s="51"/>
    </row>
    <row r="255" spans="1:136" ht="21">
      <c r="A255" s="29">
        <v>44</v>
      </c>
      <c r="B255" s="64">
        <f>IF(ลับ!B$3=0,0,IF(เวลาเรียน!G49="น",ลับ!B$3,0))</f>
        <v>0</v>
      </c>
      <c r="C255" s="64">
        <f>IF(ลับ!C$3=0,0,IF(เวลาเรียน!H49="น",ลับ!C$3,0))</f>
        <v>0</v>
      </c>
      <c r="D255" s="64">
        <f>IF(ลับ!D$3=0,0,IF(เวลาเรียน!I49="น",ลับ!D$3,0))</f>
        <v>0</v>
      </c>
      <c r="E255" s="64">
        <f>IF(ลับ!E$3=0,0,IF(เวลาเรียน!J49="น",ลับ!E$3,0))</f>
        <v>0</v>
      </c>
      <c r="F255" s="64">
        <f>IF(ลับ!F$3=0,0,IF(เวลาเรียน!K49="น",ลับ!F$3,0))</f>
        <v>0</v>
      </c>
      <c r="G255" s="64">
        <f>IF(ลับ!G$3=0,0,IF(เวลาเรียน!L49="น",ลับ!G$3,0))</f>
        <v>0</v>
      </c>
      <c r="H255" s="64">
        <f>IF(ลับ!H$3=0,0,IF(เวลาเรียน!M49="น",ลับ!H$3,0))</f>
        <v>0</v>
      </c>
      <c r="I255" s="64">
        <f>IF(ลับ!I$3=0,0,IF(เวลาเรียน!N49="น",ลับ!I$3,0))</f>
        <v>0</v>
      </c>
      <c r="J255" s="64">
        <f>IF(ลับ!J$3=0,0,IF(เวลาเรียน!O49="น",ลับ!J$3,0))</f>
        <v>0</v>
      </c>
      <c r="K255" s="64">
        <f>IF(ลับ!K$3=0,0,IF(เวลาเรียน!P49="น",ลับ!K$3,0))</f>
        <v>0</v>
      </c>
      <c r="L255" s="64">
        <f>IF(ลับ!L$3=0,0,IF(เวลาเรียน!Q49="น",ลับ!L$3,0))</f>
        <v>0</v>
      </c>
      <c r="M255" s="64">
        <f>IF(ลับ!M$3=0,0,IF(เวลาเรียน!R49="น",ลับ!M$3,0))</f>
        <v>0</v>
      </c>
      <c r="N255" s="64">
        <f>IF(ลับ!N$3=0,0,IF(เวลาเรียน!S49="น",ลับ!N$3,0))</f>
        <v>0</v>
      </c>
      <c r="O255" s="64">
        <f>IF(ลับ!O$3=0,0,IF(เวลาเรียน!T49="น",ลับ!O$3,0))</f>
        <v>0</v>
      </c>
      <c r="P255" s="64">
        <f>IF(ลับ!P$3=0,0,IF(เวลาเรียน!U49="น",ลับ!P$3,0))</f>
        <v>0</v>
      </c>
      <c r="Q255" s="64">
        <f>IF(ลับ!Q$3=0,0,IF(เวลาเรียน!V49="น",ลับ!Q$3,0))</f>
        <v>0</v>
      </c>
      <c r="R255" s="64">
        <f>IF(ลับ!R$3=0,0,IF(เวลาเรียน!W49="น",ลับ!R$3,0))</f>
        <v>0</v>
      </c>
      <c r="S255" s="64">
        <f>IF(ลับ!S$3=0,0,IF(เวลาเรียน!X49="น",ลับ!S$3,0))</f>
        <v>0</v>
      </c>
      <c r="T255" s="64">
        <f>IF(ลับ!T$3=0,0,IF(เวลาเรียน!Y49="น",ลับ!T$3,0))</f>
        <v>0</v>
      </c>
      <c r="U255" s="64">
        <f>IF(ลับ!U$3=0,0,IF(เวลาเรียน!Z49="น",ลับ!U$3,0))</f>
        <v>0</v>
      </c>
      <c r="V255" s="64">
        <f>IF(ลับ!V$3=0,0,IF(เวลาเรียน!AA49="น",ลับ!V$3,0))</f>
        <v>0</v>
      </c>
      <c r="W255" s="64">
        <f>IF(ลับ!W$3=0,0,IF(เวลาเรียน!AB49="น",ลับ!W$3,0))</f>
        <v>0</v>
      </c>
      <c r="X255" s="64">
        <f>IF(ลับ!X$3=0,0,IF(เวลาเรียน!AC49="น",ลับ!X$3,0))</f>
        <v>0</v>
      </c>
      <c r="Y255" s="64">
        <f>IF(ลับ!Y$3=0,0,IF(เวลาเรียน!AD49="น",ลับ!Y$3,0))</f>
        <v>0</v>
      </c>
      <c r="Z255" s="773">
        <f>IF(ลับ!Z$3=0,0,IF(เวลาเรียน!AE49="น",ลับ!Z$3,0))</f>
        <v>0</v>
      </c>
      <c r="AA255" s="64">
        <f>IF(ลับ!B$3=0,0,IF(เวลาเรียน!AH49="น",ลับ!B$3,0))</f>
        <v>0</v>
      </c>
      <c r="AB255" s="64">
        <f>IF(ลับ!C$3=0,0,IF(เวลาเรียน!AI49="น",ลับ!C$3,0))</f>
        <v>0</v>
      </c>
      <c r="AC255" s="64">
        <f>IF(ลับ!D$3=0,0,IF(เวลาเรียน!AJ49="น",ลับ!D$3,0))</f>
        <v>0</v>
      </c>
      <c r="AD255" s="64">
        <f>IF(ลับ!E$3=0,0,IF(เวลาเรียน!AK49="น",ลับ!E$3,0))</f>
        <v>0</v>
      </c>
      <c r="AE255" s="64">
        <f>IF(ลับ!F$3=0,0,IF(เวลาเรียน!AL49="น",ลับ!F$3,0))</f>
        <v>0</v>
      </c>
      <c r="AF255" s="64">
        <f>IF(ลับ!G$3=0,0,IF(เวลาเรียน!AM49="น",ลับ!G$3,0))</f>
        <v>0</v>
      </c>
      <c r="AG255" s="64">
        <f>IF(ลับ!H$3=0,0,IF(เวลาเรียน!AN49="น",ลับ!H$3,0))</f>
        <v>0</v>
      </c>
      <c r="AH255" s="64">
        <f>IF(ลับ!I$3=0,0,IF(เวลาเรียน!AO49="น",ลับ!I$3,0))</f>
        <v>0</v>
      </c>
      <c r="AI255" s="64">
        <f>IF(ลับ!J$3=0,0,IF(เวลาเรียน!AP49="น",ลับ!J$3,0))</f>
        <v>0</v>
      </c>
      <c r="AJ255" s="64">
        <f>IF(ลับ!K$3=0,0,IF(เวลาเรียน!AQ49="น",ลับ!K$3,0))</f>
        <v>0</v>
      </c>
      <c r="AK255" s="64">
        <f>IF(ลับ!L$3=0,0,IF(เวลาเรียน!AR49="น",ลับ!L$3,0))</f>
        <v>0</v>
      </c>
      <c r="AL255" s="64">
        <f>IF(ลับ!M$3=0,0,IF(เวลาเรียน!AS49="น",ลับ!M$3,0))</f>
        <v>0</v>
      </c>
      <c r="AM255" s="64">
        <f>IF(ลับ!N$3=0,0,IF(เวลาเรียน!AT49="น",ลับ!N$3,0))</f>
        <v>0</v>
      </c>
      <c r="AN255" s="64">
        <f>IF(ลับ!O$3=0,0,IF(เวลาเรียน!AU49="น",ลับ!O$3,0))</f>
        <v>0</v>
      </c>
      <c r="AO255" s="64">
        <f>IF(ลับ!P$3=0,0,IF(เวลาเรียน!AV49="น",ลับ!P$3,0))</f>
        <v>0</v>
      </c>
      <c r="AP255" s="64">
        <f>IF(ลับ!Q$3=0,0,IF(เวลาเรียน!AW49="น",ลับ!Q$3,0))</f>
        <v>0</v>
      </c>
      <c r="AQ255" s="64">
        <f>IF(ลับ!R$3=0,0,IF(เวลาเรียน!AX49="น",ลับ!R$3,0))</f>
        <v>0</v>
      </c>
      <c r="AR255" s="64">
        <f>IF(ลับ!S$3=0,0,IF(เวลาเรียน!AY49="น",ลับ!S$3,0))</f>
        <v>0</v>
      </c>
      <c r="AS255" s="64">
        <f>IF(ลับ!T$3=0,0,IF(เวลาเรียน!AZ49="น",ลับ!T$3,0))</f>
        <v>0</v>
      </c>
      <c r="AT255" s="64">
        <f>IF(ลับ!U$3=0,0,IF(เวลาเรียน!BA49="น",ลับ!U$3,0))</f>
        <v>0</v>
      </c>
      <c r="AU255" s="64">
        <f>IF(ลับ!V$3=0,0,IF(เวลาเรียน!BB49="น",ลับ!V$3,0))</f>
        <v>0</v>
      </c>
      <c r="AV255" s="64">
        <f>IF(ลับ!W$3=0,0,IF(เวลาเรียน!BC49="น",ลับ!W$3,0))</f>
        <v>0</v>
      </c>
      <c r="AW255" s="64">
        <f>IF(ลับ!X$3=0,0,IF(เวลาเรียน!BD49="น",ลับ!X$3,0))</f>
        <v>0</v>
      </c>
      <c r="AX255" s="64">
        <f>IF(ลับ!Y$3=0,0,IF(เวลาเรียน!BE49="น",ลับ!Y$3,0))</f>
        <v>0</v>
      </c>
      <c r="AY255" s="64">
        <f>IF(ลับ!Z$3=0,0,IF(เวลาเรียน!BF49="น",ลับ!Z$3,0))</f>
        <v>0</v>
      </c>
      <c r="AZ255" s="64">
        <f>IF(ลับ!AA$3=0,0,IF(เวลาเรียน!BG49="น",ลับ!AA$3,0))</f>
        <v>0</v>
      </c>
      <c r="BA255" s="64">
        <f>IF(ลับ!AB$3=0,0,IF(เวลาเรียน!BH49="น",ลับ!AB$3,0))</f>
        <v>0</v>
      </c>
      <c r="BB255" s="64">
        <f>IF(ลับ!AC$3=0,0,IF(เวลาเรียน!BI49="น",ลับ!AC$3,0))</f>
        <v>0</v>
      </c>
      <c r="BC255" s="64">
        <f>IF(ลับ!AD$3=0,0,IF(เวลาเรียน!BJ49="น",ลับ!AD$3,0))</f>
        <v>0</v>
      </c>
      <c r="BD255" s="64">
        <f>IF(ลับ!AE$3=0,0,IF(เวลาเรียน!BK49="น",ลับ!AE$3,0))</f>
        <v>0</v>
      </c>
      <c r="BE255" s="64">
        <f>IF(ลับ!AF$3=0,0,IF(เวลาเรียน!BL49="น",ลับ!AF$3,0))</f>
        <v>0</v>
      </c>
      <c r="BF255" s="64">
        <f>IF(ลับ!AG$3=0,0,IF(เวลาเรียน!BM49="น",ลับ!AG$3,0))</f>
        <v>0</v>
      </c>
      <c r="BG255" s="64">
        <f>IF(ลับ!AH$3=0,0,IF(เวลาเรียน!BN49="น",ลับ!AH$3,0))</f>
        <v>0</v>
      </c>
      <c r="BH255" s="64">
        <f>IF(ลับ!AI$3=0,0,IF(เวลาเรียน!BO49="น",ลับ!AI$3,0))</f>
        <v>0</v>
      </c>
      <c r="BI255" s="64">
        <f>IF(ลับ!AJ$3=0,0,IF(เวลาเรียน!BP49="น",ลับ!AJ$3,0))</f>
        <v>0</v>
      </c>
      <c r="BJ255" s="64">
        <f>IF(ลับ!AK$3=0,0,IF(เวลาเรียน!BQ49="น",ลับ!AK$3,0))</f>
        <v>0</v>
      </c>
      <c r="BK255" s="64">
        <f>IF(ลับ!AL$3=0,0,IF(เวลาเรียน!BR49="น",ลับ!AL$3,0))</f>
        <v>0</v>
      </c>
      <c r="BL255" s="64">
        <f>IF(ลับ!AM$3=0,0,IF(เวลาเรียน!BS49="น",ลับ!AM$3,0))</f>
        <v>0</v>
      </c>
      <c r="BM255" s="64">
        <f>IF(ลับ!AN$3=0,0,IF(เวลาเรียน!BT49="น",ลับ!AN$3,0))</f>
        <v>0</v>
      </c>
      <c r="BN255" s="64">
        <f>IF(ลับ!AO$3=0,0,IF(เวลาเรียน!BU49="น",ลับ!AO$3,0))</f>
        <v>0</v>
      </c>
      <c r="BO255" s="64">
        <f>IF(ลับ!AP$3=0,0,IF(เวลาเรียน!BV49="น",ลับ!AP$3,0))</f>
        <v>0</v>
      </c>
      <c r="BP255" s="64">
        <f>IF(ลับ!AQ$3=0,0,IF(เวลาเรียน!BW49="น",ลับ!AQ$3,0))</f>
        <v>0</v>
      </c>
      <c r="BQ255" s="64">
        <f>IF(ลับ!AR$3=0,0,IF(เวลาเรียน!BX49="น",ลับ!AR$3,0))</f>
        <v>0</v>
      </c>
      <c r="BR255" s="64">
        <f>IF(ลับ!AS$3=0,0,IF(เวลาเรียน!BY49="น",ลับ!AS$3,0))</f>
        <v>0</v>
      </c>
      <c r="BS255" s="773">
        <f>IF(ลับ!AT$3=0,0,IF(เวลาเรียน!BZ49="น",ลับ!AT$3,0))</f>
        <v>0</v>
      </c>
      <c r="BT255" s="64">
        <f>IF(ลับ!BT$3=0,0,IF(เวลาเรียน!CB49="น",ลับ!BT$3,0))</f>
        <v>0</v>
      </c>
      <c r="BU255" s="64">
        <f>IF(ลับ!BU$3=0,0,IF(เวลาเรียน!CC49="น",ลับ!BU$3,0))</f>
        <v>0</v>
      </c>
      <c r="BV255" s="64">
        <f>IF(ลับ!BV$3=0,0,IF(เวลาเรียน!CD49="น",ลับ!BV$3,0))</f>
        <v>0</v>
      </c>
      <c r="BW255" s="64">
        <f>IF(ลับ!BW$3=0,0,IF(เวลาเรียน!CE49="น",ลับ!BW$3,0))</f>
        <v>0</v>
      </c>
      <c r="BX255" s="64">
        <f>IF(ลับ!BX$3=0,0,IF(เวลาเรียน!CF49="น",ลับ!BX$3,0))</f>
        <v>0</v>
      </c>
      <c r="BY255" s="64">
        <f>IF(ลับ!BY$3=0,0,IF(เวลาเรียน!CG49="น",ลับ!BY$3,0))</f>
        <v>0</v>
      </c>
      <c r="BZ255" s="64">
        <f>IF(ลับ!BZ$3=0,0,IF(เวลาเรียน!CH49="น",ลับ!BZ$3,0))</f>
        <v>0</v>
      </c>
      <c r="CA255" s="64">
        <f>IF(ลับ!CA$3=0,0,IF(เวลาเรียน!CI49="น",ลับ!CA$3,0))</f>
        <v>0</v>
      </c>
      <c r="CB255" s="64">
        <f>IF(ลับ!CB$3=0,0,IF(เวลาเรียน!CJ49="น",ลับ!CB$3,0))</f>
        <v>0</v>
      </c>
      <c r="CC255" s="64">
        <f>IF(ลับ!CC$3=0,0,IF(เวลาเรียน!CK49="น",ลับ!CC$3,0))</f>
        <v>0</v>
      </c>
      <c r="CD255" s="64">
        <f>IF(ลับ!CD$3=0,0,IF(เวลาเรียน!CL49="น",ลับ!CD$3,0))</f>
        <v>0</v>
      </c>
      <c r="CE255" s="64">
        <f>IF(ลับ!CE$3=0,0,IF(เวลาเรียน!CM49="น",ลับ!CE$3,0))</f>
        <v>0</v>
      </c>
      <c r="CF255" s="64">
        <f>IF(ลับ!CF$3=0,0,IF(เวลาเรียน!CN49="น",ลับ!CF$3,0))</f>
        <v>0</v>
      </c>
      <c r="CG255" s="64">
        <f>IF(ลับ!CG$3=0,0,IF(เวลาเรียน!CO49="น",ลับ!CG$3,0))</f>
        <v>0</v>
      </c>
      <c r="CH255" s="64">
        <f>IF(ลับ!CH$3=0,0,IF(เวลาเรียน!CP49="น",ลับ!CH$3,0))</f>
        <v>0</v>
      </c>
      <c r="CI255" s="64">
        <f>IF(ลับ!CI$3=0,0,IF(เวลาเรียน!CQ49="น",ลับ!CI$3,0))</f>
        <v>0</v>
      </c>
      <c r="CJ255" s="64">
        <f>IF(ลับ!CJ$3=0,0,IF(เวลาเรียน!CR49="น",ลับ!CJ$3,0))</f>
        <v>0</v>
      </c>
      <c r="CK255" s="64">
        <f>IF(ลับ!CK$3=0,0,IF(เวลาเรียน!CS49="น",ลับ!CK$3,0))</f>
        <v>0</v>
      </c>
      <c r="CL255" s="64">
        <f>IF(ลับ!CL$3=0,0,IF(เวลาเรียน!CT49="น",ลับ!CL$3,0))</f>
        <v>0</v>
      </c>
      <c r="CM255" s="64">
        <f>IF(ลับ!CM$3=0,0,IF(เวลาเรียน!CU49="น",ลับ!CM$3,0))</f>
        <v>0</v>
      </c>
      <c r="CN255" s="64">
        <f>IF(ลับ!CN$3=0,0,IF(เวลาเรียน!CV49="น",ลับ!CN$3,0))</f>
        <v>0</v>
      </c>
      <c r="CO255" s="64">
        <f>IF(ลับ!CO$3=0,0,IF(เวลาเรียน!CW49="น",ลับ!CO$3,0))</f>
        <v>0</v>
      </c>
      <c r="CP255" s="64">
        <f>IF(ลับ!CP$3=0,0,IF(เวลาเรียน!CX49="น",ลับ!CP$3,0))</f>
        <v>0</v>
      </c>
      <c r="CQ255" s="64">
        <f>IF(ลับ!CQ$3=0,0,IF(เวลาเรียน!CY49="น",ลับ!CQ$3,0))</f>
        <v>0</v>
      </c>
      <c r="CR255" s="64">
        <f>IF(ลับ!CR$3=0,0,IF(เวลาเรียน!CZ49="น",ลับ!CR$3,0))</f>
        <v>0</v>
      </c>
      <c r="CS255" s="64">
        <f>IF(ลับ!CS$3=0,0,IF(เวลาเรียน!DA49="น",ลับ!CS$3,0))</f>
        <v>0</v>
      </c>
      <c r="CT255" s="64">
        <f>IF(ลับ!CT$3=0,0,IF(เวลาเรียน!DB49="น",ลับ!CT$3,0))</f>
        <v>0</v>
      </c>
      <c r="CU255" s="64">
        <f>IF(ลับ!CU$3=0,0,IF(เวลาเรียน!DC49="น",ลับ!CU$3,0))</f>
        <v>0</v>
      </c>
      <c r="CV255" s="64">
        <f>IF(ลับ!CV$3=0,0,IF(เวลาเรียน!DD49="น",ลับ!CV$3,0))</f>
        <v>0</v>
      </c>
      <c r="CW255" s="64">
        <f>IF(ลับ!CW$3=0,0,IF(เวลาเรียน!DE49="น",ลับ!CW$3,0))</f>
        <v>0</v>
      </c>
      <c r="CX255" s="85">
        <f t="shared" si="27"/>
        <v>0</v>
      </c>
      <c r="CZ255" s="51"/>
      <c r="DA255" s="51"/>
      <c r="DB255" s="51"/>
      <c r="DC255" s="51"/>
      <c r="DD255" s="51"/>
      <c r="DE255" s="51"/>
      <c r="DF255" s="51"/>
      <c r="DG255" s="51"/>
      <c r="DH255" s="51"/>
      <c r="DI255" s="51"/>
      <c r="DJ255" s="51"/>
      <c r="DK255" s="51"/>
      <c r="DL255" s="51"/>
      <c r="DM255" s="51"/>
      <c r="DN255" s="51"/>
      <c r="DO255" s="51"/>
      <c r="DP255" s="51"/>
      <c r="DQ255" s="51"/>
      <c r="DR255" s="51"/>
      <c r="DS255" s="51"/>
      <c r="DT255" s="51"/>
      <c r="DU255" s="51"/>
      <c r="DV255" s="51"/>
      <c r="DW255" s="51"/>
      <c r="DX255" s="51"/>
      <c r="DY255" s="51"/>
      <c r="DZ255" s="51"/>
      <c r="EA255" s="51"/>
      <c r="EB255" s="51"/>
      <c r="EC255" s="51"/>
      <c r="ED255" s="51"/>
      <c r="EE255" s="51"/>
      <c r="EF255" s="51"/>
    </row>
    <row r="256" spans="1:136" ht="21">
      <c r="A256" s="29">
        <v>45</v>
      </c>
      <c r="B256" s="64">
        <f>IF(ลับ!B$3=0,0,IF(เวลาเรียน!G50="น",ลับ!B$3,0))</f>
        <v>0</v>
      </c>
      <c r="C256" s="64">
        <f>IF(ลับ!C$3=0,0,IF(เวลาเรียน!H50="น",ลับ!C$3,0))</f>
        <v>0</v>
      </c>
      <c r="D256" s="64">
        <f>IF(ลับ!D$3=0,0,IF(เวลาเรียน!I50="น",ลับ!D$3,0))</f>
        <v>0</v>
      </c>
      <c r="E256" s="64">
        <f>IF(ลับ!E$3=0,0,IF(เวลาเรียน!J50="น",ลับ!E$3,0))</f>
        <v>0</v>
      </c>
      <c r="F256" s="64">
        <f>IF(ลับ!F$3=0,0,IF(เวลาเรียน!K50="น",ลับ!F$3,0))</f>
        <v>0</v>
      </c>
      <c r="G256" s="64">
        <f>IF(ลับ!G$3=0,0,IF(เวลาเรียน!L50="น",ลับ!G$3,0))</f>
        <v>0</v>
      </c>
      <c r="H256" s="64">
        <f>IF(ลับ!H$3=0,0,IF(เวลาเรียน!M50="น",ลับ!H$3,0))</f>
        <v>0</v>
      </c>
      <c r="I256" s="64">
        <f>IF(ลับ!I$3=0,0,IF(เวลาเรียน!N50="น",ลับ!I$3,0))</f>
        <v>0</v>
      </c>
      <c r="J256" s="64">
        <f>IF(ลับ!J$3=0,0,IF(เวลาเรียน!O50="น",ลับ!J$3,0))</f>
        <v>0</v>
      </c>
      <c r="K256" s="64">
        <f>IF(ลับ!K$3=0,0,IF(เวลาเรียน!P50="น",ลับ!K$3,0))</f>
        <v>0</v>
      </c>
      <c r="L256" s="64">
        <f>IF(ลับ!L$3=0,0,IF(เวลาเรียน!Q50="น",ลับ!L$3,0))</f>
        <v>0</v>
      </c>
      <c r="M256" s="64">
        <f>IF(ลับ!M$3=0,0,IF(เวลาเรียน!R50="น",ลับ!M$3,0))</f>
        <v>0</v>
      </c>
      <c r="N256" s="64">
        <f>IF(ลับ!N$3=0,0,IF(เวลาเรียน!S50="น",ลับ!N$3,0))</f>
        <v>0</v>
      </c>
      <c r="O256" s="64">
        <f>IF(ลับ!O$3=0,0,IF(เวลาเรียน!T50="น",ลับ!O$3,0))</f>
        <v>0</v>
      </c>
      <c r="P256" s="64">
        <f>IF(ลับ!P$3=0,0,IF(เวลาเรียน!U50="น",ลับ!P$3,0))</f>
        <v>0</v>
      </c>
      <c r="Q256" s="64">
        <f>IF(ลับ!Q$3=0,0,IF(เวลาเรียน!V50="น",ลับ!Q$3,0))</f>
        <v>0</v>
      </c>
      <c r="R256" s="64">
        <f>IF(ลับ!R$3=0,0,IF(เวลาเรียน!W50="น",ลับ!R$3,0))</f>
        <v>0</v>
      </c>
      <c r="S256" s="64">
        <f>IF(ลับ!S$3=0,0,IF(เวลาเรียน!X50="น",ลับ!S$3,0))</f>
        <v>0</v>
      </c>
      <c r="T256" s="64">
        <f>IF(ลับ!T$3=0,0,IF(เวลาเรียน!Y50="น",ลับ!T$3,0))</f>
        <v>0</v>
      </c>
      <c r="U256" s="64">
        <f>IF(ลับ!U$3=0,0,IF(เวลาเรียน!Z50="น",ลับ!U$3,0))</f>
        <v>0</v>
      </c>
      <c r="V256" s="64">
        <f>IF(ลับ!V$3=0,0,IF(เวลาเรียน!AA50="น",ลับ!V$3,0))</f>
        <v>0</v>
      </c>
      <c r="W256" s="64">
        <f>IF(ลับ!W$3=0,0,IF(เวลาเรียน!AB50="น",ลับ!W$3,0))</f>
        <v>0</v>
      </c>
      <c r="X256" s="64">
        <f>IF(ลับ!X$3=0,0,IF(เวลาเรียน!AC50="น",ลับ!X$3,0))</f>
        <v>0</v>
      </c>
      <c r="Y256" s="64">
        <f>IF(ลับ!Y$3=0,0,IF(เวลาเรียน!AD50="น",ลับ!Y$3,0))</f>
        <v>0</v>
      </c>
      <c r="Z256" s="773">
        <f>IF(ลับ!Z$3=0,0,IF(เวลาเรียน!AE50="น",ลับ!Z$3,0))</f>
        <v>0</v>
      </c>
      <c r="AA256" s="64">
        <f>IF(ลับ!B$3=0,0,IF(เวลาเรียน!AH50="น",ลับ!B$3,0))</f>
        <v>0</v>
      </c>
      <c r="AB256" s="64">
        <f>IF(ลับ!C$3=0,0,IF(เวลาเรียน!AI50="น",ลับ!C$3,0))</f>
        <v>0</v>
      </c>
      <c r="AC256" s="64">
        <f>IF(ลับ!D$3=0,0,IF(เวลาเรียน!AJ50="น",ลับ!D$3,0))</f>
        <v>0</v>
      </c>
      <c r="AD256" s="64">
        <f>IF(ลับ!E$3=0,0,IF(เวลาเรียน!AK50="น",ลับ!E$3,0))</f>
        <v>0</v>
      </c>
      <c r="AE256" s="64">
        <f>IF(ลับ!F$3=0,0,IF(เวลาเรียน!AL50="น",ลับ!F$3,0))</f>
        <v>0</v>
      </c>
      <c r="AF256" s="64">
        <f>IF(ลับ!G$3=0,0,IF(เวลาเรียน!AM50="น",ลับ!G$3,0))</f>
        <v>0</v>
      </c>
      <c r="AG256" s="64">
        <f>IF(ลับ!H$3=0,0,IF(เวลาเรียน!AN50="น",ลับ!H$3,0))</f>
        <v>0</v>
      </c>
      <c r="AH256" s="64">
        <f>IF(ลับ!I$3=0,0,IF(เวลาเรียน!AO50="น",ลับ!I$3,0))</f>
        <v>0</v>
      </c>
      <c r="AI256" s="64">
        <f>IF(ลับ!J$3=0,0,IF(เวลาเรียน!AP50="น",ลับ!J$3,0))</f>
        <v>0</v>
      </c>
      <c r="AJ256" s="64">
        <f>IF(ลับ!K$3=0,0,IF(เวลาเรียน!AQ50="น",ลับ!K$3,0))</f>
        <v>0</v>
      </c>
      <c r="AK256" s="64">
        <f>IF(ลับ!L$3=0,0,IF(เวลาเรียน!AR50="น",ลับ!L$3,0))</f>
        <v>0</v>
      </c>
      <c r="AL256" s="64">
        <f>IF(ลับ!M$3=0,0,IF(เวลาเรียน!AS50="น",ลับ!M$3,0))</f>
        <v>0</v>
      </c>
      <c r="AM256" s="64">
        <f>IF(ลับ!N$3=0,0,IF(เวลาเรียน!AT50="น",ลับ!N$3,0))</f>
        <v>0</v>
      </c>
      <c r="AN256" s="64">
        <f>IF(ลับ!O$3=0,0,IF(เวลาเรียน!AU50="น",ลับ!O$3,0))</f>
        <v>0</v>
      </c>
      <c r="AO256" s="64">
        <f>IF(ลับ!P$3=0,0,IF(เวลาเรียน!AV50="น",ลับ!P$3,0))</f>
        <v>0</v>
      </c>
      <c r="AP256" s="64">
        <f>IF(ลับ!Q$3=0,0,IF(เวลาเรียน!AW50="น",ลับ!Q$3,0))</f>
        <v>0</v>
      </c>
      <c r="AQ256" s="64">
        <f>IF(ลับ!R$3=0,0,IF(เวลาเรียน!AX50="น",ลับ!R$3,0))</f>
        <v>0</v>
      </c>
      <c r="AR256" s="64">
        <f>IF(ลับ!S$3=0,0,IF(เวลาเรียน!AY50="น",ลับ!S$3,0))</f>
        <v>0</v>
      </c>
      <c r="AS256" s="64">
        <f>IF(ลับ!T$3=0,0,IF(เวลาเรียน!AZ50="น",ลับ!T$3,0))</f>
        <v>0</v>
      </c>
      <c r="AT256" s="64">
        <f>IF(ลับ!U$3=0,0,IF(เวลาเรียน!BA50="น",ลับ!U$3,0))</f>
        <v>0</v>
      </c>
      <c r="AU256" s="64">
        <f>IF(ลับ!V$3=0,0,IF(เวลาเรียน!BB50="น",ลับ!V$3,0))</f>
        <v>0</v>
      </c>
      <c r="AV256" s="64">
        <f>IF(ลับ!W$3=0,0,IF(เวลาเรียน!BC50="น",ลับ!W$3,0))</f>
        <v>0</v>
      </c>
      <c r="AW256" s="64">
        <f>IF(ลับ!X$3=0,0,IF(เวลาเรียน!BD50="น",ลับ!X$3,0))</f>
        <v>0</v>
      </c>
      <c r="AX256" s="64">
        <f>IF(ลับ!Y$3=0,0,IF(เวลาเรียน!BE50="น",ลับ!Y$3,0))</f>
        <v>0</v>
      </c>
      <c r="AY256" s="64">
        <f>IF(ลับ!Z$3=0,0,IF(เวลาเรียน!BF50="น",ลับ!Z$3,0))</f>
        <v>0</v>
      </c>
      <c r="AZ256" s="64">
        <f>IF(ลับ!AA$3=0,0,IF(เวลาเรียน!BG50="น",ลับ!AA$3,0))</f>
        <v>0</v>
      </c>
      <c r="BA256" s="64">
        <f>IF(ลับ!AB$3=0,0,IF(เวลาเรียน!BH50="น",ลับ!AB$3,0))</f>
        <v>0</v>
      </c>
      <c r="BB256" s="64">
        <f>IF(ลับ!AC$3=0,0,IF(เวลาเรียน!BI50="น",ลับ!AC$3,0))</f>
        <v>0</v>
      </c>
      <c r="BC256" s="64">
        <f>IF(ลับ!AD$3=0,0,IF(เวลาเรียน!BJ50="น",ลับ!AD$3,0))</f>
        <v>0</v>
      </c>
      <c r="BD256" s="64">
        <f>IF(ลับ!AE$3=0,0,IF(เวลาเรียน!BK50="น",ลับ!AE$3,0))</f>
        <v>0</v>
      </c>
      <c r="BE256" s="64">
        <f>IF(ลับ!AF$3=0,0,IF(เวลาเรียน!BL50="น",ลับ!AF$3,0))</f>
        <v>0</v>
      </c>
      <c r="BF256" s="64">
        <f>IF(ลับ!AG$3=0,0,IF(เวลาเรียน!BM50="น",ลับ!AG$3,0))</f>
        <v>0</v>
      </c>
      <c r="BG256" s="64">
        <f>IF(ลับ!AH$3=0,0,IF(เวลาเรียน!BN50="น",ลับ!AH$3,0))</f>
        <v>0</v>
      </c>
      <c r="BH256" s="64">
        <f>IF(ลับ!AI$3=0,0,IF(เวลาเรียน!BO50="น",ลับ!AI$3,0))</f>
        <v>0</v>
      </c>
      <c r="BI256" s="64">
        <f>IF(ลับ!AJ$3=0,0,IF(เวลาเรียน!BP50="น",ลับ!AJ$3,0))</f>
        <v>0</v>
      </c>
      <c r="BJ256" s="64">
        <f>IF(ลับ!AK$3=0,0,IF(เวลาเรียน!BQ50="น",ลับ!AK$3,0))</f>
        <v>0</v>
      </c>
      <c r="BK256" s="64">
        <f>IF(ลับ!AL$3=0,0,IF(เวลาเรียน!BR50="น",ลับ!AL$3,0))</f>
        <v>0</v>
      </c>
      <c r="BL256" s="64">
        <f>IF(ลับ!AM$3=0,0,IF(เวลาเรียน!BS50="น",ลับ!AM$3,0))</f>
        <v>0</v>
      </c>
      <c r="BM256" s="64">
        <f>IF(ลับ!AN$3=0,0,IF(เวลาเรียน!BT50="น",ลับ!AN$3,0))</f>
        <v>0</v>
      </c>
      <c r="BN256" s="64">
        <f>IF(ลับ!AO$3=0,0,IF(เวลาเรียน!BU50="น",ลับ!AO$3,0))</f>
        <v>0</v>
      </c>
      <c r="BO256" s="64">
        <f>IF(ลับ!AP$3=0,0,IF(เวลาเรียน!BV50="น",ลับ!AP$3,0))</f>
        <v>0</v>
      </c>
      <c r="BP256" s="64">
        <f>IF(ลับ!AQ$3=0,0,IF(เวลาเรียน!BW50="น",ลับ!AQ$3,0))</f>
        <v>0</v>
      </c>
      <c r="BQ256" s="64">
        <f>IF(ลับ!AR$3=0,0,IF(เวลาเรียน!BX50="น",ลับ!AR$3,0))</f>
        <v>0</v>
      </c>
      <c r="BR256" s="64">
        <f>IF(ลับ!AS$3=0,0,IF(เวลาเรียน!BY50="น",ลับ!AS$3,0))</f>
        <v>0</v>
      </c>
      <c r="BS256" s="773">
        <f>IF(ลับ!AT$3=0,0,IF(เวลาเรียน!BZ50="น",ลับ!AT$3,0))</f>
        <v>0</v>
      </c>
      <c r="BT256" s="64">
        <f>IF(ลับ!BT$3=0,0,IF(เวลาเรียน!CB50="น",ลับ!BT$3,0))</f>
        <v>0</v>
      </c>
      <c r="BU256" s="64">
        <f>IF(ลับ!BU$3=0,0,IF(เวลาเรียน!CC50="น",ลับ!BU$3,0))</f>
        <v>0</v>
      </c>
      <c r="BV256" s="64">
        <f>IF(ลับ!BV$3=0,0,IF(เวลาเรียน!CD50="น",ลับ!BV$3,0))</f>
        <v>0</v>
      </c>
      <c r="BW256" s="64">
        <f>IF(ลับ!BW$3=0,0,IF(เวลาเรียน!CE50="น",ลับ!BW$3,0))</f>
        <v>0</v>
      </c>
      <c r="BX256" s="64">
        <f>IF(ลับ!BX$3=0,0,IF(เวลาเรียน!CF50="น",ลับ!BX$3,0))</f>
        <v>0</v>
      </c>
      <c r="BY256" s="64">
        <f>IF(ลับ!BY$3=0,0,IF(เวลาเรียน!CG50="น",ลับ!BY$3,0))</f>
        <v>0</v>
      </c>
      <c r="BZ256" s="64">
        <f>IF(ลับ!BZ$3=0,0,IF(เวลาเรียน!CH50="น",ลับ!BZ$3,0))</f>
        <v>0</v>
      </c>
      <c r="CA256" s="64">
        <f>IF(ลับ!CA$3=0,0,IF(เวลาเรียน!CI50="น",ลับ!CA$3,0))</f>
        <v>0</v>
      </c>
      <c r="CB256" s="64">
        <f>IF(ลับ!CB$3=0,0,IF(เวลาเรียน!CJ50="น",ลับ!CB$3,0))</f>
        <v>0</v>
      </c>
      <c r="CC256" s="64">
        <f>IF(ลับ!CC$3=0,0,IF(เวลาเรียน!CK50="น",ลับ!CC$3,0))</f>
        <v>0</v>
      </c>
      <c r="CD256" s="64">
        <f>IF(ลับ!CD$3=0,0,IF(เวลาเรียน!CL50="น",ลับ!CD$3,0))</f>
        <v>0</v>
      </c>
      <c r="CE256" s="64">
        <f>IF(ลับ!CE$3=0,0,IF(เวลาเรียน!CM50="น",ลับ!CE$3,0))</f>
        <v>0</v>
      </c>
      <c r="CF256" s="64">
        <f>IF(ลับ!CF$3=0,0,IF(เวลาเรียน!CN50="น",ลับ!CF$3,0))</f>
        <v>0</v>
      </c>
      <c r="CG256" s="64">
        <f>IF(ลับ!CG$3=0,0,IF(เวลาเรียน!CO50="น",ลับ!CG$3,0))</f>
        <v>0</v>
      </c>
      <c r="CH256" s="64">
        <f>IF(ลับ!CH$3=0,0,IF(เวลาเรียน!CP50="น",ลับ!CH$3,0))</f>
        <v>0</v>
      </c>
      <c r="CI256" s="64">
        <f>IF(ลับ!CI$3=0,0,IF(เวลาเรียน!CQ50="น",ลับ!CI$3,0))</f>
        <v>0</v>
      </c>
      <c r="CJ256" s="64">
        <f>IF(ลับ!CJ$3=0,0,IF(เวลาเรียน!CR50="น",ลับ!CJ$3,0))</f>
        <v>0</v>
      </c>
      <c r="CK256" s="64">
        <f>IF(ลับ!CK$3=0,0,IF(เวลาเรียน!CS50="น",ลับ!CK$3,0))</f>
        <v>0</v>
      </c>
      <c r="CL256" s="64">
        <f>IF(ลับ!CL$3=0,0,IF(เวลาเรียน!CT50="น",ลับ!CL$3,0))</f>
        <v>0</v>
      </c>
      <c r="CM256" s="64">
        <f>IF(ลับ!CM$3=0,0,IF(เวลาเรียน!CU50="น",ลับ!CM$3,0))</f>
        <v>0</v>
      </c>
      <c r="CN256" s="64">
        <f>IF(ลับ!CN$3=0,0,IF(เวลาเรียน!CV50="น",ลับ!CN$3,0))</f>
        <v>0</v>
      </c>
      <c r="CO256" s="64">
        <f>IF(ลับ!CO$3=0,0,IF(เวลาเรียน!CW50="น",ลับ!CO$3,0))</f>
        <v>0</v>
      </c>
      <c r="CP256" s="64">
        <f>IF(ลับ!CP$3=0,0,IF(เวลาเรียน!CX50="น",ลับ!CP$3,0))</f>
        <v>0</v>
      </c>
      <c r="CQ256" s="64">
        <f>IF(ลับ!CQ$3=0,0,IF(เวลาเรียน!CY50="น",ลับ!CQ$3,0))</f>
        <v>0</v>
      </c>
      <c r="CR256" s="64">
        <f>IF(ลับ!CR$3=0,0,IF(เวลาเรียน!CZ50="น",ลับ!CR$3,0))</f>
        <v>0</v>
      </c>
      <c r="CS256" s="64">
        <f>IF(ลับ!CS$3=0,0,IF(เวลาเรียน!DA50="น",ลับ!CS$3,0))</f>
        <v>0</v>
      </c>
      <c r="CT256" s="64">
        <f>IF(ลับ!CT$3=0,0,IF(เวลาเรียน!DB50="น",ลับ!CT$3,0))</f>
        <v>0</v>
      </c>
      <c r="CU256" s="64">
        <f>IF(ลับ!CU$3=0,0,IF(เวลาเรียน!DC50="น",ลับ!CU$3,0))</f>
        <v>0</v>
      </c>
      <c r="CV256" s="64">
        <f>IF(ลับ!CV$3=0,0,IF(เวลาเรียน!DD50="น",ลับ!CV$3,0))</f>
        <v>0</v>
      </c>
      <c r="CW256" s="64">
        <f>IF(ลับ!CW$3=0,0,IF(เวลาเรียน!DE50="น",ลับ!CW$3,0))</f>
        <v>0</v>
      </c>
      <c r="CX256" s="85">
        <f t="shared" si="27"/>
        <v>0</v>
      </c>
      <c r="CZ256" s="51"/>
      <c r="DA256" s="51"/>
      <c r="DB256" s="51"/>
      <c r="DC256" s="51"/>
      <c r="DD256" s="51"/>
      <c r="DE256" s="51"/>
      <c r="DF256" s="51"/>
      <c r="DG256" s="51"/>
      <c r="DH256" s="51"/>
      <c r="DI256" s="51"/>
      <c r="DJ256" s="51"/>
      <c r="DK256" s="51"/>
      <c r="DL256" s="51"/>
      <c r="DM256" s="51"/>
      <c r="DN256" s="51"/>
      <c r="DO256" s="51"/>
      <c r="DP256" s="51"/>
      <c r="DQ256" s="51"/>
      <c r="DR256" s="51"/>
      <c r="DS256" s="51"/>
      <c r="DT256" s="51"/>
      <c r="DU256" s="51"/>
      <c r="DV256" s="51"/>
      <c r="DW256" s="51"/>
      <c r="DX256" s="51"/>
      <c r="DY256" s="51"/>
      <c r="DZ256" s="51"/>
      <c r="EA256" s="51"/>
      <c r="EB256" s="51"/>
      <c r="EC256" s="51"/>
      <c r="ED256" s="51"/>
      <c r="EE256" s="51"/>
      <c r="EF256" s="51"/>
    </row>
    <row r="257" spans="1:136" ht="21">
      <c r="A257" s="29">
        <v>46</v>
      </c>
      <c r="B257" s="64">
        <f>IF(ลับ!B$3=0,0,IF(เวลาเรียน!G51="น",ลับ!B$3,0))</f>
        <v>0</v>
      </c>
      <c r="C257" s="64">
        <f>IF(ลับ!C$3=0,0,IF(เวลาเรียน!H51="น",ลับ!C$3,0))</f>
        <v>0</v>
      </c>
      <c r="D257" s="64">
        <f>IF(ลับ!D$3=0,0,IF(เวลาเรียน!I51="น",ลับ!D$3,0))</f>
        <v>0</v>
      </c>
      <c r="E257" s="64">
        <f>IF(ลับ!E$3=0,0,IF(เวลาเรียน!J51="น",ลับ!E$3,0))</f>
        <v>0</v>
      </c>
      <c r="F257" s="64">
        <f>IF(ลับ!F$3=0,0,IF(เวลาเรียน!K51="น",ลับ!F$3,0))</f>
        <v>0</v>
      </c>
      <c r="G257" s="64">
        <f>IF(ลับ!G$3=0,0,IF(เวลาเรียน!L51="น",ลับ!G$3,0))</f>
        <v>0</v>
      </c>
      <c r="H257" s="64">
        <f>IF(ลับ!H$3=0,0,IF(เวลาเรียน!M51="น",ลับ!H$3,0))</f>
        <v>0</v>
      </c>
      <c r="I257" s="64">
        <f>IF(ลับ!I$3=0,0,IF(เวลาเรียน!N51="น",ลับ!I$3,0))</f>
        <v>0</v>
      </c>
      <c r="J257" s="64">
        <f>IF(ลับ!J$3=0,0,IF(เวลาเรียน!O51="น",ลับ!J$3,0))</f>
        <v>0</v>
      </c>
      <c r="K257" s="64">
        <f>IF(ลับ!K$3=0,0,IF(เวลาเรียน!P51="น",ลับ!K$3,0))</f>
        <v>0</v>
      </c>
      <c r="L257" s="64">
        <f>IF(ลับ!L$3=0,0,IF(เวลาเรียน!Q51="น",ลับ!L$3,0))</f>
        <v>0</v>
      </c>
      <c r="M257" s="64">
        <f>IF(ลับ!M$3=0,0,IF(เวลาเรียน!R51="น",ลับ!M$3,0))</f>
        <v>0</v>
      </c>
      <c r="N257" s="64">
        <f>IF(ลับ!N$3=0,0,IF(เวลาเรียน!S51="น",ลับ!N$3,0))</f>
        <v>0</v>
      </c>
      <c r="O257" s="64">
        <f>IF(ลับ!O$3=0,0,IF(เวลาเรียน!T51="น",ลับ!O$3,0))</f>
        <v>0</v>
      </c>
      <c r="P257" s="64">
        <f>IF(ลับ!P$3=0,0,IF(เวลาเรียน!U51="น",ลับ!P$3,0))</f>
        <v>0</v>
      </c>
      <c r="Q257" s="64">
        <f>IF(ลับ!Q$3=0,0,IF(เวลาเรียน!V51="น",ลับ!Q$3,0))</f>
        <v>0</v>
      </c>
      <c r="R257" s="64">
        <f>IF(ลับ!R$3=0,0,IF(เวลาเรียน!W51="น",ลับ!R$3,0))</f>
        <v>0</v>
      </c>
      <c r="S257" s="64">
        <f>IF(ลับ!S$3=0,0,IF(เวลาเรียน!X51="น",ลับ!S$3,0))</f>
        <v>0</v>
      </c>
      <c r="T257" s="64">
        <f>IF(ลับ!T$3=0,0,IF(เวลาเรียน!Y51="น",ลับ!T$3,0))</f>
        <v>0</v>
      </c>
      <c r="U257" s="64">
        <f>IF(ลับ!U$3=0,0,IF(เวลาเรียน!Z51="น",ลับ!U$3,0))</f>
        <v>0</v>
      </c>
      <c r="V257" s="64">
        <f>IF(ลับ!V$3=0,0,IF(เวลาเรียน!AA51="น",ลับ!V$3,0))</f>
        <v>0</v>
      </c>
      <c r="W257" s="64">
        <f>IF(ลับ!W$3=0,0,IF(เวลาเรียน!AB51="น",ลับ!W$3,0))</f>
        <v>0</v>
      </c>
      <c r="X257" s="64">
        <f>IF(ลับ!X$3=0,0,IF(เวลาเรียน!AC51="น",ลับ!X$3,0))</f>
        <v>0</v>
      </c>
      <c r="Y257" s="64">
        <f>IF(ลับ!Y$3=0,0,IF(เวลาเรียน!AD51="น",ลับ!Y$3,0))</f>
        <v>0</v>
      </c>
      <c r="Z257" s="773">
        <f>IF(ลับ!Z$3=0,0,IF(เวลาเรียน!AE51="น",ลับ!Z$3,0))</f>
        <v>0</v>
      </c>
      <c r="AA257" s="64">
        <f>IF(ลับ!B$3=0,0,IF(เวลาเรียน!AH51="น",ลับ!B$3,0))</f>
        <v>0</v>
      </c>
      <c r="AB257" s="64">
        <f>IF(ลับ!C$3=0,0,IF(เวลาเรียน!AI51="น",ลับ!C$3,0))</f>
        <v>0</v>
      </c>
      <c r="AC257" s="64">
        <f>IF(ลับ!D$3=0,0,IF(เวลาเรียน!AJ51="น",ลับ!D$3,0))</f>
        <v>0</v>
      </c>
      <c r="AD257" s="64">
        <f>IF(ลับ!E$3=0,0,IF(เวลาเรียน!AK51="น",ลับ!E$3,0))</f>
        <v>0</v>
      </c>
      <c r="AE257" s="64">
        <f>IF(ลับ!F$3=0,0,IF(เวลาเรียน!AL51="น",ลับ!F$3,0))</f>
        <v>0</v>
      </c>
      <c r="AF257" s="64">
        <f>IF(ลับ!G$3=0,0,IF(เวลาเรียน!AM51="น",ลับ!G$3,0))</f>
        <v>0</v>
      </c>
      <c r="AG257" s="64">
        <f>IF(ลับ!H$3=0,0,IF(เวลาเรียน!AN51="น",ลับ!H$3,0))</f>
        <v>0</v>
      </c>
      <c r="AH257" s="64">
        <f>IF(ลับ!I$3=0,0,IF(เวลาเรียน!AO51="น",ลับ!I$3,0))</f>
        <v>0</v>
      </c>
      <c r="AI257" s="64">
        <f>IF(ลับ!J$3=0,0,IF(เวลาเรียน!AP51="น",ลับ!J$3,0))</f>
        <v>0</v>
      </c>
      <c r="AJ257" s="64">
        <f>IF(ลับ!K$3=0,0,IF(เวลาเรียน!AQ51="น",ลับ!K$3,0))</f>
        <v>0</v>
      </c>
      <c r="AK257" s="64">
        <f>IF(ลับ!L$3=0,0,IF(เวลาเรียน!AR51="น",ลับ!L$3,0))</f>
        <v>0</v>
      </c>
      <c r="AL257" s="64">
        <f>IF(ลับ!M$3=0,0,IF(เวลาเรียน!AS51="น",ลับ!M$3,0))</f>
        <v>0</v>
      </c>
      <c r="AM257" s="64">
        <f>IF(ลับ!N$3=0,0,IF(เวลาเรียน!AT51="น",ลับ!N$3,0))</f>
        <v>0</v>
      </c>
      <c r="AN257" s="64">
        <f>IF(ลับ!O$3=0,0,IF(เวลาเรียน!AU51="น",ลับ!O$3,0))</f>
        <v>0</v>
      </c>
      <c r="AO257" s="64">
        <f>IF(ลับ!P$3=0,0,IF(เวลาเรียน!AV51="น",ลับ!P$3,0))</f>
        <v>0</v>
      </c>
      <c r="AP257" s="64">
        <f>IF(ลับ!Q$3=0,0,IF(เวลาเรียน!AW51="น",ลับ!Q$3,0))</f>
        <v>0</v>
      </c>
      <c r="AQ257" s="64">
        <f>IF(ลับ!R$3=0,0,IF(เวลาเรียน!AX51="น",ลับ!R$3,0))</f>
        <v>0</v>
      </c>
      <c r="AR257" s="64">
        <f>IF(ลับ!S$3=0,0,IF(เวลาเรียน!AY51="น",ลับ!S$3,0))</f>
        <v>0</v>
      </c>
      <c r="AS257" s="64">
        <f>IF(ลับ!T$3=0,0,IF(เวลาเรียน!AZ51="น",ลับ!T$3,0))</f>
        <v>0</v>
      </c>
      <c r="AT257" s="64">
        <f>IF(ลับ!U$3=0,0,IF(เวลาเรียน!BA51="น",ลับ!U$3,0))</f>
        <v>0</v>
      </c>
      <c r="AU257" s="64">
        <f>IF(ลับ!V$3=0,0,IF(เวลาเรียน!BB51="น",ลับ!V$3,0))</f>
        <v>0</v>
      </c>
      <c r="AV257" s="64">
        <f>IF(ลับ!W$3=0,0,IF(เวลาเรียน!BC51="น",ลับ!W$3,0))</f>
        <v>0</v>
      </c>
      <c r="AW257" s="64">
        <f>IF(ลับ!X$3=0,0,IF(เวลาเรียน!BD51="น",ลับ!X$3,0))</f>
        <v>0</v>
      </c>
      <c r="AX257" s="64">
        <f>IF(ลับ!Y$3=0,0,IF(เวลาเรียน!BE51="น",ลับ!Y$3,0))</f>
        <v>0</v>
      </c>
      <c r="AY257" s="64">
        <f>IF(ลับ!Z$3=0,0,IF(เวลาเรียน!BF51="น",ลับ!Z$3,0))</f>
        <v>0</v>
      </c>
      <c r="AZ257" s="64">
        <f>IF(ลับ!AA$3=0,0,IF(เวลาเรียน!BG51="น",ลับ!AA$3,0))</f>
        <v>0</v>
      </c>
      <c r="BA257" s="64">
        <f>IF(ลับ!AB$3=0,0,IF(เวลาเรียน!BH51="น",ลับ!AB$3,0))</f>
        <v>0</v>
      </c>
      <c r="BB257" s="64">
        <f>IF(ลับ!AC$3=0,0,IF(เวลาเรียน!BI51="น",ลับ!AC$3,0))</f>
        <v>0</v>
      </c>
      <c r="BC257" s="64">
        <f>IF(ลับ!AD$3=0,0,IF(เวลาเรียน!BJ51="น",ลับ!AD$3,0))</f>
        <v>0</v>
      </c>
      <c r="BD257" s="64">
        <f>IF(ลับ!AE$3=0,0,IF(เวลาเรียน!BK51="น",ลับ!AE$3,0))</f>
        <v>0</v>
      </c>
      <c r="BE257" s="64">
        <f>IF(ลับ!AF$3=0,0,IF(เวลาเรียน!BL51="น",ลับ!AF$3,0))</f>
        <v>0</v>
      </c>
      <c r="BF257" s="64">
        <f>IF(ลับ!AG$3=0,0,IF(เวลาเรียน!BM51="น",ลับ!AG$3,0))</f>
        <v>0</v>
      </c>
      <c r="BG257" s="64">
        <f>IF(ลับ!AH$3=0,0,IF(เวลาเรียน!BN51="น",ลับ!AH$3,0))</f>
        <v>0</v>
      </c>
      <c r="BH257" s="64">
        <f>IF(ลับ!AI$3=0,0,IF(เวลาเรียน!BO51="น",ลับ!AI$3,0))</f>
        <v>0</v>
      </c>
      <c r="BI257" s="64">
        <f>IF(ลับ!AJ$3=0,0,IF(เวลาเรียน!BP51="น",ลับ!AJ$3,0))</f>
        <v>0</v>
      </c>
      <c r="BJ257" s="64">
        <f>IF(ลับ!AK$3=0,0,IF(เวลาเรียน!BQ51="น",ลับ!AK$3,0))</f>
        <v>0</v>
      </c>
      <c r="BK257" s="64">
        <f>IF(ลับ!AL$3=0,0,IF(เวลาเรียน!BR51="น",ลับ!AL$3,0))</f>
        <v>0</v>
      </c>
      <c r="BL257" s="64">
        <f>IF(ลับ!AM$3=0,0,IF(เวลาเรียน!BS51="น",ลับ!AM$3,0))</f>
        <v>0</v>
      </c>
      <c r="BM257" s="64">
        <f>IF(ลับ!AN$3=0,0,IF(เวลาเรียน!BT51="น",ลับ!AN$3,0))</f>
        <v>0</v>
      </c>
      <c r="BN257" s="64">
        <f>IF(ลับ!AO$3=0,0,IF(เวลาเรียน!BU51="น",ลับ!AO$3,0))</f>
        <v>0</v>
      </c>
      <c r="BO257" s="64">
        <f>IF(ลับ!AP$3=0,0,IF(เวลาเรียน!BV51="น",ลับ!AP$3,0))</f>
        <v>0</v>
      </c>
      <c r="BP257" s="64">
        <f>IF(ลับ!AQ$3=0,0,IF(เวลาเรียน!BW51="น",ลับ!AQ$3,0))</f>
        <v>0</v>
      </c>
      <c r="BQ257" s="64">
        <f>IF(ลับ!AR$3=0,0,IF(เวลาเรียน!BX51="น",ลับ!AR$3,0))</f>
        <v>0</v>
      </c>
      <c r="BR257" s="64">
        <f>IF(ลับ!AS$3=0,0,IF(เวลาเรียน!BY51="น",ลับ!AS$3,0))</f>
        <v>0</v>
      </c>
      <c r="BS257" s="773">
        <f>IF(ลับ!AT$3=0,0,IF(เวลาเรียน!BZ51="น",ลับ!AT$3,0))</f>
        <v>0</v>
      </c>
      <c r="BT257" s="64">
        <f>IF(ลับ!BT$3=0,0,IF(เวลาเรียน!CB51="น",ลับ!BT$3,0))</f>
        <v>0</v>
      </c>
      <c r="BU257" s="64">
        <f>IF(ลับ!BU$3=0,0,IF(เวลาเรียน!CC51="น",ลับ!BU$3,0))</f>
        <v>0</v>
      </c>
      <c r="BV257" s="64">
        <f>IF(ลับ!BV$3=0,0,IF(เวลาเรียน!CD51="น",ลับ!BV$3,0))</f>
        <v>0</v>
      </c>
      <c r="BW257" s="64">
        <f>IF(ลับ!BW$3=0,0,IF(เวลาเรียน!CE51="น",ลับ!BW$3,0))</f>
        <v>0</v>
      </c>
      <c r="BX257" s="64">
        <f>IF(ลับ!BX$3=0,0,IF(เวลาเรียน!CF51="น",ลับ!BX$3,0))</f>
        <v>0</v>
      </c>
      <c r="BY257" s="64">
        <f>IF(ลับ!BY$3=0,0,IF(เวลาเรียน!CG51="น",ลับ!BY$3,0))</f>
        <v>0</v>
      </c>
      <c r="BZ257" s="64">
        <f>IF(ลับ!BZ$3=0,0,IF(เวลาเรียน!CH51="น",ลับ!BZ$3,0))</f>
        <v>0</v>
      </c>
      <c r="CA257" s="64">
        <f>IF(ลับ!CA$3=0,0,IF(เวลาเรียน!CI51="น",ลับ!CA$3,0))</f>
        <v>0</v>
      </c>
      <c r="CB257" s="64">
        <f>IF(ลับ!CB$3=0,0,IF(เวลาเรียน!CJ51="น",ลับ!CB$3,0))</f>
        <v>0</v>
      </c>
      <c r="CC257" s="64">
        <f>IF(ลับ!CC$3=0,0,IF(เวลาเรียน!CK51="น",ลับ!CC$3,0))</f>
        <v>0</v>
      </c>
      <c r="CD257" s="64">
        <f>IF(ลับ!CD$3=0,0,IF(เวลาเรียน!CL51="น",ลับ!CD$3,0))</f>
        <v>0</v>
      </c>
      <c r="CE257" s="64">
        <f>IF(ลับ!CE$3=0,0,IF(เวลาเรียน!CM51="น",ลับ!CE$3,0))</f>
        <v>0</v>
      </c>
      <c r="CF257" s="64">
        <f>IF(ลับ!CF$3=0,0,IF(เวลาเรียน!CN51="น",ลับ!CF$3,0))</f>
        <v>0</v>
      </c>
      <c r="CG257" s="64">
        <f>IF(ลับ!CG$3=0,0,IF(เวลาเรียน!CO51="น",ลับ!CG$3,0))</f>
        <v>0</v>
      </c>
      <c r="CH257" s="64">
        <f>IF(ลับ!CH$3=0,0,IF(เวลาเรียน!CP51="น",ลับ!CH$3,0))</f>
        <v>0</v>
      </c>
      <c r="CI257" s="64">
        <f>IF(ลับ!CI$3=0,0,IF(เวลาเรียน!CQ51="น",ลับ!CI$3,0))</f>
        <v>0</v>
      </c>
      <c r="CJ257" s="64">
        <f>IF(ลับ!CJ$3=0,0,IF(เวลาเรียน!CR51="น",ลับ!CJ$3,0))</f>
        <v>0</v>
      </c>
      <c r="CK257" s="64">
        <f>IF(ลับ!CK$3=0,0,IF(เวลาเรียน!CS51="น",ลับ!CK$3,0))</f>
        <v>0</v>
      </c>
      <c r="CL257" s="64">
        <f>IF(ลับ!CL$3=0,0,IF(เวลาเรียน!CT51="น",ลับ!CL$3,0))</f>
        <v>0</v>
      </c>
      <c r="CM257" s="64">
        <f>IF(ลับ!CM$3=0,0,IF(เวลาเรียน!CU51="น",ลับ!CM$3,0))</f>
        <v>0</v>
      </c>
      <c r="CN257" s="64">
        <f>IF(ลับ!CN$3=0,0,IF(เวลาเรียน!CV51="น",ลับ!CN$3,0))</f>
        <v>0</v>
      </c>
      <c r="CO257" s="64">
        <f>IF(ลับ!CO$3=0,0,IF(เวลาเรียน!CW51="น",ลับ!CO$3,0))</f>
        <v>0</v>
      </c>
      <c r="CP257" s="64">
        <f>IF(ลับ!CP$3=0,0,IF(เวลาเรียน!CX51="น",ลับ!CP$3,0))</f>
        <v>0</v>
      </c>
      <c r="CQ257" s="64">
        <f>IF(ลับ!CQ$3=0,0,IF(เวลาเรียน!CY51="น",ลับ!CQ$3,0))</f>
        <v>0</v>
      </c>
      <c r="CR257" s="64">
        <f>IF(ลับ!CR$3=0,0,IF(เวลาเรียน!CZ51="น",ลับ!CR$3,0))</f>
        <v>0</v>
      </c>
      <c r="CS257" s="64">
        <f>IF(ลับ!CS$3=0,0,IF(เวลาเรียน!DA51="น",ลับ!CS$3,0))</f>
        <v>0</v>
      </c>
      <c r="CT257" s="64">
        <f>IF(ลับ!CT$3=0,0,IF(เวลาเรียน!DB51="น",ลับ!CT$3,0))</f>
        <v>0</v>
      </c>
      <c r="CU257" s="64">
        <f>IF(ลับ!CU$3=0,0,IF(เวลาเรียน!DC51="น",ลับ!CU$3,0))</f>
        <v>0</v>
      </c>
      <c r="CV257" s="64">
        <f>IF(ลับ!CV$3=0,0,IF(เวลาเรียน!DD51="น",ลับ!CV$3,0))</f>
        <v>0</v>
      </c>
      <c r="CW257" s="64">
        <f>IF(ลับ!CW$3=0,0,IF(เวลาเรียน!DE51="น",ลับ!CW$3,0))</f>
        <v>0</v>
      </c>
      <c r="CX257" s="85">
        <f t="shared" si="27"/>
        <v>0</v>
      </c>
      <c r="CZ257" s="51"/>
      <c r="DA257" s="51"/>
      <c r="DB257" s="51"/>
      <c r="DC257" s="51"/>
      <c r="DD257" s="51"/>
      <c r="DE257" s="51"/>
      <c r="DF257" s="51"/>
      <c r="DG257" s="51"/>
      <c r="DH257" s="51"/>
      <c r="DI257" s="51"/>
      <c r="DJ257" s="51"/>
      <c r="DK257" s="51"/>
      <c r="DL257" s="51"/>
      <c r="DM257" s="51"/>
      <c r="DN257" s="51"/>
      <c r="DO257" s="51"/>
      <c r="DP257" s="51"/>
      <c r="DQ257" s="51"/>
      <c r="DR257" s="51"/>
      <c r="DS257" s="51"/>
      <c r="DT257" s="51"/>
      <c r="DU257" s="51"/>
      <c r="DV257" s="51"/>
      <c r="DW257" s="51"/>
      <c r="DX257" s="51"/>
      <c r="DY257" s="51"/>
      <c r="DZ257" s="51"/>
      <c r="EA257" s="51"/>
      <c r="EB257" s="51"/>
      <c r="EC257" s="51"/>
      <c r="ED257" s="51"/>
      <c r="EE257" s="51"/>
      <c r="EF257" s="51"/>
    </row>
    <row r="258" spans="1:136" ht="21">
      <c r="A258" s="29">
        <v>47</v>
      </c>
      <c r="B258" s="64">
        <f>IF(ลับ!B$3=0,0,IF(เวลาเรียน!G52="น",ลับ!B$3,0))</f>
        <v>0</v>
      </c>
      <c r="C258" s="64">
        <f>IF(ลับ!C$3=0,0,IF(เวลาเรียน!H52="น",ลับ!C$3,0))</f>
        <v>0</v>
      </c>
      <c r="D258" s="64">
        <f>IF(ลับ!D$3=0,0,IF(เวลาเรียน!I52="น",ลับ!D$3,0))</f>
        <v>0</v>
      </c>
      <c r="E258" s="64">
        <f>IF(ลับ!E$3=0,0,IF(เวลาเรียน!J52="น",ลับ!E$3,0))</f>
        <v>0</v>
      </c>
      <c r="F258" s="64">
        <f>IF(ลับ!F$3=0,0,IF(เวลาเรียน!K52="น",ลับ!F$3,0))</f>
        <v>0</v>
      </c>
      <c r="G258" s="64">
        <f>IF(ลับ!G$3=0,0,IF(เวลาเรียน!L52="น",ลับ!G$3,0))</f>
        <v>0</v>
      </c>
      <c r="H258" s="64">
        <f>IF(ลับ!H$3=0,0,IF(เวลาเรียน!M52="น",ลับ!H$3,0))</f>
        <v>0</v>
      </c>
      <c r="I258" s="64">
        <f>IF(ลับ!I$3=0,0,IF(เวลาเรียน!N52="น",ลับ!I$3,0))</f>
        <v>0</v>
      </c>
      <c r="J258" s="64">
        <f>IF(ลับ!J$3=0,0,IF(เวลาเรียน!O52="น",ลับ!J$3,0))</f>
        <v>0</v>
      </c>
      <c r="K258" s="64">
        <f>IF(ลับ!K$3=0,0,IF(เวลาเรียน!P52="น",ลับ!K$3,0))</f>
        <v>0</v>
      </c>
      <c r="L258" s="64">
        <f>IF(ลับ!L$3=0,0,IF(เวลาเรียน!Q52="น",ลับ!L$3,0))</f>
        <v>0</v>
      </c>
      <c r="M258" s="64">
        <f>IF(ลับ!M$3=0,0,IF(เวลาเรียน!R52="น",ลับ!M$3,0))</f>
        <v>0</v>
      </c>
      <c r="N258" s="64">
        <f>IF(ลับ!N$3=0,0,IF(เวลาเรียน!S52="น",ลับ!N$3,0))</f>
        <v>0</v>
      </c>
      <c r="O258" s="64">
        <f>IF(ลับ!O$3=0,0,IF(เวลาเรียน!T52="น",ลับ!O$3,0))</f>
        <v>0</v>
      </c>
      <c r="P258" s="64">
        <f>IF(ลับ!P$3=0,0,IF(เวลาเรียน!U52="น",ลับ!P$3,0))</f>
        <v>0</v>
      </c>
      <c r="Q258" s="64">
        <f>IF(ลับ!Q$3=0,0,IF(เวลาเรียน!V52="น",ลับ!Q$3,0))</f>
        <v>0</v>
      </c>
      <c r="R258" s="64">
        <f>IF(ลับ!R$3=0,0,IF(เวลาเรียน!W52="น",ลับ!R$3,0))</f>
        <v>0</v>
      </c>
      <c r="S258" s="64">
        <f>IF(ลับ!S$3=0,0,IF(เวลาเรียน!X52="น",ลับ!S$3,0))</f>
        <v>0</v>
      </c>
      <c r="T258" s="64">
        <f>IF(ลับ!T$3=0,0,IF(เวลาเรียน!Y52="น",ลับ!T$3,0))</f>
        <v>0</v>
      </c>
      <c r="U258" s="64">
        <f>IF(ลับ!U$3=0,0,IF(เวลาเรียน!Z52="น",ลับ!U$3,0))</f>
        <v>0</v>
      </c>
      <c r="V258" s="64">
        <f>IF(ลับ!V$3=0,0,IF(เวลาเรียน!AA52="น",ลับ!V$3,0))</f>
        <v>0</v>
      </c>
      <c r="W258" s="64">
        <f>IF(ลับ!W$3=0,0,IF(เวลาเรียน!AB52="น",ลับ!W$3,0))</f>
        <v>0</v>
      </c>
      <c r="X258" s="64">
        <f>IF(ลับ!X$3=0,0,IF(เวลาเรียน!AC52="น",ลับ!X$3,0))</f>
        <v>0</v>
      </c>
      <c r="Y258" s="64">
        <f>IF(ลับ!Y$3=0,0,IF(เวลาเรียน!AD52="น",ลับ!Y$3,0))</f>
        <v>0</v>
      </c>
      <c r="Z258" s="773">
        <f>IF(ลับ!Z$3=0,0,IF(เวลาเรียน!AE52="น",ลับ!Z$3,0))</f>
        <v>0</v>
      </c>
      <c r="AA258" s="64">
        <f>IF(ลับ!B$3=0,0,IF(เวลาเรียน!AH52="น",ลับ!B$3,0))</f>
        <v>0</v>
      </c>
      <c r="AB258" s="64">
        <f>IF(ลับ!C$3=0,0,IF(เวลาเรียน!AI52="น",ลับ!C$3,0))</f>
        <v>0</v>
      </c>
      <c r="AC258" s="64">
        <f>IF(ลับ!D$3=0,0,IF(เวลาเรียน!AJ52="น",ลับ!D$3,0))</f>
        <v>0</v>
      </c>
      <c r="AD258" s="64">
        <f>IF(ลับ!E$3=0,0,IF(เวลาเรียน!AK52="น",ลับ!E$3,0))</f>
        <v>0</v>
      </c>
      <c r="AE258" s="64">
        <f>IF(ลับ!F$3=0,0,IF(เวลาเรียน!AL52="น",ลับ!F$3,0))</f>
        <v>0</v>
      </c>
      <c r="AF258" s="64">
        <f>IF(ลับ!G$3=0,0,IF(เวลาเรียน!AM52="น",ลับ!G$3,0))</f>
        <v>0</v>
      </c>
      <c r="AG258" s="64">
        <f>IF(ลับ!H$3=0,0,IF(เวลาเรียน!AN52="น",ลับ!H$3,0))</f>
        <v>0</v>
      </c>
      <c r="AH258" s="64">
        <f>IF(ลับ!I$3=0,0,IF(เวลาเรียน!AO52="น",ลับ!I$3,0))</f>
        <v>0</v>
      </c>
      <c r="AI258" s="64">
        <f>IF(ลับ!J$3=0,0,IF(เวลาเรียน!AP52="น",ลับ!J$3,0))</f>
        <v>0</v>
      </c>
      <c r="AJ258" s="64">
        <f>IF(ลับ!K$3=0,0,IF(เวลาเรียน!AQ52="น",ลับ!K$3,0))</f>
        <v>0</v>
      </c>
      <c r="AK258" s="64">
        <f>IF(ลับ!L$3=0,0,IF(เวลาเรียน!AR52="น",ลับ!L$3,0))</f>
        <v>0</v>
      </c>
      <c r="AL258" s="64">
        <f>IF(ลับ!M$3=0,0,IF(เวลาเรียน!AS52="น",ลับ!M$3,0))</f>
        <v>0</v>
      </c>
      <c r="AM258" s="64">
        <f>IF(ลับ!N$3=0,0,IF(เวลาเรียน!AT52="น",ลับ!N$3,0))</f>
        <v>0</v>
      </c>
      <c r="AN258" s="64">
        <f>IF(ลับ!O$3=0,0,IF(เวลาเรียน!AU52="น",ลับ!O$3,0))</f>
        <v>0</v>
      </c>
      <c r="AO258" s="64">
        <f>IF(ลับ!P$3=0,0,IF(เวลาเรียน!AV52="น",ลับ!P$3,0))</f>
        <v>0</v>
      </c>
      <c r="AP258" s="64">
        <f>IF(ลับ!Q$3=0,0,IF(เวลาเรียน!AW52="น",ลับ!Q$3,0))</f>
        <v>0</v>
      </c>
      <c r="AQ258" s="64">
        <f>IF(ลับ!R$3=0,0,IF(เวลาเรียน!AX52="น",ลับ!R$3,0))</f>
        <v>0</v>
      </c>
      <c r="AR258" s="64">
        <f>IF(ลับ!S$3=0,0,IF(เวลาเรียน!AY52="น",ลับ!S$3,0))</f>
        <v>0</v>
      </c>
      <c r="AS258" s="64">
        <f>IF(ลับ!T$3=0,0,IF(เวลาเรียน!AZ52="น",ลับ!T$3,0))</f>
        <v>0</v>
      </c>
      <c r="AT258" s="64">
        <f>IF(ลับ!U$3=0,0,IF(เวลาเรียน!BA52="น",ลับ!U$3,0))</f>
        <v>0</v>
      </c>
      <c r="AU258" s="64">
        <f>IF(ลับ!V$3=0,0,IF(เวลาเรียน!BB52="น",ลับ!V$3,0))</f>
        <v>0</v>
      </c>
      <c r="AV258" s="64">
        <f>IF(ลับ!W$3=0,0,IF(เวลาเรียน!BC52="น",ลับ!W$3,0))</f>
        <v>0</v>
      </c>
      <c r="AW258" s="64">
        <f>IF(ลับ!X$3=0,0,IF(เวลาเรียน!BD52="น",ลับ!X$3,0))</f>
        <v>0</v>
      </c>
      <c r="AX258" s="64">
        <f>IF(ลับ!Y$3=0,0,IF(เวลาเรียน!BE52="น",ลับ!Y$3,0))</f>
        <v>0</v>
      </c>
      <c r="AY258" s="64">
        <f>IF(ลับ!Z$3=0,0,IF(เวลาเรียน!BF52="น",ลับ!Z$3,0))</f>
        <v>0</v>
      </c>
      <c r="AZ258" s="64">
        <f>IF(ลับ!AA$3=0,0,IF(เวลาเรียน!BG52="น",ลับ!AA$3,0))</f>
        <v>0</v>
      </c>
      <c r="BA258" s="64">
        <f>IF(ลับ!AB$3=0,0,IF(เวลาเรียน!BH52="น",ลับ!AB$3,0))</f>
        <v>0</v>
      </c>
      <c r="BB258" s="64">
        <f>IF(ลับ!AC$3=0,0,IF(เวลาเรียน!BI52="น",ลับ!AC$3,0))</f>
        <v>0</v>
      </c>
      <c r="BC258" s="64">
        <f>IF(ลับ!AD$3=0,0,IF(เวลาเรียน!BJ52="น",ลับ!AD$3,0))</f>
        <v>0</v>
      </c>
      <c r="BD258" s="64">
        <f>IF(ลับ!AE$3=0,0,IF(เวลาเรียน!BK52="น",ลับ!AE$3,0))</f>
        <v>0</v>
      </c>
      <c r="BE258" s="64">
        <f>IF(ลับ!AF$3=0,0,IF(เวลาเรียน!BL52="น",ลับ!AF$3,0))</f>
        <v>0</v>
      </c>
      <c r="BF258" s="64">
        <f>IF(ลับ!AG$3=0,0,IF(เวลาเรียน!BM52="น",ลับ!AG$3,0))</f>
        <v>0</v>
      </c>
      <c r="BG258" s="64">
        <f>IF(ลับ!AH$3=0,0,IF(เวลาเรียน!BN52="น",ลับ!AH$3,0))</f>
        <v>0</v>
      </c>
      <c r="BH258" s="64">
        <f>IF(ลับ!AI$3=0,0,IF(เวลาเรียน!BO52="น",ลับ!AI$3,0))</f>
        <v>0</v>
      </c>
      <c r="BI258" s="64">
        <f>IF(ลับ!AJ$3=0,0,IF(เวลาเรียน!BP52="น",ลับ!AJ$3,0))</f>
        <v>0</v>
      </c>
      <c r="BJ258" s="64">
        <f>IF(ลับ!AK$3=0,0,IF(เวลาเรียน!BQ52="น",ลับ!AK$3,0))</f>
        <v>0</v>
      </c>
      <c r="BK258" s="64">
        <f>IF(ลับ!AL$3=0,0,IF(เวลาเรียน!BR52="น",ลับ!AL$3,0))</f>
        <v>0</v>
      </c>
      <c r="BL258" s="64">
        <f>IF(ลับ!AM$3=0,0,IF(เวลาเรียน!BS52="น",ลับ!AM$3,0))</f>
        <v>0</v>
      </c>
      <c r="BM258" s="64">
        <f>IF(ลับ!AN$3=0,0,IF(เวลาเรียน!BT52="น",ลับ!AN$3,0))</f>
        <v>0</v>
      </c>
      <c r="BN258" s="64">
        <f>IF(ลับ!AO$3=0,0,IF(เวลาเรียน!BU52="น",ลับ!AO$3,0))</f>
        <v>0</v>
      </c>
      <c r="BO258" s="64">
        <f>IF(ลับ!AP$3=0,0,IF(เวลาเรียน!BV52="น",ลับ!AP$3,0))</f>
        <v>0</v>
      </c>
      <c r="BP258" s="64">
        <f>IF(ลับ!AQ$3=0,0,IF(เวลาเรียน!BW52="น",ลับ!AQ$3,0))</f>
        <v>0</v>
      </c>
      <c r="BQ258" s="64">
        <f>IF(ลับ!AR$3=0,0,IF(เวลาเรียน!BX52="น",ลับ!AR$3,0))</f>
        <v>0</v>
      </c>
      <c r="BR258" s="64">
        <f>IF(ลับ!AS$3=0,0,IF(เวลาเรียน!BY52="น",ลับ!AS$3,0))</f>
        <v>0</v>
      </c>
      <c r="BS258" s="773">
        <f>IF(ลับ!AT$3=0,0,IF(เวลาเรียน!BZ52="น",ลับ!AT$3,0))</f>
        <v>0</v>
      </c>
      <c r="BT258" s="64">
        <f>IF(ลับ!BT$3=0,0,IF(เวลาเรียน!CB52="น",ลับ!BT$3,0))</f>
        <v>0</v>
      </c>
      <c r="BU258" s="64">
        <f>IF(ลับ!BU$3=0,0,IF(เวลาเรียน!CC52="น",ลับ!BU$3,0))</f>
        <v>0</v>
      </c>
      <c r="BV258" s="64">
        <f>IF(ลับ!BV$3=0,0,IF(เวลาเรียน!CD52="น",ลับ!BV$3,0))</f>
        <v>0</v>
      </c>
      <c r="BW258" s="64">
        <f>IF(ลับ!BW$3=0,0,IF(เวลาเรียน!CE52="น",ลับ!BW$3,0))</f>
        <v>0</v>
      </c>
      <c r="BX258" s="64">
        <f>IF(ลับ!BX$3=0,0,IF(เวลาเรียน!CF52="น",ลับ!BX$3,0))</f>
        <v>0</v>
      </c>
      <c r="BY258" s="64">
        <f>IF(ลับ!BY$3=0,0,IF(เวลาเรียน!CG52="น",ลับ!BY$3,0))</f>
        <v>0</v>
      </c>
      <c r="BZ258" s="64">
        <f>IF(ลับ!BZ$3=0,0,IF(เวลาเรียน!CH52="น",ลับ!BZ$3,0))</f>
        <v>0</v>
      </c>
      <c r="CA258" s="64">
        <f>IF(ลับ!CA$3=0,0,IF(เวลาเรียน!CI52="น",ลับ!CA$3,0))</f>
        <v>0</v>
      </c>
      <c r="CB258" s="64">
        <f>IF(ลับ!CB$3=0,0,IF(เวลาเรียน!CJ52="น",ลับ!CB$3,0))</f>
        <v>0</v>
      </c>
      <c r="CC258" s="64">
        <f>IF(ลับ!CC$3=0,0,IF(เวลาเรียน!CK52="น",ลับ!CC$3,0))</f>
        <v>0</v>
      </c>
      <c r="CD258" s="64">
        <f>IF(ลับ!CD$3=0,0,IF(เวลาเรียน!CL52="น",ลับ!CD$3,0))</f>
        <v>0</v>
      </c>
      <c r="CE258" s="64">
        <f>IF(ลับ!CE$3=0,0,IF(เวลาเรียน!CM52="น",ลับ!CE$3,0))</f>
        <v>0</v>
      </c>
      <c r="CF258" s="64">
        <f>IF(ลับ!CF$3=0,0,IF(เวลาเรียน!CN52="น",ลับ!CF$3,0))</f>
        <v>0</v>
      </c>
      <c r="CG258" s="64">
        <f>IF(ลับ!CG$3=0,0,IF(เวลาเรียน!CO52="น",ลับ!CG$3,0))</f>
        <v>0</v>
      </c>
      <c r="CH258" s="64">
        <f>IF(ลับ!CH$3=0,0,IF(เวลาเรียน!CP52="น",ลับ!CH$3,0))</f>
        <v>0</v>
      </c>
      <c r="CI258" s="64">
        <f>IF(ลับ!CI$3=0,0,IF(เวลาเรียน!CQ52="น",ลับ!CI$3,0))</f>
        <v>0</v>
      </c>
      <c r="CJ258" s="64">
        <f>IF(ลับ!CJ$3=0,0,IF(เวลาเรียน!CR52="น",ลับ!CJ$3,0))</f>
        <v>0</v>
      </c>
      <c r="CK258" s="64">
        <f>IF(ลับ!CK$3=0,0,IF(เวลาเรียน!CS52="น",ลับ!CK$3,0))</f>
        <v>0</v>
      </c>
      <c r="CL258" s="64">
        <f>IF(ลับ!CL$3=0,0,IF(เวลาเรียน!CT52="น",ลับ!CL$3,0))</f>
        <v>0</v>
      </c>
      <c r="CM258" s="64">
        <f>IF(ลับ!CM$3=0,0,IF(เวลาเรียน!CU52="น",ลับ!CM$3,0))</f>
        <v>0</v>
      </c>
      <c r="CN258" s="64">
        <f>IF(ลับ!CN$3=0,0,IF(เวลาเรียน!CV52="น",ลับ!CN$3,0))</f>
        <v>0</v>
      </c>
      <c r="CO258" s="64">
        <f>IF(ลับ!CO$3=0,0,IF(เวลาเรียน!CW52="น",ลับ!CO$3,0))</f>
        <v>0</v>
      </c>
      <c r="CP258" s="64">
        <f>IF(ลับ!CP$3=0,0,IF(เวลาเรียน!CX52="น",ลับ!CP$3,0))</f>
        <v>0</v>
      </c>
      <c r="CQ258" s="64">
        <f>IF(ลับ!CQ$3=0,0,IF(เวลาเรียน!CY52="น",ลับ!CQ$3,0))</f>
        <v>0</v>
      </c>
      <c r="CR258" s="64">
        <f>IF(ลับ!CR$3=0,0,IF(เวลาเรียน!CZ52="น",ลับ!CR$3,0))</f>
        <v>0</v>
      </c>
      <c r="CS258" s="64">
        <f>IF(ลับ!CS$3=0,0,IF(เวลาเรียน!DA52="น",ลับ!CS$3,0))</f>
        <v>0</v>
      </c>
      <c r="CT258" s="64">
        <f>IF(ลับ!CT$3=0,0,IF(เวลาเรียน!DB52="น",ลับ!CT$3,0))</f>
        <v>0</v>
      </c>
      <c r="CU258" s="64">
        <f>IF(ลับ!CU$3=0,0,IF(เวลาเรียน!DC52="น",ลับ!CU$3,0))</f>
        <v>0</v>
      </c>
      <c r="CV258" s="64">
        <f>IF(ลับ!CV$3=0,0,IF(เวลาเรียน!DD52="น",ลับ!CV$3,0))</f>
        <v>0</v>
      </c>
      <c r="CW258" s="64">
        <f>IF(ลับ!CW$3=0,0,IF(เวลาเรียน!DE52="น",ลับ!CW$3,0))</f>
        <v>0</v>
      </c>
      <c r="CX258" s="85">
        <f t="shared" si="27"/>
        <v>0</v>
      </c>
      <c r="CZ258" s="51"/>
      <c r="DA258" s="51"/>
      <c r="DB258" s="51"/>
      <c r="DC258" s="51"/>
      <c r="DD258" s="51"/>
      <c r="DE258" s="51"/>
      <c r="DF258" s="51"/>
      <c r="DG258" s="51"/>
      <c r="DH258" s="51"/>
      <c r="DI258" s="51"/>
      <c r="DJ258" s="51"/>
      <c r="DK258" s="51"/>
      <c r="DL258" s="51"/>
      <c r="DM258" s="51"/>
      <c r="DN258" s="51"/>
      <c r="DO258" s="51"/>
      <c r="DP258" s="51"/>
      <c r="DQ258" s="51"/>
      <c r="DR258" s="51"/>
      <c r="DS258" s="51"/>
      <c r="DT258" s="51"/>
      <c r="DU258" s="51"/>
      <c r="DV258" s="51"/>
      <c r="DW258" s="51"/>
      <c r="DX258" s="51"/>
      <c r="DY258" s="51"/>
      <c r="DZ258" s="51"/>
      <c r="EA258" s="51"/>
      <c r="EB258" s="51"/>
      <c r="EC258" s="51"/>
      <c r="ED258" s="51"/>
      <c r="EE258" s="51"/>
      <c r="EF258" s="51"/>
    </row>
    <row r="259" spans="1:136" ht="21">
      <c r="A259" s="29">
        <v>48</v>
      </c>
      <c r="B259" s="64">
        <f>IF(ลับ!B$3=0,0,IF(เวลาเรียน!G53="น",ลับ!B$3,0))</f>
        <v>0</v>
      </c>
      <c r="C259" s="64">
        <f>IF(ลับ!C$3=0,0,IF(เวลาเรียน!H53="น",ลับ!C$3,0))</f>
        <v>0</v>
      </c>
      <c r="D259" s="64">
        <f>IF(ลับ!D$3=0,0,IF(เวลาเรียน!I53="น",ลับ!D$3,0))</f>
        <v>0</v>
      </c>
      <c r="E259" s="64">
        <f>IF(ลับ!E$3=0,0,IF(เวลาเรียน!J53="น",ลับ!E$3,0))</f>
        <v>0</v>
      </c>
      <c r="F259" s="64">
        <f>IF(ลับ!F$3=0,0,IF(เวลาเรียน!K53="น",ลับ!F$3,0))</f>
        <v>0</v>
      </c>
      <c r="G259" s="64">
        <f>IF(ลับ!G$3=0,0,IF(เวลาเรียน!L53="น",ลับ!G$3,0))</f>
        <v>0</v>
      </c>
      <c r="H259" s="64">
        <f>IF(ลับ!H$3=0,0,IF(เวลาเรียน!M53="น",ลับ!H$3,0))</f>
        <v>0</v>
      </c>
      <c r="I259" s="64">
        <f>IF(ลับ!I$3=0,0,IF(เวลาเรียน!N53="น",ลับ!I$3,0))</f>
        <v>0</v>
      </c>
      <c r="J259" s="64">
        <f>IF(ลับ!J$3=0,0,IF(เวลาเรียน!O53="น",ลับ!J$3,0))</f>
        <v>0</v>
      </c>
      <c r="K259" s="64">
        <f>IF(ลับ!K$3=0,0,IF(เวลาเรียน!P53="น",ลับ!K$3,0))</f>
        <v>0</v>
      </c>
      <c r="L259" s="64">
        <f>IF(ลับ!L$3=0,0,IF(เวลาเรียน!Q53="น",ลับ!L$3,0))</f>
        <v>0</v>
      </c>
      <c r="M259" s="64">
        <f>IF(ลับ!M$3=0,0,IF(เวลาเรียน!R53="น",ลับ!M$3,0))</f>
        <v>0</v>
      </c>
      <c r="N259" s="64">
        <f>IF(ลับ!N$3=0,0,IF(เวลาเรียน!S53="น",ลับ!N$3,0))</f>
        <v>0</v>
      </c>
      <c r="O259" s="64">
        <f>IF(ลับ!O$3=0,0,IF(เวลาเรียน!T53="น",ลับ!O$3,0))</f>
        <v>0</v>
      </c>
      <c r="P259" s="64">
        <f>IF(ลับ!P$3=0,0,IF(เวลาเรียน!U53="น",ลับ!P$3,0))</f>
        <v>0</v>
      </c>
      <c r="Q259" s="64">
        <f>IF(ลับ!Q$3=0,0,IF(เวลาเรียน!V53="น",ลับ!Q$3,0))</f>
        <v>0</v>
      </c>
      <c r="R259" s="64">
        <f>IF(ลับ!R$3=0,0,IF(เวลาเรียน!W53="น",ลับ!R$3,0))</f>
        <v>0</v>
      </c>
      <c r="S259" s="64">
        <f>IF(ลับ!S$3=0,0,IF(เวลาเรียน!X53="น",ลับ!S$3,0))</f>
        <v>0</v>
      </c>
      <c r="T259" s="64">
        <f>IF(ลับ!T$3=0,0,IF(เวลาเรียน!Y53="น",ลับ!T$3,0))</f>
        <v>0</v>
      </c>
      <c r="U259" s="64">
        <f>IF(ลับ!U$3=0,0,IF(เวลาเรียน!Z53="น",ลับ!U$3,0))</f>
        <v>0</v>
      </c>
      <c r="V259" s="64">
        <f>IF(ลับ!V$3=0,0,IF(เวลาเรียน!AA53="น",ลับ!V$3,0))</f>
        <v>0</v>
      </c>
      <c r="W259" s="64">
        <f>IF(ลับ!W$3=0,0,IF(เวลาเรียน!AB53="น",ลับ!W$3,0))</f>
        <v>0</v>
      </c>
      <c r="X259" s="64">
        <f>IF(ลับ!X$3=0,0,IF(เวลาเรียน!AC53="น",ลับ!X$3,0))</f>
        <v>0</v>
      </c>
      <c r="Y259" s="64">
        <f>IF(ลับ!Y$3=0,0,IF(เวลาเรียน!AD53="น",ลับ!Y$3,0))</f>
        <v>0</v>
      </c>
      <c r="Z259" s="773">
        <f>IF(ลับ!Z$3=0,0,IF(เวลาเรียน!AE53="น",ลับ!Z$3,0))</f>
        <v>0</v>
      </c>
      <c r="AA259" s="64">
        <f>IF(ลับ!B$3=0,0,IF(เวลาเรียน!AH53="น",ลับ!B$3,0))</f>
        <v>0</v>
      </c>
      <c r="AB259" s="64">
        <f>IF(ลับ!C$3=0,0,IF(เวลาเรียน!AI53="น",ลับ!C$3,0))</f>
        <v>0</v>
      </c>
      <c r="AC259" s="64">
        <f>IF(ลับ!D$3=0,0,IF(เวลาเรียน!AJ53="น",ลับ!D$3,0))</f>
        <v>0</v>
      </c>
      <c r="AD259" s="64">
        <f>IF(ลับ!E$3=0,0,IF(เวลาเรียน!AK53="น",ลับ!E$3,0))</f>
        <v>0</v>
      </c>
      <c r="AE259" s="64">
        <f>IF(ลับ!F$3=0,0,IF(เวลาเรียน!AL53="น",ลับ!F$3,0))</f>
        <v>0</v>
      </c>
      <c r="AF259" s="64">
        <f>IF(ลับ!G$3=0,0,IF(เวลาเรียน!AM53="น",ลับ!G$3,0))</f>
        <v>0</v>
      </c>
      <c r="AG259" s="64">
        <f>IF(ลับ!H$3=0,0,IF(เวลาเรียน!AN53="น",ลับ!H$3,0))</f>
        <v>0</v>
      </c>
      <c r="AH259" s="64">
        <f>IF(ลับ!I$3=0,0,IF(เวลาเรียน!AO53="น",ลับ!I$3,0))</f>
        <v>0</v>
      </c>
      <c r="AI259" s="64">
        <f>IF(ลับ!J$3=0,0,IF(เวลาเรียน!AP53="น",ลับ!J$3,0))</f>
        <v>0</v>
      </c>
      <c r="AJ259" s="64">
        <f>IF(ลับ!K$3=0,0,IF(เวลาเรียน!AQ53="น",ลับ!K$3,0))</f>
        <v>0</v>
      </c>
      <c r="AK259" s="64">
        <f>IF(ลับ!L$3=0,0,IF(เวลาเรียน!AR53="น",ลับ!L$3,0))</f>
        <v>0</v>
      </c>
      <c r="AL259" s="64">
        <f>IF(ลับ!M$3=0,0,IF(เวลาเรียน!AS53="น",ลับ!M$3,0))</f>
        <v>0</v>
      </c>
      <c r="AM259" s="64">
        <f>IF(ลับ!N$3=0,0,IF(เวลาเรียน!AT53="น",ลับ!N$3,0))</f>
        <v>0</v>
      </c>
      <c r="AN259" s="64">
        <f>IF(ลับ!O$3=0,0,IF(เวลาเรียน!AU53="น",ลับ!O$3,0))</f>
        <v>0</v>
      </c>
      <c r="AO259" s="64">
        <f>IF(ลับ!P$3=0,0,IF(เวลาเรียน!AV53="น",ลับ!P$3,0))</f>
        <v>0</v>
      </c>
      <c r="AP259" s="64">
        <f>IF(ลับ!Q$3=0,0,IF(เวลาเรียน!AW53="น",ลับ!Q$3,0))</f>
        <v>0</v>
      </c>
      <c r="AQ259" s="64">
        <f>IF(ลับ!R$3=0,0,IF(เวลาเรียน!AX53="น",ลับ!R$3,0))</f>
        <v>0</v>
      </c>
      <c r="AR259" s="64">
        <f>IF(ลับ!S$3=0,0,IF(เวลาเรียน!AY53="น",ลับ!S$3,0))</f>
        <v>0</v>
      </c>
      <c r="AS259" s="64">
        <f>IF(ลับ!T$3=0,0,IF(เวลาเรียน!AZ53="น",ลับ!T$3,0))</f>
        <v>0</v>
      </c>
      <c r="AT259" s="64">
        <f>IF(ลับ!U$3=0,0,IF(เวลาเรียน!BA53="น",ลับ!U$3,0))</f>
        <v>0</v>
      </c>
      <c r="AU259" s="64">
        <f>IF(ลับ!V$3=0,0,IF(เวลาเรียน!BB53="น",ลับ!V$3,0))</f>
        <v>0</v>
      </c>
      <c r="AV259" s="64">
        <f>IF(ลับ!W$3=0,0,IF(เวลาเรียน!BC53="น",ลับ!W$3,0))</f>
        <v>0</v>
      </c>
      <c r="AW259" s="64">
        <f>IF(ลับ!X$3=0,0,IF(เวลาเรียน!BD53="น",ลับ!X$3,0))</f>
        <v>0</v>
      </c>
      <c r="AX259" s="64">
        <f>IF(ลับ!Y$3=0,0,IF(เวลาเรียน!BE53="น",ลับ!Y$3,0))</f>
        <v>0</v>
      </c>
      <c r="AY259" s="64">
        <f>IF(ลับ!Z$3=0,0,IF(เวลาเรียน!BF53="น",ลับ!Z$3,0))</f>
        <v>0</v>
      </c>
      <c r="AZ259" s="64">
        <f>IF(ลับ!AA$3=0,0,IF(เวลาเรียน!BG53="น",ลับ!AA$3,0))</f>
        <v>0</v>
      </c>
      <c r="BA259" s="64">
        <f>IF(ลับ!AB$3=0,0,IF(เวลาเรียน!BH53="น",ลับ!AB$3,0))</f>
        <v>0</v>
      </c>
      <c r="BB259" s="64">
        <f>IF(ลับ!AC$3=0,0,IF(เวลาเรียน!BI53="น",ลับ!AC$3,0))</f>
        <v>0</v>
      </c>
      <c r="BC259" s="64">
        <f>IF(ลับ!AD$3=0,0,IF(เวลาเรียน!BJ53="น",ลับ!AD$3,0))</f>
        <v>0</v>
      </c>
      <c r="BD259" s="64">
        <f>IF(ลับ!AE$3=0,0,IF(เวลาเรียน!BK53="น",ลับ!AE$3,0))</f>
        <v>0</v>
      </c>
      <c r="BE259" s="64">
        <f>IF(ลับ!AF$3=0,0,IF(เวลาเรียน!BL53="น",ลับ!AF$3,0))</f>
        <v>0</v>
      </c>
      <c r="BF259" s="64">
        <f>IF(ลับ!AG$3=0,0,IF(เวลาเรียน!BM53="น",ลับ!AG$3,0))</f>
        <v>0</v>
      </c>
      <c r="BG259" s="64">
        <f>IF(ลับ!AH$3=0,0,IF(เวลาเรียน!BN53="น",ลับ!AH$3,0))</f>
        <v>0</v>
      </c>
      <c r="BH259" s="64">
        <f>IF(ลับ!AI$3=0,0,IF(เวลาเรียน!BO53="น",ลับ!AI$3,0))</f>
        <v>0</v>
      </c>
      <c r="BI259" s="64">
        <f>IF(ลับ!AJ$3=0,0,IF(เวลาเรียน!BP53="น",ลับ!AJ$3,0))</f>
        <v>0</v>
      </c>
      <c r="BJ259" s="64">
        <f>IF(ลับ!AK$3=0,0,IF(เวลาเรียน!BQ53="น",ลับ!AK$3,0))</f>
        <v>0</v>
      </c>
      <c r="BK259" s="64">
        <f>IF(ลับ!AL$3=0,0,IF(เวลาเรียน!BR53="น",ลับ!AL$3,0))</f>
        <v>0</v>
      </c>
      <c r="BL259" s="64">
        <f>IF(ลับ!AM$3=0,0,IF(เวลาเรียน!BS53="น",ลับ!AM$3,0))</f>
        <v>0</v>
      </c>
      <c r="BM259" s="64">
        <f>IF(ลับ!AN$3=0,0,IF(เวลาเรียน!BT53="น",ลับ!AN$3,0))</f>
        <v>0</v>
      </c>
      <c r="BN259" s="64">
        <f>IF(ลับ!AO$3=0,0,IF(เวลาเรียน!BU53="น",ลับ!AO$3,0))</f>
        <v>0</v>
      </c>
      <c r="BO259" s="64">
        <f>IF(ลับ!AP$3=0,0,IF(เวลาเรียน!BV53="น",ลับ!AP$3,0))</f>
        <v>0</v>
      </c>
      <c r="BP259" s="64">
        <f>IF(ลับ!AQ$3=0,0,IF(เวลาเรียน!BW53="น",ลับ!AQ$3,0))</f>
        <v>0</v>
      </c>
      <c r="BQ259" s="64">
        <f>IF(ลับ!AR$3=0,0,IF(เวลาเรียน!BX53="น",ลับ!AR$3,0))</f>
        <v>0</v>
      </c>
      <c r="BR259" s="64">
        <f>IF(ลับ!AS$3=0,0,IF(เวลาเรียน!BY53="น",ลับ!AS$3,0))</f>
        <v>0</v>
      </c>
      <c r="BS259" s="773">
        <f>IF(ลับ!AT$3=0,0,IF(เวลาเรียน!BZ53="น",ลับ!AT$3,0))</f>
        <v>0</v>
      </c>
      <c r="BT259" s="64">
        <f>IF(ลับ!BT$3=0,0,IF(เวลาเรียน!CB53="น",ลับ!BT$3,0))</f>
        <v>0</v>
      </c>
      <c r="BU259" s="64">
        <f>IF(ลับ!BU$3=0,0,IF(เวลาเรียน!CC53="น",ลับ!BU$3,0))</f>
        <v>0</v>
      </c>
      <c r="BV259" s="64">
        <f>IF(ลับ!BV$3=0,0,IF(เวลาเรียน!CD53="น",ลับ!BV$3,0))</f>
        <v>0</v>
      </c>
      <c r="BW259" s="64">
        <f>IF(ลับ!BW$3=0,0,IF(เวลาเรียน!CE53="น",ลับ!BW$3,0))</f>
        <v>0</v>
      </c>
      <c r="BX259" s="64">
        <f>IF(ลับ!BX$3=0,0,IF(เวลาเรียน!CF53="น",ลับ!BX$3,0))</f>
        <v>0</v>
      </c>
      <c r="BY259" s="64">
        <f>IF(ลับ!BY$3=0,0,IF(เวลาเรียน!CG53="น",ลับ!BY$3,0))</f>
        <v>0</v>
      </c>
      <c r="BZ259" s="64">
        <f>IF(ลับ!BZ$3=0,0,IF(เวลาเรียน!CH53="น",ลับ!BZ$3,0))</f>
        <v>0</v>
      </c>
      <c r="CA259" s="64">
        <f>IF(ลับ!CA$3=0,0,IF(เวลาเรียน!CI53="น",ลับ!CA$3,0))</f>
        <v>0</v>
      </c>
      <c r="CB259" s="64">
        <f>IF(ลับ!CB$3=0,0,IF(เวลาเรียน!CJ53="น",ลับ!CB$3,0))</f>
        <v>0</v>
      </c>
      <c r="CC259" s="64">
        <f>IF(ลับ!CC$3=0,0,IF(เวลาเรียน!CK53="น",ลับ!CC$3,0))</f>
        <v>0</v>
      </c>
      <c r="CD259" s="64">
        <f>IF(ลับ!CD$3=0,0,IF(เวลาเรียน!CL53="น",ลับ!CD$3,0))</f>
        <v>0</v>
      </c>
      <c r="CE259" s="64">
        <f>IF(ลับ!CE$3=0,0,IF(เวลาเรียน!CM53="น",ลับ!CE$3,0))</f>
        <v>0</v>
      </c>
      <c r="CF259" s="64">
        <f>IF(ลับ!CF$3=0,0,IF(เวลาเรียน!CN53="น",ลับ!CF$3,0))</f>
        <v>0</v>
      </c>
      <c r="CG259" s="64">
        <f>IF(ลับ!CG$3=0,0,IF(เวลาเรียน!CO53="น",ลับ!CG$3,0))</f>
        <v>0</v>
      </c>
      <c r="CH259" s="64">
        <f>IF(ลับ!CH$3=0,0,IF(เวลาเรียน!CP53="น",ลับ!CH$3,0))</f>
        <v>0</v>
      </c>
      <c r="CI259" s="64">
        <f>IF(ลับ!CI$3=0,0,IF(เวลาเรียน!CQ53="น",ลับ!CI$3,0))</f>
        <v>0</v>
      </c>
      <c r="CJ259" s="64">
        <f>IF(ลับ!CJ$3=0,0,IF(เวลาเรียน!CR53="น",ลับ!CJ$3,0))</f>
        <v>0</v>
      </c>
      <c r="CK259" s="64">
        <f>IF(ลับ!CK$3=0,0,IF(เวลาเรียน!CS53="น",ลับ!CK$3,0))</f>
        <v>0</v>
      </c>
      <c r="CL259" s="64">
        <f>IF(ลับ!CL$3=0,0,IF(เวลาเรียน!CT53="น",ลับ!CL$3,0))</f>
        <v>0</v>
      </c>
      <c r="CM259" s="64">
        <f>IF(ลับ!CM$3=0,0,IF(เวลาเรียน!CU53="น",ลับ!CM$3,0))</f>
        <v>0</v>
      </c>
      <c r="CN259" s="64">
        <f>IF(ลับ!CN$3=0,0,IF(เวลาเรียน!CV53="น",ลับ!CN$3,0))</f>
        <v>0</v>
      </c>
      <c r="CO259" s="64">
        <f>IF(ลับ!CO$3=0,0,IF(เวลาเรียน!CW53="น",ลับ!CO$3,0))</f>
        <v>0</v>
      </c>
      <c r="CP259" s="64">
        <f>IF(ลับ!CP$3=0,0,IF(เวลาเรียน!CX53="น",ลับ!CP$3,0))</f>
        <v>0</v>
      </c>
      <c r="CQ259" s="64">
        <f>IF(ลับ!CQ$3=0,0,IF(เวลาเรียน!CY53="น",ลับ!CQ$3,0))</f>
        <v>0</v>
      </c>
      <c r="CR259" s="64">
        <f>IF(ลับ!CR$3=0,0,IF(เวลาเรียน!CZ53="น",ลับ!CR$3,0))</f>
        <v>0</v>
      </c>
      <c r="CS259" s="64">
        <f>IF(ลับ!CS$3=0,0,IF(เวลาเรียน!DA53="น",ลับ!CS$3,0))</f>
        <v>0</v>
      </c>
      <c r="CT259" s="64">
        <f>IF(ลับ!CT$3=0,0,IF(เวลาเรียน!DB53="น",ลับ!CT$3,0))</f>
        <v>0</v>
      </c>
      <c r="CU259" s="64">
        <f>IF(ลับ!CU$3=0,0,IF(เวลาเรียน!DC53="น",ลับ!CU$3,0))</f>
        <v>0</v>
      </c>
      <c r="CV259" s="64">
        <f>IF(ลับ!CV$3=0,0,IF(เวลาเรียน!DD53="น",ลับ!CV$3,0))</f>
        <v>0</v>
      </c>
      <c r="CW259" s="64">
        <f>IF(ลับ!CW$3=0,0,IF(เวลาเรียน!DE53="น",ลับ!CW$3,0))</f>
        <v>0</v>
      </c>
      <c r="CX259" s="85">
        <f t="shared" si="27"/>
        <v>0</v>
      </c>
      <c r="CZ259" s="51"/>
      <c r="DA259" s="51"/>
      <c r="DB259" s="51"/>
      <c r="DC259" s="51"/>
      <c r="DD259" s="51"/>
      <c r="DE259" s="51"/>
      <c r="DF259" s="51"/>
      <c r="DG259" s="51"/>
      <c r="DH259" s="51"/>
      <c r="DI259" s="51"/>
      <c r="DJ259" s="51"/>
      <c r="DK259" s="51"/>
      <c r="DL259" s="51"/>
      <c r="DM259" s="51"/>
      <c r="DN259" s="51"/>
      <c r="DO259" s="51"/>
      <c r="DP259" s="51"/>
      <c r="DQ259" s="51"/>
      <c r="DR259" s="51"/>
      <c r="DS259" s="51"/>
      <c r="DT259" s="51"/>
      <c r="DU259" s="51"/>
      <c r="DV259" s="51"/>
      <c r="DW259" s="51"/>
      <c r="DX259" s="51"/>
      <c r="DY259" s="51"/>
      <c r="DZ259" s="51"/>
      <c r="EA259" s="51"/>
      <c r="EB259" s="51"/>
      <c r="EC259" s="51"/>
      <c r="ED259" s="51"/>
      <c r="EE259" s="51"/>
      <c r="EF259" s="51"/>
    </row>
    <row r="260" spans="1:136" ht="21">
      <c r="A260" s="29">
        <v>49</v>
      </c>
      <c r="B260" s="64">
        <f>IF(ลับ!B$3=0,0,IF(เวลาเรียน!G54="น",ลับ!B$3,0))</f>
        <v>0</v>
      </c>
      <c r="C260" s="64">
        <f>IF(ลับ!C$3=0,0,IF(เวลาเรียน!H54="น",ลับ!C$3,0))</f>
        <v>0</v>
      </c>
      <c r="D260" s="64">
        <f>IF(ลับ!D$3=0,0,IF(เวลาเรียน!I54="น",ลับ!D$3,0))</f>
        <v>0</v>
      </c>
      <c r="E260" s="64">
        <f>IF(ลับ!E$3=0,0,IF(เวลาเรียน!J54="น",ลับ!E$3,0))</f>
        <v>0</v>
      </c>
      <c r="F260" s="64">
        <f>IF(ลับ!F$3=0,0,IF(เวลาเรียน!K54="น",ลับ!F$3,0))</f>
        <v>0</v>
      </c>
      <c r="G260" s="64">
        <f>IF(ลับ!G$3=0,0,IF(เวลาเรียน!L54="น",ลับ!G$3,0))</f>
        <v>0</v>
      </c>
      <c r="H260" s="64">
        <f>IF(ลับ!H$3=0,0,IF(เวลาเรียน!M54="น",ลับ!H$3,0))</f>
        <v>0</v>
      </c>
      <c r="I260" s="64">
        <f>IF(ลับ!I$3=0,0,IF(เวลาเรียน!N54="น",ลับ!I$3,0))</f>
        <v>0</v>
      </c>
      <c r="J260" s="64">
        <f>IF(ลับ!J$3=0,0,IF(เวลาเรียน!O54="น",ลับ!J$3,0))</f>
        <v>0</v>
      </c>
      <c r="K260" s="64">
        <f>IF(ลับ!K$3=0,0,IF(เวลาเรียน!P54="น",ลับ!K$3,0))</f>
        <v>0</v>
      </c>
      <c r="L260" s="64">
        <f>IF(ลับ!L$3=0,0,IF(เวลาเรียน!Q54="น",ลับ!L$3,0))</f>
        <v>0</v>
      </c>
      <c r="M260" s="64">
        <f>IF(ลับ!M$3=0,0,IF(เวลาเรียน!R54="น",ลับ!M$3,0))</f>
        <v>0</v>
      </c>
      <c r="N260" s="64">
        <f>IF(ลับ!N$3=0,0,IF(เวลาเรียน!S54="น",ลับ!N$3,0))</f>
        <v>0</v>
      </c>
      <c r="O260" s="64">
        <f>IF(ลับ!O$3=0,0,IF(เวลาเรียน!T54="น",ลับ!O$3,0))</f>
        <v>0</v>
      </c>
      <c r="P260" s="64">
        <f>IF(ลับ!P$3=0,0,IF(เวลาเรียน!U54="น",ลับ!P$3,0))</f>
        <v>0</v>
      </c>
      <c r="Q260" s="64">
        <f>IF(ลับ!Q$3=0,0,IF(เวลาเรียน!V54="น",ลับ!Q$3,0))</f>
        <v>0</v>
      </c>
      <c r="R260" s="64">
        <f>IF(ลับ!R$3=0,0,IF(เวลาเรียน!W54="น",ลับ!R$3,0))</f>
        <v>0</v>
      </c>
      <c r="S260" s="64">
        <f>IF(ลับ!S$3=0,0,IF(เวลาเรียน!X54="น",ลับ!S$3,0))</f>
        <v>0</v>
      </c>
      <c r="T260" s="64">
        <f>IF(ลับ!T$3=0,0,IF(เวลาเรียน!Y54="น",ลับ!T$3,0))</f>
        <v>0</v>
      </c>
      <c r="U260" s="64">
        <f>IF(ลับ!U$3=0,0,IF(เวลาเรียน!Z54="น",ลับ!U$3,0))</f>
        <v>0</v>
      </c>
      <c r="V260" s="64">
        <f>IF(ลับ!V$3=0,0,IF(เวลาเรียน!AA54="น",ลับ!V$3,0))</f>
        <v>0</v>
      </c>
      <c r="W260" s="64">
        <f>IF(ลับ!W$3=0,0,IF(เวลาเรียน!AB54="น",ลับ!W$3,0))</f>
        <v>0</v>
      </c>
      <c r="X260" s="64">
        <f>IF(ลับ!X$3=0,0,IF(เวลาเรียน!AC54="น",ลับ!X$3,0))</f>
        <v>0</v>
      </c>
      <c r="Y260" s="64">
        <f>IF(ลับ!Y$3=0,0,IF(เวลาเรียน!AD54="น",ลับ!Y$3,0))</f>
        <v>0</v>
      </c>
      <c r="Z260" s="773">
        <f>IF(ลับ!Z$3=0,0,IF(เวลาเรียน!AE54="น",ลับ!Z$3,0))</f>
        <v>0</v>
      </c>
      <c r="AA260" s="64">
        <f>IF(ลับ!B$3=0,0,IF(เวลาเรียน!AH54="น",ลับ!B$3,0))</f>
        <v>0</v>
      </c>
      <c r="AB260" s="64">
        <f>IF(ลับ!C$3=0,0,IF(เวลาเรียน!AI54="น",ลับ!C$3,0))</f>
        <v>0</v>
      </c>
      <c r="AC260" s="64">
        <f>IF(ลับ!D$3=0,0,IF(เวลาเรียน!AJ54="น",ลับ!D$3,0))</f>
        <v>0</v>
      </c>
      <c r="AD260" s="64">
        <f>IF(ลับ!E$3=0,0,IF(เวลาเรียน!AK54="น",ลับ!E$3,0))</f>
        <v>0</v>
      </c>
      <c r="AE260" s="64">
        <f>IF(ลับ!F$3=0,0,IF(เวลาเรียน!AL54="น",ลับ!F$3,0))</f>
        <v>0</v>
      </c>
      <c r="AF260" s="64">
        <f>IF(ลับ!G$3=0,0,IF(เวลาเรียน!AM54="น",ลับ!G$3,0))</f>
        <v>0</v>
      </c>
      <c r="AG260" s="64">
        <f>IF(ลับ!H$3=0,0,IF(เวลาเรียน!AN54="น",ลับ!H$3,0))</f>
        <v>0</v>
      </c>
      <c r="AH260" s="64">
        <f>IF(ลับ!I$3=0,0,IF(เวลาเรียน!AO54="น",ลับ!I$3,0))</f>
        <v>0</v>
      </c>
      <c r="AI260" s="64">
        <f>IF(ลับ!J$3=0,0,IF(เวลาเรียน!AP54="น",ลับ!J$3,0))</f>
        <v>0</v>
      </c>
      <c r="AJ260" s="64">
        <f>IF(ลับ!K$3=0,0,IF(เวลาเรียน!AQ54="น",ลับ!K$3,0))</f>
        <v>0</v>
      </c>
      <c r="AK260" s="64">
        <f>IF(ลับ!L$3=0,0,IF(เวลาเรียน!AR54="น",ลับ!L$3,0))</f>
        <v>0</v>
      </c>
      <c r="AL260" s="64">
        <f>IF(ลับ!M$3=0,0,IF(เวลาเรียน!AS54="น",ลับ!M$3,0))</f>
        <v>0</v>
      </c>
      <c r="AM260" s="64">
        <f>IF(ลับ!N$3=0,0,IF(เวลาเรียน!AT54="น",ลับ!N$3,0))</f>
        <v>0</v>
      </c>
      <c r="AN260" s="64">
        <f>IF(ลับ!O$3=0,0,IF(เวลาเรียน!AU54="น",ลับ!O$3,0))</f>
        <v>0</v>
      </c>
      <c r="AO260" s="64">
        <f>IF(ลับ!P$3=0,0,IF(เวลาเรียน!AV54="น",ลับ!P$3,0))</f>
        <v>0</v>
      </c>
      <c r="AP260" s="64">
        <f>IF(ลับ!Q$3=0,0,IF(เวลาเรียน!AW54="น",ลับ!Q$3,0))</f>
        <v>0</v>
      </c>
      <c r="AQ260" s="64">
        <f>IF(ลับ!R$3=0,0,IF(เวลาเรียน!AX54="น",ลับ!R$3,0))</f>
        <v>0</v>
      </c>
      <c r="AR260" s="64">
        <f>IF(ลับ!S$3=0,0,IF(เวลาเรียน!AY54="น",ลับ!S$3,0))</f>
        <v>0</v>
      </c>
      <c r="AS260" s="64">
        <f>IF(ลับ!T$3=0,0,IF(เวลาเรียน!AZ54="น",ลับ!T$3,0))</f>
        <v>0</v>
      </c>
      <c r="AT260" s="64">
        <f>IF(ลับ!U$3=0,0,IF(เวลาเรียน!BA54="น",ลับ!U$3,0))</f>
        <v>0</v>
      </c>
      <c r="AU260" s="64">
        <f>IF(ลับ!V$3=0,0,IF(เวลาเรียน!BB54="น",ลับ!V$3,0))</f>
        <v>0</v>
      </c>
      <c r="AV260" s="64">
        <f>IF(ลับ!W$3=0,0,IF(เวลาเรียน!BC54="น",ลับ!W$3,0))</f>
        <v>0</v>
      </c>
      <c r="AW260" s="64">
        <f>IF(ลับ!X$3=0,0,IF(เวลาเรียน!BD54="น",ลับ!X$3,0))</f>
        <v>0</v>
      </c>
      <c r="AX260" s="64">
        <f>IF(ลับ!Y$3=0,0,IF(เวลาเรียน!BE54="น",ลับ!Y$3,0))</f>
        <v>0</v>
      </c>
      <c r="AY260" s="64">
        <f>IF(ลับ!Z$3=0,0,IF(เวลาเรียน!BF54="น",ลับ!Z$3,0))</f>
        <v>0</v>
      </c>
      <c r="AZ260" s="64">
        <f>IF(ลับ!AA$3=0,0,IF(เวลาเรียน!BG54="น",ลับ!AA$3,0))</f>
        <v>0</v>
      </c>
      <c r="BA260" s="64">
        <f>IF(ลับ!AB$3=0,0,IF(เวลาเรียน!BH54="น",ลับ!AB$3,0))</f>
        <v>0</v>
      </c>
      <c r="BB260" s="64">
        <f>IF(ลับ!AC$3=0,0,IF(เวลาเรียน!BI54="น",ลับ!AC$3,0))</f>
        <v>0</v>
      </c>
      <c r="BC260" s="64">
        <f>IF(ลับ!AD$3=0,0,IF(เวลาเรียน!BJ54="น",ลับ!AD$3,0))</f>
        <v>0</v>
      </c>
      <c r="BD260" s="64">
        <f>IF(ลับ!AE$3=0,0,IF(เวลาเรียน!BK54="น",ลับ!AE$3,0))</f>
        <v>0</v>
      </c>
      <c r="BE260" s="64">
        <f>IF(ลับ!AF$3=0,0,IF(เวลาเรียน!BL54="น",ลับ!AF$3,0))</f>
        <v>0</v>
      </c>
      <c r="BF260" s="64">
        <f>IF(ลับ!AG$3=0,0,IF(เวลาเรียน!BM54="น",ลับ!AG$3,0))</f>
        <v>0</v>
      </c>
      <c r="BG260" s="64">
        <f>IF(ลับ!AH$3=0,0,IF(เวลาเรียน!BN54="น",ลับ!AH$3,0))</f>
        <v>0</v>
      </c>
      <c r="BH260" s="64">
        <f>IF(ลับ!AI$3=0,0,IF(เวลาเรียน!BO54="น",ลับ!AI$3,0))</f>
        <v>0</v>
      </c>
      <c r="BI260" s="64">
        <f>IF(ลับ!AJ$3=0,0,IF(เวลาเรียน!BP54="น",ลับ!AJ$3,0))</f>
        <v>0</v>
      </c>
      <c r="BJ260" s="64">
        <f>IF(ลับ!AK$3=0,0,IF(เวลาเรียน!BQ54="น",ลับ!AK$3,0))</f>
        <v>0</v>
      </c>
      <c r="BK260" s="64">
        <f>IF(ลับ!AL$3=0,0,IF(เวลาเรียน!BR54="น",ลับ!AL$3,0))</f>
        <v>0</v>
      </c>
      <c r="BL260" s="64">
        <f>IF(ลับ!AM$3=0,0,IF(เวลาเรียน!BS54="น",ลับ!AM$3,0))</f>
        <v>0</v>
      </c>
      <c r="BM260" s="64">
        <f>IF(ลับ!AN$3=0,0,IF(เวลาเรียน!BT54="น",ลับ!AN$3,0))</f>
        <v>0</v>
      </c>
      <c r="BN260" s="64">
        <f>IF(ลับ!AO$3=0,0,IF(เวลาเรียน!BU54="น",ลับ!AO$3,0))</f>
        <v>0</v>
      </c>
      <c r="BO260" s="64">
        <f>IF(ลับ!AP$3=0,0,IF(เวลาเรียน!BV54="น",ลับ!AP$3,0))</f>
        <v>0</v>
      </c>
      <c r="BP260" s="64">
        <f>IF(ลับ!AQ$3=0,0,IF(เวลาเรียน!BW54="น",ลับ!AQ$3,0))</f>
        <v>0</v>
      </c>
      <c r="BQ260" s="64">
        <f>IF(ลับ!AR$3=0,0,IF(เวลาเรียน!BX54="น",ลับ!AR$3,0))</f>
        <v>0</v>
      </c>
      <c r="BR260" s="64">
        <f>IF(ลับ!AS$3=0,0,IF(เวลาเรียน!BY54="น",ลับ!AS$3,0))</f>
        <v>0</v>
      </c>
      <c r="BS260" s="773">
        <f>IF(ลับ!AT$3=0,0,IF(เวลาเรียน!BZ54="น",ลับ!AT$3,0))</f>
        <v>0</v>
      </c>
      <c r="BT260" s="64">
        <f>IF(ลับ!BT$3=0,0,IF(เวลาเรียน!CB54="น",ลับ!BT$3,0))</f>
        <v>0</v>
      </c>
      <c r="BU260" s="64">
        <f>IF(ลับ!BU$3=0,0,IF(เวลาเรียน!CC54="น",ลับ!BU$3,0))</f>
        <v>0</v>
      </c>
      <c r="BV260" s="64">
        <f>IF(ลับ!BV$3=0,0,IF(เวลาเรียน!CD54="น",ลับ!BV$3,0))</f>
        <v>0</v>
      </c>
      <c r="BW260" s="64">
        <f>IF(ลับ!BW$3=0,0,IF(เวลาเรียน!CE54="น",ลับ!BW$3,0))</f>
        <v>0</v>
      </c>
      <c r="BX260" s="64">
        <f>IF(ลับ!BX$3=0,0,IF(เวลาเรียน!CF54="น",ลับ!BX$3,0))</f>
        <v>0</v>
      </c>
      <c r="BY260" s="64">
        <f>IF(ลับ!BY$3=0,0,IF(เวลาเรียน!CG54="น",ลับ!BY$3,0))</f>
        <v>0</v>
      </c>
      <c r="BZ260" s="64">
        <f>IF(ลับ!BZ$3=0,0,IF(เวลาเรียน!CH54="น",ลับ!BZ$3,0))</f>
        <v>0</v>
      </c>
      <c r="CA260" s="64">
        <f>IF(ลับ!CA$3=0,0,IF(เวลาเรียน!CI54="น",ลับ!CA$3,0))</f>
        <v>0</v>
      </c>
      <c r="CB260" s="64">
        <f>IF(ลับ!CB$3=0,0,IF(เวลาเรียน!CJ54="น",ลับ!CB$3,0))</f>
        <v>0</v>
      </c>
      <c r="CC260" s="64">
        <f>IF(ลับ!CC$3=0,0,IF(เวลาเรียน!CK54="น",ลับ!CC$3,0))</f>
        <v>0</v>
      </c>
      <c r="CD260" s="64">
        <f>IF(ลับ!CD$3=0,0,IF(เวลาเรียน!CL54="น",ลับ!CD$3,0))</f>
        <v>0</v>
      </c>
      <c r="CE260" s="64">
        <f>IF(ลับ!CE$3=0,0,IF(เวลาเรียน!CM54="น",ลับ!CE$3,0))</f>
        <v>0</v>
      </c>
      <c r="CF260" s="64">
        <f>IF(ลับ!CF$3=0,0,IF(เวลาเรียน!CN54="น",ลับ!CF$3,0))</f>
        <v>0</v>
      </c>
      <c r="CG260" s="64">
        <f>IF(ลับ!CG$3=0,0,IF(เวลาเรียน!CO54="น",ลับ!CG$3,0))</f>
        <v>0</v>
      </c>
      <c r="CH260" s="64">
        <f>IF(ลับ!CH$3=0,0,IF(เวลาเรียน!CP54="น",ลับ!CH$3,0))</f>
        <v>0</v>
      </c>
      <c r="CI260" s="64">
        <f>IF(ลับ!CI$3=0,0,IF(เวลาเรียน!CQ54="น",ลับ!CI$3,0))</f>
        <v>0</v>
      </c>
      <c r="CJ260" s="64">
        <f>IF(ลับ!CJ$3=0,0,IF(เวลาเรียน!CR54="น",ลับ!CJ$3,0))</f>
        <v>0</v>
      </c>
      <c r="CK260" s="64">
        <f>IF(ลับ!CK$3=0,0,IF(เวลาเรียน!CS54="น",ลับ!CK$3,0))</f>
        <v>0</v>
      </c>
      <c r="CL260" s="64">
        <f>IF(ลับ!CL$3=0,0,IF(เวลาเรียน!CT54="น",ลับ!CL$3,0))</f>
        <v>0</v>
      </c>
      <c r="CM260" s="64">
        <f>IF(ลับ!CM$3=0,0,IF(เวลาเรียน!CU54="น",ลับ!CM$3,0))</f>
        <v>0</v>
      </c>
      <c r="CN260" s="64">
        <f>IF(ลับ!CN$3=0,0,IF(เวลาเรียน!CV54="น",ลับ!CN$3,0))</f>
        <v>0</v>
      </c>
      <c r="CO260" s="64">
        <f>IF(ลับ!CO$3=0,0,IF(เวลาเรียน!CW54="น",ลับ!CO$3,0))</f>
        <v>0</v>
      </c>
      <c r="CP260" s="64">
        <f>IF(ลับ!CP$3=0,0,IF(เวลาเรียน!CX54="น",ลับ!CP$3,0))</f>
        <v>0</v>
      </c>
      <c r="CQ260" s="64">
        <f>IF(ลับ!CQ$3=0,0,IF(เวลาเรียน!CY54="น",ลับ!CQ$3,0))</f>
        <v>0</v>
      </c>
      <c r="CR260" s="64">
        <f>IF(ลับ!CR$3=0,0,IF(เวลาเรียน!CZ54="น",ลับ!CR$3,0))</f>
        <v>0</v>
      </c>
      <c r="CS260" s="64">
        <f>IF(ลับ!CS$3=0,0,IF(เวลาเรียน!DA54="น",ลับ!CS$3,0))</f>
        <v>0</v>
      </c>
      <c r="CT260" s="64">
        <f>IF(ลับ!CT$3=0,0,IF(เวลาเรียน!DB54="น",ลับ!CT$3,0))</f>
        <v>0</v>
      </c>
      <c r="CU260" s="64">
        <f>IF(ลับ!CU$3=0,0,IF(เวลาเรียน!DC54="น",ลับ!CU$3,0))</f>
        <v>0</v>
      </c>
      <c r="CV260" s="64">
        <f>IF(ลับ!CV$3=0,0,IF(เวลาเรียน!DD54="น",ลับ!CV$3,0))</f>
        <v>0</v>
      </c>
      <c r="CW260" s="64">
        <f>IF(ลับ!CW$3=0,0,IF(เวลาเรียน!DE54="น",ลับ!CW$3,0))</f>
        <v>0</v>
      </c>
      <c r="CX260" s="85">
        <f t="shared" si="27"/>
        <v>0</v>
      </c>
      <c r="CZ260" s="51"/>
      <c r="DA260" s="51"/>
      <c r="DB260" s="51"/>
      <c r="DC260" s="51"/>
      <c r="DD260" s="51"/>
      <c r="DE260" s="51"/>
      <c r="DF260" s="51"/>
      <c r="DG260" s="51"/>
      <c r="DH260" s="51"/>
      <c r="DI260" s="51"/>
      <c r="DJ260" s="51"/>
      <c r="DK260" s="51"/>
      <c r="DL260" s="51"/>
      <c r="DM260" s="51"/>
      <c r="DN260" s="51"/>
      <c r="DO260" s="51"/>
      <c r="DP260" s="51"/>
      <c r="DQ260" s="51"/>
      <c r="DR260" s="51"/>
      <c r="DS260" s="51"/>
      <c r="DT260" s="51"/>
      <c r="DU260" s="51"/>
      <c r="DV260" s="51"/>
      <c r="DW260" s="51"/>
      <c r="DX260" s="51"/>
      <c r="DY260" s="51"/>
      <c r="DZ260" s="51"/>
      <c r="EA260" s="51"/>
      <c r="EB260" s="51"/>
      <c r="EC260" s="51"/>
      <c r="ED260" s="51"/>
      <c r="EE260" s="51"/>
      <c r="EF260" s="51"/>
    </row>
    <row r="261" spans="1:136" ht="21.75" thickBot="1">
      <c r="A261" s="30">
        <v>50</v>
      </c>
      <c r="B261" s="64">
        <f>IF(ลับ!B$3=0,0,IF(เวลาเรียน!G55="น",ลับ!B$3,0))</f>
        <v>0</v>
      </c>
      <c r="C261" s="64">
        <f>IF(ลับ!C$3=0,0,IF(เวลาเรียน!H55="น",ลับ!C$3,0))</f>
        <v>0</v>
      </c>
      <c r="D261" s="64">
        <f>IF(ลับ!D$3=0,0,IF(เวลาเรียน!I55="น",ลับ!D$3,0))</f>
        <v>0</v>
      </c>
      <c r="E261" s="64">
        <f>IF(ลับ!E$3=0,0,IF(เวลาเรียน!J55="น",ลับ!E$3,0))</f>
        <v>0</v>
      </c>
      <c r="F261" s="64">
        <f>IF(ลับ!F$3=0,0,IF(เวลาเรียน!K55="น",ลับ!F$3,0))</f>
        <v>0</v>
      </c>
      <c r="G261" s="64">
        <f>IF(ลับ!G$3=0,0,IF(เวลาเรียน!L55="น",ลับ!G$3,0))</f>
        <v>0</v>
      </c>
      <c r="H261" s="64">
        <f>IF(ลับ!H$3=0,0,IF(เวลาเรียน!M55="น",ลับ!H$3,0))</f>
        <v>0</v>
      </c>
      <c r="I261" s="64">
        <f>IF(ลับ!I$3=0,0,IF(เวลาเรียน!N55="น",ลับ!I$3,0))</f>
        <v>0</v>
      </c>
      <c r="J261" s="64">
        <f>IF(ลับ!J$3=0,0,IF(เวลาเรียน!O55="น",ลับ!J$3,0))</f>
        <v>0</v>
      </c>
      <c r="K261" s="64">
        <f>IF(ลับ!K$3=0,0,IF(เวลาเรียน!P55="น",ลับ!K$3,0))</f>
        <v>0</v>
      </c>
      <c r="L261" s="64">
        <f>IF(ลับ!L$3=0,0,IF(เวลาเรียน!Q55="น",ลับ!L$3,0))</f>
        <v>0</v>
      </c>
      <c r="M261" s="64">
        <f>IF(ลับ!M$3=0,0,IF(เวลาเรียน!R55="น",ลับ!M$3,0))</f>
        <v>0</v>
      </c>
      <c r="N261" s="64">
        <f>IF(ลับ!N$3=0,0,IF(เวลาเรียน!S55="น",ลับ!N$3,0))</f>
        <v>0</v>
      </c>
      <c r="O261" s="64">
        <f>IF(ลับ!O$3=0,0,IF(เวลาเรียน!T55="น",ลับ!O$3,0))</f>
        <v>0</v>
      </c>
      <c r="P261" s="64">
        <f>IF(ลับ!P$3=0,0,IF(เวลาเรียน!U55="น",ลับ!P$3,0))</f>
        <v>0</v>
      </c>
      <c r="Q261" s="64">
        <f>IF(ลับ!Q$3=0,0,IF(เวลาเรียน!V55="น",ลับ!Q$3,0))</f>
        <v>0</v>
      </c>
      <c r="R261" s="64">
        <f>IF(ลับ!R$3=0,0,IF(เวลาเรียน!W55="น",ลับ!R$3,0))</f>
        <v>0</v>
      </c>
      <c r="S261" s="64">
        <f>IF(ลับ!S$3=0,0,IF(เวลาเรียน!X55="น",ลับ!S$3,0))</f>
        <v>0</v>
      </c>
      <c r="T261" s="64">
        <f>IF(ลับ!T$3=0,0,IF(เวลาเรียน!Y55="น",ลับ!T$3,0))</f>
        <v>0</v>
      </c>
      <c r="U261" s="64">
        <f>IF(ลับ!U$3=0,0,IF(เวลาเรียน!Z55="น",ลับ!U$3,0))</f>
        <v>0</v>
      </c>
      <c r="V261" s="64">
        <f>IF(ลับ!V$3=0,0,IF(เวลาเรียน!AA55="น",ลับ!V$3,0))</f>
        <v>0</v>
      </c>
      <c r="W261" s="64">
        <f>IF(ลับ!W$3=0,0,IF(เวลาเรียน!AB55="น",ลับ!W$3,0))</f>
        <v>0</v>
      </c>
      <c r="X261" s="64">
        <f>IF(ลับ!X$3=0,0,IF(เวลาเรียน!AC55="น",ลับ!X$3,0))</f>
        <v>0</v>
      </c>
      <c r="Y261" s="64">
        <f>IF(ลับ!Y$3=0,0,IF(เวลาเรียน!AD55="น",ลับ!Y$3,0))</f>
        <v>0</v>
      </c>
      <c r="Z261" s="773">
        <f>IF(ลับ!Z$3=0,0,IF(เวลาเรียน!AE55="น",ลับ!Z$3,0))</f>
        <v>0</v>
      </c>
      <c r="AA261" s="64">
        <f>IF(ลับ!B$3=0,0,IF(เวลาเรียน!AH55="น",ลับ!B$3,0))</f>
        <v>0</v>
      </c>
      <c r="AB261" s="64">
        <f>IF(ลับ!C$3=0,0,IF(เวลาเรียน!AI55="น",ลับ!C$3,0))</f>
        <v>0</v>
      </c>
      <c r="AC261" s="64">
        <f>IF(ลับ!D$3=0,0,IF(เวลาเรียน!AJ55="น",ลับ!D$3,0))</f>
        <v>0</v>
      </c>
      <c r="AD261" s="64">
        <f>IF(ลับ!E$3=0,0,IF(เวลาเรียน!AK55="น",ลับ!E$3,0))</f>
        <v>0</v>
      </c>
      <c r="AE261" s="64">
        <f>IF(ลับ!F$3=0,0,IF(เวลาเรียน!AL55="น",ลับ!F$3,0))</f>
        <v>0</v>
      </c>
      <c r="AF261" s="64">
        <f>IF(ลับ!G$3=0,0,IF(เวลาเรียน!AM55="น",ลับ!G$3,0))</f>
        <v>0</v>
      </c>
      <c r="AG261" s="64">
        <f>IF(ลับ!H$3=0,0,IF(เวลาเรียน!AN55="น",ลับ!H$3,0))</f>
        <v>0</v>
      </c>
      <c r="AH261" s="64">
        <f>IF(ลับ!I$3=0,0,IF(เวลาเรียน!AO55="น",ลับ!I$3,0))</f>
        <v>0</v>
      </c>
      <c r="AI261" s="64">
        <f>IF(ลับ!J$3=0,0,IF(เวลาเรียน!AP55="น",ลับ!J$3,0))</f>
        <v>0</v>
      </c>
      <c r="AJ261" s="64">
        <f>IF(ลับ!K$3=0,0,IF(เวลาเรียน!AQ55="น",ลับ!K$3,0))</f>
        <v>0</v>
      </c>
      <c r="AK261" s="64">
        <f>IF(ลับ!L$3=0,0,IF(เวลาเรียน!AR55="น",ลับ!L$3,0))</f>
        <v>0</v>
      </c>
      <c r="AL261" s="64">
        <f>IF(ลับ!M$3=0,0,IF(เวลาเรียน!AS55="น",ลับ!M$3,0))</f>
        <v>0</v>
      </c>
      <c r="AM261" s="64">
        <f>IF(ลับ!N$3=0,0,IF(เวลาเรียน!AT55="น",ลับ!N$3,0))</f>
        <v>0</v>
      </c>
      <c r="AN261" s="64">
        <f>IF(ลับ!O$3=0,0,IF(เวลาเรียน!AU55="น",ลับ!O$3,0))</f>
        <v>0</v>
      </c>
      <c r="AO261" s="64">
        <f>IF(ลับ!P$3=0,0,IF(เวลาเรียน!AV55="น",ลับ!P$3,0))</f>
        <v>0</v>
      </c>
      <c r="AP261" s="64">
        <f>IF(ลับ!Q$3=0,0,IF(เวลาเรียน!AW55="น",ลับ!Q$3,0))</f>
        <v>0</v>
      </c>
      <c r="AQ261" s="64">
        <f>IF(ลับ!R$3=0,0,IF(เวลาเรียน!AX55="น",ลับ!R$3,0))</f>
        <v>0</v>
      </c>
      <c r="AR261" s="64">
        <f>IF(ลับ!S$3=0,0,IF(เวลาเรียน!AY55="น",ลับ!S$3,0))</f>
        <v>0</v>
      </c>
      <c r="AS261" s="64">
        <f>IF(ลับ!T$3=0,0,IF(เวลาเรียน!AZ55="น",ลับ!T$3,0))</f>
        <v>0</v>
      </c>
      <c r="AT261" s="64">
        <f>IF(ลับ!U$3=0,0,IF(เวลาเรียน!BA55="น",ลับ!U$3,0))</f>
        <v>0</v>
      </c>
      <c r="AU261" s="64">
        <f>IF(ลับ!V$3=0,0,IF(เวลาเรียน!BB55="น",ลับ!V$3,0))</f>
        <v>0</v>
      </c>
      <c r="AV261" s="64">
        <f>IF(ลับ!W$3=0,0,IF(เวลาเรียน!BC55="น",ลับ!W$3,0))</f>
        <v>0</v>
      </c>
      <c r="AW261" s="64">
        <f>IF(ลับ!X$3=0,0,IF(เวลาเรียน!BD55="น",ลับ!X$3,0))</f>
        <v>0</v>
      </c>
      <c r="AX261" s="64">
        <f>IF(ลับ!Y$3=0,0,IF(เวลาเรียน!BE55="น",ลับ!Y$3,0))</f>
        <v>0</v>
      </c>
      <c r="AY261" s="64">
        <f>IF(ลับ!Z$3=0,0,IF(เวลาเรียน!BF55="น",ลับ!Z$3,0))</f>
        <v>0</v>
      </c>
      <c r="AZ261" s="64">
        <f>IF(ลับ!AA$3=0,0,IF(เวลาเรียน!BG55="น",ลับ!AA$3,0))</f>
        <v>0</v>
      </c>
      <c r="BA261" s="64">
        <f>IF(ลับ!AB$3=0,0,IF(เวลาเรียน!BH55="น",ลับ!AB$3,0))</f>
        <v>0</v>
      </c>
      <c r="BB261" s="64">
        <f>IF(ลับ!AC$3=0,0,IF(เวลาเรียน!BI55="น",ลับ!AC$3,0))</f>
        <v>0</v>
      </c>
      <c r="BC261" s="64">
        <f>IF(ลับ!AD$3=0,0,IF(เวลาเรียน!BJ55="น",ลับ!AD$3,0))</f>
        <v>0</v>
      </c>
      <c r="BD261" s="64">
        <f>IF(ลับ!AE$3=0,0,IF(เวลาเรียน!BK55="น",ลับ!AE$3,0))</f>
        <v>0</v>
      </c>
      <c r="BE261" s="64">
        <f>IF(ลับ!AF$3=0,0,IF(เวลาเรียน!BL55="น",ลับ!AF$3,0))</f>
        <v>0</v>
      </c>
      <c r="BF261" s="64">
        <f>IF(ลับ!AG$3=0,0,IF(เวลาเรียน!BM55="น",ลับ!AG$3,0))</f>
        <v>0</v>
      </c>
      <c r="BG261" s="64">
        <f>IF(ลับ!AH$3=0,0,IF(เวลาเรียน!BN55="น",ลับ!AH$3,0))</f>
        <v>0</v>
      </c>
      <c r="BH261" s="64">
        <f>IF(ลับ!AI$3=0,0,IF(เวลาเรียน!BO55="น",ลับ!AI$3,0))</f>
        <v>0</v>
      </c>
      <c r="BI261" s="64">
        <f>IF(ลับ!AJ$3=0,0,IF(เวลาเรียน!BP55="น",ลับ!AJ$3,0))</f>
        <v>0</v>
      </c>
      <c r="BJ261" s="64">
        <f>IF(ลับ!AK$3=0,0,IF(เวลาเรียน!BQ55="น",ลับ!AK$3,0))</f>
        <v>0</v>
      </c>
      <c r="BK261" s="64">
        <f>IF(ลับ!AL$3=0,0,IF(เวลาเรียน!BR55="น",ลับ!AL$3,0))</f>
        <v>0</v>
      </c>
      <c r="BL261" s="64">
        <f>IF(ลับ!AM$3=0,0,IF(เวลาเรียน!BS55="น",ลับ!AM$3,0))</f>
        <v>0</v>
      </c>
      <c r="BM261" s="64">
        <f>IF(ลับ!AN$3=0,0,IF(เวลาเรียน!BT55="น",ลับ!AN$3,0))</f>
        <v>0</v>
      </c>
      <c r="BN261" s="64">
        <f>IF(ลับ!AO$3=0,0,IF(เวลาเรียน!BU55="น",ลับ!AO$3,0))</f>
        <v>0</v>
      </c>
      <c r="BO261" s="64">
        <f>IF(ลับ!AP$3=0,0,IF(เวลาเรียน!BV55="น",ลับ!AP$3,0))</f>
        <v>0</v>
      </c>
      <c r="BP261" s="64">
        <f>IF(ลับ!AQ$3=0,0,IF(เวลาเรียน!BW55="น",ลับ!AQ$3,0))</f>
        <v>0</v>
      </c>
      <c r="BQ261" s="64">
        <f>IF(ลับ!AR$3=0,0,IF(เวลาเรียน!BX55="น",ลับ!AR$3,0))</f>
        <v>0</v>
      </c>
      <c r="BR261" s="64">
        <f>IF(ลับ!AS$3=0,0,IF(เวลาเรียน!BY55="น",ลับ!AS$3,0))</f>
        <v>0</v>
      </c>
      <c r="BS261" s="773">
        <f>IF(ลับ!AT$3=0,0,IF(เวลาเรียน!BZ55="น",ลับ!AT$3,0))</f>
        <v>0</v>
      </c>
      <c r="BT261" s="64">
        <f>IF(ลับ!BT$3=0,0,IF(เวลาเรียน!CB55="น",ลับ!BT$3,0))</f>
        <v>0</v>
      </c>
      <c r="BU261" s="64">
        <f>IF(ลับ!BU$3=0,0,IF(เวลาเรียน!CC55="น",ลับ!BU$3,0))</f>
        <v>0</v>
      </c>
      <c r="BV261" s="64">
        <f>IF(ลับ!BV$3=0,0,IF(เวลาเรียน!CD55="น",ลับ!BV$3,0))</f>
        <v>0</v>
      </c>
      <c r="BW261" s="64">
        <f>IF(ลับ!BW$3=0,0,IF(เวลาเรียน!CE55="น",ลับ!BW$3,0))</f>
        <v>0</v>
      </c>
      <c r="BX261" s="64">
        <f>IF(ลับ!BX$3=0,0,IF(เวลาเรียน!CF55="น",ลับ!BX$3,0))</f>
        <v>0</v>
      </c>
      <c r="BY261" s="64">
        <f>IF(ลับ!BY$3=0,0,IF(เวลาเรียน!CG55="น",ลับ!BY$3,0))</f>
        <v>0</v>
      </c>
      <c r="BZ261" s="64">
        <f>IF(ลับ!BZ$3=0,0,IF(เวลาเรียน!CH55="น",ลับ!BZ$3,0))</f>
        <v>0</v>
      </c>
      <c r="CA261" s="64">
        <f>IF(ลับ!CA$3=0,0,IF(เวลาเรียน!CI55="น",ลับ!CA$3,0))</f>
        <v>0</v>
      </c>
      <c r="CB261" s="64">
        <f>IF(ลับ!CB$3=0,0,IF(เวลาเรียน!CJ55="น",ลับ!CB$3,0))</f>
        <v>0</v>
      </c>
      <c r="CC261" s="64">
        <f>IF(ลับ!CC$3=0,0,IF(เวลาเรียน!CK55="น",ลับ!CC$3,0))</f>
        <v>0</v>
      </c>
      <c r="CD261" s="64">
        <f>IF(ลับ!CD$3=0,0,IF(เวลาเรียน!CL55="น",ลับ!CD$3,0))</f>
        <v>0</v>
      </c>
      <c r="CE261" s="64">
        <f>IF(ลับ!CE$3=0,0,IF(เวลาเรียน!CM55="น",ลับ!CE$3,0))</f>
        <v>0</v>
      </c>
      <c r="CF261" s="64">
        <f>IF(ลับ!CF$3=0,0,IF(เวลาเรียน!CN55="น",ลับ!CF$3,0))</f>
        <v>0</v>
      </c>
      <c r="CG261" s="64">
        <f>IF(ลับ!CG$3=0,0,IF(เวลาเรียน!CO55="น",ลับ!CG$3,0))</f>
        <v>0</v>
      </c>
      <c r="CH261" s="64">
        <f>IF(ลับ!CH$3=0,0,IF(เวลาเรียน!CP55="น",ลับ!CH$3,0))</f>
        <v>0</v>
      </c>
      <c r="CI261" s="64">
        <f>IF(ลับ!CI$3=0,0,IF(เวลาเรียน!CQ55="น",ลับ!CI$3,0))</f>
        <v>0</v>
      </c>
      <c r="CJ261" s="64">
        <f>IF(ลับ!CJ$3=0,0,IF(เวลาเรียน!CR55="น",ลับ!CJ$3,0))</f>
        <v>0</v>
      </c>
      <c r="CK261" s="64">
        <f>IF(ลับ!CK$3=0,0,IF(เวลาเรียน!CS55="น",ลับ!CK$3,0))</f>
        <v>0</v>
      </c>
      <c r="CL261" s="64">
        <f>IF(ลับ!CL$3=0,0,IF(เวลาเรียน!CT55="น",ลับ!CL$3,0))</f>
        <v>0</v>
      </c>
      <c r="CM261" s="64">
        <f>IF(ลับ!CM$3=0,0,IF(เวลาเรียน!CU55="น",ลับ!CM$3,0))</f>
        <v>0</v>
      </c>
      <c r="CN261" s="64">
        <f>IF(ลับ!CN$3=0,0,IF(เวลาเรียน!CV55="น",ลับ!CN$3,0))</f>
        <v>0</v>
      </c>
      <c r="CO261" s="64">
        <f>IF(ลับ!CO$3=0,0,IF(เวลาเรียน!CW55="น",ลับ!CO$3,0))</f>
        <v>0</v>
      </c>
      <c r="CP261" s="64">
        <f>IF(ลับ!CP$3=0,0,IF(เวลาเรียน!CX55="น",ลับ!CP$3,0))</f>
        <v>0</v>
      </c>
      <c r="CQ261" s="64">
        <f>IF(ลับ!CQ$3=0,0,IF(เวลาเรียน!CY55="น",ลับ!CQ$3,0))</f>
        <v>0</v>
      </c>
      <c r="CR261" s="64">
        <f>IF(ลับ!CR$3=0,0,IF(เวลาเรียน!CZ55="น",ลับ!CR$3,0))</f>
        <v>0</v>
      </c>
      <c r="CS261" s="64">
        <f>IF(ลับ!CS$3=0,0,IF(เวลาเรียน!DA55="น",ลับ!CS$3,0))</f>
        <v>0</v>
      </c>
      <c r="CT261" s="64">
        <f>IF(ลับ!CT$3=0,0,IF(เวลาเรียน!DB55="น",ลับ!CT$3,0))</f>
        <v>0</v>
      </c>
      <c r="CU261" s="64">
        <f>IF(ลับ!CU$3=0,0,IF(เวลาเรียน!DC55="น",ลับ!CU$3,0))</f>
        <v>0</v>
      </c>
      <c r="CV261" s="64">
        <f>IF(ลับ!CV$3=0,0,IF(เวลาเรียน!DD55="น",ลับ!CV$3,0))</f>
        <v>0</v>
      </c>
      <c r="CW261" s="64">
        <f>IF(ลับ!CW$3=0,0,IF(เวลาเรียน!DE55="น",ลับ!CW$3,0))</f>
        <v>0</v>
      </c>
      <c r="CX261" s="85">
        <f t="shared" si="27"/>
        <v>0</v>
      </c>
      <c r="CZ261" s="51"/>
      <c r="DA261" s="51"/>
      <c r="DB261" s="51"/>
      <c r="DC261" s="51"/>
      <c r="DD261" s="51"/>
      <c r="DE261" s="51"/>
      <c r="DF261" s="51"/>
      <c r="DG261" s="51"/>
      <c r="DH261" s="51"/>
      <c r="DI261" s="51"/>
      <c r="DJ261" s="51"/>
      <c r="DK261" s="51"/>
      <c r="DL261" s="51"/>
      <c r="DM261" s="51"/>
      <c r="DN261" s="51"/>
      <c r="DO261" s="51"/>
      <c r="DP261" s="51"/>
      <c r="DQ261" s="51"/>
      <c r="DR261" s="51"/>
      <c r="DS261" s="51"/>
      <c r="DT261" s="51"/>
      <c r="DU261" s="51"/>
      <c r="DV261" s="51"/>
      <c r="DW261" s="51"/>
      <c r="DX261" s="51"/>
      <c r="DY261" s="51"/>
      <c r="DZ261" s="51"/>
      <c r="EA261" s="51"/>
      <c r="EB261" s="51"/>
      <c r="EC261" s="51"/>
      <c r="ED261" s="51"/>
      <c r="EE261" s="51"/>
      <c r="EF261" s="51"/>
    </row>
    <row r="262" spans="1:136" ht="21">
      <c r="CZ262" s="51"/>
      <c r="DA262" s="51"/>
      <c r="DB262" s="51"/>
      <c r="DC262" s="51"/>
      <c r="DD262" s="51"/>
      <c r="DE262" s="51"/>
      <c r="DF262" s="51"/>
      <c r="DG262" s="51"/>
      <c r="DH262" s="51"/>
      <c r="DI262" s="51"/>
      <c r="DJ262" s="51"/>
      <c r="DK262" s="51"/>
      <c r="DL262" s="51"/>
      <c r="DM262" s="51"/>
      <c r="DN262" s="51"/>
      <c r="DO262" s="51"/>
      <c r="DP262" s="51"/>
      <c r="DQ262" s="51"/>
      <c r="DR262" s="51"/>
      <c r="DS262" s="51"/>
      <c r="DT262" s="51"/>
      <c r="DU262" s="51"/>
      <c r="DV262" s="51"/>
      <c r="DW262" s="51"/>
      <c r="DX262" s="51"/>
      <c r="DY262" s="51"/>
      <c r="DZ262" s="51"/>
      <c r="EA262" s="51"/>
      <c r="EB262" s="51"/>
      <c r="EC262" s="51"/>
      <c r="ED262" s="51"/>
      <c r="EE262" s="51"/>
      <c r="EF262" s="51"/>
    </row>
    <row r="263" spans="1:136" ht="21">
      <c r="CZ263" s="51"/>
      <c r="DA263" s="51"/>
      <c r="DB263" s="51"/>
      <c r="DC263" s="51"/>
      <c r="DD263" s="51"/>
      <c r="DE263" s="51"/>
      <c r="DF263" s="51"/>
      <c r="DG263" s="51"/>
      <c r="DH263" s="51"/>
      <c r="DI263" s="51"/>
      <c r="DJ263" s="51"/>
      <c r="DK263" s="51"/>
      <c r="DL263" s="51"/>
      <c r="DM263" s="51"/>
      <c r="DN263" s="51"/>
      <c r="DO263" s="51"/>
      <c r="DP263" s="51"/>
      <c r="DQ263" s="51"/>
      <c r="DR263" s="51"/>
      <c r="DS263" s="51"/>
      <c r="DT263" s="51"/>
      <c r="DU263" s="51"/>
      <c r="DV263" s="51"/>
      <c r="DW263" s="51"/>
      <c r="DX263" s="51"/>
      <c r="DY263" s="51"/>
      <c r="DZ263" s="51"/>
      <c r="EA263" s="51"/>
      <c r="EB263" s="51"/>
      <c r="EC263" s="51"/>
      <c r="ED263" s="51"/>
      <c r="EE263" s="51"/>
      <c r="EF263" s="51"/>
    </row>
    <row r="264" spans="1:136" ht="21">
      <c r="CZ264" s="51"/>
      <c r="DA264" s="51"/>
      <c r="DB264" s="51"/>
      <c r="DC264" s="51"/>
      <c r="DD264" s="51"/>
      <c r="DE264" s="51"/>
      <c r="DF264" s="51"/>
      <c r="DG264" s="51"/>
      <c r="DH264" s="51"/>
      <c r="DI264" s="51"/>
      <c r="DJ264" s="51"/>
      <c r="DK264" s="51"/>
      <c r="DL264" s="51"/>
      <c r="DM264" s="51"/>
      <c r="DN264" s="51"/>
      <c r="DO264" s="51"/>
      <c r="DP264" s="51"/>
      <c r="DQ264" s="51"/>
      <c r="DR264" s="51"/>
      <c r="DS264" s="51"/>
      <c r="DT264" s="51"/>
      <c r="DU264" s="51"/>
      <c r="DV264" s="51"/>
      <c r="DW264" s="51"/>
      <c r="DX264" s="51"/>
      <c r="DY264" s="51"/>
      <c r="DZ264" s="51"/>
      <c r="EA264" s="51"/>
      <c r="EB264" s="51"/>
      <c r="EC264" s="51"/>
      <c r="ED264" s="51"/>
      <c r="EE264" s="51"/>
      <c r="EF264" s="51"/>
    </row>
    <row r="265" spans="1:136" ht="21">
      <c r="CZ265" s="51"/>
      <c r="DA265" s="51"/>
      <c r="DB265" s="51"/>
      <c r="DC265" s="51"/>
      <c r="DD265" s="51"/>
      <c r="DE265" s="51"/>
      <c r="DF265" s="51"/>
      <c r="DG265" s="51"/>
      <c r="DH265" s="51"/>
      <c r="DI265" s="51"/>
      <c r="DJ265" s="51"/>
      <c r="DK265" s="51"/>
      <c r="DL265" s="51"/>
      <c r="DM265" s="51"/>
      <c r="DN265" s="51"/>
      <c r="DO265" s="51"/>
      <c r="DP265" s="51"/>
      <c r="DQ265" s="51"/>
      <c r="DR265" s="51"/>
      <c r="DS265" s="51"/>
      <c r="DT265" s="51"/>
      <c r="DU265" s="51"/>
      <c r="DV265" s="51"/>
      <c r="DW265" s="51"/>
      <c r="DX265" s="51"/>
      <c r="DY265" s="51"/>
      <c r="DZ265" s="51"/>
      <c r="EA265" s="51"/>
      <c r="EB265" s="51"/>
      <c r="EC265" s="51"/>
      <c r="ED265" s="51"/>
      <c r="EE265" s="51"/>
      <c r="EF265" s="51"/>
    </row>
    <row r="266" spans="1:136" ht="2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row>
    <row r="267" spans="1:136" ht="21">
      <c r="CZ267" s="51"/>
      <c r="DA267" s="51"/>
      <c r="DB267" s="51"/>
      <c r="DC267" s="51"/>
      <c r="DD267" s="51"/>
      <c r="DE267" s="51"/>
      <c r="DF267" s="51"/>
      <c r="DG267" s="51"/>
      <c r="DH267" s="51"/>
      <c r="DI267" s="51"/>
      <c r="DJ267" s="51"/>
      <c r="DK267" s="51"/>
      <c r="DL267" s="51"/>
      <c r="DM267" s="51"/>
      <c r="DN267" s="51"/>
      <c r="DO267" s="51"/>
      <c r="DP267" s="51"/>
      <c r="DQ267" s="51"/>
      <c r="DR267" s="51"/>
      <c r="DS267" s="51"/>
      <c r="DT267" s="51"/>
      <c r="DU267" s="51"/>
      <c r="DV267" s="51"/>
      <c r="DW267" s="51"/>
      <c r="DX267" s="51"/>
      <c r="DY267" s="51"/>
      <c r="DZ267" s="51"/>
      <c r="EA267" s="51"/>
      <c r="EB267" s="51"/>
      <c r="EC267" s="51"/>
      <c r="ED267" s="51"/>
      <c r="EE267" s="51"/>
      <c r="EF267" s="51"/>
    </row>
    <row r="268" spans="1:136" ht="21">
      <c r="CZ268" s="51"/>
      <c r="DA268" s="51"/>
      <c r="DB268" s="51"/>
      <c r="DC268" s="51"/>
      <c r="DD268" s="51"/>
      <c r="DE268" s="51"/>
      <c r="DF268" s="51"/>
      <c r="DG268" s="51"/>
      <c r="DH268" s="51"/>
      <c r="DI268" s="51"/>
      <c r="DJ268" s="51"/>
      <c r="DK268" s="51"/>
      <c r="DL268" s="51"/>
      <c r="DM268" s="51"/>
      <c r="DN268" s="51"/>
      <c r="DO268" s="51"/>
      <c r="DP268" s="51"/>
      <c r="DQ268" s="51"/>
      <c r="DR268" s="51"/>
      <c r="DS268" s="51"/>
      <c r="DT268" s="51"/>
      <c r="DU268" s="51"/>
      <c r="DV268" s="51"/>
      <c r="DW268" s="51"/>
      <c r="DX268" s="51"/>
      <c r="DY268" s="51"/>
      <c r="DZ268" s="51"/>
      <c r="EA268" s="51"/>
      <c r="EB268" s="51"/>
      <c r="EC268" s="51"/>
      <c r="ED268" s="51"/>
      <c r="EE268" s="51"/>
      <c r="EF268" s="51"/>
    </row>
    <row r="269" spans="1:136" ht="21">
      <c r="CZ269" s="51"/>
      <c r="DA269" s="51"/>
      <c r="DB269" s="51"/>
      <c r="DC269" s="51"/>
      <c r="DD269" s="51"/>
      <c r="DE269" s="51"/>
      <c r="DF269" s="51"/>
      <c r="DG269" s="51"/>
      <c r="DH269" s="51"/>
      <c r="DI269" s="51"/>
      <c r="DJ269" s="51"/>
      <c r="DK269" s="51"/>
      <c r="DL269" s="51"/>
      <c r="DM269" s="51"/>
      <c r="DN269" s="51"/>
      <c r="DO269" s="51"/>
      <c r="DP269" s="51"/>
      <c r="DQ269" s="51"/>
      <c r="DR269" s="51"/>
      <c r="DS269" s="51"/>
      <c r="DT269" s="51"/>
      <c r="DU269" s="51"/>
      <c r="DV269" s="51"/>
      <c r="DW269" s="51"/>
      <c r="DX269" s="51"/>
      <c r="DY269" s="51"/>
      <c r="DZ269" s="51"/>
      <c r="EA269" s="51"/>
      <c r="EB269" s="51"/>
      <c r="EC269" s="51"/>
      <c r="ED269" s="51"/>
      <c r="EE269" s="51"/>
      <c r="EF269" s="51"/>
    </row>
    <row r="270" spans="1:136" ht="21">
      <c r="CZ270" s="51"/>
      <c r="DA270" s="51"/>
      <c r="DB270" s="51"/>
      <c r="DC270" s="51"/>
      <c r="DD270" s="51"/>
      <c r="DE270" s="51"/>
      <c r="DF270" s="51"/>
      <c r="DG270" s="51"/>
      <c r="DH270" s="51"/>
      <c r="DI270" s="51"/>
      <c r="DJ270" s="51"/>
      <c r="DK270" s="51"/>
      <c r="DL270" s="51"/>
      <c r="DM270" s="51"/>
      <c r="DN270" s="51"/>
      <c r="DO270" s="51"/>
      <c r="DP270" s="51"/>
      <c r="DQ270" s="51"/>
      <c r="DR270" s="51"/>
      <c r="DS270" s="51"/>
      <c r="DT270" s="51"/>
      <c r="DU270" s="51"/>
      <c r="DV270" s="51"/>
      <c r="DW270" s="51"/>
      <c r="DX270" s="51"/>
      <c r="DY270" s="51"/>
      <c r="DZ270" s="51"/>
      <c r="EA270" s="51"/>
      <c r="EB270" s="51"/>
      <c r="EC270" s="51"/>
      <c r="ED270" s="51"/>
      <c r="EE270" s="51"/>
      <c r="EF270" s="51"/>
    </row>
    <row r="271" spans="1:136" ht="21">
      <c r="CZ271" s="51"/>
      <c r="DA271" s="51"/>
      <c r="DB271" s="51"/>
      <c r="DC271" s="51"/>
      <c r="DD271" s="51"/>
      <c r="DE271" s="51"/>
      <c r="DF271" s="51"/>
      <c r="DG271" s="51"/>
      <c r="DH271" s="51"/>
      <c r="DI271" s="51"/>
      <c r="DJ271" s="51"/>
      <c r="DK271" s="51"/>
      <c r="DL271" s="51"/>
      <c r="DM271" s="51"/>
      <c r="DN271" s="51"/>
      <c r="DO271" s="51"/>
      <c r="DP271" s="51"/>
      <c r="DQ271" s="51"/>
      <c r="DR271" s="51"/>
      <c r="DS271" s="51"/>
      <c r="DT271" s="51"/>
      <c r="DU271" s="51"/>
      <c r="DV271" s="51"/>
      <c r="DW271" s="51"/>
      <c r="DX271" s="51"/>
      <c r="DY271" s="51"/>
      <c r="DZ271" s="51"/>
      <c r="EA271" s="51"/>
      <c r="EB271" s="51"/>
      <c r="EC271" s="51"/>
      <c r="ED271" s="51"/>
      <c r="EE271" s="51"/>
      <c r="EF271" s="51"/>
    </row>
    <row r="272" spans="1:136" ht="21">
      <c r="CZ272" s="51"/>
      <c r="DA272" s="51"/>
      <c r="DB272" s="51"/>
      <c r="DC272" s="51"/>
      <c r="DD272" s="51"/>
      <c r="DE272" s="51"/>
      <c r="DF272" s="51"/>
      <c r="DG272" s="51"/>
      <c r="DH272" s="51"/>
      <c r="DI272" s="51"/>
      <c r="DJ272" s="51"/>
      <c r="DK272" s="51"/>
      <c r="DL272" s="51"/>
      <c r="DM272" s="51"/>
      <c r="DN272" s="51"/>
      <c r="DO272" s="51"/>
      <c r="DP272" s="51"/>
      <c r="DQ272" s="51"/>
      <c r="DR272" s="51"/>
      <c r="DS272" s="51"/>
      <c r="DT272" s="51"/>
      <c r="DU272" s="51"/>
      <c r="DV272" s="51"/>
      <c r="DW272" s="51"/>
      <c r="DX272" s="51"/>
      <c r="DY272" s="51"/>
      <c r="DZ272" s="51"/>
      <c r="EA272" s="51"/>
      <c r="EB272" s="51"/>
      <c r="EC272" s="51"/>
      <c r="ED272" s="51"/>
      <c r="EE272" s="51"/>
      <c r="EF272" s="51"/>
    </row>
    <row r="273" spans="104:136" ht="21">
      <c r="CZ273" s="51"/>
      <c r="DA273" s="51"/>
      <c r="DB273" s="51"/>
      <c r="DC273" s="51"/>
      <c r="DD273" s="51"/>
      <c r="DE273" s="51"/>
      <c r="DF273" s="51"/>
      <c r="DG273" s="51"/>
      <c r="DH273" s="51"/>
      <c r="DI273" s="51"/>
      <c r="DJ273" s="51"/>
      <c r="DK273" s="51"/>
      <c r="DL273" s="51"/>
      <c r="DM273" s="51"/>
      <c r="DN273" s="51"/>
      <c r="DO273" s="51"/>
      <c r="DP273" s="51"/>
      <c r="DQ273" s="51"/>
      <c r="DR273" s="51"/>
      <c r="DS273" s="51"/>
      <c r="DT273" s="51"/>
      <c r="DU273" s="51"/>
      <c r="DV273" s="51"/>
      <c r="DW273" s="51"/>
      <c r="DX273" s="51"/>
      <c r="DY273" s="51"/>
      <c r="DZ273" s="51"/>
      <c r="EA273" s="51"/>
      <c r="EB273" s="51"/>
      <c r="EC273" s="51"/>
      <c r="ED273" s="51"/>
      <c r="EE273" s="51"/>
      <c r="EF273" s="51"/>
    </row>
    <row r="274" spans="104:136" ht="21">
      <c r="CZ274" s="51"/>
      <c r="DA274" s="51"/>
      <c r="DB274" s="51"/>
      <c r="DC274" s="51"/>
      <c r="DD274" s="51"/>
      <c r="DE274" s="51"/>
      <c r="DF274" s="51"/>
      <c r="DG274" s="51"/>
      <c r="DH274" s="51"/>
      <c r="DI274" s="51"/>
      <c r="DJ274" s="51"/>
      <c r="DK274" s="51"/>
      <c r="DL274" s="51"/>
      <c r="DM274" s="51"/>
      <c r="DN274" s="51"/>
      <c r="DO274" s="51"/>
      <c r="DP274" s="51"/>
      <c r="DQ274" s="51"/>
      <c r="DR274" s="51"/>
      <c r="DS274" s="51"/>
      <c r="DT274" s="51"/>
      <c r="DU274" s="51"/>
      <c r="DV274" s="51"/>
      <c r="DW274" s="51"/>
      <c r="DX274" s="51"/>
      <c r="DY274" s="51"/>
      <c r="DZ274" s="51"/>
      <c r="EA274" s="51"/>
      <c r="EB274" s="51"/>
      <c r="EC274" s="51"/>
      <c r="ED274" s="51"/>
      <c r="EE274" s="51"/>
      <c r="EF274" s="51"/>
    </row>
    <row r="275" spans="104:136" ht="21">
      <c r="CZ275" s="51"/>
      <c r="DA275" s="51"/>
      <c r="DB275" s="51"/>
      <c r="DC275" s="51"/>
      <c r="DD275" s="51"/>
      <c r="DE275" s="51"/>
      <c r="DF275" s="51"/>
      <c r="DG275" s="51"/>
      <c r="DH275" s="51"/>
      <c r="DI275" s="51"/>
      <c r="DJ275" s="51"/>
      <c r="DK275" s="51"/>
      <c r="DL275" s="51"/>
      <c r="DM275" s="51"/>
      <c r="DN275" s="51"/>
      <c r="DO275" s="51"/>
      <c r="DP275" s="51"/>
      <c r="DQ275" s="51"/>
      <c r="DR275" s="51"/>
      <c r="DS275" s="51"/>
      <c r="DT275" s="51"/>
      <c r="DU275" s="51"/>
      <c r="DV275" s="51"/>
      <c r="DW275" s="51"/>
      <c r="DX275" s="51"/>
      <c r="DY275" s="51"/>
      <c r="DZ275" s="51"/>
      <c r="EA275" s="51"/>
      <c r="EB275" s="51"/>
      <c r="EC275" s="51"/>
      <c r="ED275" s="51"/>
      <c r="EE275" s="51"/>
      <c r="EF275" s="51"/>
    </row>
    <row r="276" spans="104:136" ht="21">
      <c r="CZ276" s="51"/>
      <c r="DA276" s="51"/>
      <c r="DB276" s="51"/>
      <c r="DC276" s="51"/>
      <c r="DD276" s="51"/>
      <c r="DE276" s="51"/>
      <c r="DF276" s="51"/>
      <c r="DG276" s="51"/>
      <c r="DH276" s="51"/>
      <c r="DI276" s="51"/>
      <c r="DJ276" s="51"/>
      <c r="DK276" s="51"/>
      <c r="DL276" s="51"/>
      <c r="DM276" s="51"/>
      <c r="DN276" s="51"/>
      <c r="DO276" s="51"/>
      <c r="DP276" s="51"/>
      <c r="DQ276" s="51"/>
      <c r="DR276" s="51"/>
      <c r="DS276" s="51"/>
      <c r="DT276" s="51"/>
      <c r="DU276" s="51"/>
      <c r="DV276" s="51"/>
      <c r="DW276" s="51"/>
      <c r="DX276" s="51"/>
      <c r="DY276" s="51"/>
      <c r="DZ276" s="51"/>
      <c r="EA276" s="51"/>
      <c r="EB276" s="51"/>
      <c r="EC276" s="51"/>
      <c r="ED276" s="51"/>
      <c r="EE276" s="51"/>
      <c r="EF276" s="51"/>
    </row>
    <row r="277" spans="104:136" ht="21">
      <c r="CZ277" s="51"/>
      <c r="DA277" s="51"/>
      <c r="DB277" s="51"/>
      <c r="DC277" s="51"/>
      <c r="DD277" s="51"/>
      <c r="DE277" s="51"/>
      <c r="DF277" s="51"/>
      <c r="DG277" s="51"/>
      <c r="DH277" s="51"/>
      <c r="DI277" s="51"/>
      <c r="DJ277" s="51"/>
      <c r="DK277" s="51"/>
      <c r="DL277" s="51"/>
      <c r="DM277" s="51"/>
      <c r="DN277" s="51"/>
      <c r="DO277" s="51"/>
      <c r="DP277" s="51"/>
      <c r="DQ277" s="51"/>
      <c r="DR277" s="51"/>
      <c r="DS277" s="51"/>
      <c r="DT277" s="51"/>
      <c r="DU277" s="51"/>
      <c r="DV277" s="51"/>
      <c r="DW277" s="51"/>
      <c r="DX277" s="51"/>
      <c r="DY277" s="51"/>
      <c r="DZ277" s="51"/>
      <c r="EA277" s="51"/>
      <c r="EB277" s="51"/>
      <c r="EC277" s="51"/>
      <c r="ED277" s="51"/>
      <c r="EE277" s="51"/>
      <c r="EF277" s="51"/>
    </row>
    <row r="278" spans="104:136" ht="21">
      <c r="CZ278" s="51"/>
      <c r="DA278" s="51"/>
      <c r="DB278" s="51"/>
      <c r="DC278" s="51"/>
      <c r="DD278" s="51"/>
      <c r="DE278" s="51"/>
      <c r="DF278" s="51"/>
      <c r="DG278" s="51"/>
      <c r="DH278" s="51"/>
      <c r="DI278" s="51"/>
      <c r="DJ278" s="51"/>
      <c r="DK278" s="51"/>
      <c r="DL278" s="51"/>
      <c r="DM278" s="51"/>
      <c r="DN278" s="51"/>
      <c r="DO278" s="51"/>
      <c r="DP278" s="51"/>
      <c r="DQ278" s="51"/>
      <c r="DR278" s="51"/>
      <c r="DS278" s="51"/>
      <c r="DT278" s="51"/>
      <c r="DU278" s="51"/>
      <c r="DV278" s="51"/>
      <c r="DW278" s="51"/>
      <c r="DX278" s="51"/>
      <c r="DY278" s="51"/>
      <c r="DZ278" s="51"/>
      <c r="EA278" s="51"/>
      <c r="EB278" s="51"/>
      <c r="EC278" s="51"/>
      <c r="ED278" s="51"/>
      <c r="EE278" s="51"/>
      <c r="EF278" s="51"/>
    </row>
    <row r="279" spans="104:136" ht="21">
      <c r="CZ279" s="51"/>
      <c r="DA279" s="51"/>
      <c r="DB279" s="51"/>
      <c r="DC279" s="51"/>
      <c r="DD279" s="51"/>
      <c r="DE279" s="51"/>
      <c r="DF279" s="51"/>
      <c r="DG279" s="51"/>
      <c r="DH279" s="51"/>
      <c r="DI279" s="51"/>
      <c r="DJ279" s="51"/>
      <c r="DK279" s="51"/>
      <c r="DL279" s="51"/>
      <c r="DM279" s="51"/>
      <c r="DN279" s="51"/>
      <c r="DO279" s="51"/>
      <c r="DP279" s="51"/>
      <c r="DQ279" s="51"/>
      <c r="DR279" s="51"/>
      <c r="DS279" s="51"/>
      <c r="DT279" s="51"/>
      <c r="DU279" s="51"/>
      <c r="DV279" s="51"/>
      <c r="DW279" s="51"/>
      <c r="DX279" s="51"/>
      <c r="DY279" s="51"/>
      <c r="DZ279" s="51"/>
      <c r="EA279" s="51"/>
      <c r="EB279" s="51"/>
      <c r="EC279" s="51"/>
      <c r="ED279" s="51"/>
      <c r="EE279" s="51"/>
      <c r="EF279" s="51"/>
    </row>
    <row r="280" spans="104:136" ht="21">
      <c r="CZ280" s="51"/>
      <c r="DA280" s="51"/>
      <c r="DB280" s="51"/>
      <c r="DC280" s="51"/>
      <c r="DD280" s="51"/>
      <c r="DE280" s="51"/>
      <c r="DF280" s="51"/>
      <c r="DG280" s="51"/>
      <c r="DH280" s="51"/>
      <c r="DI280" s="51"/>
      <c r="DJ280" s="51"/>
      <c r="DK280" s="51"/>
      <c r="DL280" s="51"/>
      <c r="DM280" s="51"/>
      <c r="DN280" s="51"/>
      <c r="DO280" s="51"/>
      <c r="DP280" s="51"/>
      <c r="DQ280" s="51"/>
      <c r="DR280" s="51"/>
      <c r="DS280" s="51"/>
      <c r="DT280" s="51"/>
      <c r="DU280" s="51"/>
      <c r="DV280" s="51"/>
      <c r="DW280" s="51"/>
      <c r="DX280" s="51"/>
      <c r="DY280" s="51"/>
      <c r="DZ280" s="51"/>
      <c r="EA280" s="51"/>
      <c r="EB280" s="51"/>
      <c r="EC280" s="51"/>
      <c r="ED280" s="51"/>
      <c r="EE280" s="51"/>
      <c r="EF280" s="51"/>
    </row>
    <row r="281" spans="104:136" ht="21">
      <c r="CZ281" s="51"/>
      <c r="DA281" s="51"/>
      <c r="DB281" s="51"/>
      <c r="DC281" s="51"/>
      <c r="DD281" s="51"/>
      <c r="DE281" s="51"/>
      <c r="DF281" s="51"/>
      <c r="DG281" s="51"/>
      <c r="DH281" s="51"/>
      <c r="DI281" s="51"/>
      <c r="DJ281" s="51"/>
      <c r="DK281" s="51"/>
      <c r="DL281" s="51"/>
      <c r="DM281" s="51"/>
      <c r="DN281" s="51"/>
      <c r="DO281" s="51"/>
      <c r="DP281" s="51"/>
      <c r="DQ281" s="51"/>
      <c r="DR281" s="51"/>
      <c r="DS281" s="51"/>
      <c r="DT281" s="51"/>
      <c r="DU281" s="51"/>
      <c r="DV281" s="51"/>
      <c r="DW281" s="51"/>
      <c r="DX281" s="51"/>
      <c r="DY281" s="51"/>
      <c r="DZ281" s="51"/>
      <c r="EA281" s="51"/>
      <c r="EB281" s="51"/>
      <c r="EC281" s="51"/>
      <c r="ED281" s="51"/>
      <c r="EE281" s="51"/>
      <c r="EF281" s="51"/>
    </row>
    <row r="282" spans="104:136" ht="21">
      <c r="CZ282" s="51"/>
      <c r="DA282" s="51"/>
      <c r="DB282" s="51"/>
      <c r="DC282" s="51"/>
      <c r="DD282" s="51"/>
      <c r="DE282" s="51"/>
      <c r="DF282" s="51"/>
      <c r="DG282" s="51"/>
      <c r="DH282" s="51"/>
      <c r="DI282" s="51"/>
      <c r="DJ282" s="51"/>
      <c r="DK282" s="51"/>
      <c r="DL282" s="51"/>
      <c r="DM282" s="51"/>
      <c r="DN282" s="51"/>
      <c r="DO282" s="51"/>
      <c r="DP282" s="51"/>
      <c r="DQ282" s="51"/>
      <c r="DR282" s="51"/>
      <c r="DS282" s="51"/>
      <c r="DT282" s="51"/>
      <c r="DU282" s="51"/>
      <c r="DV282" s="51"/>
      <c r="DW282" s="51"/>
      <c r="DX282" s="51"/>
      <c r="DY282" s="51"/>
      <c r="DZ282" s="51"/>
      <c r="EA282" s="51"/>
      <c r="EB282" s="51"/>
      <c r="EC282" s="51"/>
      <c r="ED282" s="51"/>
      <c r="EE282" s="51"/>
      <c r="EF282" s="51"/>
    </row>
    <row r="283" spans="104:136" ht="21">
      <c r="CZ283" s="51"/>
      <c r="DA283" s="51"/>
      <c r="DB283" s="51"/>
      <c r="DC283" s="51"/>
      <c r="DD283" s="51"/>
      <c r="DE283" s="51"/>
      <c r="DF283" s="51"/>
      <c r="DG283" s="51"/>
      <c r="DH283" s="51"/>
      <c r="DI283" s="51"/>
      <c r="DJ283" s="51"/>
      <c r="DK283" s="51"/>
      <c r="DL283" s="51"/>
      <c r="DM283" s="51"/>
      <c r="DN283" s="51"/>
      <c r="DO283" s="51"/>
      <c r="DP283" s="51"/>
      <c r="DQ283" s="51"/>
      <c r="DR283" s="51"/>
      <c r="DS283" s="51"/>
      <c r="DT283" s="51"/>
      <c r="DU283" s="51"/>
      <c r="DV283" s="51"/>
      <c r="DW283" s="51"/>
      <c r="DX283" s="51"/>
      <c r="DY283" s="51"/>
      <c r="DZ283" s="51"/>
      <c r="EA283" s="51"/>
      <c r="EB283" s="51"/>
      <c r="EC283" s="51"/>
      <c r="ED283" s="51"/>
      <c r="EE283" s="51"/>
      <c r="EF283" s="51"/>
    </row>
    <row r="284" spans="104:136" ht="21">
      <c r="CZ284" s="51"/>
      <c r="DA284" s="51"/>
      <c r="DB284" s="51"/>
      <c r="DC284" s="51"/>
      <c r="DD284" s="51"/>
      <c r="DE284" s="51"/>
      <c r="DF284" s="51"/>
      <c r="DG284" s="51"/>
      <c r="DH284" s="51"/>
      <c r="DI284" s="51"/>
      <c r="DJ284" s="51"/>
      <c r="DK284" s="51"/>
      <c r="DL284" s="51"/>
      <c r="DM284" s="51"/>
      <c r="DN284" s="51"/>
      <c r="DO284" s="51"/>
      <c r="DP284" s="51"/>
      <c r="DQ284" s="51"/>
      <c r="DR284" s="51"/>
      <c r="DS284" s="51"/>
      <c r="DT284" s="51"/>
      <c r="DU284" s="51"/>
      <c r="DV284" s="51"/>
      <c r="DW284" s="51"/>
      <c r="DX284" s="51"/>
      <c r="DY284" s="51"/>
      <c r="DZ284" s="51"/>
      <c r="EA284" s="51"/>
      <c r="EB284" s="51"/>
      <c r="EC284" s="51"/>
      <c r="ED284" s="51"/>
      <c r="EE284" s="51"/>
      <c r="EF284" s="51"/>
    </row>
    <row r="285" spans="104:136" ht="21">
      <c r="CZ285" s="51"/>
      <c r="DA285" s="51"/>
      <c r="DB285" s="51"/>
      <c r="DC285" s="51"/>
      <c r="DD285" s="51"/>
      <c r="DE285" s="51"/>
      <c r="DF285" s="51"/>
      <c r="DG285" s="51"/>
      <c r="DH285" s="51"/>
      <c r="DI285" s="51"/>
      <c r="DJ285" s="51"/>
      <c r="DK285" s="51"/>
      <c r="DL285" s="51"/>
      <c r="DM285" s="51"/>
      <c r="DN285" s="51"/>
      <c r="DO285" s="51"/>
      <c r="DP285" s="51"/>
      <c r="DQ285" s="51"/>
      <c r="DR285" s="51"/>
      <c r="DS285" s="51"/>
      <c r="DT285" s="51"/>
      <c r="DU285" s="51"/>
      <c r="DV285" s="51"/>
      <c r="DW285" s="51"/>
      <c r="DX285" s="51"/>
      <c r="DY285" s="51"/>
      <c r="DZ285" s="51"/>
      <c r="EA285" s="51"/>
      <c r="EB285" s="51"/>
      <c r="EC285" s="51"/>
      <c r="ED285" s="51"/>
      <c r="EE285" s="51"/>
      <c r="EF285" s="51"/>
    </row>
    <row r="286" spans="104:136" ht="21">
      <c r="CZ286" s="51"/>
      <c r="DA286" s="51"/>
      <c r="DB286" s="51"/>
      <c r="DC286" s="51"/>
      <c r="DD286" s="51"/>
      <c r="DE286" s="51"/>
      <c r="DF286" s="51"/>
      <c r="DG286" s="51"/>
      <c r="DH286" s="51"/>
      <c r="DI286" s="51"/>
      <c r="DJ286" s="51"/>
      <c r="DK286" s="51"/>
      <c r="DL286" s="51"/>
      <c r="DM286" s="51"/>
      <c r="DN286" s="51"/>
      <c r="DO286" s="51"/>
      <c r="DP286" s="51"/>
      <c r="DQ286" s="51"/>
      <c r="DR286" s="51"/>
      <c r="DS286" s="51"/>
      <c r="DT286" s="51"/>
      <c r="DU286" s="51"/>
      <c r="DV286" s="51"/>
      <c r="DW286" s="51"/>
      <c r="DX286" s="51"/>
      <c r="DY286" s="51"/>
      <c r="DZ286" s="51"/>
      <c r="EA286" s="51"/>
      <c r="EB286" s="51"/>
      <c r="EC286" s="51"/>
      <c r="ED286" s="51"/>
      <c r="EE286" s="51"/>
      <c r="EF286" s="51"/>
    </row>
    <row r="287" spans="104:136" ht="21">
      <c r="CZ287" s="51"/>
      <c r="DA287" s="51"/>
      <c r="DB287" s="51"/>
      <c r="DC287" s="51"/>
      <c r="DD287" s="51"/>
      <c r="DE287" s="51"/>
      <c r="DF287" s="51"/>
      <c r="DG287" s="51"/>
      <c r="DH287" s="51"/>
      <c r="DI287" s="51"/>
      <c r="DJ287" s="51"/>
      <c r="DK287" s="51"/>
      <c r="DL287" s="51"/>
      <c r="DM287" s="51"/>
      <c r="DN287" s="51"/>
      <c r="DO287" s="51"/>
      <c r="DP287" s="51"/>
      <c r="DQ287" s="51"/>
      <c r="DR287" s="51"/>
      <c r="DS287" s="51"/>
      <c r="DT287" s="51"/>
      <c r="DU287" s="51"/>
      <c r="DV287" s="51"/>
      <c r="DW287" s="51"/>
      <c r="DX287" s="51"/>
      <c r="DY287" s="51"/>
      <c r="DZ287" s="51"/>
      <c r="EA287" s="51"/>
      <c r="EB287" s="51"/>
      <c r="EC287" s="51"/>
      <c r="ED287" s="51"/>
      <c r="EE287" s="51"/>
      <c r="EF287" s="51"/>
    </row>
    <row r="288" spans="104:136" ht="2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row>
    <row r="289" spans="104:136" ht="21">
      <c r="CZ289" s="51"/>
      <c r="DA289" s="51"/>
      <c r="DB289" s="51"/>
      <c r="DC289" s="51"/>
      <c r="DD289" s="51"/>
      <c r="DE289" s="51"/>
      <c r="DF289" s="51"/>
      <c r="DG289" s="51"/>
      <c r="DH289" s="51"/>
      <c r="DI289" s="51"/>
      <c r="DJ289" s="51"/>
      <c r="DK289" s="51"/>
      <c r="DL289" s="51"/>
      <c r="DM289" s="51"/>
      <c r="DN289" s="51"/>
      <c r="DO289" s="51"/>
      <c r="DP289" s="51"/>
      <c r="DQ289" s="51"/>
      <c r="DR289" s="51"/>
      <c r="DS289" s="51"/>
      <c r="DT289" s="51"/>
      <c r="DU289" s="51"/>
      <c r="DV289" s="51"/>
      <c r="DW289" s="51"/>
      <c r="DX289" s="51"/>
      <c r="DY289" s="51"/>
      <c r="DZ289" s="51"/>
      <c r="EA289" s="51"/>
      <c r="EB289" s="51"/>
      <c r="EC289" s="51"/>
      <c r="ED289" s="51"/>
      <c r="EE289" s="51"/>
      <c r="EF289" s="51"/>
    </row>
    <row r="290" spans="104:136" ht="21">
      <c r="CZ290" s="51"/>
      <c r="DA290" s="51"/>
      <c r="DB290" s="51"/>
      <c r="DC290" s="51"/>
      <c r="DD290" s="51"/>
      <c r="DE290" s="51"/>
      <c r="DF290" s="51"/>
      <c r="DG290" s="51"/>
      <c r="DH290" s="51"/>
      <c r="DI290" s="51"/>
      <c r="DJ290" s="51"/>
      <c r="DK290" s="51"/>
      <c r="DL290" s="51"/>
      <c r="DM290" s="51"/>
      <c r="DN290" s="51"/>
      <c r="DO290" s="51"/>
      <c r="DP290" s="51"/>
      <c r="DQ290" s="51"/>
      <c r="DR290" s="51"/>
      <c r="DS290" s="51"/>
      <c r="DT290" s="51"/>
      <c r="DU290" s="51"/>
      <c r="DV290" s="51"/>
      <c r="DW290" s="51"/>
      <c r="DX290" s="51"/>
      <c r="DY290" s="51"/>
      <c r="DZ290" s="51"/>
      <c r="EA290" s="51"/>
      <c r="EB290" s="51"/>
      <c r="EC290" s="51"/>
      <c r="ED290" s="51"/>
      <c r="EE290" s="51"/>
      <c r="EF290" s="51"/>
    </row>
    <row r="291" spans="104:136" ht="21">
      <c r="CZ291" s="51"/>
      <c r="DA291" s="51"/>
      <c r="DB291" s="51"/>
      <c r="DC291" s="51"/>
      <c r="DD291" s="51"/>
      <c r="DE291" s="51"/>
      <c r="DF291" s="51"/>
      <c r="DG291" s="51"/>
      <c r="DH291" s="51"/>
      <c r="DI291" s="51"/>
      <c r="DJ291" s="51"/>
      <c r="DK291" s="51"/>
      <c r="DL291" s="51"/>
      <c r="DM291" s="51"/>
      <c r="DN291" s="51"/>
      <c r="DO291" s="51"/>
      <c r="DP291" s="51"/>
      <c r="DQ291" s="51"/>
      <c r="DR291" s="51"/>
      <c r="DS291" s="51"/>
      <c r="DT291" s="51"/>
      <c r="DU291" s="51"/>
      <c r="DV291" s="51"/>
      <c r="DW291" s="51"/>
      <c r="DX291" s="51"/>
      <c r="DY291" s="51"/>
      <c r="DZ291" s="51"/>
      <c r="EA291" s="51"/>
      <c r="EB291" s="51"/>
      <c r="EC291" s="51"/>
      <c r="ED291" s="51"/>
      <c r="EE291" s="51"/>
      <c r="EF291" s="51"/>
    </row>
    <row r="292" spans="104:136" ht="21">
      <c r="CZ292" s="51"/>
      <c r="DA292" s="51"/>
      <c r="DB292" s="51"/>
      <c r="DC292" s="51"/>
      <c r="DD292" s="51"/>
      <c r="DE292" s="51"/>
      <c r="DF292" s="51"/>
      <c r="DG292" s="51"/>
      <c r="DH292" s="51"/>
      <c r="DI292" s="51"/>
      <c r="DJ292" s="51"/>
      <c r="DK292" s="51"/>
      <c r="DL292" s="51"/>
      <c r="DM292" s="51"/>
      <c r="DN292" s="51"/>
      <c r="DO292" s="51"/>
      <c r="DP292" s="51"/>
      <c r="DQ292" s="51"/>
      <c r="DR292" s="51"/>
      <c r="DS292" s="51"/>
      <c r="DT292" s="51"/>
      <c r="DU292" s="51"/>
      <c r="DV292" s="51"/>
      <c r="DW292" s="51"/>
      <c r="DX292" s="51"/>
      <c r="DY292" s="51"/>
      <c r="DZ292" s="51"/>
      <c r="EA292" s="51"/>
      <c r="EB292" s="51"/>
      <c r="EC292" s="51"/>
      <c r="ED292" s="51"/>
      <c r="EE292" s="51"/>
      <c r="EF292" s="51"/>
    </row>
    <row r="293" spans="104:136" ht="21">
      <c r="CZ293" s="51"/>
      <c r="DA293" s="51"/>
      <c r="DB293" s="51"/>
      <c r="DC293" s="51"/>
      <c r="DD293" s="51"/>
      <c r="DE293" s="51"/>
      <c r="DF293" s="51"/>
      <c r="DG293" s="51"/>
      <c r="DH293" s="51"/>
      <c r="DI293" s="51"/>
      <c r="DJ293" s="51"/>
      <c r="DK293" s="51"/>
      <c r="DL293" s="51"/>
      <c r="DM293" s="51"/>
      <c r="DN293" s="51"/>
      <c r="DO293" s="51"/>
      <c r="DP293" s="51"/>
      <c r="DQ293" s="51"/>
      <c r="DR293" s="51"/>
      <c r="DS293" s="51"/>
      <c r="DT293" s="51"/>
      <c r="DU293" s="51"/>
      <c r="DV293" s="51"/>
      <c r="DW293" s="51"/>
      <c r="DX293" s="51"/>
      <c r="DY293" s="51"/>
      <c r="DZ293" s="51"/>
      <c r="EA293" s="51"/>
      <c r="EB293" s="51"/>
      <c r="EC293" s="51"/>
      <c r="ED293" s="51"/>
      <c r="EE293" s="51"/>
      <c r="EF293" s="51"/>
    </row>
    <row r="294" spans="104:136" ht="21">
      <c r="CZ294" s="51"/>
      <c r="DA294" s="51"/>
      <c r="DB294" s="51"/>
      <c r="DC294" s="51"/>
      <c r="DD294" s="51"/>
      <c r="DE294" s="51"/>
      <c r="DF294" s="51"/>
      <c r="DG294" s="51"/>
      <c r="DH294" s="51"/>
      <c r="DI294" s="51"/>
      <c r="DJ294" s="51"/>
      <c r="DK294" s="51"/>
      <c r="DL294" s="51"/>
      <c r="DM294" s="51"/>
      <c r="DN294" s="51"/>
      <c r="DO294" s="51"/>
      <c r="DP294" s="51"/>
      <c r="DQ294" s="51"/>
      <c r="DR294" s="51"/>
      <c r="DS294" s="51"/>
      <c r="DT294" s="51"/>
      <c r="DU294" s="51"/>
      <c r="DV294" s="51"/>
      <c r="DW294" s="51"/>
      <c r="DX294" s="51"/>
      <c r="DY294" s="51"/>
      <c r="DZ294" s="51"/>
      <c r="EA294" s="51"/>
      <c r="EB294" s="51"/>
      <c r="EC294" s="51"/>
      <c r="ED294" s="51"/>
      <c r="EE294" s="51"/>
      <c r="EF294" s="51"/>
    </row>
    <row r="295" spans="104:136" ht="21">
      <c r="CZ295" s="51"/>
      <c r="DA295" s="51"/>
      <c r="DB295" s="51"/>
      <c r="DC295" s="51"/>
      <c r="DD295" s="51"/>
      <c r="DE295" s="51"/>
      <c r="DF295" s="51"/>
      <c r="DG295" s="51"/>
      <c r="DH295" s="51"/>
      <c r="DI295" s="51"/>
      <c r="DJ295" s="51"/>
      <c r="DK295" s="51"/>
      <c r="DL295" s="51"/>
      <c r="DM295" s="51"/>
      <c r="DN295" s="51"/>
      <c r="DO295" s="51"/>
      <c r="DP295" s="51"/>
      <c r="DQ295" s="51"/>
      <c r="DR295" s="51"/>
      <c r="DS295" s="51"/>
      <c r="DT295" s="51"/>
      <c r="DU295" s="51"/>
      <c r="DV295" s="51"/>
      <c r="DW295" s="51"/>
      <c r="DX295" s="51"/>
      <c r="DY295" s="51"/>
      <c r="DZ295" s="51"/>
      <c r="EA295" s="51"/>
      <c r="EB295" s="51"/>
      <c r="EC295" s="51"/>
      <c r="ED295" s="51"/>
      <c r="EE295" s="51"/>
      <c r="EF295" s="51"/>
    </row>
    <row r="296" spans="104:136" ht="21">
      <c r="CZ296" s="51"/>
      <c r="DA296" s="51"/>
      <c r="DB296" s="51"/>
      <c r="DC296" s="51"/>
      <c r="DD296" s="51"/>
      <c r="DE296" s="51"/>
      <c r="DF296" s="51"/>
      <c r="DG296" s="51"/>
      <c r="DH296" s="51"/>
      <c r="DI296" s="51"/>
      <c r="DJ296" s="51"/>
      <c r="DK296" s="51"/>
      <c r="DL296" s="51"/>
      <c r="DM296" s="51"/>
      <c r="DN296" s="51"/>
      <c r="DO296" s="51"/>
      <c r="DP296" s="51"/>
      <c r="DQ296" s="51"/>
      <c r="DR296" s="51"/>
      <c r="DS296" s="51"/>
      <c r="DT296" s="51"/>
      <c r="DU296" s="51"/>
      <c r="DV296" s="51"/>
      <c r="DW296" s="51"/>
      <c r="DX296" s="51"/>
      <c r="DY296" s="51"/>
      <c r="DZ296" s="51"/>
      <c r="EA296" s="51"/>
      <c r="EB296" s="51"/>
      <c r="EC296" s="51"/>
      <c r="ED296" s="51"/>
      <c r="EE296" s="51"/>
      <c r="EF296" s="51"/>
    </row>
    <row r="297" spans="104:136" ht="21">
      <c r="CZ297" s="51"/>
      <c r="DA297" s="51"/>
      <c r="DB297" s="51"/>
      <c r="DC297" s="51"/>
      <c r="DD297" s="51"/>
      <c r="DE297" s="51"/>
      <c r="DF297" s="51"/>
      <c r="DG297" s="51"/>
      <c r="DH297" s="51"/>
      <c r="DI297" s="51"/>
      <c r="DJ297" s="51"/>
      <c r="DK297" s="51"/>
      <c r="DL297" s="51"/>
      <c r="DM297" s="51"/>
      <c r="DN297" s="51"/>
      <c r="DO297" s="51"/>
      <c r="DP297" s="51"/>
      <c r="DQ297" s="51"/>
      <c r="DR297" s="51"/>
      <c r="DS297" s="51"/>
      <c r="DT297" s="51"/>
      <c r="DU297" s="51"/>
      <c r="DV297" s="51"/>
      <c r="DW297" s="51"/>
      <c r="DX297" s="51"/>
      <c r="DY297" s="51"/>
      <c r="DZ297" s="51"/>
      <c r="EA297" s="51"/>
      <c r="EB297" s="51"/>
      <c r="EC297" s="51"/>
      <c r="ED297" s="51"/>
      <c r="EE297" s="51"/>
      <c r="EF297" s="51"/>
    </row>
    <row r="298" spans="104:136" ht="21">
      <c r="CZ298" s="51"/>
      <c r="DA298" s="51"/>
      <c r="DB298" s="51"/>
      <c r="DC298" s="51"/>
      <c r="DD298" s="51"/>
      <c r="DE298" s="51"/>
      <c r="DF298" s="51"/>
      <c r="DG298" s="51"/>
      <c r="DH298" s="51"/>
      <c r="DI298" s="51"/>
      <c r="DJ298" s="51"/>
      <c r="DK298" s="51"/>
      <c r="DL298" s="51"/>
      <c r="DM298" s="51"/>
      <c r="DN298" s="51"/>
      <c r="DO298" s="51"/>
      <c r="DP298" s="51"/>
      <c r="DQ298" s="51"/>
      <c r="DR298" s="51"/>
      <c r="DS298" s="51"/>
      <c r="DT298" s="51"/>
      <c r="DU298" s="51"/>
      <c r="DV298" s="51"/>
      <c r="DW298" s="51"/>
      <c r="DX298" s="51"/>
      <c r="DY298" s="51"/>
      <c r="DZ298" s="51"/>
      <c r="EA298" s="51"/>
      <c r="EB298" s="51"/>
      <c r="EC298" s="51"/>
      <c r="ED298" s="51"/>
      <c r="EE298" s="51"/>
      <c r="EF298" s="51"/>
    </row>
    <row r="299" spans="104:136" ht="21">
      <c r="CZ299" s="51"/>
      <c r="DA299" s="51"/>
      <c r="DB299" s="51"/>
      <c r="DC299" s="51"/>
      <c r="DD299" s="51"/>
      <c r="DE299" s="51"/>
      <c r="DF299" s="51"/>
      <c r="DG299" s="51"/>
      <c r="DH299" s="51"/>
      <c r="DI299" s="51"/>
      <c r="DJ299" s="51"/>
      <c r="DK299" s="51"/>
      <c r="DL299" s="51"/>
      <c r="DM299" s="51"/>
      <c r="DN299" s="51"/>
      <c r="DO299" s="51"/>
      <c r="DP299" s="51"/>
      <c r="DQ299" s="51"/>
      <c r="DR299" s="51"/>
      <c r="DS299" s="51"/>
      <c r="DT299" s="51"/>
      <c r="DU299" s="51"/>
      <c r="DV299" s="51"/>
      <c r="DW299" s="51"/>
      <c r="DX299" s="51"/>
      <c r="DY299" s="51"/>
      <c r="DZ299" s="51"/>
      <c r="EA299" s="51"/>
      <c r="EB299" s="51"/>
      <c r="EC299" s="51"/>
      <c r="ED299" s="51"/>
      <c r="EE299" s="51"/>
      <c r="EF299" s="51"/>
    </row>
    <row r="300" spans="104:136" ht="21">
      <c r="CZ300" s="51"/>
      <c r="DA300" s="51"/>
      <c r="DB300" s="51"/>
      <c r="DC300" s="51"/>
      <c r="DD300" s="51"/>
      <c r="DE300" s="51"/>
      <c r="DF300" s="51"/>
      <c r="DG300" s="51"/>
      <c r="DH300" s="51"/>
      <c r="DI300" s="51"/>
      <c r="DJ300" s="51"/>
      <c r="DK300" s="51"/>
      <c r="DL300" s="51"/>
      <c r="DM300" s="51"/>
      <c r="DN300" s="51"/>
      <c r="DO300" s="51"/>
      <c r="DP300" s="51"/>
      <c r="DQ300" s="51"/>
      <c r="DR300" s="51"/>
      <c r="DS300" s="51"/>
      <c r="DT300" s="51"/>
      <c r="DU300" s="51"/>
      <c r="DV300" s="51"/>
      <c r="DW300" s="51"/>
      <c r="DX300" s="51"/>
      <c r="DY300" s="51"/>
      <c r="DZ300" s="51"/>
      <c r="EA300" s="51"/>
      <c r="EB300" s="51"/>
      <c r="EC300" s="51"/>
      <c r="ED300" s="51"/>
      <c r="EE300" s="51"/>
      <c r="EF300" s="51"/>
    </row>
    <row r="301" spans="104:136" ht="21">
      <c r="CZ301" s="51"/>
      <c r="DA301" s="51"/>
      <c r="DB301" s="51"/>
      <c r="DC301" s="51"/>
      <c r="DD301" s="51"/>
      <c r="DE301" s="51"/>
      <c r="DF301" s="51"/>
      <c r="DG301" s="51"/>
      <c r="DH301" s="51"/>
      <c r="DI301" s="51"/>
      <c r="DJ301" s="51"/>
      <c r="DK301" s="51"/>
      <c r="DL301" s="51"/>
      <c r="DM301" s="51"/>
      <c r="DN301" s="51"/>
      <c r="DO301" s="51"/>
      <c r="DP301" s="51"/>
      <c r="DQ301" s="51"/>
      <c r="DR301" s="51"/>
      <c r="DS301" s="51"/>
      <c r="DT301" s="51"/>
      <c r="DU301" s="51"/>
      <c r="DV301" s="51"/>
      <c r="DW301" s="51"/>
      <c r="DX301" s="51"/>
      <c r="DY301" s="51"/>
      <c r="DZ301" s="51"/>
      <c r="EA301" s="51"/>
      <c r="EB301" s="51"/>
      <c r="EC301" s="51"/>
      <c r="ED301" s="51"/>
      <c r="EE301" s="51"/>
      <c r="EF301" s="51"/>
    </row>
    <row r="302" spans="104:136" ht="21">
      <c r="CZ302" s="51"/>
      <c r="DA302" s="51"/>
      <c r="DB302" s="51"/>
      <c r="DC302" s="51"/>
      <c r="DD302" s="51"/>
      <c r="DE302" s="51"/>
      <c r="DF302" s="51"/>
      <c r="DG302" s="51"/>
      <c r="DH302" s="51"/>
      <c r="DI302" s="51"/>
      <c r="DJ302" s="51"/>
      <c r="DK302" s="51"/>
      <c r="DL302" s="51"/>
      <c r="DM302" s="51"/>
      <c r="DN302" s="51"/>
      <c r="DO302" s="51"/>
      <c r="DP302" s="51"/>
      <c r="DQ302" s="51"/>
      <c r="DR302" s="51"/>
      <c r="DS302" s="51"/>
      <c r="DT302" s="51"/>
      <c r="DU302" s="51"/>
      <c r="DV302" s="51"/>
      <c r="DW302" s="51"/>
      <c r="DX302" s="51"/>
      <c r="DY302" s="51"/>
      <c r="DZ302" s="51"/>
      <c r="EA302" s="51"/>
      <c r="EB302" s="51"/>
      <c r="EC302" s="51"/>
      <c r="ED302" s="51"/>
      <c r="EE302" s="51"/>
      <c r="EF302" s="51"/>
    </row>
    <row r="303" spans="104:136" ht="21">
      <c r="CZ303" s="51"/>
      <c r="DA303" s="51"/>
      <c r="DB303" s="51"/>
      <c r="DC303" s="51"/>
      <c r="DD303" s="51"/>
      <c r="DE303" s="51"/>
      <c r="DF303" s="51"/>
      <c r="DG303" s="51"/>
      <c r="DH303" s="51"/>
      <c r="DI303" s="51"/>
      <c r="DJ303" s="51"/>
      <c r="DK303" s="51"/>
      <c r="DL303" s="51"/>
      <c r="DM303" s="51"/>
      <c r="DN303" s="51"/>
      <c r="DO303" s="51"/>
      <c r="DP303" s="51"/>
      <c r="DQ303" s="51"/>
      <c r="DR303" s="51"/>
      <c r="DS303" s="51"/>
      <c r="DT303" s="51"/>
      <c r="DU303" s="51"/>
      <c r="DV303" s="51"/>
      <c r="DW303" s="51"/>
      <c r="DX303" s="51"/>
      <c r="DY303" s="51"/>
      <c r="DZ303" s="51"/>
      <c r="EA303" s="51"/>
      <c r="EB303" s="51"/>
      <c r="EC303" s="51"/>
      <c r="ED303" s="51"/>
      <c r="EE303" s="51"/>
      <c r="EF303" s="51"/>
    </row>
    <row r="304" spans="104:136" ht="21">
      <c r="CZ304" s="51"/>
      <c r="DA304" s="51"/>
      <c r="DB304" s="51"/>
      <c r="DC304" s="51"/>
      <c r="DD304" s="51"/>
      <c r="DE304" s="51"/>
      <c r="DF304" s="51"/>
      <c r="DG304" s="51"/>
      <c r="DH304" s="51"/>
      <c r="DI304" s="51"/>
      <c r="DJ304" s="51"/>
      <c r="DK304" s="51"/>
      <c r="DL304" s="51"/>
      <c r="DM304" s="51"/>
      <c r="DN304" s="51"/>
      <c r="DO304" s="51"/>
      <c r="DP304" s="51"/>
      <c r="DQ304" s="51"/>
      <c r="DR304" s="51"/>
      <c r="DS304" s="51"/>
      <c r="DT304" s="51"/>
      <c r="DU304" s="51"/>
      <c r="DV304" s="51"/>
      <c r="DW304" s="51"/>
      <c r="DX304" s="51"/>
      <c r="DY304" s="51"/>
      <c r="DZ304" s="51"/>
      <c r="EA304" s="51"/>
      <c r="EB304" s="51"/>
      <c r="EC304" s="51"/>
      <c r="ED304" s="51"/>
      <c r="EE304" s="51"/>
      <c r="EF304" s="51"/>
    </row>
    <row r="305" spans="104:136" ht="21">
      <c r="CZ305" s="51"/>
      <c r="DA305" s="51"/>
      <c r="DB305" s="51"/>
      <c r="DC305" s="51"/>
      <c r="DD305" s="51"/>
      <c r="DE305" s="51"/>
      <c r="DF305" s="51"/>
      <c r="DG305" s="51"/>
      <c r="DH305" s="51"/>
      <c r="DI305" s="51"/>
      <c r="DJ305" s="51"/>
      <c r="DK305" s="51"/>
      <c r="DL305" s="51"/>
      <c r="DM305" s="51"/>
      <c r="DN305" s="51"/>
      <c r="DO305" s="51"/>
      <c r="DP305" s="51"/>
      <c r="DQ305" s="51"/>
      <c r="DR305" s="51"/>
      <c r="DS305" s="51"/>
      <c r="DT305" s="51"/>
      <c r="DU305" s="51"/>
      <c r="DV305" s="51"/>
      <c r="DW305" s="51"/>
      <c r="DX305" s="51"/>
      <c r="DY305" s="51"/>
      <c r="DZ305" s="51"/>
      <c r="EA305" s="51"/>
      <c r="EB305" s="51"/>
      <c r="EC305" s="51"/>
      <c r="ED305" s="51"/>
      <c r="EE305" s="51"/>
      <c r="EF305" s="51"/>
    </row>
    <row r="306" spans="104:136" ht="21">
      <c r="CZ306" s="51"/>
      <c r="DA306" s="51"/>
      <c r="DB306" s="51"/>
      <c r="DC306" s="51"/>
      <c r="DD306" s="51"/>
      <c r="DE306" s="51"/>
      <c r="DF306" s="51"/>
      <c r="DG306" s="51"/>
      <c r="DH306" s="51"/>
      <c r="DI306" s="51"/>
      <c r="DJ306" s="51"/>
      <c r="DK306" s="51"/>
      <c r="DL306" s="51"/>
      <c r="DM306" s="51"/>
      <c r="DN306" s="51"/>
      <c r="DO306" s="51"/>
      <c r="DP306" s="51"/>
      <c r="DQ306" s="51"/>
      <c r="DR306" s="51"/>
      <c r="DS306" s="51"/>
      <c r="DT306" s="51"/>
      <c r="DU306" s="51"/>
      <c r="DV306" s="51"/>
      <c r="DW306" s="51"/>
      <c r="DX306" s="51"/>
      <c r="DY306" s="51"/>
      <c r="DZ306" s="51"/>
      <c r="EA306" s="51"/>
      <c r="EB306" s="51"/>
      <c r="EC306" s="51"/>
      <c r="ED306" s="51"/>
      <c r="EE306" s="51"/>
      <c r="EF306" s="51"/>
    </row>
    <row r="307" spans="104:136" ht="21">
      <c r="CZ307" s="51"/>
      <c r="DA307" s="51"/>
      <c r="DB307" s="51"/>
      <c r="DC307" s="51"/>
      <c r="DD307" s="51"/>
      <c r="DE307" s="51"/>
      <c r="DF307" s="51"/>
      <c r="DG307" s="51"/>
      <c r="DH307" s="51"/>
      <c r="DI307" s="51"/>
      <c r="DJ307" s="51"/>
      <c r="DK307" s="51"/>
      <c r="DL307" s="51"/>
      <c r="DM307" s="51"/>
      <c r="DN307" s="51"/>
      <c r="DO307" s="51"/>
      <c r="DP307" s="51"/>
      <c r="DQ307" s="51"/>
      <c r="DR307" s="51"/>
      <c r="DS307" s="51"/>
      <c r="DT307" s="51"/>
      <c r="DU307" s="51"/>
      <c r="DV307" s="51"/>
      <c r="DW307" s="51"/>
      <c r="DX307" s="51"/>
      <c r="DY307" s="51"/>
      <c r="DZ307" s="51"/>
      <c r="EA307" s="51"/>
      <c r="EB307" s="51"/>
      <c r="EC307" s="51"/>
      <c r="ED307" s="51"/>
      <c r="EE307" s="51"/>
      <c r="EF307" s="51"/>
    </row>
    <row r="308" spans="104:136" ht="21">
      <c r="CZ308" s="51"/>
      <c r="DA308" s="51"/>
      <c r="DB308" s="51"/>
      <c r="DC308" s="51"/>
      <c r="DD308" s="51"/>
      <c r="DE308" s="51"/>
      <c r="DF308" s="51"/>
      <c r="DG308" s="51"/>
      <c r="DH308" s="51"/>
      <c r="DI308" s="51"/>
      <c r="DJ308" s="51"/>
      <c r="DK308" s="51"/>
      <c r="DL308" s="51"/>
      <c r="DM308" s="51"/>
      <c r="DN308" s="51"/>
      <c r="DO308" s="51"/>
      <c r="DP308" s="51"/>
      <c r="DQ308" s="51"/>
      <c r="DR308" s="51"/>
      <c r="DS308" s="51"/>
      <c r="DT308" s="51"/>
      <c r="DU308" s="51"/>
      <c r="DV308" s="51"/>
      <c r="DW308" s="51"/>
      <c r="DX308" s="51"/>
      <c r="DY308" s="51"/>
      <c r="DZ308" s="51"/>
      <c r="EA308" s="51"/>
      <c r="EB308" s="51"/>
      <c r="EC308" s="51"/>
      <c r="ED308" s="51"/>
      <c r="EE308" s="51"/>
      <c r="EF308" s="51"/>
    </row>
    <row r="309" spans="104:136" ht="21">
      <c r="CZ309" s="51"/>
      <c r="DA309" s="51"/>
      <c r="DB309" s="51"/>
      <c r="DC309" s="51"/>
      <c r="DD309" s="51"/>
      <c r="DE309" s="51"/>
      <c r="DF309" s="51"/>
      <c r="DG309" s="51"/>
      <c r="DH309" s="51"/>
      <c r="DI309" s="51"/>
      <c r="DJ309" s="51"/>
      <c r="DK309" s="51"/>
      <c r="DL309" s="51"/>
      <c r="DM309" s="51"/>
      <c r="DN309" s="51"/>
      <c r="DO309" s="51"/>
      <c r="DP309" s="51"/>
      <c r="DQ309" s="51"/>
      <c r="DR309" s="51"/>
      <c r="DS309" s="51"/>
      <c r="DT309" s="51"/>
      <c r="DU309" s="51"/>
      <c r="DV309" s="51"/>
      <c r="DW309" s="51"/>
      <c r="DX309" s="51"/>
      <c r="DY309" s="51"/>
      <c r="DZ309" s="51"/>
      <c r="EA309" s="51"/>
      <c r="EB309" s="51"/>
      <c r="EC309" s="51"/>
      <c r="ED309" s="51"/>
      <c r="EE309" s="51"/>
      <c r="EF309" s="51"/>
    </row>
    <row r="310" spans="104:136" ht="2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row>
    <row r="311" spans="104:136" ht="21">
      <c r="CZ311" s="51"/>
      <c r="DA311" s="51"/>
      <c r="DB311" s="51"/>
      <c r="DC311" s="51"/>
      <c r="DD311" s="51"/>
      <c r="DE311" s="51"/>
      <c r="DF311" s="51"/>
      <c r="DG311" s="51"/>
      <c r="DH311" s="51"/>
      <c r="DI311" s="51"/>
      <c r="DJ311" s="51"/>
      <c r="DK311" s="51"/>
      <c r="DL311" s="51"/>
      <c r="DM311" s="51"/>
      <c r="DN311" s="51"/>
      <c r="DO311" s="51"/>
      <c r="DP311" s="51"/>
      <c r="DQ311" s="51"/>
      <c r="DR311" s="51"/>
      <c r="DS311" s="51"/>
      <c r="DT311" s="51"/>
      <c r="DU311" s="51"/>
      <c r="DV311" s="51"/>
      <c r="DW311" s="51"/>
      <c r="DX311" s="51"/>
      <c r="DY311" s="51"/>
      <c r="DZ311" s="51"/>
      <c r="EA311" s="51"/>
      <c r="EB311" s="51"/>
      <c r="EC311" s="51"/>
      <c r="ED311" s="51"/>
      <c r="EE311" s="51"/>
      <c r="EF311" s="51"/>
    </row>
    <row r="312" spans="104:136" ht="21">
      <c r="CZ312" s="51"/>
      <c r="DA312" s="51"/>
      <c r="DB312" s="51"/>
      <c r="DC312" s="51"/>
      <c r="DD312" s="51"/>
      <c r="DE312" s="51"/>
      <c r="DF312" s="51"/>
      <c r="DG312" s="51"/>
      <c r="DH312" s="51"/>
      <c r="DI312" s="51"/>
      <c r="DJ312" s="51"/>
      <c r="DK312" s="51"/>
      <c r="DL312" s="51"/>
      <c r="DM312" s="51"/>
      <c r="DN312" s="51"/>
      <c r="DO312" s="51"/>
      <c r="DP312" s="51"/>
      <c r="DQ312" s="51"/>
      <c r="DR312" s="51"/>
      <c r="DS312" s="51"/>
      <c r="DT312" s="51"/>
      <c r="DU312" s="51"/>
      <c r="DV312" s="51"/>
      <c r="DW312" s="51"/>
      <c r="DX312" s="51"/>
      <c r="DY312" s="51"/>
      <c r="DZ312" s="51"/>
      <c r="EA312" s="51"/>
      <c r="EB312" s="51"/>
      <c r="EC312" s="51"/>
      <c r="ED312" s="51"/>
      <c r="EE312" s="51"/>
      <c r="EF312" s="51"/>
    </row>
  </sheetData>
  <mergeCells count="57">
    <mergeCell ref="AA1:AE1"/>
    <mergeCell ref="B1:F1"/>
    <mergeCell ref="G1:K1"/>
    <mergeCell ref="L1:P1"/>
    <mergeCell ref="Q1:U1"/>
    <mergeCell ref="V1:Z1"/>
    <mergeCell ref="AF1:AJ1"/>
    <mergeCell ref="AK1:AO1"/>
    <mergeCell ref="AP1:AT1"/>
    <mergeCell ref="BO1:BS1"/>
    <mergeCell ref="BT1:BX1"/>
    <mergeCell ref="AK2:AO2"/>
    <mergeCell ref="AP2:AT2"/>
    <mergeCell ref="CD1:CH1"/>
    <mergeCell ref="CI1:CM1"/>
    <mergeCell ref="CX4:CX5"/>
    <mergeCell ref="BY2:CC2"/>
    <mergeCell ref="CD2:CH2"/>
    <mergeCell ref="CI2:CM2"/>
    <mergeCell ref="CN2:CR2"/>
    <mergeCell ref="AU2:AY2"/>
    <mergeCell ref="AZ2:BD2"/>
    <mergeCell ref="BE2:BI2"/>
    <mergeCell ref="BJ2:BN2"/>
    <mergeCell ref="BO2:BS2"/>
    <mergeCell ref="CN1:CR1"/>
    <mergeCell ref="BY1:CC1"/>
    <mergeCell ref="CZ4:DG4"/>
    <mergeCell ref="DI4:EV4"/>
    <mergeCell ref="CS1:CW1"/>
    <mergeCell ref="B2:F2"/>
    <mergeCell ref="G2:K2"/>
    <mergeCell ref="L2:P2"/>
    <mergeCell ref="Q2:U2"/>
    <mergeCell ref="V2:Z2"/>
    <mergeCell ref="AA2:AE2"/>
    <mergeCell ref="AF2:AJ2"/>
    <mergeCell ref="BT2:BX2"/>
    <mergeCell ref="AU1:AY1"/>
    <mergeCell ref="AZ1:BD1"/>
    <mergeCell ref="BE1:BI1"/>
    <mergeCell ref="BJ1:BN1"/>
    <mergeCell ref="CS2:CW2"/>
    <mergeCell ref="HC4:HF4"/>
    <mergeCell ref="GU4:GX4"/>
    <mergeCell ref="GY4:HB4"/>
    <mergeCell ref="GK4:GT4"/>
    <mergeCell ref="FT5:FV5"/>
    <mergeCell ref="EX4:GG4"/>
    <mergeCell ref="FX5:GG5"/>
    <mergeCell ref="GJ4:GJ5"/>
    <mergeCell ref="FG5:FI5"/>
    <mergeCell ref="FJ5:FL5"/>
    <mergeCell ref="FM5:FO5"/>
    <mergeCell ref="FP5:FS5"/>
    <mergeCell ref="EY5:FC5"/>
    <mergeCell ref="FD5:FF5"/>
  </mergeCells>
  <phoneticPr fontId="3"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S61"/>
  <sheetViews>
    <sheetView zoomScaleNormal="100" workbookViewId="0">
      <selection activeCell="Z17" sqref="Z17"/>
    </sheetView>
  </sheetViews>
  <sheetFormatPr defaultColWidth="5" defaultRowHeight="14.25"/>
  <cols>
    <col min="1" max="1" width="3.85546875" style="355" customWidth="1"/>
    <col min="2" max="2" width="5.28515625" style="355" customWidth="1"/>
    <col min="3" max="8" width="3.42578125" style="355" customWidth="1"/>
    <col min="9" max="9" width="4" style="355" customWidth="1"/>
    <col min="10" max="10" width="4.28515625" style="355" customWidth="1"/>
    <col min="11" max="16" width="3.42578125" style="355" customWidth="1"/>
    <col min="17" max="17" width="4" style="355" customWidth="1"/>
    <col min="18" max="18" width="4.28515625" style="355" customWidth="1"/>
    <col min="19" max="24" width="3.42578125" style="355" customWidth="1"/>
    <col min="25" max="25" width="3.85546875" style="355" customWidth="1"/>
    <col min="26" max="26" width="4.28515625" style="355" customWidth="1"/>
    <col min="27" max="27" width="6.5703125" style="355" customWidth="1"/>
    <col min="28" max="28" width="4.5703125" style="355" customWidth="1"/>
    <col min="29" max="34" width="4.140625" style="355" customWidth="1"/>
    <col min="35" max="35" width="4.28515625" style="355" customWidth="1"/>
    <col min="36" max="36" width="4.42578125" style="355" customWidth="1"/>
    <col min="37" max="37" width="4.140625" style="355" customWidth="1"/>
    <col min="38" max="42" width="2.85546875" style="355" customWidth="1"/>
    <col min="43" max="43" width="3.7109375" style="355" hidden="1" customWidth="1"/>
    <col min="44" max="44" width="4.140625" style="355" customWidth="1"/>
    <col min="45" max="52" width="2.85546875" style="355" customWidth="1"/>
    <col min="53" max="53" width="2.28515625" style="355" customWidth="1"/>
    <col min="54" max="54" width="1.140625" style="355" customWidth="1"/>
    <col min="55" max="55" width="13" style="355" customWidth="1"/>
    <col min="56" max="56" width="5.85546875" style="355" bestFit="1" customWidth="1"/>
    <col min="57" max="57" width="8" style="355" hidden="1" customWidth="1"/>
    <col min="58" max="58" width="5.7109375" style="355" hidden="1" customWidth="1"/>
    <col min="59" max="59" width="6.7109375" style="355" bestFit="1" customWidth="1"/>
    <col min="60" max="60" width="7" style="355" bestFit="1" customWidth="1"/>
    <col min="61" max="16384" width="5" style="355"/>
  </cols>
  <sheetData>
    <row r="1" spans="1:71" ht="20.25" customHeight="1">
      <c r="A1" s="1040" t="s">
        <v>433</v>
      </c>
      <c r="B1" s="1041"/>
      <c r="C1" s="1041"/>
      <c r="D1" s="1041"/>
      <c r="E1" s="1041"/>
      <c r="F1" s="1041"/>
      <c r="G1" s="1041"/>
      <c r="H1" s="1041"/>
      <c r="I1" s="1041"/>
      <c r="J1" s="1042"/>
      <c r="K1" s="1043" t="s">
        <v>434</v>
      </c>
      <c r="L1" s="1044"/>
      <c r="M1" s="1044"/>
      <c r="N1" s="1044"/>
      <c r="O1" s="1044"/>
      <c r="P1" s="1044"/>
      <c r="Q1" s="1044"/>
      <c r="R1" s="1045"/>
      <c r="S1" s="1043" t="s">
        <v>435</v>
      </c>
      <c r="T1" s="1044"/>
      <c r="U1" s="1044"/>
      <c r="V1" s="1044"/>
      <c r="W1" s="1044"/>
      <c r="X1" s="1044"/>
      <c r="Y1" s="1044"/>
      <c r="Z1" s="1045"/>
      <c r="AA1" s="1009" t="s">
        <v>436</v>
      </c>
      <c r="AB1" s="1046" t="s">
        <v>444</v>
      </c>
      <c r="AC1" s="1046"/>
      <c r="AD1" s="1046"/>
      <c r="AE1" s="1046"/>
      <c r="AF1" s="1046"/>
      <c r="AG1" s="1046"/>
      <c r="AH1" s="1046"/>
      <c r="AI1" s="1046"/>
      <c r="AJ1" s="1047" t="s">
        <v>445</v>
      </c>
      <c r="AK1" s="1053" t="s">
        <v>446</v>
      </c>
      <c r="AL1" s="1056" t="s">
        <v>447</v>
      </c>
      <c r="AM1" s="1057"/>
      <c r="AN1" s="1057"/>
      <c r="AO1" s="1057"/>
      <c r="AP1" s="1057"/>
      <c r="AQ1" s="359"/>
      <c r="AR1" s="1017" t="s">
        <v>448</v>
      </c>
      <c r="AS1" s="1019" t="s">
        <v>449</v>
      </c>
      <c r="AT1" s="1020"/>
      <c r="AU1" s="1020"/>
      <c r="AV1" s="1020"/>
      <c r="AW1" s="1020"/>
      <c r="AX1" s="1020"/>
      <c r="AY1" s="1020"/>
      <c r="AZ1" s="1021"/>
      <c r="BA1" s="1011" t="s">
        <v>448</v>
      </c>
      <c r="BB1" s="1012"/>
      <c r="BC1" s="1037" t="s">
        <v>450</v>
      </c>
      <c r="BD1" s="355" t="s">
        <v>0</v>
      </c>
      <c r="BE1" s="355" t="s">
        <v>16</v>
      </c>
      <c r="BF1" s="1060" t="s">
        <v>1</v>
      </c>
      <c r="BG1" s="1060"/>
      <c r="BH1" s="1060"/>
    </row>
    <row r="2" spans="1:71" ht="14.25" customHeight="1">
      <c r="A2" s="1007" t="s">
        <v>451</v>
      </c>
      <c r="B2" s="1008"/>
      <c r="C2" s="535"/>
      <c r="D2" s="536"/>
      <c r="E2" s="536"/>
      <c r="F2" s="537"/>
      <c r="G2" s="538"/>
      <c r="H2" s="538"/>
      <c r="I2" s="1049" t="s">
        <v>130</v>
      </c>
      <c r="J2" s="1023" t="s">
        <v>507</v>
      </c>
      <c r="K2" s="535"/>
      <c r="L2" s="536"/>
      <c r="M2" s="536"/>
      <c r="N2" s="537"/>
      <c r="O2" s="538"/>
      <c r="P2" s="538"/>
      <c r="Q2" s="1049" t="s">
        <v>130</v>
      </c>
      <c r="R2" s="1050" t="s">
        <v>508</v>
      </c>
      <c r="S2" s="535"/>
      <c r="T2" s="536"/>
      <c r="U2" s="536"/>
      <c r="V2" s="537"/>
      <c r="W2" s="538"/>
      <c r="X2" s="538"/>
      <c r="Y2" s="1022" t="s">
        <v>130</v>
      </c>
      <c r="Z2" s="1023" t="s">
        <v>507</v>
      </c>
      <c r="AA2" s="1010"/>
      <c r="AB2" s="1026" t="s">
        <v>452</v>
      </c>
      <c r="AC2" s="1027">
        <v>7</v>
      </c>
      <c r="AD2" s="1027"/>
      <c r="AE2" s="1027"/>
      <c r="AF2" s="1027"/>
      <c r="AG2" s="1027"/>
      <c r="AH2" s="1029"/>
      <c r="AI2" s="1031" t="s">
        <v>130</v>
      </c>
      <c r="AJ2" s="1048"/>
      <c r="AK2" s="1054"/>
      <c r="AL2" s="1058"/>
      <c r="AM2" s="1059"/>
      <c r="AN2" s="1059"/>
      <c r="AO2" s="1059"/>
      <c r="AP2" s="1059"/>
      <c r="AQ2" s="360"/>
      <c r="AR2" s="1018"/>
      <c r="AS2" s="1032" t="s">
        <v>453</v>
      </c>
      <c r="AT2" s="1033"/>
      <c r="AU2" s="1033"/>
      <c r="AV2" s="1033"/>
      <c r="AW2" s="1033"/>
      <c r="AX2" s="1033"/>
      <c r="AY2" s="1033"/>
      <c r="AZ2" s="1034"/>
      <c r="BA2" s="1013"/>
      <c r="BB2" s="1014"/>
      <c r="BC2" s="1038"/>
      <c r="BJ2" s="389">
        <v>1</v>
      </c>
      <c r="BK2" s="357">
        <f>15/28*100</f>
        <v>53.571428571428569</v>
      </c>
      <c r="BL2" s="357"/>
      <c r="BM2" s="357"/>
      <c r="BN2" s="357"/>
      <c r="BO2" s="358"/>
      <c r="BP2" s="358"/>
      <c r="BQ2" s="358"/>
      <c r="BR2" s="357"/>
      <c r="BS2" s="358"/>
    </row>
    <row r="3" spans="1:71" ht="18.75" customHeight="1">
      <c r="A3" s="1005" t="s">
        <v>454</v>
      </c>
      <c r="B3" s="1006"/>
      <c r="C3" s="544">
        <v>1</v>
      </c>
      <c r="D3" s="545">
        <v>2</v>
      </c>
      <c r="E3" s="540">
        <v>2</v>
      </c>
      <c r="F3" s="537"/>
      <c r="G3" s="538"/>
      <c r="H3" s="538"/>
      <c r="I3" s="1049"/>
      <c r="J3" s="1024"/>
      <c r="K3" s="535">
        <v>3</v>
      </c>
      <c r="L3" s="540">
        <v>4</v>
      </c>
      <c r="M3" s="536"/>
      <c r="N3" s="537"/>
      <c r="O3" s="538"/>
      <c r="P3" s="538"/>
      <c r="Q3" s="1049"/>
      <c r="R3" s="1051"/>
      <c r="S3" s="539">
        <v>5</v>
      </c>
      <c r="T3" s="540">
        <v>6</v>
      </c>
      <c r="U3" s="540">
        <v>6</v>
      </c>
      <c r="V3" s="537"/>
      <c r="W3" s="538"/>
      <c r="X3" s="538"/>
      <c r="Y3" s="1022"/>
      <c r="Z3" s="1024"/>
      <c r="AA3" s="1010"/>
      <c r="AB3" s="1026"/>
      <c r="AC3" s="1028"/>
      <c r="AD3" s="1028"/>
      <c r="AE3" s="1028"/>
      <c r="AF3" s="1028"/>
      <c r="AG3" s="1028"/>
      <c r="AH3" s="1030"/>
      <c r="AI3" s="1031"/>
      <c r="AJ3" s="1048"/>
      <c r="AK3" s="1054"/>
      <c r="AL3" s="1035" t="s">
        <v>455</v>
      </c>
      <c r="AM3" s="1036"/>
      <c r="AN3" s="1036"/>
      <c r="AO3" s="1036"/>
      <c r="AP3" s="1036"/>
      <c r="AQ3" s="361"/>
      <c r="AR3" s="1018"/>
      <c r="AS3" s="362" t="s">
        <v>456</v>
      </c>
      <c r="AT3" s="363" t="s">
        <v>457</v>
      </c>
      <c r="AU3" s="363" t="s">
        <v>458</v>
      </c>
      <c r="AV3" s="363" t="s">
        <v>459</v>
      </c>
      <c r="AW3" s="363" t="s">
        <v>460</v>
      </c>
      <c r="AX3" s="363" t="s">
        <v>461</v>
      </c>
      <c r="AY3" s="363" t="s">
        <v>462</v>
      </c>
      <c r="AZ3" s="364" t="s">
        <v>463</v>
      </c>
      <c r="BA3" s="1013"/>
      <c r="BB3" s="1014"/>
      <c r="BC3" s="1038"/>
      <c r="BJ3" s="379">
        <f>COUNTIF(AK5:AK54,BJ2)/COUNTA(AK5:AK54)*100</f>
        <v>0</v>
      </c>
      <c r="BK3" s="381">
        <v>1</v>
      </c>
      <c r="BL3" s="357"/>
      <c r="BM3" s="357"/>
      <c r="BN3" s="381">
        <v>3</v>
      </c>
      <c r="BO3" s="358"/>
      <c r="BP3" s="358"/>
      <c r="BQ3" s="381">
        <v>3</v>
      </c>
      <c r="BS3" s="358"/>
    </row>
    <row r="4" spans="1:71" ht="17.25" customHeight="1">
      <c r="A4" s="1003" t="s">
        <v>491</v>
      </c>
      <c r="B4" s="1004"/>
      <c r="C4" s="546">
        <v>10</v>
      </c>
      <c r="D4" s="547">
        <v>10</v>
      </c>
      <c r="E4" s="547">
        <v>5</v>
      </c>
      <c r="F4" s="547"/>
      <c r="G4" s="543"/>
      <c r="H4" s="543"/>
      <c r="I4" s="556">
        <f>SUM(C4:H4)</f>
        <v>25</v>
      </c>
      <c r="J4" s="1025"/>
      <c r="K4" s="373">
        <v>10</v>
      </c>
      <c r="L4" s="374">
        <v>10</v>
      </c>
      <c r="M4" s="375"/>
      <c r="N4" s="375"/>
      <c r="O4" s="543"/>
      <c r="P4" s="543"/>
      <c r="Q4" s="556">
        <f>SUM(K4:P4)</f>
        <v>20</v>
      </c>
      <c r="R4" s="1052"/>
      <c r="S4" s="376">
        <v>10</v>
      </c>
      <c r="T4" s="375">
        <v>10</v>
      </c>
      <c r="U4" s="375">
        <v>5</v>
      </c>
      <c r="V4" s="375"/>
      <c r="W4" s="375"/>
      <c r="X4" s="374"/>
      <c r="Y4" s="558">
        <f>SUM(S4:X4)</f>
        <v>25</v>
      </c>
      <c r="Z4" s="1025"/>
      <c r="AA4" s="559" t="s">
        <v>486</v>
      </c>
      <c r="AB4" s="591" t="s">
        <v>464</v>
      </c>
      <c r="AC4" s="541">
        <v>30</v>
      </c>
      <c r="AD4" s="541"/>
      <c r="AE4" s="541"/>
      <c r="AF4" s="541"/>
      <c r="AG4" s="541"/>
      <c r="AH4" s="542"/>
      <c r="AI4" s="557">
        <f>SUM(AC4:AG4)</f>
        <v>30</v>
      </c>
      <c r="AJ4" s="560">
        <v>100</v>
      </c>
      <c r="AK4" s="1055"/>
      <c r="AL4" s="365">
        <v>1</v>
      </c>
      <c r="AM4" s="366">
        <v>2</v>
      </c>
      <c r="AN4" s="366">
        <v>3</v>
      </c>
      <c r="AO4" s="367">
        <v>4</v>
      </c>
      <c r="AP4" s="367">
        <v>5</v>
      </c>
      <c r="AQ4" s="368">
        <v>100</v>
      </c>
      <c r="AR4" s="370"/>
      <c r="AS4" s="369">
        <v>3</v>
      </c>
      <c r="AT4" s="367">
        <v>3</v>
      </c>
      <c r="AU4" s="367">
        <v>3</v>
      </c>
      <c r="AV4" s="367">
        <v>3</v>
      </c>
      <c r="AW4" s="367">
        <v>3</v>
      </c>
      <c r="AX4" s="367">
        <v>3</v>
      </c>
      <c r="AY4" s="367">
        <v>3</v>
      </c>
      <c r="AZ4" s="371">
        <v>3</v>
      </c>
      <c r="BA4" s="1015"/>
      <c r="BB4" s="1016"/>
      <c r="BC4" s="1039"/>
      <c r="BJ4" s="357"/>
      <c r="BK4" s="357">
        <f>COUNTIF(AK5:AK54,BK3)</f>
        <v>0</v>
      </c>
      <c r="BL4" s="357"/>
      <c r="BM4" s="357"/>
      <c r="BN4" s="357">
        <f ca="1">COUNTIF(AR5:AR54,BN3)</f>
        <v>1</v>
      </c>
      <c r="BO4" s="358"/>
      <c r="BP4" s="358"/>
      <c r="BQ4" s="357">
        <f ca="1">COUNTIF(BA5:BA54,BQ3)</f>
        <v>1</v>
      </c>
      <c r="BS4" s="358"/>
    </row>
    <row r="5" spans="1:71" s="372" customFormat="1" ht="15" customHeight="1">
      <c r="A5" s="548">
        <f>IF('ชื่อ-มาตรฐาน7'!A6="","",'ชื่อ-มาตรฐาน7'!A6)</f>
        <v>1</v>
      </c>
      <c r="B5" s="642">
        <f>IF('ชื่อ-มาตรฐาน7'!B6="","",'ชื่อ-มาตรฐาน7'!B6)</f>
        <v>10001</v>
      </c>
      <c r="C5" s="643"/>
      <c r="D5" s="643"/>
      <c r="E5" s="643"/>
      <c r="F5" s="643"/>
      <c r="G5" s="643"/>
      <c r="H5" s="644"/>
      <c r="I5" s="645">
        <f t="shared" ref="I5:I43" si="0">IF($B5="","",SUM(C5:H5))</f>
        <v>0</v>
      </c>
      <c r="J5" s="651">
        <f t="shared" ref="J5:J54" si="1">IF($B5="","",(FLOOR(I5,0.01)))</f>
        <v>0</v>
      </c>
      <c r="K5" s="643"/>
      <c r="L5" s="646"/>
      <c r="M5" s="647"/>
      <c r="N5" s="647"/>
      <c r="O5" s="648"/>
      <c r="P5" s="648"/>
      <c r="Q5" s="651">
        <f t="shared" ref="Q5:Q43" si="2">IF($B5="","",SUM(K5:P5))</f>
        <v>0</v>
      </c>
      <c r="R5" s="651">
        <f t="shared" ref="R5:R54" si="3">IF($B5="","",(FLOOR(Q5,0.01)))</f>
        <v>0</v>
      </c>
      <c r="S5" s="649"/>
      <c r="T5" s="647"/>
      <c r="U5" s="647"/>
      <c r="V5" s="647"/>
      <c r="W5" s="650"/>
      <c r="X5" s="648"/>
      <c r="Y5" s="651">
        <f t="shared" ref="Y5:Y43" si="4">IF($B5="","",SUM(S5:X5))</f>
        <v>0</v>
      </c>
      <c r="Z5" s="651">
        <f t="shared" ref="Z5:Z54" si="5">IF($B5="","",(FLOOR(Y5,0.01)))</f>
        <v>0</v>
      </c>
      <c r="AA5" s="652">
        <f t="shared" ref="AA5:AA43" si="6">IF($B5="","",(ROUND(SUM(Z5,R5,J5),0)))</f>
        <v>0</v>
      </c>
      <c r="AB5" s="653">
        <f>IF('ชื่อ-มาตรฐาน7'!A6=""," ",'ชื่อ-มาตรฐาน7'!A6)</f>
        <v>1</v>
      </c>
      <c r="AC5" s="651"/>
      <c r="AD5" s="655"/>
      <c r="AE5" s="655"/>
      <c r="AF5" s="656"/>
      <c r="AG5" s="656"/>
      <c r="AH5" s="657"/>
      <c r="AI5" s="658">
        <f>SUM(AC5:AG5)</f>
        <v>0</v>
      </c>
      <c r="AJ5" s="659">
        <f>ROUND(SUM(AI5,AA5),0)</f>
        <v>0</v>
      </c>
      <c r="AK5" s="660" t="str">
        <f t="shared" ref="AK5:AK14" si="7">IF(AJ5="","",IF(AJ5&lt;50,"0",IF(AJ5&lt;55,"1",IF(AJ5&lt;60,"1.5",IF(AJ5&lt;65,"2",IF(AJ5&lt;70,"2.5",IF(AJ5&lt;75,"3",IF(AJ5&lt;80,"3.5","4"))))))))</f>
        <v>0</v>
      </c>
      <c r="AL5" s="654">
        <v>3</v>
      </c>
      <c r="AM5" s="655">
        <v>3</v>
      </c>
      <c r="AN5" s="655">
        <v>3</v>
      </c>
      <c r="AO5" s="656">
        <v>3</v>
      </c>
      <c r="AP5" s="656">
        <v>3</v>
      </c>
      <c r="AQ5" s="657">
        <f t="shared" ref="AQ5:AQ14" si="8">AJ5</f>
        <v>0</v>
      </c>
      <c r="AR5" s="661">
        <f ca="1">IF(AJ5=""," ",IF(COUNTIF(AL5:AP5,0)&gt;0,0,MODE(LARGE(AL5:AP5,ROW(INDIRECT("1:"&amp;COUNT(AL5:AP5)))))))</f>
        <v>3</v>
      </c>
      <c r="AS5" s="662">
        <v>3</v>
      </c>
      <c r="AT5" s="663">
        <v>3</v>
      </c>
      <c r="AU5" s="663">
        <v>3</v>
      </c>
      <c r="AV5" s="663">
        <v>3</v>
      </c>
      <c r="AW5" s="663">
        <v>3</v>
      </c>
      <c r="AX5" s="663">
        <v>3</v>
      </c>
      <c r="AY5" s="663">
        <v>3</v>
      </c>
      <c r="AZ5" s="664">
        <v>3</v>
      </c>
      <c r="BA5" s="997">
        <f t="shared" ref="BA5:BA14" ca="1" si="9">IF(AJ5="","",IF(COUNTIF(AS5:AZ5,0)&gt;0,0,MODE(LARGE(AS5:AZ5,ROW(INDIRECT("1:"&amp;COUNT(AS5:AZ5)))))))</f>
        <v>3</v>
      </c>
      <c r="BB5" s="998"/>
      <c r="BC5" s="665" t="s">
        <v>465</v>
      </c>
      <c r="BD5" s="380">
        <f>IF('ชื่อ-มาตรฐาน7'!A6="","",'ชื่อ-มาตรฐาน7'!A6)</f>
        <v>1</v>
      </c>
      <c r="BE5" s="380">
        <f>IF('ชื่อ-มาตรฐาน7'!B6="","",'ชื่อ-มาตรฐาน7'!B6)</f>
        <v>10001</v>
      </c>
      <c r="BF5" s="380" t="str">
        <f>IF('ชื่อ-มาตรฐาน7'!C6="","",'ชื่อ-มาตรฐาน7'!C6)</f>
        <v>ช</v>
      </c>
      <c r="BG5" s="590" t="str">
        <f>IF('ชื่อ-มาตรฐาน7'!D6="","",'ชื่อ-มาตรฐาน7'!D6)</f>
        <v>ธนกร</v>
      </c>
      <c r="BH5" s="590" t="str">
        <f>IF('ชื่อ-มาตรฐาน7'!E6="","",'ชื่อ-มาตรฐาน7'!E6)</f>
        <v>คงทรัพย์</v>
      </c>
      <c r="BJ5" s="618" t="s">
        <v>511</v>
      </c>
      <c r="BK5" s="355"/>
      <c r="BL5" s="355"/>
      <c r="BM5" s="355"/>
      <c r="BN5" s="355"/>
      <c r="BO5" s="355"/>
      <c r="BP5" s="355"/>
      <c r="BQ5" s="355"/>
      <c r="BR5" s="355"/>
      <c r="BS5" s="355"/>
    </row>
    <row r="6" spans="1:71" s="372" customFormat="1" ht="15" customHeight="1">
      <c r="A6" s="549">
        <f>IF(B5="","",'ชื่อ-มาตรฐาน7'!A7)</f>
        <v>2</v>
      </c>
      <c r="B6" s="666" t="str">
        <f>IF('ชื่อ-มาตรฐาน7'!B7="","",'ชื่อ-มาตรฐาน7'!B7)</f>
        <v/>
      </c>
      <c r="C6" s="667"/>
      <c r="D6" s="668"/>
      <c r="E6" s="669"/>
      <c r="F6" s="669"/>
      <c r="G6" s="670"/>
      <c r="H6" s="671"/>
      <c r="I6" s="645" t="str">
        <f t="shared" si="0"/>
        <v/>
      </c>
      <c r="J6" s="651" t="str">
        <f t="shared" si="1"/>
        <v/>
      </c>
      <c r="K6" s="672"/>
      <c r="L6" s="668"/>
      <c r="M6" s="673"/>
      <c r="N6" s="674"/>
      <c r="O6" s="670"/>
      <c r="P6" s="670"/>
      <c r="Q6" s="651" t="str">
        <f t="shared" si="2"/>
        <v/>
      </c>
      <c r="R6" s="651" t="str">
        <f t="shared" si="3"/>
        <v/>
      </c>
      <c r="S6" s="675"/>
      <c r="T6" s="673"/>
      <c r="U6" s="673"/>
      <c r="V6" s="673"/>
      <c r="W6" s="676"/>
      <c r="X6" s="677"/>
      <c r="Y6" s="678" t="str">
        <f t="shared" si="4"/>
        <v/>
      </c>
      <c r="Z6" s="651" t="str">
        <f t="shared" si="5"/>
        <v/>
      </c>
      <c r="AA6" s="652" t="str">
        <f t="shared" si="6"/>
        <v/>
      </c>
      <c r="AB6" s="679" t="str">
        <f t="shared" ref="AB6:AB34" si="10">IF($B6="","",A6)</f>
        <v/>
      </c>
      <c r="AC6" s="651"/>
      <c r="AD6" s="655"/>
      <c r="AE6" s="655"/>
      <c r="AF6" s="680"/>
      <c r="AG6" s="681"/>
      <c r="AH6" s="671"/>
      <c r="AI6" s="658" t="str">
        <f t="shared" ref="AI6:AI8" si="11">IF($B6="","",(SUM(AC6:AG6)))</f>
        <v/>
      </c>
      <c r="AJ6" s="682" t="str">
        <f t="shared" ref="AJ6:AJ8" si="12">IF($B6="","",(SUM(AI6,AA6)))</f>
        <v/>
      </c>
      <c r="AK6" s="683" t="str">
        <f t="shared" si="7"/>
        <v/>
      </c>
      <c r="AL6" s="654">
        <v>3</v>
      </c>
      <c r="AM6" s="655">
        <v>3</v>
      </c>
      <c r="AN6" s="655">
        <v>3</v>
      </c>
      <c r="AO6" s="680">
        <v>3</v>
      </c>
      <c r="AP6" s="681">
        <v>3</v>
      </c>
      <c r="AQ6" s="671" t="str">
        <f t="shared" si="8"/>
        <v/>
      </c>
      <c r="AR6" s="684" t="str">
        <f t="shared" ref="AR6:AR54" ca="1" si="13">IF(AJ6=""," ",IF(COUNTIF(AL6:AP6,0)&gt;0,0,MODE(LARGE(AL6:AP6,ROW(INDIRECT("1:"&amp;COUNT(AL6:AP6)))))))</f>
        <v xml:space="preserve"> </v>
      </c>
      <c r="AS6" s="685">
        <v>3</v>
      </c>
      <c r="AT6" s="686">
        <v>3</v>
      </c>
      <c r="AU6" s="686">
        <v>3</v>
      </c>
      <c r="AV6" s="686">
        <v>3</v>
      </c>
      <c r="AW6" s="686">
        <v>3</v>
      </c>
      <c r="AX6" s="686">
        <v>3</v>
      </c>
      <c r="AY6" s="686">
        <v>3</v>
      </c>
      <c r="AZ6" s="687">
        <v>3</v>
      </c>
      <c r="BA6" s="999" t="str">
        <f t="shared" ca="1" si="9"/>
        <v/>
      </c>
      <c r="BB6" s="1000"/>
      <c r="BC6" s="688" t="s">
        <v>531</v>
      </c>
      <c r="BD6" s="380">
        <f>IF('ชื่อ-มาตรฐาน7'!A7="","",'ชื่อ-มาตรฐาน7'!A7)</f>
        <v>2</v>
      </c>
      <c r="BE6" s="380" t="str">
        <f>IF('ชื่อ-มาตรฐาน7'!B7="","",'ชื่อ-มาตรฐาน7'!B7)</f>
        <v/>
      </c>
      <c r="BF6" s="380" t="str">
        <f>IF('ชื่อ-มาตรฐาน7'!C7="","",'ชื่อ-มาตรฐาน7'!C7)</f>
        <v/>
      </c>
      <c r="BG6" s="590" t="str">
        <f>IF('ชื่อ-มาตรฐาน7'!D7="","",'ชื่อ-มาตรฐาน7'!D7)</f>
        <v/>
      </c>
      <c r="BH6" s="590" t="str">
        <f>IF('ชื่อ-มาตรฐาน7'!E7="","",'ชื่อ-มาตรฐาน7'!E7)</f>
        <v/>
      </c>
      <c r="BJ6" s="459" t="s">
        <v>498</v>
      </c>
      <c r="BK6" s="355"/>
      <c r="BL6" s="355"/>
      <c r="BM6" s="355"/>
      <c r="BN6" s="355"/>
      <c r="BO6" s="355"/>
      <c r="BP6" s="355"/>
      <c r="BQ6" s="355"/>
      <c r="BR6" s="355"/>
      <c r="BS6" s="355"/>
    </row>
    <row r="7" spans="1:71" s="372" customFormat="1" ht="15" customHeight="1">
      <c r="A7" s="549" t="str">
        <f>IF(B6="","",'ชื่อ-มาตรฐาน7'!A8)</f>
        <v/>
      </c>
      <c r="B7" s="666" t="str">
        <f>IF('ชื่อ-มาตรฐาน7'!B8="","",'ชื่อ-มาตรฐาน7'!B8)</f>
        <v/>
      </c>
      <c r="C7" s="667"/>
      <c r="D7" s="668"/>
      <c r="E7" s="669"/>
      <c r="F7" s="669"/>
      <c r="G7" s="670"/>
      <c r="H7" s="671"/>
      <c r="I7" s="645" t="str">
        <f t="shared" si="0"/>
        <v/>
      </c>
      <c r="J7" s="651" t="str">
        <f t="shared" si="1"/>
        <v/>
      </c>
      <c r="K7" s="672"/>
      <c r="L7" s="668"/>
      <c r="M7" s="673"/>
      <c r="N7" s="674"/>
      <c r="O7" s="670"/>
      <c r="P7" s="670"/>
      <c r="Q7" s="651" t="str">
        <f t="shared" si="2"/>
        <v/>
      </c>
      <c r="R7" s="651" t="str">
        <f t="shared" si="3"/>
        <v/>
      </c>
      <c r="S7" s="689"/>
      <c r="T7" s="673"/>
      <c r="U7" s="673"/>
      <c r="V7" s="673"/>
      <c r="W7" s="676"/>
      <c r="X7" s="677"/>
      <c r="Y7" s="678" t="str">
        <f t="shared" si="4"/>
        <v/>
      </c>
      <c r="Z7" s="651" t="str">
        <f t="shared" si="5"/>
        <v/>
      </c>
      <c r="AA7" s="652" t="str">
        <f t="shared" si="6"/>
        <v/>
      </c>
      <c r="AB7" s="679" t="str">
        <f t="shared" si="10"/>
        <v/>
      </c>
      <c r="AC7" s="651"/>
      <c r="AD7" s="655"/>
      <c r="AE7" s="655"/>
      <c r="AF7" s="680"/>
      <c r="AG7" s="681"/>
      <c r="AH7" s="671"/>
      <c r="AI7" s="658" t="str">
        <f t="shared" si="11"/>
        <v/>
      </c>
      <c r="AJ7" s="682" t="str">
        <f t="shared" si="12"/>
        <v/>
      </c>
      <c r="AK7" s="683" t="str">
        <f t="shared" si="7"/>
        <v/>
      </c>
      <c r="AL7" s="654">
        <v>3</v>
      </c>
      <c r="AM7" s="655">
        <v>3</v>
      </c>
      <c r="AN7" s="655">
        <v>3</v>
      </c>
      <c r="AO7" s="680">
        <v>3</v>
      </c>
      <c r="AP7" s="681">
        <v>3</v>
      </c>
      <c r="AQ7" s="671" t="str">
        <f t="shared" si="8"/>
        <v/>
      </c>
      <c r="AR7" s="684" t="str">
        <f t="shared" ca="1" si="13"/>
        <v xml:space="preserve"> </v>
      </c>
      <c r="AS7" s="690">
        <v>3</v>
      </c>
      <c r="AT7" s="686">
        <v>3</v>
      </c>
      <c r="AU7" s="686">
        <v>3</v>
      </c>
      <c r="AV7" s="686">
        <v>3</v>
      </c>
      <c r="AW7" s="686">
        <v>3</v>
      </c>
      <c r="AX7" s="686">
        <v>3</v>
      </c>
      <c r="AY7" s="686">
        <v>3</v>
      </c>
      <c r="AZ7" s="687">
        <v>3</v>
      </c>
      <c r="BA7" s="999" t="str">
        <f t="shared" ca="1" si="9"/>
        <v/>
      </c>
      <c r="BB7" s="1000"/>
      <c r="BC7" s="688" t="s">
        <v>466</v>
      </c>
      <c r="BD7" s="380">
        <f>IF('ชื่อ-มาตรฐาน7'!A8="","",'ชื่อ-มาตรฐาน7'!A8)</f>
        <v>3</v>
      </c>
      <c r="BE7" s="380" t="str">
        <f>IF('ชื่อ-มาตรฐาน7'!B8="","",'ชื่อ-มาตรฐาน7'!B8)</f>
        <v/>
      </c>
      <c r="BF7" s="380" t="str">
        <f>IF('ชื่อ-มาตรฐาน7'!C8="","",'ชื่อ-มาตรฐาน7'!C8)</f>
        <v/>
      </c>
      <c r="BG7" s="590" t="str">
        <f>IF('ชื่อ-มาตรฐาน7'!D8="","",'ชื่อ-มาตรฐาน7'!D8)</f>
        <v/>
      </c>
      <c r="BH7" s="590" t="str">
        <f>IF('ชื่อ-มาตรฐาน7'!E8="","",'ชื่อ-มาตรฐาน7'!E8)</f>
        <v/>
      </c>
      <c r="BJ7" s="619" t="s">
        <v>512</v>
      </c>
      <c r="BK7" s="355"/>
      <c r="BL7" s="355"/>
      <c r="BM7" s="355"/>
      <c r="BN7" s="355"/>
      <c r="BO7" s="355"/>
      <c r="BP7" s="355"/>
      <c r="BQ7" s="355"/>
      <c r="BR7" s="355"/>
      <c r="BS7" s="355"/>
    </row>
    <row r="8" spans="1:71" s="372" customFormat="1" ht="15" customHeight="1">
      <c r="A8" s="549" t="str">
        <f>IF(B7="","",'ชื่อ-มาตรฐาน7'!A9)</f>
        <v/>
      </c>
      <c r="B8" s="666" t="str">
        <f>IF('ชื่อ-มาตรฐาน7'!B9="","",'ชื่อ-มาตรฐาน7'!B9)</f>
        <v/>
      </c>
      <c r="C8" s="667"/>
      <c r="D8" s="668"/>
      <c r="E8" s="669"/>
      <c r="F8" s="669"/>
      <c r="G8" s="670"/>
      <c r="H8" s="671"/>
      <c r="I8" s="645" t="str">
        <f t="shared" si="0"/>
        <v/>
      </c>
      <c r="J8" s="651" t="str">
        <f t="shared" si="1"/>
        <v/>
      </c>
      <c r="K8" s="672"/>
      <c r="L8" s="680"/>
      <c r="M8" s="673"/>
      <c r="N8" s="674"/>
      <c r="O8" s="670"/>
      <c r="P8" s="670"/>
      <c r="Q8" s="651" t="str">
        <f t="shared" si="2"/>
        <v/>
      </c>
      <c r="R8" s="651" t="str">
        <f t="shared" si="3"/>
        <v/>
      </c>
      <c r="S8" s="689"/>
      <c r="T8" s="673"/>
      <c r="U8" s="673"/>
      <c r="V8" s="673"/>
      <c r="W8" s="676"/>
      <c r="X8" s="677"/>
      <c r="Y8" s="678" t="str">
        <f t="shared" si="4"/>
        <v/>
      </c>
      <c r="Z8" s="651" t="str">
        <f t="shared" si="5"/>
        <v/>
      </c>
      <c r="AA8" s="652" t="str">
        <f t="shared" si="6"/>
        <v/>
      </c>
      <c r="AB8" s="679" t="str">
        <f t="shared" si="10"/>
        <v/>
      </c>
      <c r="AC8" s="651"/>
      <c r="AD8" s="655"/>
      <c r="AE8" s="655"/>
      <c r="AF8" s="680"/>
      <c r="AG8" s="681"/>
      <c r="AH8" s="671"/>
      <c r="AI8" s="658" t="str">
        <f t="shared" si="11"/>
        <v/>
      </c>
      <c r="AJ8" s="682" t="str">
        <f t="shared" si="12"/>
        <v/>
      </c>
      <c r="AK8" s="683" t="str">
        <f t="shared" si="7"/>
        <v/>
      </c>
      <c r="AL8" s="654">
        <v>3</v>
      </c>
      <c r="AM8" s="655">
        <v>3</v>
      </c>
      <c r="AN8" s="655">
        <v>0</v>
      </c>
      <c r="AO8" s="680">
        <v>3</v>
      </c>
      <c r="AP8" s="681">
        <v>3</v>
      </c>
      <c r="AQ8" s="671" t="str">
        <f t="shared" si="8"/>
        <v/>
      </c>
      <c r="AR8" s="684" t="str">
        <f t="shared" ca="1" si="13"/>
        <v xml:space="preserve"> </v>
      </c>
      <c r="AS8" s="690">
        <v>3</v>
      </c>
      <c r="AT8" s="686">
        <v>3</v>
      </c>
      <c r="AU8" s="686">
        <v>3</v>
      </c>
      <c r="AV8" s="686">
        <v>3</v>
      </c>
      <c r="AW8" s="686">
        <v>3</v>
      </c>
      <c r="AX8" s="686">
        <v>3</v>
      </c>
      <c r="AY8" s="686">
        <v>3</v>
      </c>
      <c r="AZ8" s="687">
        <v>3</v>
      </c>
      <c r="BA8" s="999" t="str">
        <f t="shared" ca="1" si="9"/>
        <v/>
      </c>
      <c r="BB8" s="1000"/>
      <c r="BC8" s="688" t="s">
        <v>532</v>
      </c>
      <c r="BD8" s="380">
        <f>IF('ชื่อ-มาตรฐาน7'!A9="","",'ชื่อ-มาตรฐาน7'!A9)</f>
        <v>4</v>
      </c>
      <c r="BE8" s="380" t="str">
        <f>IF('ชื่อ-มาตรฐาน7'!B9="","",'ชื่อ-มาตรฐาน7'!B9)</f>
        <v/>
      </c>
      <c r="BF8" s="380" t="str">
        <f>IF('ชื่อ-มาตรฐาน7'!C9="","",'ชื่อ-มาตรฐาน7'!C9)</f>
        <v/>
      </c>
      <c r="BG8" s="590" t="str">
        <f>IF('ชื่อ-มาตรฐาน7'!D9="","",'ชื่อ-มาตรฐาน7'!D9)</f>
        <v/>
      </c>
      <c r="BH8" s="590" t="str">
        <f>IF('ชื่อ-มาตรฐาน7'!E9="","",'ชื่อ-มาตรฐาน7'!E9)</f>
        <v/>
      </c>
    </row>
    <row r="9" spans="1:71" s="372" customFormat="1" ht="15" customHeight="1">
      <c r="A9" s="550" t="str">
        <f>IF(B8="","",'ชื่อ-มาตรฐาน7'!A10)</f>
        <v/>
      </c>
      <c r="B9" s="691" t="str">
        <f>IF('ชื่อ-มาตรฐาน7'!B10="","",'ชื่อ-มาตรฐาน7'!B10)</f>
        <v/>
      </c>
      <c r="C9" s="692"/>
      <c r="D9" s="693"/>
      <c r="E9" s="694"/>
      <c r="F9" s="694"/>
      <c r="G9" s="695"/>
      <c r="H9" s="696"/>
      <c r="I9" s="697" t="str">
        <f t="shared" si="0"/>
        <v/>
      </c>
      <c r="J9" s="651" t="str">
        <f t="shared" si="1"/>
        <v/>
      </c>
      <c r="K9" s="698"/>
      <c r="L9" s="693"/>
      <c r="M9" s="699"/>
      <c r="N9" s="700"/>
      <c r="O9" s="695"/>
      <c r="P9" s="695"/>
      <c r="Q9" s="651" t="str">
        <f t="shared" si="2"/>
        <v/>
      </c>
      <c r="R9" s="651" t="str">
        <f t="shared" si="3"/>
        <v/>
      </c>
      <c r="S9" s="701"/>
      <c r="T9" s="699"/>
      <c r="U9" s="699"/>
      <c r="V9" s="699"/>
      <c r="W9" s="702"/>
      <c r="X9" s="703"/>
      <c r="Y9" s="704" t="str">
        <f t="shared" si="4"/>
        <v/>
      </c>
      <c r="Z9" s="651" t="str">
        <f t="shared" si="5"/>
        <v/>
      </c>
      <c r="AA9" s="652" t="str">
        <f t="shared" si="6"/>
        <v/>
      </c>
      <c r="AB9" s="705" t="str">
        <f t="shared" si="10"/>
        <v/>
      </c>
      <c r="AC9" s="651"/>
      <c r="AD9" s="707"/>
      <c r="AE9" s="707"/>
      <c r="AF9" s="708"/>
      <c r="AG9" s="709"/>
      <c r="AH9" s="696"/>
      <c r="AI9" s="658" t="str">
        <f t="shared" ref="AI9:AI12" si="14">IF($B9="","",(SUM(AC9:AG9)))</f>
        <v/>
      </c>
      <c r="AJ9" s="682" t="str">
        <f t="shared" ref="AJ9:AJ12" si="15">IF($B9="","",(SUM(AI9,AA9)))</f>
        <v/>
      </c>
      <c r="AK9" s="710" t="str">
        <f t="shared" si="7"/>
        <v/>
      </c>
      <c r="AL9" s="706">
        <v>3</v>
      </c>
      <c r="AM9" s="707">
        <v>3</v>
      </c>
      <c r="AN9" s="707">
        <v>3</v>
      </c>
      <c r="AO9" s="708">
        <v>3</v>
      </c>
      <c r="AP9" s="709">
        <v>3</v>
      </c>
      <c r="AQ9" s="696" t="str">
        <f t="shared" si="8"/>
        <v/>
      </c>
      <c r="AR9" s="711" t="str">
        <f t="shared" ca="1" si="13"/>
        <v xml:space="preserve"> </v>
      </c>
      <c r="AS9" s="712">
        <v>3</v>
      </c>
      <c r="AT9" s="713">
        <v>3</v>
      </c>
      <c r="AU9" s="713">
        <v>3</v>
      </c>
      <c r="AV9" s="713">
        <v>3</v>
      </c>
      <c r="AW9" s="713">
        <v>3</v>
      </c>
      <c r="AX9" s="713">
        <v>3</v>
      </c>
      <c r="AY9" s="713">
        <v>3</v>
      </c>
      <c r="AZ9" s="714">
        <v>3</v>
      </c>
      <c r="BA9" s="1001" t="str">
        <f t="shared" ca="1" si="9"/>
        <v/>
      </c>
      <c r="BB9" s="1002"/>
      <c r="BC9" s="688" t="s">
        <v>533</v>
      </c>
      <c r="BD9" s="380">
        <f>IF('ชื่อ-มาตรฐาน7'!A10="","",'ชื่อ-มาตรฐาน7'!A10)</f>
        <v>5</v>
      </c>
      <c r="BE9" s="380" t="str">
        <f>IF('ชื่อ-มาตรฐาน7'!B10="","",'ชื่อ-มาตรฐาน7'!B10)</f>
        <v/>
      </c>
      <c r="BF9" s="380" t="str">
        <f>IF('ชื่อ-มาตรฐาน7'!C10="","",'ชื่อ-มาตรฐาน7'!C10)</f>
        <v/>
      </c>
      <c r="BG9" s="590" t="str">
        <f>IF('ชื่อ-มาตรฐาน7'!D10="","",'ชื่อ-มาตรฐาน7'!D10)</f>
        <v/>
      </c>
      <c r="BH9" s="590" t="str">
        <f>IF('ชื่อ-มาตรฐาน7'!E10="","",'ชื่อ-มาตรฐาน7'!E10)</f>
        <v/>
      </c>
    </row>
    <row r="10" spans="1:71" s="372" customFormat="1" ht="15" customHeight="1">
      <c r="A10" s="548" t="str">
        <f>IF(B9="","",'ชื่อ-มาตรฐาน7'!A11)</f>
        <v/>
      </c>
      <c r="B10" s="642" t="str">
        <f>IF('ชื่อ-มาตรฐาน7'!B11="","",'ชื่อ-มาตรฐาน7'!B11)</f>
        <v/>
      </c>
      <c r="C10" s="643"/>
      <c r="D10" s="646"/>
      <c r="E10" s="646"/>
      <c r="F10" s="646"/>
      <c r="G10" s="648"/>
      <c r="H10" s="657"/>
      <c r="I10" s="715" t="str">
        <f t="shared" si="0"/>
        <v/>
      </c>
      <c r="J10" s="651" t="str">
        <f t="shared" si="1"/>
        <v/>
      </c>
      <c r="K10" s="643"/>
      <c r="L10" s="646"/>
      <c r="M10" s="647"/>
      <c r="N10" s="647"/>
      <c r="O10" s="648"/>
      <c r="P10" s="648"/>
      <c r="Q10" s="651" t="str">
        <f t="shared" si="2"/>
        <v/>
      </c>
      <c r="R10" s="651" t="str">
        <f t="shared" si="3"/>
        <v/>
      </c>
      <c r="S10" s="649"/>
      <c r="T10" s="647"/>
      <c r="U10" s="647"/>
      <c r="V10" s="647"/>
      <c r="W10" s="650"/>
      <c r="X10" s="648"/>
      <c r="Y10" s="651" t="str">
        <f t="shared" si="4"/>
        <v/>
      </c>
      <c r="Z10" s="651" t="str">
        <f t="shared" si="5"/>
        <v/>
      </c>
      <c r="AA10" s="652" t="str">
        <f t="shared" si="6"/>
        <v/>
      </c>
      <c r="AB10" s="653" t="str">
        <f t="shared" si="10"/>
        <v/>
      </c>
      <c r="AC10" s="651"/>
      <c r="AD10" s="655"/>
      <c r="AE10" s="655"/>
      <c r="AF10" s="656"/>
      <c r="AG10" s="656"/>
      <c r="AH10" s="657"/>
      <c r="AI10" s="658" t="str">
        <f t="shared" si="14"/>
        <v/>
      </c>
      <c r="AJ10" s="682" t="str">
        <f t="shared" si="15"/>
        <v/>
      </c>
      <c r="AK10" s="660" t="str">
        <f t="shared" si="7"/>
        <v/>
      </c>
      <c r="AL10" s="654">
        <v>3</v>
      </c>
      <c r="AM10" s="655">
        <v>3</v>
      </c>
      <c r="AN10" s="655">
        <v>3</v>
      </c>
      <c r="AO10" s="656">
        <v>3</v>
      </c>
      <c r="AP10" s="656">
        <v>3</v>
      </c>
      <c r="AQ10" s="657" t="str">
        <f t="shared" si="8"/>
        <v/>
      </c>
      <c r="AR10" s="661" t="str">
        <f t="shared" ca="1" si="13"/>
        <v xml:space="preserve"> </v>
      </c>
      <c r="AS10" s="662">
        <v>3</v>
      </c>
      <c r="AT10" s="663">
        <v>3</v>
      </c>
      <c r="AU10" s="663">
        <v>3</v>
      </c>
      <c r="AV10" s="663">
        <v>3</v>
      </c>
      <c r="AW10" s="663">
        <v>3</v>
      </c>
      <c r="AX10" s="663">
        <v>3</v>
      </c>
      <c r="AY10" s="663">
        <v>3</v>
      </c>
      <c r="AZ10" s="664">
        <v>3</v>
      </c>
      <c r="BA10" s="997" t="str">
        <f t="shared" ca="1" si="9"/>
        <v/>
      </c>
      <c r="BB10" s="998"/>
      <c r="BC10" s="688" t="s">
        <v>534</v>
      </c>
      <c r="BD10" s="380">
        <f>IF('ชื่อ-มาตรฐาน7'!A11="","",'ชื่อ-มาตรฐาน7'!A11)</f>
        <v>6</v>
      </c>
      <c r="BE10" s="380" t="str">
        <f>IF('ชื่อ-มาตรฐาน7'!B11="","",'ชื่อ-มาตรฐาน7'!B11)</f>
        <v/>
      </c>
      <c r="BF10" s="380" t="str">
        <f>IF('ชื่อ-มาตรฐาน7'!C11="","",'ชื่อ-มาตรฐาน7'!C11)</f>
        <v/>
      </c>
      <c r="BG10" s="590" t="str">
        <f>IF('ชื่อ-มาตรฐาน7'!D11="","",'ชื่อ-มาตรฐาน7'!D11)</f>
        <v/>
      </c>
      <c r="BH10" s="590" t="str">
        <f>IF('ชื่อ-มาตรฐาน7'!E11="","",'ชื่อ-มาตรฐาน7'!E11)</f>
        <v/>
      </c>
    </row>
    <row r="11" spans="1:71" s="372" customFormat="1" ht="15" customHeight="1">
      <c r="A11" s="549" t="str">
        <f>IF(B10="","",'ชื่อ-มาตรฐาน7'!A12)</f>
        <v/>
      </c>
      <c r="B11" s="666" t="str">
        <f>IF('ชื่อ-มาตรฐาน7'!B12="","",'ชื่อ-มาตรฐาน7'!B12)</f>
        <v/>
      </c>
      <c r="C11" s="667"/>
      <c r="D11" s="668"/>
      <c r="E11" s="669"/>
      <c r="F11" s="669"/>
      <c r="G11" s="670"/>
      <c r="H11" s="671"/>
      <c r="I11" s="645" t="str">
        <f t="shared" si="0"/>
        <v/>
      </c>
      <c r="J11" s="651" t="str">
        <f t="shared" si="1"/>
        <v/>
      </c>
      <c r="K11" s="672"/>
      <c r="L11" s="668"/>
      <c r="M11" s="673"/>
      <c r="N11" s="674"/>
      <c r="O11" s="670"/>
      <c r="P11" s="670"/>
      <c r="Q11" s="651" t="str">
        <f t="shared" si="2"/>
        <v/>
      </c>
      <c r="R11" s="651" t="str">
        <f t="shared" si="3"/>
        <v/>
      </c>
      <c r="S11" s="675"/>
      <c r="T11" s="673"/>
      <c r="U11" s="673"/>
      <c r="V11" s="673"/>
      <c r="W11" s="676"/>
      <c r="X11" s="677"/>
      <c r="Y11" s="678" t="str">
        <f t="shared" si="4"/>
        <v/>
      </c>
      <c r="Z11" s="651" t="str">
        <f t="shared" si="5"/>
        <v/>
      </c>
      <c r="AA11" s="652" t="str">
        <f t="shared" si="6"/>
        <v/>
      </c>
      <c r="AB11" s="679" t="str">
        <f t="shared" si="10"/>
        <v/>
      </c>
      <c r="AC11" s="651"/>
      <c r="AD11" s="655"/>
      <c r="AE11" s="655"/>
      <c r="AF11" s="680"/>
      <c r="AG11" s="681"/>
      <c r="AH11" s="671"/>
      <c r="AI11" s="658" t="str">
        <f t="shared" si="14"/>
        <v/>
      </c>
      <c r="AJ11" s="682" t="str">
        <f t="shared" si="15"/>
        <v/>
      </c>
      <c r="AK11" s="683" t="str">
        <f t="shared" si="7"/>
        <v/>
      </c>
      <c r="AL11" s="654">
        <v>3</v>
      </c>
      <c r="AM11" s="655">
        <v>3</v>
      </c>
      <c r="AN11" s="655">
        <v>3</v>
      </c>
      <c r="AO11" s="680">
        <v>3</v>
      </c>
      <c r="AP11" s="681">
        <v>3</v>
      </c>
      <c r="AQ11" s="671" t="str">
        <f t="shared" si="8"/>
        <v/>
      </c>
      <c r="AR11" s="684" t="str">
        <f t="shared" ca="1" si="13"/>
        <v xml:space="preserve"> </v>
      </c>
      <c r="AS11" s="685">
        <v>3</v>
      </c>
      <c r="AT11" s="686">
        <v>3</v>
      </c>
      <c r="AU11" s="686">
        <v>3</v>
      </c>
      <c r="AV11" s="686">
        <v>3</v>
      </c>
      <c r="AW11" s="686">
        <v>3</v>
      </c>
      <c r="AX11" s="686">
        <v>3</v>
      </c>
      <c r="AY11" s="686">
        <v>3</v>
      </c>
      <c r="AZ11" s="687">
        <v>3</v>
      </c>
      <c r="BA11" s="999" t="str">
        <f t="shared" ca="1" si="9"/>
        <v/>
      </c>
      <c r="BB11" s="1000"/>
      <c r="BC11" s="688" t="s">
        <v>535</v>
      </c>
      <c r="BD11" s="380">
        <f>IF('ชื่อ-มาตรฐาน7'!A12="","",'ชื่อ-มาตรฐาน7'!A12)</f>
        <v>7</v>
      </c>
      <c r="BE11" s="380" t="str">
        <f>IF('ชื่อ-มาตรฐาน7'!B12="","",'ชื่อ-มาตรฐาน7'!B12)</f>
        <v/>
      </c>
      <c r="BF11" s="380" t="str">
        <f>IF('ชื่อ-มาตรฐาน7'!C12="","",'ชื่อ-มาตรฐาน7'!C12)</f>
        <v/>
      </c>
      <c r="BG11" s="590" t="str">
        <f>IF('ชื่อ-มาตรฐาน7'!D12="","",'ชื่อ-มาตรฐาน7'!D12)</f>
        <v/>
      </c>
      <c r="BH11" s="590" t="str">
        <f>IF('ชื่อ-มาตรฐาน7'!E12="","",'ชื่อ-มาตรฐาน7'!E12)</f>
        <v/>
      </c>
    </row>
    <row r="12" spans="1:71" s="372" customFormat="1" ht="15" customHeight="1">
      <c r="A12" s="549" t="str">
        <f>IF(B11="","",'ชื่อ-มาตรฐาน7'!A13)</f>
        <v/>
      </c>
      <c r="B12" s="666" t="str">
        <f>IF('ชื่อ-มาตรฐาน7'!B13="","",'ชื่อ-มาตรฐาน7'!B13)</f>
        <v/>
      </c>
      <c r="C12" s="667"/>
      <c r="D12" s="668"/>
      <c r="E12" s="669"/>
      <c r="F12" s="669"/>
      <c r="G12" s="670"/>
      <c r="H12" s="671"/>
      <c r="I12" s="645" t="str">
        <f t="shared" si="0"/>
        <v/>
      </c>
      <c r="J12" s="651" t="str">
        <f t="shared" si="1"/>
        <v/>
      </c>
      <c r="K12" s="672"/>
      <c r="L12" s="668"/>
      <c r="M12" s="673"/>
      <c r="N12" s="674"/>
      <c r="O12" s="670"/>
      <c r="P12" s="670"/>
      <c r="Q12" s="651" t="str">
        <f t="shared" si="2"/>
        <v/>
      </c>
      <c r="R12" s="651" t="str">
        <f t="shared" si="3"/>
        <v/>
      </c>
      <c r="S12" s="689"/>
      <c r="T12" s="673"/>
      <c r="U12" s="673"/>
      <c r="V12" s="673"/>
      <c r="W12" s="676"/>
      <c r="X12" s="677"/>
      <c r="Y12" s="678" t="str">
        <f t="shared" si="4"/>
        <v/>
      </c>
      <c r="Z12" s="651" t="str">
        <f t="shared" si="5"/>
        <v/>
      </c>
      <c r="AA12" s="652" t="str">
        <f t="shared" si="6"/>
        <v/>
      </c>
      <c r="AB12" s="679" t="str">
        <f t="shared" si="10"/>
        <v/>
      </c>
      <c r="AC12" s="651"/>
      <c r="AD12" s="655"/>
      <c r="AE12" s="655"/>
      <c r="AF12" s="680"/>
      <c r="AG12" s="681"/>
      <c r="AH12" s="671"/>
      <c r="AI12" s="658" t="str">
        <f t="shared" si="14"/>
        <v/>
      </c>
      <c r="AJ12" s="682" t="str">
        <f t="shared" si="15"/>
        <v/>
      </c>
      <c r="AK12" s="683" t="str">
        <f t="shared" si="7"/>
        <v/>
      </c>
      <c r="AL12" s="654">
        <v>3</v>
      </c>
      <c r="AM12" s="655">
        <v>3</v>
      </c>
      <c r="AN12" s="655">
        <v>3</v>
      </c>
      <c r="AO12" s="680">
        <v>3</v>
      </c>
      <c r="AP12" s="681">
        <v>3</v>
      </c>
      <c r="AQ12" s="671" t="str">
        <f t="shared" si="8"/>
        <v/>
      </c>
      <c r="AR12" s="684" t="str">
        <f t="shared" ca="1" si="13"/>
        <v xml:space="preserve"> </v>
      </c>
      <c r="AS12" s="690">
        <v>3</v>
      </c>
      <c r="AT12" s="686">
        <v>3</v>
      </c>
      <c r="AU12" s="686">
        <v>3</v>
      </c>
      <c r="AV12" s="686">
        <v>3</v>
      </c>
      <c r="AW12" s="686">
        <v>3</v>
      </c>
      <c r="AX12" s="686">
        <v>3</v>
      </c>
      <c r="AY12" s="686">
        <v>3</v>
      </c>
      <c r="AZ12" s="687">
        <v>3</v>
      </c>
      <c r="BA12" s="999" t="str">
        <f t="shared" ca="1" si="9"/>
        <v/>
      </c>
      <c r="BB12" s="1000"/>
      <c r="BC12" s="688" t="s">
        <v>536</v>
      </c>
      <c r="BD12" s="380">
        <f>IF('ชื่อ-มาตรฐาน7'!A13="","",'ชื่อ-มาตรฐาน7'!A13)</f>
        <v>8</v>
      </c>
      <c r="BE12" s="380" t="str">
        <f>IF('ชื่อ-มาตรฐาน7'!B13="","",'ชื่อ-มาตรฐาน7'!B13)</f>
        <v/>
      </c>
      <c r="BF12" s="380" t="str">
        <f>IF('ชื่อ-มาตรฐาน7'!C13="","",'ชื่อ-มาตรฐาน7'!C13)</f>
        <v/>
      </c>
      <c r="BG12" s="590" t="str">
        <f>IF('ชื่อ-มาตรฐาน7'!D13="","",'ชื่อ-มาตรฐาน7'!D13)</f>
        <v/>
      </c>
      <c r="BH12" s="590" t="str">
        <f>IF('ชื่อ-มาตรฐาน7'!E13="","",'ชื่อ-มาตรฐาน7'!E13)</f>
        <v/>
      </c>
    </row>
    <row r="13" spans="1:71" s="372" customFormat="1" ht="15" customHeight="1">
      <c r="A13" s="549" t="str">
        <f>IF(B12="","",'ชื่อ-มาตรฐาน7'!A14)</f>
        <v/>
      </c>
      <c r="B13" s="666" t="str">
        <f>IF('ชื่อ-มาตรฐาน7'!B14="","",'ชื่อ-มาตรฐาน7'!B14)</f>
        <v/>
      </c>
      <c r="C13" s="667"/>
      <c r="D13" s="668"/>
      <c r="E13" s="669"/>
      <c r="F13" s="669"/>
      <c r="G13" s="670"/>
      <c r="H13" s="671"/>
      <c r="I13" s="645" t="str">
        <f t="shared" si="0"/>
        <v/>
      </c>
      <c r="J13" s="651" t="str">
        <f t="shared" si="1"/>
        <v/>
      </c>
      <c r="K13" s="672"/>
      <c r="L13" s="668"/>
      <c r="M13" s="673"/>
      <c r="N13" s="674"/>
      <c r="O13" s="670"/>
      <c r="P13" s="670"/>
      <c r="Q13" s="651" t="str">
        <f t="shared" si="2"/>
        <v/>
      </c>
      <c r="R13" s="651" t="str">
        <f t="shared" si="3"/>
        <v/>
      </c>
      <c r="S13" s="689"/>
      <c r="T13" s="673"/>
      <c r="U13" s="673"/>
      <c r="V13" s="673"/>
      <c r="W13" s="676"/>
      <c r="X13" s="677"/>
      <c r="Y13" s="678" t="str">
        <f t="shared" si="4"/>
        <v/>
      </c>
      <c r="Z13" s="651" t="str">
        <f t="shared" si="5"/>
        <v/>
      </c>
      <c r="AA13" s="652" t="str">
        <f t="shared" si="6"/>
        <v/>
      </c>
      <c r="AB13" s="679" t="str">
        <f t="shared" si="10"/>
        <v/>
      </c>
      <c r="AC13" s="651"/>
      <c r="AD13" s="655"/>
      <c r="AE13" s="655"/>
      <c r="AF13" s="680"/>
      <c r="AG13" s="681"/>
      <c r="AH13" s="671"/>
      <c r="AI13" s="658" t="str">
        <f t="shared" ref="AI13:AI34" si="16">IF($B13="","",(SUM(AC13:AG13)))</f>
        <v/>
      </c>
      <c r="AJ13" s="682" t="str">
        <f t="shared" ref="AJ13:AJ34" si="17">IF($B13="","",(SUM(AI13,AA13)))</f>
        <v/>
      </c>
      <c r="AK13" s="683" t="str">
        <f t="shared" si="7"/>
        <v/>
      </c>
      <c r="AL13" s="654">
        <v>3</v>
      </c>
      <c r="AM13" s="655">
        <v>3</v>
      </c>
      <c r="AN13" s="655">
        <v>3</v>
      </c>
      <c r="AO13" s="680">
        <v>3</v>
      </c>
      <c r="AP13" s="681">
        <v>3</v>
      </c>
      <c r="AQ13" s="671" t="str">
        <f t="shared" si="8"/>
        <v/>
      </c>
      <c r="AR13" s="684" t="str">
        <f t="shared" ca="1" si="13"/>
        <v xml:space="preserve"> </v>
      </c>
      <c r="AS13" s="690">
        <v>3</v>
      </c>
      <c r="AT13" s="686">
        <v>3</v>
      </c>
      <c r="AU13" s="686">
        <v>3</v>
      </c>
      <c r="AV13" s="686">
        <v>3</v>
      </c>
      <c r="AW13" s="686">
        <v>3</v>
      </c>
      <c r="AX13" s="686">
        <v>3</v>
      </c>
      <c r="AY13" s="686">
        <v>3</v>
      </c>
      <c r="AZ13" s="687">
        <v>3</v>
      </c>
      <c r="BA13" s="999" t="str">
        <f t="shared" ca="1" si="9"/>
        <v/>
      </c>
      <c r="BB13" s="1000"/>
      <c r="BC13" s="688" t="s">
        <v>537</v>
      </c>
      <c r="BD13" s="380">
        <f>IF('ชื่อ-มาตรฐาน7'!A14="","",'ชื่อ-มาตรฐาน7'!A14)</f>
        <v>9</v>
      </c>
      <c r="BE13" s="380" t="str">
        <f>IF('ชื่อ-มาตรฐาน7'!B14="","",'ชื่อ-มาตรฐาน7'!B14)</f>
        <v/>
      </c>
      <c r="BF13" s="380" t="str">
        <f>IF('ชื่อ-มาตรฐาน7'!C14="","",'ชื่อ-มาตรฐาน7'!C14)</f>
        <v/>
      </c>
      <c r="BG13" s="590" t="str">
        <f>IF('ชื่อ-มาตรฐาน7'!D14="","",'ชื่อ-มาตรฐาน7'!D14)</f>
        <v/>
      </c>
      <c r="BH13" s="590" t="str">
        <f>IF('ชื่อ-มาตรฐาน7'!E14="","",'ชื่อ-มาตรฐาน7'!E14)</f>
        <v/>
      </c>
    </row>
    <row r="14" spans="1:71" s="372" customFormat="1" ht="15" customHeight="1">
      <c r="A14" s="551" t="str">
        <f>IF(B13="","",'ชื่อ-มาตรฐาน7'!A15)</f>
        <v/>
      </c>
      <c r="B14" s="691" t="str">
        <f>IF('ชื่อ-มาตรฐาน7'!B15="","",'ชื่อ-มาตรฐาน7'!B15)</f>
        <v/>
      </c>
      <c r="C14" s="692"/>
      <c r="D14" s="693"/>
      <c r="E14" s="694"/>
      <c r="F14" s="694"/>
      <c r="G14" s="695"/>
      <c r="H14" s="696"/>
      <c r="I14" s="697" t="str">
        <f t="shared" si="0"/>
        <v/>
      </c>
      <c r="J14" s="651" t="str">
        <f t="shared" si="1"/>
        <v/>
      </c>
      <c r="K14" s="698"/>
      <c r="L14" s="693"/>
      <c r="M14" s="699"/>
      <c r="N14" s="700"/>
      <c r="O14" s="695"/>
      <c r="P14" s="695"/>
      <c r="Q14" s="651" t="str">
        <f t="shared" si="2"/>
        <v/>
      </c>
      <c r="R14" s="651" t="str">
        <f t="shared" si="3"/>
        <v/>
      </c>
      <c r="S14" s="701"/>
      <c r="T14" s="699"/>
      <c r="U14" s="699"/>
      <c r="V14" s="699"/>
      <c r="W14" s="702"/>
      <c r="X14" s="703"/>
      <c r="Y14" s="704" t="str">
        <f t="shared" si="4"/>
        <v/>
      </c>
      <c r="Z14" s="651" t="str">
        <f t="shared" si="5"/>
        <v/>
      </c>
      <c r="AA14" s="652" t="str">
        <f t="shared" si="6"/>
        <v/>
      </c>
      <c r="AB14" s="705" t="str">
        <f t="shared" si="10"/>
        <v/>
      </c>
      <c r="AC14" s="651"/>
      <c r="AD14" s="707"/>
      <c r="AE14" s="707"/>
      <c r="AF14" s="708"/>
      <c r="AG14" s="709"/>
      <c r="AH14" s="696"/>
      <c r="AI14" s="658" t="str">
        <f t="shared" si="16"/>
        <v/>
      </c>
      <c r="AJ14" s="716" t="str">
        <f t="shared" si="17"/>
        <v/>
      </c>
      <c r="AK14" s="710" t="str">
        <f t="shared" si="7"/>
        <v/>
      </c>
      <c r="AL14" s="706">
        <v>3</v>
      </c>
      <c r="AM14" s="707">
        <v>3</v>
      </c>
      <c r="AN14" s="707">
        <v>3</v>
      </c>
      <c r="AO14" s="708">
        <v>3</v>
      </c>
      <c r="AP14" s="709">
        <v>3</v>
      </c>
      <c r="AQ14" s="696" t="str">
        <f t="shared" si="8"/>
        <v/>
      </c>
      <c r="AR14" s="711" t="str">
        <f t="shared" ca="1" si="13"/>
        <v xml:space="preserve"> </v>
      </c>
      <c r="AS14" s="712">
        <v>3</v>
      </c>
      <c r="AT14" s="713">
        <v>3</v>
      </c>
      <c r="AU14" s="713">
        <v>3</v>
      </c>
      <c r="AV14" s="713">
        <v>3</v>
      </c>
      <c r="AW14" s="713">
        <v>3</v>
      </c>
      <c r="AX14" s="713">
        <v>3</v>
      </c>
      <c r="AY14" s="713">
        <v>3</v>
      </c>
      <c r="AZ14" s="714">
        <v>3</v>
      </c>
      <c r="BA14" s="1001" t="str">
        <f t="shared" ca="1" si="9"/>
        <v/>
      </c>
      <c r="BB14" s="1002"/>
      <c r="BC14" s="717" t="s">
        <v>538</v>
      </c>
      <c r="BD14" s="380">
        <f>IF('ชื่อ-มาตรฐาน7'!A15="","",'ชื่อ-มาตรฐาน7'!A15)</f>
        <v>10</v>
      </c>
      <c r="BE14" s="380" t="str">
        <f>IF('ชื่อ-มาตรฐาน7'!B15="","",'ชื่อ-มาตรฐาน7'!B15)</f>
        <v/>
      </c>
      <c r="BF14" s="380" t="str">
        <f>IF('ชื่อ-มาตรฐาน7'!C15="","",'ชื่อ-มาตรฐาน7'!C15)</f>
        <v/>
      </c>
      <c r="BG14" s="590" t="str">
        <f>IF('ชื่อ-มาตรฐาน7'!D15="","",'ชื่อ-มาตรฐาน7'!D15)</f>
        <v/>
      </c>
      <c r="BH14" s="590" t="str">
        <f>IF('ชื่อ-มาตรฐาน7'!E15="","",'ชื่อ-มาตรฐาน7'!E15)</f>
        <v/>
      </c>
    </row>
    <row r="15" spans="1:71" s="372" customFormat="1" ht="15" customHeight="1">
      <c r="A15" s="548" t="str">
        <f>IF(B14="","",'ชื่อ-มาตรฐาน7'!A16)</f>
        <v/>
      </c>
      <c r="B15" s="642" t="str">
        <f>IF('ชื่อ-มาตรฐาน7'!B16="","",'ชื่อ-มาตรฐาน7'!B16)</f>
        <v/>
      </c>
      <c r="C15" s="643"/>
      <c r="D15" s="646"/>
      <c r="E15" s="646"/>
      <c r="F15" s="646"/>
      <c r="G15" s="648"/>
      <c r="H15" s="657"/>
      <c r="I15" s="715" t="str">
        <f t="shared" si="0"/>
        <v/>
      </c>
      <c r="J15" s="651" t="str">
        <f t="shared" si="1"/>
        <v/>
      </c>
      <c r="K15" s="643"/>
      <c r="L15" s="646"/>
      <c r="M15" s="647"/>
      <c r="N15" s="647"/>
      <c r="O15" s="648"/>
      <c r="P15" s="648"/>
      <c r="Q15" s="651" t="str">
        <f t="shared" si="2"/>
        <v/>
      </c>
      <c r="R15" s="651" t="str">
        <f t="shared" si="3"/>
        <v/>
      </c>
      <c r="S15" s="649"/>
      <c r="T15" s="647"/>
      <c r="U15" s="647"/>
      <c r="V15" s="647"/>
      <c r="W15" s="650"/>
      <c r="X15" s="648"/>
      <c r="Y15" s="651" t="str">
        <f t="shared" si="4"/>
        <v/>
      </c>
      <c r="Z15" s="651" t="str">
        <f t="shared" si="5"/>
        <v/>
      </c>
      <c r="AA15" s="652" t="str">
        <f t="shared" si="6"/>
        <v/>
      </c>
      <c r="AB15" s="653" t="str">
        <f t="shared" si="10"/>
        <v/>
      </c>
      <c r="AC15" s="651"/>
      <c r="AD15" s="655"/>
      <c r="AE15" s="655"/>
      <c r="AF15" s="656"/>
      <c r="AG15" s="656"/>
      <c r="AH15" s="657"/>
      <c r="AI15" s="658" t="str">
        <f t="shared" si="16"/>
        <v/>
      </c>
      <c r="AJ15" s="659" t="str">
        <f t="shared" si="17"/>
        <v/>
      </c>
      <c r="AK15" s="660" t="str">
        <f t="shared" ref="AK15:AK34" si="18">IF(AJ15="","",IF(AJ15&lt;50,"0",IF(AJ15&lt;55,"1",IF(AJ15&lt;60,"1.5",IF(AJ15&lt;65,"2",IF(AJ15&lt;70,"2.5",IF(AJ15&lt;75,"3",IF(AJ15&lt;80,"3.5","4"))))))))</f>
        <v/>
      </c>
      <c r="AL15" s="654">
        <v>3</v>
      </c>
      <c r="AM15" s="655">
        <v>3</v>
      </c>
      <c r="AN15" s="655">
        <v>3</v>
      </c>
      <c r="AO15" s="656">
        <v>3</v>
      </c>
      <c r="AP15" s="656">
        <v>3</v>
      </c>
      <c r="AQ15" s="657" t="str">
        <f t="shared" ref="AQ15:AQ34" si="19">AJ15</f>
        <v/>
      </c>
      <c r="AR15" s="661" t="str">
        <f t="shared" ca="1" si="13"/>
        <v xml:space="preserve"> </v>
      </c>
      <c r="AS15" s="662">
        <v>3</v>
      </c>
      <c r="AT15" s="663">
        <v>3</v>
      </c>
      <c r="AU15" s="663">
        <v>3</v>
      </c>
      <c r="AV15" s="663">
        <v>3</v>
      </c>
      <c r="AW15" s="663">
        <v>3</v>
      </c>
      <c r="AX15" s="663">
        <v>3</v>
      </c>
      <c r="AY15" s="663">
        <v>3</v>
      </c>
      <c r="AZ15" s="664">
        <v>3</v>
      </c>
      <c r="BA15" s="997" t="str">
        <f t="shared" ref="BA15:BA34" ca="1" si="20">IF(AJ15="","",IF(COUNTIF(AS15:AZ15,0)&gt;0,0,MODE(LARGE(AS15:AZ15,ROW(INDIRECT("1:"&amp;COUNT(AS15:AZ15)))))))</f>
        <v/>
      </c>
      <c r="BB15" s="998"/>
      <c r="BC15" s="718"/>
      <c r="BD15" s="380">
        <f>IF('ชื่อ-มาตรฐาน7'!A16="","",'ชื่อ-มาตรฐาน7'!A16)</f>
        <v>11</v>
      </c>
      <c r="BE15" s="380" t="str">
        <f>IF('ชื่อ-มาตรฐาน7'!B16="","",'ชื่อ-มาตรฐาน7'!B16)</f>
        <v/>
      </c>
      <c r="BF15" s="380" t="str">
        <f>IF('ชื่อ-มาตรฐาน7'!C16="","",'ชื่อ-มาตรฐาน7'!C16)</f>
        <v/>
      </c>
      <c r="BG15" s="590" t="str">
        <f>IF('ชื่อ-มาตรฐาน7'!D16="","",'ชื่อ-มาตรฐาน7'!D16)</f>
        <v/>
      </c>
      <c r="BH15" s="590" t="str">
        <f>IF('ชื่อ-มาตรฐาน7'!E16="","",'ชื่อ-มาตรฐาน7'!E16)</f>
        <v/>
      </c>
    </row>
    <row r="16" spans="1:71" s="372" customFormat="1" ht="15" customHeight="1">
      <c r="A16" s="549" t="str">
        <f>IF(B15="","",'ชื่อ-มาตรฐาน7'!A17)</f>
        <v/>
      </c>
      <c r="B16" s="666" t="str">
        <f>IF('ชื่อ-มาตรฐาน7'!B17="","",'ชื่อ-มาตรฐาน7'!B17)</f>
        <v/>
      </c>
      <c r="C16" s="667"/>
      <c r="D16" s="668"/>
      <c r="E16" s="669"/>
      <c r="F16" s="669"/>
      <c r="G16" s="670"/>
      <c r="H16" s="671"/>
      <c r="I16" s="645" t="str">
        <f t="shared" si="0"/>
        <v/>
      </c>
      <c r="J16" s="651" t="str">
        <f t="shared" si="1"/>
        <v/>
      </c>
      <c r="K16" s="672"/>
      <c r="L16" s="668"/>
      <c r="M16" s="673"/>
      <c r="N16" s="674"/>
      <c r="O16" s="670"/>
      <c r="P16" s="670"/>
      <c r="Q16" s="651" t="str">
        <f t="shared" si="2"/>
        <v/>
      </c>
      <c r="R16" s="651" t="str">
        <f t="shared" si="3"/>
        <v/>
      </c>
      <c r="S16" s="675"/>
      <c r="T16" s="673"/>
      <c r="U16" s="673"/>
      <c r="V16" s="673"/>
      <c r="W16" s="676"/>
      <c r="X16" s="677"/>
      <c r="Y16" s="678" t="str">
        <f t="shared" si="4"/>
        <v/>
      </c>
      <c r="Z16" s="651" t="str">
        <f t="shared" si="5"/>
        <v/>
      </c>
      <c r="AA16" s="652" t="str">
        <f t="shared" si="6"/>
        <v/>
      </c>
      <c r="AB16" s="679" t="str">
        <f t="shared" si="10"/>
        <v/>
      </c>
      <c r="AC16" s="651"/>
      <c r="AD16" s="655"/>
      <c r="AE16" s="655"/>
      <c r="AF16" s="680"/>
      <c r="AG16" s="681"/>
      <c r="AH16" s="671"/>
      <c r="AI16" s="658" t="str">
        <f t="shared" si="16"/>
        <v/>
      </c>
      <c r="AJ16" s="682" t="str">
        <f t="shared" si="17"/>
        <v/>
      </c>
      <c r="AK16" s="683" t="str">
        <f t="shared" si="18"/>
        <v/>
      </c>
      <c r="AL16" s="654">
        <v>3</v>
      </c>
      <c r="AM16" s="655">
        <v>3</v>
      </c>
      <c r="AN16" s="655">
        <v>3</v>
      </c>
      <c r="AO16" s="680">
        <v>3</v>
      </c>
      <c r="AP16" s="681">
        <v>3</v>
      </c>
      <c r="AQ16" s="671" t="str">
        <f t="shared" si="19"/>
        <v/>
      </c>
      <c r="AR16" s="684" t="str">
        <f t="shared" ca="1" si="13"/>
        <v xml:space="preserve"> </v>
      </c>
      <c r="AS16" s="685">
        <v>3</v>
      </c>
      <c r="AT16" s="686">
        <v>3</v>
      </c>
      <c r="AU16" s="686">
        <v>3</v>
      </c>
      <c r="AV16" s="686">
        <v>3</v>
      </c>
      <c r="AW16" s="686">
        <v>3</v>
      </c>
      <c r="AX16" s="686">
        <v>3</v>
      </c>
      <c r="AY16" s="686">
        <v>3</v>
      </c>
      <c r="AZ16" s="687">
        <v>3</v>
      </c>
      <c r="BA16" s="999" t="str">
        <f t="shared" ca="1" si="20"/>
        <v/>
      </c>
      <c r="BB16" s="1000"/>
      <c r="BC16" s="719" t="s">
        <v>467</v>
      </c>
      <c r="BD16" s="380">
        <f>IF('ชื่อ-มาตรฐาน7'!A17="","",'ชื่อ-มาตรฐาน7'!A17)</f>
        <v>12</v>
      </c>
      <c r="BE16" s="380" t="str">
        <f>IF('ชื่อ-มาตรฐาน7'!B17="","",'ชื่อ-มาตรฐาน7'!B17)</f>
        <v/>
      </c>
      <c r="BF16" s="380" t="str">
        <f>IF('ชื่อ-มาตรฐาน7'!C17="","",'ชื่อ-มาตรฐาน7'!C17)</f>
        <v/>
      </c>
      <c r="BG16" s="590" t="str">
        <f>IF('ชื่อ-มาตรฐาน7'!D17="","",'ชื่อ-มาตรฐาน7'!D17)</f>
        <v/>
      </c>
      <c r="BH16" s="590" t="str">
        <f>IF('ชื่อ-มาตรฐาน7'!E17="","",'ชื่อ-มาตรฐาน7'!E17)</f>
        <v/>
      </c>
    </row>
    <row r="17" spans="1:60" s="372" customFormat="1" ht="15" customHeight="1">
      <c r="A17" s="549" t="str">
        <f>IF(B16="","",'ชื่อ-มาตรฐาน7'!A18)</f>
        <v/>
      </c>
      <c r="B17" s="666" t="str">
        <f>IF('ชื่อ-มาตรฐาน7'!B18="","",'ชื่อ-มาตรฐาน7'!B18)</f>
        <v/>
      </c>
      <c r="C17" s="667"/>
      <c r="D17" s="668"/>
      <c r="E17" s="669"/>
      <c r="F17" s="669"/>
      <c r="G17" s="670"/>
      <c r="H17" s="671"/>
      <c r="I17" s="645" t="str">
        <f t="shared" si="0"/>
        <v/>
      </c>
      <c r="J17" s="651" t="str">
        <f t="shared" si="1"/>
        <v/>
      </c>
      <c r="K17" s="672"/>
      <c r="L17" s="668"/>
      <c r="M17" s="673"/>
      <c r="N17" s="674"/>
      <c r="O17" s="670"/>
      <c r="P17" s="670"/>
      <c r="Q17" s="651" t="str">
        <f t="shared" si="2"/>
        <v/>
      </c>
      <c r="R17" s="651" t="str">
        <f t="shared" si="3"/>
        <v/>
      </c>
      <c r="S17" s="689"/>
      <c r="T17" s="673"/>
      <c r="U17" s="673"/>
      <c r="V17" s="673"/>
      <c r="W17" s="676"/>
      <c r="X17" s="677"/>
      <c r="Y17" s="678" t="str">
        <f t="shared" si="4"/>
        <v/>
      </c>
      <c r="Z17" s="651" t="str">
        <f t="shared" si="5"/>
        <v/>
      </c>
      <c r="AA17" s="652" t="str">
        <f t="shared" si="6"/>
        <v/>
      </c>
      <c r="AB17" s="679" t="str">
        <f t="shared" si="10"/>
        <v/>
      </c>
      <c r="AC17" s="651"/>
      <c r="AD17" s="655"/>
      <c r="AE17" s="655"/>
      <c r="AF17" s="680"/>
      <c r="AG17" s="681"/>
      <c r="AH17" s="671"/>
      <c r="AI17" s="658" t="str">
        <f t="shared" si="16"/>
        <v/>
      </c>
      <c r="AJ17" s="682" t="str">
        <f t="shared" si="17"/>
        <v/>
      </c>
      <c r="AK17" s="683" t="str">
        <f t="shared" si="18"/>
        <v/>
      </c>
      <c r="AL17" s="654">
        <v>3</v>
      </c>
      <c r="AM17" s="655">
        <v>3</v>
      </c>
      <c r="AN17" s="655">
        <v>3</v>
      </c>
      <c r="AO17" s="680">
        <v>3</v>
      </c>
      <c r="AP17" s="681">
        <v>3</v>
      </c>
      <c r="AQ17" s="671" t="str">
        <f t="shared" si="19"/>
        <v/>
      </c>
      <c r="AR17" s="684" t="str">
        <f t="shared" ca="1" si="13"/>
        <v xml:space="preserve"> </v>
      </c>
      <c r="AS17" s="690">
        <v>3</v>
      </c>
      <c r="AT17" s="686">
        <v>3</v>
      </c>
      <c r="AU17" s="686">
        <v>3</v>
      </c>
      <c r="AV17" s="686">
        <v>3</v>
      </c>
      <c r="AW17" s="686">
        <v>3</v>
      </c>
      <c r="AX17" s="686">
        <v>3</v>
      </c>
      <c r="AY17" s="686">
        <v>3</v>
      </c>
      <c r="AZ17" s="687">
        <v>3</v>
      </c>
      <c r="BA17" s="999" t="str">
        <f t="shared" ca="1" si="20"/>
        <v/>
      </c>
      <c r="BB17" s="1000"/>
      <c r="BC17" s="718" t="s">
        <v>468</v>
      </c>
      <c r="BD17" s="380">
        <f>IF('ชื่อ-มาตรฐาน7'!A18="","",'ชื่อ-มาตรฐาน7'!A18)</f>
        <v>13</v>
      </c>
      <c r="BE17" s="380" t="str">
        <f>IF('ชื่อ-มาตรฐาน7'!B18="","",'ชื่อ-มาตรฐาน7'!B18)</f>
        <v/>
      </c>
      <c r="BF17" s="380" t="str">
        <f>IF('ชื่อ-มาตรฐาน7'!C18="","",'ชื่อ-มาตรฐาน7'!C18)</f>
        <v/>
      </c>
      <c r="BG17" s="590" t="str">
        <f>IF('ชื่อ-มาตรฐาน7'!D18="","",'ชื่อ-มาตรฐาน7'!D18)</f>
        <v/>
      </c>
      <c r="BH17" s="590" t="str">
        <f>IF('ชื่อ-มาตรฐาน7'!E18="","",'ชื่อ-มาตรฐาน7'!E18)</f>
        <v/>
      </c>
    </row>
    <row r="18" spans="1:60" s="372" customFormat="1" ht="15" customHeight="1">
      <c r="A18" s="549" t="str">
        <f>IF(B17="","",'ชื่อ-มาตรฐาน7'!A19)</f>
        <v/>
      </c>
      <c r="B18" s="666" t="str">
        <f>IF('ชื่อ-มาตรฐาน7'!B19="","",'ชื่อ-มาตรฐาน7'!B19)</f>
        <v/>
      </c>
      <c r="C18" s="667"/>
      <c r="D18" s="668"/>
      <c r="E18" s="669"/>
      <c r="F18" s="669"/>
      <c r="G18" s="670"/>
      <c r="H18" s="671"/>
      <c r="I18" s="645" t="str">
        <f t="shared" si="0"/>
        <v/>
      </c>
      <c r="J18" s="651" t="str">
        <f t="shared" si="1"/>
        <v/>
      </c>
      <c r="K18" s="672"/>
      <c r="L18" s="668"/>
      <c r="M18" s="673"/>
      <c r="N18" s="674"/>
      <c r="O18" s="670"/>
      <c r="P18" s="670"/>
      <c r="Q18" s="651" t="str">
        <f t="shared" si="2"/>
        <v/>
      </c>
      <c r="R18" s="651" t="str">
        <f t="shared" si="3"/>
        <v/>
      </c>
      <c r="S18" s="689"/>
      <c r="T18" s="673"/>
      <c r="U18" s="673"/>
      <c r="V18" s="673"/>
      <c r="W18" s="676"/>
      <c r="X18" s="677"/>
      <c r="Y18" s="678" t="str">
        <f t="shared" si="4"/>
        <v/>
      </c>
      <c r="Z18" s="651" t="str">
        <f t="shared" si="5"/>
        <v/>
      </c>
      <c r="AA18" s="652" t="str">
        <f t="shared" si="6"/>
        <v/>
      </c>
      <c r="AB18" s="679" t="str">
        <f t="shared" si="10"/>
        <v/>
      </c>
      <c r="AC18" s="651"/>
      <c r="AD18" s="655"/>
      <c r="AE18" s="655"/>
      <c r="AF18" s="680"/>
      <c r="AG18" s="681"/>
      <c r="AH18" s="671"/>
      <c r="AI18" s="658" t="str">
        <f t="shared" si="16"/>
        <v/>
      </c>
      <c r="AJ18" s="682" t="str">
        <f t="shared" si="17"/>
        <v/>
      </c>
      <c r="AK18" s="683" t="str">
        <f t="shared" si="18"/>
        <v/>
      </c>
      <c r="AL18" s="654">
        <v>3</v>
      </c>
      <c r="AM18" s="655">
        <v>3</v>
      </c>
      <c r="AN18" s="655">
        <v>3</v>
      </c>
      <c r="AO18" s="680">
        <v>3</v>
      </c>
      <c r="AP18" s="681">
        <v>3</v>
      </c>
      <c r="AQ18" s="671" t="str">
        <f t="shared" si="19"/>
        <v/>
      </c>
      <c r="AR18" s="684" t="str">
        <f t="shared" ca="1" si="13"/>
        <v xml:space="preserve"> </v>
      </c>
      <c r="AS18" s="690">
        <v>3</v>
      </c>
      <c r="AT18" s="686">
        <v>3</v>
      </c>
      <c r="AU18" s="686">
        <v>3</v>
      </c>
      <c r="AV18" s="686">
        <v>3</v>
      </c>
      <c r="AW18" s="686">
        <v>3</v>
      </c>
      <c r="AX18" s="686">
        <v>3</v>
      </c>
      <c r="AY18" s="686">
        <v>3</v>
      </c>
      <c r="AZ18" s="687">
        <v>3</v>
      </c>
      <c r="BA18" s="999" t="str">
        <f t="shared" ca="1" si="20"/>
        <v/>
      </c>
      <c r="BB18" s="1000"/>
      <c r="BC18" s="718" t="s">
        <v>469</v>
      </c>
      <c r="BD18" s="380">
        <f>IF('ชื่อ-มาตรฐาน7'!A19="","",'ชื่อ-มาตรฐาน7'!A19)</f>
        <v>14</v>
      </c>
      <c r="BE18" s="380" t="str">
        <f>IF('ชื่อ-มาตรฐาน7'!B19="","",'ชื่อ-มาตรฐาน7'!B19)</f>
        <v/>
      </c>
      <c r="BF18" s="380" t="str">
        <f>IF('ชื่อ-มาตรฐาน7'!C19="","",'ชื่อ-มาตรฐาน7'!C19)</f>
        <v/>
      </c>
      <c r="BG18" s="590" t="str">
        <f>IF('ชื่อ-มาตรฐาน7'!D19="","",'ชื่อ-มาตรฐาน7'!D19)</f>
        <v/>
      </c>
      <c r="BH18" s="590" t="str">
        <f>IF('ชื่อ-มาตรฐาน7'!E19="","",'ชื่อ-มาตรฐาน7'!E19)</f>
        <v/>
      </c>
    </row>
    <row r="19" spans="1:60" s="372" customFormat="1" ht="15" customHeight="1">
      <c r="A19" s="550" t="str">
        <f>IF(B18="","",'ชื่อ-มาตรฐาน7'!A20)</f>
        <v/>
      </c>
      <c r="B19" s="691" t="str">
        <f>IF('ชื่อ-มาตรฐาน7'!B20="","",'ชื่อ-มาตรฐาน7'!B20)</f>
        <v/>
      </c>
      <c r="C19" s="692"/>
      <c r="D19" s="693"/>
      <c r="E19" s="694"/>
      <c r="F19" s="694"/>
      <c r="G19" s="695"/>
      <c r="H19" s="696"/>
      <c r="I19" s="697" t="str">
        <f t="shared" si="0"/>
        <v/>
      </c>
      <c r="J19" s="651" t="str">
        <f t="shared" si="1"/>
        <v/>
      </c>
      <c r="K19" s="698"/>
      <c r="L19" s="693"/>
      <c r="M19" s="699"/>
      <c r="N19" s="700"/>
      <c r="O19" s="695"/>
      <c r="P19" s="695"/>
      <c r="Q19" s="651" t="str">
        <f t="shared" si="2"/>
        <v/>
      </c>
      <c r="R19" s="651" t="str">
        <f t="shared" si="3"/>
        <v/>
      </c>
      <c r="S19" s="701"/>
      <c r="T19" s="699"/>
      <c r="U19" s="699"/>
      <c r="V19" s="699"/>
      <c r="W19" s="702"/>
      <c r="X19" s="703"/>
      <c r="Y19" s="704" t="str">
        <f t="shared" si="4"/>
        <v/>
      </c>
      <c r="Z19" s="651" t="str">
        <f t="shared" si="5"/>
        <v/>
      </c>
      <c r="AA19" s="652" t="str">
        <f t="shared" si="6"/>
        <v/>
      </c>
      <c r="AB19" s="705" t="str">
        <f t="shared" si="10"/>
        <v/>
      </c>
      <c r="AC19" s="651"/>
      <c r="AD19" s="707"/>
      <c r="AE19" s="707"/>
      <c r="AF19" s="708"/>
      <c r="AG19" s="709"/>
      <c r="AH19" s="696"/>
      <c r="AI19" s="658" t="str">
        <f t="shared" si="16"/>
        <v/>
      </c>
      <c r="AJ19" s="716" t="str">
        <f t="shared" si="17"/>
        <v/>
      </c>
      <c r="AK19" s="710" t="str">
        <f t="shared" si="18"/>
        <v/>
      </c>
      <c r="AL19" s="706">
        <v>3</v>
      </c>
      <c r="AM19" s="707">
        <v>3</v>
      </c>
      <c r="AN19" s="707">
        <v>3</v>
      </c>
      <c r="AO19" s="708">
        <v>3</v>
      </c>
      <c r="AP19" s="709">
        <v>3</v>
      </c>
      <c r="AQ19" s="696" t="str">
        <f t="shared" si="19"/>
        <v/>
      </c>
      <c r="AR19" s="711" t="str">
        <f t="shared" ca="1" si="13"/>
        <v xml:space="preserve"> </v>
      </c>
      <c r="AS19" s="712">
        <v>3</v>
      </c>
      <c r="AT19" s="713">
        <v>3</v>
      </c>
      <c r="AU19" s="713">
        <v>3</v>
      </c>
      <c r="AV19" s="713">
        <v>3</v>
      </c>
      <c r="AW19" s="713">
        <v>3</v>
      </c>
      <c r="AX19" s="713">
        <v>3</v>
      </c>
      <c r="AY19" s="713">
        <v>3</v>
      </c>
      <c r="AZ19" s="714">
        <v>3</v>
      </c>
      <c r="BA19" s="1001" t="str">
        <f t="shared" ca="1" si="20"/>
        <v/>
      </c>
      <c r="BB19" s="1002"/>
      <c r="BC19" s="718" t="s">
        <v>470</v>
      </c>
      <c r="BD19" s="380">
        <f>IF('ชื่อ-มาตรฐาน7'!A20="","",'ชื่อ-มาตรฐาน7'!A20)</f>
        <v>15</v>
      </c>
      <c r="BE19" s="380" t="str">
        <f>IF('ชื่อ-มาตรฐาน7'!B20="","",'ชื่อ-มาตรฐาน7'!B20)</f>
        <v/>
      </c>
      <c r="BF19" s="380" t="str">
        <f>IF('ชื่อ-มาตรฐาน7'!C20="","",'ชื่อ-มาตรฐาน7'!C20)</f>
        <v/>
      </c>
      <c r="BG19" s="590" t="str">
        <f>IF('ชื่อ-มาตรฐาน7'!D20="","",'ชื่อ-มาตรฐาน7'!D20)</f>
        <v/>
      </c>
      <c r="BH19" s="590" t="str">
        <f>IF('ชื่อ-มาตรฐาน7'!E20="","",'ชื่อ-มาตรฐาน7'!E20)</f>
        <v/>
      </c>
    </row>
    <row r="20" spans="1:60" s="372" customFormat="1" ht="15" customHeight="1">
      <c r="A20" s="548" t="str">
        <f>IF(B19="","",'ชื่อ-มาตรฐาน7'!A21)</f>
        <v/>
      </c>
      <c r="B20" s="642" t="str">
        <f>IF('ชื่อ-มาตรฐาน7'!B21="","",'ชื่อ-มาตรฐาน7'!B21)</f>
        <v/>
      </c>
      <c r="C20" s="643"/>
      <c r="D20" s="646"/>
      <c r="E20" s="646"/>
      <c r="F20" s="646"/>
      <c r="G20" s="648"/>
      <c r="H20" s="657"/>
      <c r="I20" s="715" t="str">
        <f t="shared" si="0"/>
        <v/>
      </c>
      <c r="J20" s="651" t="str">
        <f t="shared" si="1"/>
        <v/>
      </c>
      <c r="K20" s="643"/>
      <c r="L20" s="646"/>
      <c r="M20" s="647"/>
      <c r="N20" s="647"/>
      <c r="O20" s="648"/>
      <c r="P20" s="648"/>
      <c r="Q20" s="651" t="str">
        <f t="shared" si="2"/>
        <v/>
      </c>
      <c r="R20" s="651" t="str">
        <f t="shared" si="3"/>
        <v/>
      </c>
      <c r="S20" s="649"/>
      <c r="T20" s="647"/>
      <c r="U20" s="647"/>
      <c r="V20" s="647"/>
      <c r="W20" s="650"/>
      <c r="X20" s="648"/>
      <c r="Y20" s="651" t="str">
        <f t="shared" si="4"/>
        <v/>
      </c>
      <c r="Z20" s="651" t="str">
        <f t="shared" si="5"/>
        <v/>
      </c>
      <c r="AA20" s="652" t="str">
        <f t="shared" si="6"/>
        <v/>
      </c>
      <c r="AB20" s="653" t="str">
        <f t="shared" si="10"/>
        <v/>
      </c>
      <c r="AC20" s="651"/>
      <c r="AD20" s="655"/>
      <c r="AE20" s="655"/>
      <c r="AF20" s="656"/>
      <c r="AG20" s="656"/>
      <c r="AH20" s="657"/>
      <c r="AI20" s="658" t="str">
        <f t="shared" si="16"/>
        <v/>
      </c>
      <c r="AJ20" s="659" t="str">
        <f t="shared" si="17"/>
        <v/>
      </c>
      <c r="AK20" s="660" t="str">
        <f t="shared" si="18"/>
        <v/>
      </c>
      <c r="AL20" s="654">
        <v>3</v>
      </c>
      <c r="AM20" s="655">
        <v>3</v>
      </c>
      <c r="AN20" s="655">
        <v>3</v>
      </c>
      <c r="AO20" s="656">
        <v>3</v>
      </c>
      <c r="AP20" s="656">
        <v>3</v>
      </c>
      <c r="AQ20" s="657" t="str">
        <f t="shared" si="19"/>
        <v/>
      </c>
      <c r="AR20" s="661" t="str">
        <f t="shared" ca="1" si="13"/>
        <v xml:space="preserve"> </v>
      </c>
      <c r="AS20" s="662">
        <v>3</v>
      </c>
      <c r="AT20" s="663">
        <v>3</v>
      </c>
      <c r="AU20" s="663">
        <v>3</v>
      </c>
      <c r="AV20" s="663">
        <v>3</v>
      </c>
      <c r="AW20" s="663">
        <v>3</v>
      </c>
      <c r="AX20" s="663">
        <v>3</v>
      </c>
      <c r="AY20" s="663">
        <v>3</v>
      </c>
      <c r="AZ20" s="664">
        <v>3</v>
      </c>
      <c r="BA20" s="997" t="str">
        <f t="shared" ca="1" si="20"/>
        <v/>
      </c>
      <c r="BB20" s="998"/>
      <c r="BC20" s="718" t="s">
        <v>471</v>
      </c>
      <c r="BD20" s="380">
        <f>IF('ชื่อ-มาตรฐาน7'!A21="","",'ชื่อ-มาตรฐาน7'!A21)</f>
        <v>16</v>
      </c>
      <c r="BE20" s="380" t="str">
        <f>IF('ชื่อ-มาตรฐาน7'!B21="","",'ชื่อ-มาตรฐาน7'!B21)</f>
        <v/>
      </c>
      <c r="BF20" s="380" t="str">
        <f>IF('ชื่อ-มาตรฐาน7'!C21="","",'ชื่อ-มาตรฐาน7'!C21)</f>
        <v/>
      </c>
      <c r="BG20" s="590" t="str">
        <f>IF('ชื่อ-มาตรฐาน7'!D21="","",'ชื่อ-มาตรฐาน7'!D21)</f>
        <v/>
      </c>
      <c r="BH20" s="590" t="str">
        <f>IF('ชื่อ-มาตรฐาน7'!E21="","",'ชื่อ-มาตรฐาน7'!E21)</f>
        <v/>
      </c>
    </row>
    <row r="21" spans="1:60" s="372" customFormat="1" ht="15" customHeight="1">
      <c r="A21" s="549" t="str">
        <f>IF(B20="","",'ชื่อ-มาตรฐาน7'!A22)</f>
        <v/>
      </c>
      <c r="B21" s="666" t="str">
        <f>IF('ชื่อ-มาตรฐาน7'!B22="","",'ชื่อ-มาตรฐาน7'!B22)</f>
        <v/>
      </c>
      <c r="C21" s="667"/>
      <c r="D21" s="668"/>
      <c r="E21" s="669"/>
      <c r="F21" s="669"/>
      <c r="G21" s="670"/>
      <c r="H21" s="671"/>
      <c r="I21" s="645" t="str">
        <f t="shared" si="0"/>
        <v/>
      </c>
      <c r="J21" s="651" t="str">
        <f t="shared" si="1"/>
        <v/>
      </c>
      <c r="K21" s="672"/>
      <c r="L21" s="668"/>
      <c r="M21" s="673"/>
      <c r="N21" s="674"/>
      <c r="O21" s="670"/>
      <c r="P21" s="670"/>
      <c r="Q21" s="651" t="str">
        <f t="shared" si="2"/>
        <v/>
      </c>
      <c r="R21" s="651" t="str">
        <f t="shared" si="3"/>
        <v/>
      </c>
      <c r="S21" s="675"/>
      <c r="T21" s="673"/>
      <c r="U21" s="673"/>
      <c r="V21" s="673"/>
      <c r="W21" s="676"/>
      <c r="X21" s="677"/>
      <c r="Y21" s="678" t="str">
        <f t="shared" si="4"/>
        <v/>
      </c>
      <c r="Z21" s="651" t="str">
        <f t="shared" si="5"/>
        <v/>
      </c>
      <c r="AA21" s="652" t="str">
        <f t="shared" si="6"/>
        <v/>
      </c>
      <c r="AB21" s="679" t="str">
        <f t="shared" si="10"/>
        <v/>
      </c>
      <c r="AC21" s="651"/>
      <c r="AD21" s="655"/>
      <c r="AE21" s="655"/>
      <c r="AF21" s="680"/>
      <c r="AG21" s="681"/>
      <c r="AH21" s="671"/>
      <c r="AI21" s="658" t="str">
        <f t="shared" si="16"/>
        <v/>
      </c>
      <c r="AJ21" s="682" t="str">
        <f t="shared" si="17"/>
        <v/>
      </c>
      <c r="AK21" s="683" t="str">
        <f t="shared" si="18"/>
        <v/>
      </c>
      <c r="AL21" s="654">
        <v>3</v>
      </c>
      <c r="AM21" s="655">
        <v>3</v>
      </c>
      <c r="AN21" s="655">
        <v>3</v>
      </c>
      <c r="AO21" s="680">
        <v>3</v>
      </c>
      <c r="AP21" s="681">
        <v>3</v>
      </c>
      <c r="AQ21" s="671" t="str">
        <f t="shared" si="19"/>
        <v/>
      </c>
      <c r="AR21" s="684" t="str">
        <f t="shared" ca="1" si="13"/>
        <v xml:space="preserve"> </v>
      </c>
      <c r="AS21" s="685">
        <v>3</v>
      </c>
      <c r="AT21" s="686">
        <v>3</v>
      </c>
      <c r="AU21" s="686">
        <v>3</v>
      </c>
      <c r="AV21" s="686">
        <v>3</v>
      </c>
      <c r="AW21" s="686">
        <v>3</v>
      </c>
      <c r="AX21" s="686">
        <v>3</v>
      </c>
      <c r="AY21" s="686">
        <v>3</v>
      </c>
      <c r="AZ21" s="687">
        <v>3</v>
      </c>
      <c r="BA21" s="999" t="str">
        <f t="shared" ca="1" si="20"/>
        <v/>
      </c>
      <c r="BB21" s="1000"/>
      <c r="BC21" s="718" t="s">
        <v>472</v>
      </c>
      <c r="BD21" s="380">
        <f>IF('ชื่อ-มาตรฐาน7'!A22="","",'ชื่อ-มาตรฐาน7'!A22)</f>
        <v>17</v>
      </c>
      <c r="BE21" s="380" t="str">
        <f>IF('ชื่อ-มาตรฐาน7'!B22="","",'ชื่อ-มาตรฐาน7'!B22)</f>
        <v/>
      </c>
      <c r="BF21" s="380" t="str">
        <f>IF('ชื่อ-มาตรฐาน7'!C22="","",'ชื่อ-มาตรฐาน7'!C22)</f>
        <v/>
      </c>
      <c r="BG21" s="590" t="str">
        <f>IF('ชื่อ-มาตรฐาน7'!D22="","",'ชื่อ-มาตรฐาน7'!D22)</f>
        <v/>
      </c>
      <c r="BH21" s="590" t="str">
        <f>IF('ชื่อ-มาตรฐาน7'!E22="","",'ชื่อ-มาตรฐาน7'!E22)</f>
        <v/>
      </c>
    </row>
    <row r="22" spans="1:60" s="377" customFormat="1" ht="15" customHeight="1">
      <c r="A22" s="552" t="str">
        <f>IF(B21="","",'ชื่อ-มาตรฐาน7'!A23)</f>
        <v/>
      </c>
      <c r="B22" s="666" t="str">
        <f>IF('ชื่อ-มาตรฐาน7'!B23="","",'ชื่อ-มาตรฐาน7'!B23)</f>
        <v/>
      </c>
      <c r="C22" s="667"/>
      <c r="D22" s="668"/>
      <c r="E22" s="669"/>
      <c r="F22" s="669"/>
      <c r="G22" s="670"/>
      <c r="H22" s="671"/>
      <c r="I22" s="645" t="str">
        <f t="shared" si="0"/>
        <v/>
      </c>
      <c r="J22" s="651" t="str">
        <f t="shared" si="1"/>
        <v/>
      </c>
      <c r="K22" s="672"/>
      <c r="L22" s="668"/>
      <c r="M22" s="673"/>
      <c r="N22" s="674"/>
      <c r="O22" s="670"/>
      <c r="P22" s="670"/>
      <c r="Q22" s="651" t="str">
        <f t="shared" si="2"/>
        <v/>
      </c>
      <c r="R22" s="651" t="str">
        <f t="shared" si="3"/>
        <v/>
      </c>
      <c r="S22" s="689"/>
      <c r="T22" s="673"/>
      <c r="U22" s="673"/>
      <c r="V22" s="673"/>
      <c r="W22" s="676"/>
      <c r="X22" s="677"/>
      <c r="Y22" s="678" t="str">
        <f t="shared" si="4"/>
        <v/>
      </c>
      <c r="Z22" s="651" t="str">
        <f t="shared" si="5"/>
        <v/>
      </c>
      <c r="AA22" s="652" t="str">
        <f t="shared" si="6"/>
        <v/>
      </c>
      <c r="AB22" s="679" t="str">
        <f t="shared" si="10"/>
        <v/>
      </c>
      <c r="AC22" s="651"/>
      <c r="AD22" s="655"/>
      <c r="AE22" s="655"/>
      <c r="AF22" s="680"/>
      <c r="AG22" s="681"/>
      <c r="AH22" s="671"/>
      <c r="AI22" s="658" t="str">
        <f t="shared" si="16"/>
        <v/>
      </c>
      <c r="AJ22" s="682" t="str">
        <f t="shared" si="17"/>
        <v/>
      </c>
      <c r="AK22" s="683" t="str">
        <f t="shared" si="18"/>
        <v/>
      </c>
      <c r="AL22" s="654">
        <v>3</v>
      </c>
      <c r="AM22" s="655">
        <v>3</v>
      </c>
      <c r="AN22" s="655">
        <v>3</v>
      </c>
      <c r="AO22" s="680">
        <v>3</v>
      </c>
      <c r="AP22" s="681">
        <v>3</v>
      </c>
      <c r="AQ22" s="671" t="str">
        <f t="shared" si="19"/>
        <v/>
      </c>
      <c r="AR22" s="684" t="str">
        <f t="shared" ca="1" si="13"/>
        <v xml:space="preserve"> </v>
      </c>
      <c r="AS22" s="690">
        <v>3</v>
      </c>
      <c r="AT22" s="686">
        <v>3</v>
      </c>
      <c r="AU22" s="686">
        <v>3</v>
      </c>
      <c r="AV22" s="686">
        <v>3</v>
      </c>
      <c r="AW22" s="686">
        <v>3</v>
      </c>
      <c r="AX22" s="686">
        <v>3</v>
      </c>
      <c r="AY22" s="686">
        <v>3</v>
      </c>
      <c r="AZ22" s="687">
        <v>3</v>
      </c>
      <c r="BA22" s="999" t="str">
        <f t="shared" ca="1" si="20"/>
        <v/>
      </c>
      <c r="BB22" s="1000"/>
      <c r="BC22" s="688" t="s">
        <v>473</v>
      </c>
      <c r="BD22" s="380">
        <f>IF('ชื่อ-มาตรฐาน7'!A23="","",'ชื่อ-มาตรฐาน7'!A23)</f>
        <v>18</v>
      </c>
      <c r="BE22" s="380" t="str">
        <f>IF('ชื่อ-มาตรฐาน7'!B23="","",'ชื่อ-มาตรฐาน7'!B23)</f>
        <v/>
      </c>
      <c r="BF22" s="380" t="str">
        <f>IF('ชื่อ-มาตรฐาน7'!C23="","",'ชื่อ-มาตรฐาน7'!C23)</f>
        <v/>
      </c>
      <c r="BG22" s="590" t="str">
        <f>IF('ชื่อ-มาตรฐาน7'!D23="","",'ชื่อ-มาตรฐาน7'!D23)</f>
        <v/>
      </c>
      <c r="BH22" s="590" t="str">
        <f>IF('ชื่อ-มาตรฐาน7'!E23="","",'ชื่อ-มาตรฐาน7'!E23)</f>
        <v/>
      </c>
    </row>
    <row r="23" spans="1:60" s="372" customFormat="1" ht="15" customHeight="1">
      <c r="A23" s="549" t="str">
        <f>IF(B22="","",'ชื่อ-มาตรฐาน7'!A24)</f>
        <v/>
      </c>
      <c r="B23" s="666" t="str">
        <f>IF('ชื่อ-มาตรฐาน7'!B24="","",'ชื่อ-มาตรฐาน7'!B24)</f>
        <v/>
      </c>
      <c r="C23" s="667"/>
      <c r="D23" s="668"/>
      <c r="E23" s="669"/>
      <c r="F23" s="669"/>
      <c r="G23" s="670"/>
      <c r="H23" s="671"/>
      <c r="I23" s="645" t="str">
        <f t="shared" si="0"/>
        <v/>
      </c>
      <c r="J23" s="651" t="str">
        <f t="shared" si="1"/>
        <v/>
      </c>
      <c r="K23" s="672"/>
      <c r="L23" s="668"/>
      <c r="M23" s="673"/>
      <c r="N23" s="674"/>
      <c r="O23" s="670"/>
      <c r="P23" s="670"/>
      <c r="Q23" s="651" t="str">
        <f t="shared" si="2"/>
        <v/>
      </c>
      <c r="R23" s="651" t="str">
        <f t="shared" si="3"/>
        <v/>
      </c>
      <c r="S23" s="689"/>
      <c r="T23" s="673"/>
      <c r="U23" s="673"/>
      <c r="V23" s="673"/>
      <c r="W23" s="676"/>
      <c r="X23" s="677"/>
      <c r="Y23" s="678" t="str">
        <f t="shared" si="4"/>
        <v/>
      </c>
      <c r="Z23" s="651" t="str">
        <f t="shared" si="5"/>
        <v/>
      </c>
      <c r="AA23" s="652" t="str">
        <f t="shared" si="6"/>
        <v/>
      </c>
      <c r="AB23" s="679" t="str">
        <f t="shared" si="10"/>
        <v/>
      </c>
      <c r="AC23" s="651"/>
      <c r="AD23" s="655"/>
      <c r="AE23" s="655"/>
      <c r="AF23" s="680"/>
      <c r="AG23" s="681"/>
      <c r="AH23" s="671"/>
      <c r="AI23" s="658" t="str">
        <f t="shared" si="16"/>
        <v/>
      </c>
      <c r="AJ23" s="682" t="str">
        <f t="shared" si="17"/>
        <v/>
      </c>
      <c r="AK23" s="683" t="str">
        <f t="shared" si="18"/>
        <v/>
      </c>
      <c r="AL23" s="654">
        <v>3</v>
      </c>
      <c r="AM23" s="655">
        <v>3</v>
      </c>
      <c r="AN23" s="655">
        <v>3</v>
      </c>
      <c r="AO23" s="680">
        <v>3</v>
      </c>
      <c r="AP23" s="681">
        <v>3</v>
      </c>
      <c r="AQ23" s="671" t="str">
        <f t="shared" si="19"/>
        <v/>
      </c>
      <c r="AR23" s="684" t="str">
        <f t="shared" ca="1" si="13"/>
        <v xml:space="preserve"> </v>
      </c>
      <c r="AS23" s="690">
        <v>3</v>
      </c>
      <c r="AT23" s="686">
        <v>3</v>
      </c>
      <c r="AU23" s="686">
        <v>3</v>
      </c>
      <c r="AV23" s="686">
        <v>3</v>
      </c>
      <c r="AW23" s="686">
        <v>3</v>
      </c>
      <c r="AX23" s="686">
        <v>3</v>
      </c>
      <c r="AY23" s="686">
        <v>3</v>
      </c>
      <c r="AZ23" s="687">
        <v>3</v>
      </c>
      <c r="BA23" s="999" t="str">
        <f t="shared" ca="1" si="20"/>
        <v/>
      </c>
      <c r="BB23" s="1000"/>
      <c r="BC23" s="688" t="s">
        <v>474</v>
      </c>
      <c r="BD23" s="380">
        <f>IF('ชื่อ-มาตรฐาน7'!A24="","",'ชื่อ-มาตรฐาน7'!A24)</f>
        <v>19</v>
      </c>
      <c r="BE23" s="380" t="str">
        <f>IF('ชื่อ-มาตรฐาน7'!B24="","",'ชื่อ-มาตรฐาน7'!B24)</f>
        <v/>
      </c>
      <c r="BF23" s="380" t="str">
        <f>IF('ชื่อ-มาตรฐาน7'!C24="","",'ชื่อ-มาตรฐาน7'!C24)</f>
        <v/>
      </c>
      <c r="BG23" s="590" t="str">
        <f>IF('ชื่อ-มาตรฐาน7'!D24="","",'ชื่อ-มาตรฐาน7'!D24)</f>
        <v/>
      </c>
      <c r="BH23" s="590" t="str">
        <f>IF('ชื่อ-มาตรฐาน7'!E24="","",'ชื่อ-มาตรฐาน7'!E24)</f>
        <v/>
      </c>
    </row>
    <row r="24" spans="1:60" s="372" customFormat="1" ht="15" customHeight="1">
      <c r="A24" s="550" t="str">
        <f>IF(B23="","",'ชื่อ-มาตรฐาน7'!A25)</f>
        <v/>
      </c>
      <c r="B24" s="691" t="str">
        <f>IF('ชื่อ-มาตรฐาน7'!B25="","",'ชื่อ-มาตรฐาน7'!B25)</f>
        <v/>
      </c>
      <c r="C24" s="692"/>
      <c r="D24" s="693"/>
      <c r="E24" s="694"/>
      <c r="F24" s="694"/>
      <c r="G24" s="695"/>
      <c r="H24" s="696"/>
      <c r="I24" s="697" t="str">
        <f t="shared" si="0"/>
        <v/>
      </c>
      <c r="J24" s="651" t="str">
        <f t="shared" si="1"/>
        <v/>
      </c>
      <c r="K24" s="698"/>
      <c r="L24" s="693"/>
      <c r="M24" s="699"/>
      <c r="N24" s="700"/>
      <c r="O24" s="695"/>
      <c r="P24" s="695"/>
      <c r="Q24" s="651" t="str">
        <f t="shared" si="2"/>
        <v/>
      </c>
      <c r="R24" s="651" t="str">
        <f t="shared" si="3"/>
        <v/>
      </c>
      <c r="S24" s="701"/>
      <c r="T24" s="699"/>
      <c r="U24" s="699"/>
      <c r="V24" s="699"/>
      <c r="W24" s="702"/>
      <c r="X24" s="703"/>
      <c r="Y24" s="704" t="str">
        <f t="shared" si="4"/>
        <v/>
      </c>
      <c r="Z24" s="651" t="str">
        <f t="shared" si="5"/>
        <v/>
      </c>
      <c r="AA24" s="652" t="str">
        <f t="shared" si="6"/>
        <v/>
      </c>
      <c r="AB24" s="705" t="str">
        <f t="shared" si="10"/>
        <v/>
      </c>
      <c r="AC24" s="651"/>
      <c r="AD24" s="707"/>
      <c r="AE24" s="707"/>
      <c r="AF24" s="708"/>
      <c r="AG24" s="709"/>
      <c r="AH24" s="696"/>
      <c r="AI24" s="658" t="str">
        <f t="shared" si="16"/>
        <v/>
      </c>
      <c r="AJ24" s="716" t="str">
        <f t="shared" si="17"/>
        <v/>
      </c>
      <c r="AK24" s="710" t="str">
        <f t="shared" si="18"/>
        <v/>
      </c>
      <c r="AL24" s="706">
        <v>3</v>
      </c>
      <c r="AM24" s="707">
        <v>3</v>
      </c>
      <c r="AN24" s="707">
        <v>3</v>
      </c>
      <c r="AO24" s="708">
        <v>3</v>
      </c>
      <c r="AP24" s="709">
        <v>3</v>
      </c>
      <c r="AQ24" s="696" t="str">
        <f t="shared" si="19"/>
        <v/>
      </c>
      <c r="AR24" s="711" t="str">
        <f t="shared" ca="1" si="13"/>
        <v xml:space="preserve"> </v>
      </c>
      <c r="AS24" s="712">
        <v>3</v>
      </c>
      <c r="AT24" s="713">
        <v>3</v>
      </c>
      <c r="AU24" s="713">
        <v>3</v>
      </c>
      <c r="AV24" s="713">
        <v>3</v>
      </c>
      <c r="AW24" s="713">
        <v>3</v>
      </c>
      <c r="AX24" s="713">
        <v>3</v>
      </c>
      <c r="AY24" s="713">
        <v>3</v>
      </c>
      <c r="AZ24" s="714">
        <v>3</v>
      </c>
      <c r="BA24" s="1001" t="str">
        <f t="shared" ca="1" si="20"/>
        <v/>
      </c>
      <c r="BB24" s="1002"/>
      <c r="BC24" s="688" t="s">
        <v>475</v>
      </c>
      <c r="BD24" s="380">
        <f>IF('ชื่อ-มาตรฐาน7'!A25="","",'ชื่อ-มาตรฐาน7'!A25)</f>
        <v>20</v>
      </c>
      <c r="BE24" s="380" t="str">
        <f>IF('ชื่อ-มาตรฐาน7'!B25="","",'ชื่อ-มาตรฐาน7'!B25)</f>
        <v/>
      </c>
      <c r="BF24" s="380" t="str">
        <f>IF('ชื่อ-มาตรฐาน7'!C25="","",'ชื่อ-มาตรฐาน7'!C25)</f>
        <v/>
      </c>
      <c r="BG24" s="590" t="str">
        <f>IF('ชื่อ-มาตรฐาน7'!D25="","",'ชื่อ-มาตรฐาน7'!D25)</f>
        <v/>
      </c>
      <c r="BH24" s="590" t="str">
        <f>IF('ชื่อ-มาตรฐาน7'!E25="","",'ชื่อ-มาตรฐาน7'!E25)</f>
        <v/>
      </c>
    </row>
    <row r="25" spans="1:60" s="372" customFormat="1" ht="15" customHeight="1">
      <c r="A25" s="548" t="str">
        <f>IF(B24="","",'ชื่อ-มาตรฐาน7'!A26)</f>
        <v/>
      </c>
      <c r="B25" s="642" t="str">
        <f>IF('ชื่อ-มาตรฐาน7'!B26="","",'ชื่อ-มาตรฐาน7'!B26)</f>
        <v/>
      </c>
      <c r="C25" s="643"/>
      <c r="D25" s="646"/>
      <c r="E25" s="646"/>
      <c r="F25" s="646"/>
      <c r="G25" s="648"/>
      <c r="H25" s="657"/>
      <c r="I25" s="715" t="str">
        <f t="shared" si="0"/>
        <v/>
      </c>
      <c r="J25" s="651" t="str">
        <f t="shared" si="1"/>
        <v/>
      </c>
      <c r="K25" s="643"/>
      <c r="L25" s="646"/>
      <c r="M25" s="647"/>
      <c r="N25" s="647"/>
      <c r="O25" s="648"/>
      <c r="P25" s="648"/>
      <c r="Q25" s="651" t="str">
        <f t="shared" si="2"/>
        <v/>
      </c>
      <c r="R25" s="651" t="str">
        <f t="shared" si="3"/>
        <v/>
      </c>
      <c r="S25" s="649"/>
      <c r="T25" s="647"/>
      <c r="U25" s="647"/>
      <c r="V25" s="647"/>
      <c r="W25" s="650"/>
      <c r="X25" s="648"/>
      <c r="Y25" s="651" t="str">
        <f t="shared" si="4"/>
        <v/>
      </c>
      <c r="Z25" s="651" t="str">
        <f t="shared" si="5"/>
        <v/>
      </c>
      <c r="AA25" s="652" t="str">
        <f t="shared" si="6"/>
        <v/>
      </c>
      <c r="AB25" s="653" t="str">
        <f t="shared" si="10"/>
        <v/>
      </c>
      <c r="AC25" s="651"/>
      <c r="AD25" s="655"/>
      <c r="AE25" s="655"/>
      <c r="AF25" s="656"/>
      <c r="AG25" s="656"/>
      <c r="AH25" s="657"/>
      <c r="AI25" s="658" t="str">
        <f t="shared" si="16"/>
        <v/>
      </c>
      <c r="AJ25" s="659" t="str">
        <f t="shared" si="17"/>
        <v/>
      </c>
      <c r="AK25" s="660" t="str">
        <f t="shared" si="18"/>
        <v/>
      </c>
      <c r="AL25" s="654">
        <v>3</v>
      </c>
      <c r="AM25" s="655">
        <v>3</v>
      </c>
      <c r="AN25" s="655">
        <v>3</v>
      </c>
      <c r="AO25" s="656">
        <v>3</v>
      </c>
      <c r="AP25" s="656">
        <v>3</v>
      </c>
      <c r="AQ25" s="657" t="str">
        <f t="shared" si="19"/>
        <v/>
      </c>
      <c r="AR25" s="661" t="str">
        <f t="shared" ca="1" si="13"/>
        <v xml:space="preserve"> </v>
      </c>
      <c r="AS25" s="662">
        <v>3</v>
      </c>
      <c r="AT25" s="663">
        <v>3</v>
      </c>
      <c r="AU25" s="663">
        <v>3</v>
      </c>
      <c r="AV25" s="663">
        <v>3</v>
      </c>
      <c r="AW25" s="663">
        <v>3</v>
      </c>
      <c r="AX25" s="663">
        <v>3</v>
      </c>
      <c r="AY25" s="663">
        <v>3</v>
      </c>
      <c r="AZ25" s="664">
        <v>3</v>
      </c>
      <c r="BA25" s="997" t="str">
        <f t="shared" ca="1" si="20"/>
        <v/>
      </c>
      <c r="BB25" s="998"/>
      <c r="BC25" s="688" t="s">
        <v>476</v>
      </c>
      <c r="BD25" s="380">
        <f>IF('ชื่อ-มาตรฐาน7'!A26="","",'ชื่อ-มาตรฐาน7'!A26)</f>
        <v>21</v>
      </c>
      <c r="BE25" s="380" t="str">
        <f>IF('ชื่อ-มาตรฐาน7'!B26="","",'ชื่อ-มาตรฐาน7'!B26)</f>
        <v/>
      </c>
      <c r="BF25" s="380" t="str">
        <f>IF('ชื่อ-มาตรฐาน7'!C26="","",'ชื่อ-มาตรฐาน7'!C26)</f>
        <v/>
      </c>
      <c r="BG25" s="590" t="str">
        <f>IF('ชื่อ-มาตรฐาน7'!D26="","",'ชื่อ-มาตรฐาน7'!D26)</f>
        <v/>
      </c>
      <c r="BH25" s="590" t="str">
        <f>IF('ชื่อ-มาตรฐาน7'!E26="","",'ชื่อ-มาตรฐาน7'!E26)</f>
        <v/>
      </c>
    </row>
    <row r="26" spans="1:60" s="372" customFormat="1" ht="15" customHeight="1">
      <c r="A26" s="549" t="str">
        <f>IF(B25="","",'ชื่อ-มาตรฐาน7'!A27)</f>
        <v/>
      </c>
      <c r="B26" s="666" t="str">
        <f>IF('ชื่อ-มาตรฐาน7'!B27="","",'ชื่อ-มาตรฐาน7'!B27)</f>
        <v/>
      </c>
      <c r="C26" s="667"/>
      <c r="D26" s="668"/>
      <c r="E26" s="669"/>
      <c r="F26" s="669"/>
      <c r="G26" s="670"/>
      <c r="H26" s="671"/>
      <c r="I26" s="645" t="str">
        <f t="shared" si="0"/>
        <v/>
      </c>
      <c r="J26" s="651" t="str">
        <f t="shared" si="1"/>
        <v/>
      </c>
      <c r="K26" s="672"/>
      <c r="L26" s="668"/>
      <c r="M26" s="673"/>
      <c r="N26" s="674"/>
      <c r="O26" s="670"/>
      <c r="P26" s="670"/>
      <c r="Q26" s="651" t="str">
        <f t="shared" si="2"/>
        <v/>
      </c>
      <c r="R26" s="651" t="str">
        <f t="shared" si="3"/>
        <v/>
      </c>
      <c r="S26" s="675"/>
      <c r="T26" s="673"/>
      <c r="U26" s="673"/>
      <c r="V26" s="673"/>
      <c r="W26" s="676"/>
      <c r="X26" s="677"/>
      <c r="Y26" s="678" t="str">
        <f t="shared" si="4"/>
        <v/>
      </c>
      <c r="Z26" s="651" t="str">
        <f t="shared" si="5"/>
        <v/>
      </c>
      <c r="AA26" s="652" t="str">
        <f t="shared" si="6"/>
        <v/>
      </c>
      <c r="AB26" s="679" t="str">
        <f t="shared" si="10"/>
        <v/>
      </c>
      <c r="AC26" s="651"/>
      <c r="AD26" s="655"/>
      <c r="AE26" s="655"/>
      <c r="AF26" s="680"/>
      <c r="AG26" s="681"/>
      <c r="AH26" s="671"/>
      <c r="AI26" s="658" t="str">
        <f t="shared" si="16"/>
        <v/>
      </c>
      <c r="AJ26" s="682" t="str">
        <f t="shared" si="17"/>
        <v/>
      </c>
      <c r="AK26" s="683" t="str">
        <f t="shared" si="18"/>
        <v/>
      </c>
      <c r="AL26" s="654">
        <v>3</v>
      </c>
      <c r="AM26" s="655">
        <v>3</v>
      </c>
      <c r="AN26" s="655">
        <v>3</v>
      </c>
      <c r="AO26" s="680">
        <v>3</v>
      </c>
      <c r="AP26" s="681">
        <v>3</v>
      </c>
      <c r="AQ26" s="671" t="str">
        <f t="shared" si="19"/>
        <v/>
      </c>
      <c r="AR26" s="684" t="str">
        <f t="shared" ca="1" si="13"/>
        <v xml:space="preserve"> </v>
      </c>
      <c r="AS26" s="685">
        <v>3</v>
      </c>
      <c r="AT26" s="686">
        <v>3</v>
      </c>
      <c r="AU26" s="686">
        <v>3</v>
      </c>
      <c r="AV26" s="686">
        <v>3</v>
      </c>
      <c r="AW26" s="686">
        <v>3</v>
      </c>
      <c r="AX26" s="686">
        <v>3</v>
      </c>
      <c r="AY26" s="686">
        <v>3</v>
      </c>
      <c r="AZ26" s="687">
        <v>3</v>
      </c>
      <c r="BA26" s="999" t="str">
        <f t="shared" ca="1" si="20"/>
        <v/>
      </c>
      <c r="BB26" s="1000"/>
      <c r="BC26" s="688"/>
      <c r="BD26" s="380">
        <f>IF('ชื่อ-มาตรฐาน7'!A27="","",'ชื่อ-มาตรฐาน7'!A27)</f>
        <v>22</v>
      </c>
      <c r="BE26" s="380" t="str">
        <f>IF('ชื่อ-มาตรฐาน7'!B27="","",'ชื่อ-มาตรฐาน7'!B27)</f>
        <v/>
      </c>
      <c r="BF26" s="380" t="str">
        <f>IF('ชื่อ-มาตรฐาน7'!C27="","",'ชื่อ-มาตรฐาน7'!C27)</f>
        <v/>
      </c>
      <c r="BG26" s="590" t="str">
        <f>IF('ชื่อ-มาตรฐาน7'!D27="","",'ชื่อ-มาตรฐาน7'!D27)</f>
        <v/>
      </c>
      <c r="BH26" s="590" t="str">
        <f>IF('ชื่อ-มาตรฐาน7'!E27="","",'ชื่อ-มาตรฐาน7'!E27)</f>
        <v/>
      </c>
    </row>
    <row r="27" spans="1:60" s="372" customFormat="1" ht="15" customHeight="1">
      <c r="A27" s="549" t="str">
        <f>IF(B26="","",'ชื่อ-มาตรฐาน7'!A28)</f>
        <v/>
      </c>
      <c r="B27" s="666" t="str">
        <f>IF('ชื่อ-มาตรฐาน7'!B28="","",'ชื่อ-มาตรฐาน7'!B28)</f>
        <v/>
      </c>
      <c r="C27" s="667"/>
      <c r="D27" s="668"/>
      <c r="E27" s="669"/>
      <c r="F27" s="669"/>
      <c r="G27" s="670"/>
      <c r="H27" s="671"/>
      <c r="I27" s="645" t="str">
        <f t="shared" si="0"/>
        <v/>
      </c>
      <c r="J27" s="651" t="str">
        <f t="shared" si="1"/>
        <v/>
      </c>
      <c r="K27" s="672"/>
      <c r="L27" s="668"/>
      <c r="M27" s="673"/>
      <c r="N27" s="674"/>
      <c r="O27" s="670"/>
      <c r="P27" s="670"/>
      <c r="Q27" s="651" t="str">
        <f t="shared" si="2"/>
        <v/>
      </c>
      <c r="R27" s="651" t="str">
        <f t="shared" si="3"/>
        <v/>
      </c>
      <c r="S27" s="689"/>
      <c r="T27" s="673"/>
      <c r="U27" s="673"/>
      <c r="V27" s="673"/>
      <c r="W27" s="676"/>
      <c r="X27" s="677"/>
      <c r="Y27" s="678" t="str">
        <f t="shared" si="4"/>
        <v/>
      </c>
      <c r="Z27" s="651" t="str">
        <f t="shared" si="5"/>
        <v/>
      </c>
      <c r="AA27" s="652" t="str">
        <f t="shared" si="6"/>
        <v/>
      </c>
      <c r="AB27" s="679" t="str">
        <f t="shared" si="10"/>
        <v/>
      </c>
      <c r="AC27" s="651"/>
      <c r="AD27" s="655"/>
      <c r="AE27" s="655"/>
      <c r="AF27" s="680"/>
      <c r="AG27" s="681"/>
      <c r="AH27" s="671"/>
      <c r="AI27" s="658" t="str">
        <f t="shared" si="16"/>
        <v/>
      </c>
      <c r="AJ27" s="682" t="str">
        <f t="shared" si="17"/>
        <v/>
      </c>
      <c r="AK27" s="683" t="str">
        <f t="shared" si="18"/>
        <v/>
      </c>
      <c r="AL27" s="654">
        <v>3</v>
      </c>
      <c r="AM27" s="655">
        <v>3</v>
      </c>
      <c r="AN27" s="655">
        <v>3</v>
      </c>
      <c r="AO27" s="680">
        <v>3</v>
      </c>
      <c r="AP27" s="681">
        <v>3</v>
      </c>
      <c r="AQ27" s="671" t="str">
        <f t="shared" si="19"/>
        <v/>
      </c>
      <c r="AR27" s="684" t="str">
        <f t="shared" ca="1" si="13"/>
        <v xml:space="preserve"> </v>
      </c>
      <c r="AS27" s="690">
        <v>3</v>
      </c>
      <c r="AT27" s="686">
        <v>3</v>
      </c>
      <c r="AU27" s="686">
        <v>3</v>
      </c>
      <c r="AV27" s="686">
        <v>3</v>
      </c>
      <c r="AW27" s="686">
        <v>3</v>
      </c>
      <c r="AX27" s="686">
        <v>3</v>
      </c>
      <c r="AY27" s="686">
        <v>3</v>
      </c>
      <c r="AZ27" s="687">
        <v>3</v>
      </c>
      <c r="BA27" s="999" t="str">
        <f t="shared" ca="1" si="20"/>
        <v/>
      </c>
      <c r="BB27" s="1000"/>
      <c r="BC27" s="718"/>
      <c r="BD27" s="380">
        <f>IF('ชื่อ-มาตรฐาน7'!A28="","",'ชื่อ-มาตรฐาน7'!A28)</f>
        <v>23</v>
      </c>
      <c r="BE27" s="380" t="str">
        <f>IF('ชื่อ-มาตรฐาน7'!B28="","",'ชื่อ-มาตรฐาน7'!B28)</f>
        <v/>
      </c>
      <c r="BF27" s="380" t="str">
        <f>IF('ชื่อ-มาตรฐาน7'!C28="","",'ชื่อ-มาตรฐาน7'!C28)</f>
        <v/>
      </c>
      <c r="BG27" s="590" t="str">
        <f>IF('ชื่อ-มาตรฐาน7'!D28="","",'ชื่อ-มาตรฐาน7'!D28)</f>
        <v/>
      </c>
      <c r="BH27" s="590" t="str">
        <f>IF('ชื่อ-มาตรฐาน7'!E28="","",'ชื่อ-มาตรฐาน7'!E28)</f>
        <v/>
      </c>
    </row>
    <row r="28" spans="1:60" s="372" customFormat="1" ht="15" customHeight="1">
      <c r="A28" s="549" t="str">
        <f>IF(B27="","",'ชื่อ-มาตรฐาน7'!A29)</f>
        <v/>
      </c>
      <c r="B28" s="666" t="str">
        <f>IF('ชื่อ-มาตรฐาน7'!B29="","",'ชื่อ-มาตรฐาน7'!B29)</f>
        <v/>
      </c>
      <c r="C28" s="667"/>
      <c r="D28" s="668"/>
      <c r="E28" s="669"/>
      <c r="F28" s="669"/>
      <c r="G28" s="670"/>
      <c r="H28" s="671"/>
      <c r="I28" s="645" t="str">
        <f t="shared" si="0"/>
        <v/>
      </c>
      <c r="J28" s="651" t="str">
        <f t="shared" si="1"/>
        <v/>
      </c>
      <c r="K28" s="672"/>
      <c r="L28" s="668"/>
      <c r="M28" s="673"/>
      <c r="N28" s="674"/>
      <c r="O28" s="670"/>
      <c r="P28" s="670"/>
      <c r="Q28" s="651" t="str">
        <f t="shared" si="2"/>
        <v/>
      </c>
      <c r="R28" s="651" t="str">
        <f t="shared" si="3"/>
        <v/>
      </c>
      <c r="S28" s="689"/>
      <c r="T28" s="673"/>
      <c r="U28" s="673"/>
      <c r="V28" s="673"/>
      <c r="W28" s="676"/>
      <c r="X28" s="677"/>
      <c r="Y28" s="678" t="str">
        <f t="shared" si="4"/>
        <v/>
      </c>
      <c r="Z28" s="651" t="str">
        <f t="shared" si="5"/>
        <v/>
      </c>
      <c r="AA28" s="652" t="str">
        <f t="shared" si="6"/>
        <v/>
      </c>
      <c r="AB28" s="679" t="str">
        <f t="shared" si="10"/>
        <v/>
      </c>
      <c r="AC28" s="651"/>
      <c r="AD28" s="655"/>
      <c r="AE28" s="655"/>
      <c r="AF28" s="680"/>
      <c r="AG28" s="681"/>
      <c r="AH28" s="671"/>
      <c r="AI28" s="658" t="str">
        <f t="shared" si="16"/>
        <v/>
      </c>
      <c r="AJ28" s="682" t="str">
        <f t="shared" si="17"/>
        <v/>
      </c>
      <c r="AK28" s="683" t="str">
        <f t="shared" si="18"/>
        <v/>
      </c>
      <c r="AL28" s="654">
        <v>3</v>
      </c>
      <c r="AM28" s="655">
        <v>3</v>
      </c>
      <c r="AN28" s="655">
        <v>3</v>
      </c>
      <c r="AO28" s="680">
        <v>3</v>
      </c>
      <c r="AP28" s="681">
        <v>3</v>
      </c>
      <c r="AQ28" s="671" t="str">
        <f t="shared" si="19"/>
        <v/>
      </c>
      <c r="AR28" s="684" t="str">
        <f t="shared" ca="1" si="13"/>
        <v xml:space="preserve"> </v>
      </c>
      <c r="AS28" s="690">
        <v>3</v>
      </c>
      <c r="AT28" s="686">
        <v>3</v>
      </c>
      <c r="AU28" s="686">
        <v>3</v>
      </c>
      <c r="AV28" s="686">
        <v>3</v>
      </c>
      <c r="AW28" s="686">
        <v>3</v>
      </c>
      <c r="AX28" s="686">
        <v>3</v>
      </c>
      <c r="AY28" s="686">
        <v>3</v>
      </c>
      <c r="AZ28" s="687">
        <v>3</v>
      </c>
      <c r="BA28" s="999" t="str">
        <f t="shared" ca="1" si="20"/>
        <v/>
      </c>
      <c r="BB28" s="1000"/>
      <c r="BC28" s="719" t="s">
        <v>477</v>
      </c>
      <c r="BD28" s="380">
        <f>IF('ชื่อ-มาตรฐาน7'!A29="","",'ชื่อ-มาตรฐาน7'!A29)</f>
        <v>24</v>
      </c>
      <c r="BE28" s="380" t="str">
        <f>IF('ชื่อ-มาตรฐาน7'!B29="","",'ชื่อ-มาตรฐาน7'!B29)</f>
        <v/>
      </c>
      <c r="BF28" s="380" t="str">
        <f>IF('ชื่อ-มาตรฐาน7'!C29="","",'ชื่อ-มาตรฐาน7'!C29)</f>
        <v/>
      </c>
      <c r="BG28" s="590" t="str">
        <f>IF('ชื่อ-มาตรฐาน7'!D29="","",'ชื่อ-มาตรฐาน7'!D29)</f>
        <v/>
      </c>
      <c r="BH28" s="590" t="str">
        <f>IF('ชื่อ-มาตรฐาน7'!E29="","",'ชื่อ-มาตรฐาน7'!E29)</f>
        <v/>
      </c>
    </row>
    <row r="29" spans="1:60" s="372" customFormat="1" ht="15" customHeight="1">
      <c r="A29" s="550" t="str">
        <f>IF(B28="","",'ชื่อ-มาตรฐาน7'!A30)</f>
        <v/>
      </c>
      <c r="B29" s="691" t="str">
        <f>IF('ชื่อ-มาตรฐาน7'!B30="","",'ชื่อ-มาตรฐาน7'!B30)</f>
        <v/>
      </c>
      <c r="C29" s="692"/>
      <c r="D29" s="693"/>
      <c r="E29" s="694"/>
      <c r="F29" s="694"/>
      <c r="G29" s="695"/>
      <c r="H29" s="696"/>
      <c r="I29" s="697" t="str">
        <f t="shared" si="0"/>
        <v/>
      </c>
      <c r="J29" s="651" t="str">
        <f t="shared" si="1"/>
        <v/>
      </c>
      <c r="K29" s="698"/>
      <c r="L29" s="693"/>
      <c r="M29" s="699"/>
      <c r="N29" s="700"/>
      <c r="O29" s="695"/>
      <c r="P29" s="695"/>
      <c r="Q29" s="651" t="str">
        <f t="shared" si="2"/>
        <v/>
      </c>
      <c r="R29" s="651" t="str">
        <f t="shared" si="3"/>
        <v/>
      </c>
      <c r="S29" s="701"/>
      <c r="T29" s="699"/>
      <c r="U29" s="699"/>
      <c r="V29" s="699"/>
      <c r="W29" s="702"/>
      <c r="X29" s="703"/>
      <c r="Y29" s="704" t="str">
        <f t="shared" si="4"/>
        <v/>
      </c>
      <c r="Z29" s="651" t="str">
        <f t="shared" si="5"/>
        <v/>
      </c>
      <c r="AA29" s="652" t="str">
        <f t="shared" si="6"/>
        <v/>
      </c>
      <c r="AB29" s="705" t="str">
        <f t="shared" si="10"/>
        <v/>
      </c>
      <c r="AC29" s="651"/>
      <c r="AD29" s="707"/>
      <c r="AE29" s="707"/>
      <c r="AF29" s="708"/>
      <c r="AG29" s="709"/>
      <c r="AH29" s="696"/>
      <c r="AI29" s="658" t="str">
        <f t="shared" si="16"/>
        <v/>
      </c>
      <c r="AJ29" s="716" t="str">
        <f t="shared" si="17"/>
        <v/>
      </c>
      <c r="AK29" s="710" t="str">
        <f t="shared" si="18"/>
        <v/>
      </c>
      <c r="AL29" s="706">
        <v>3</v>
      </c>
      <c r="AM29" s="707">
        <v>3</v>
      </c>
      <c r="AN29" s="707">
        <v>3</v>
      </c>
      <c r="AO29" s="708">
        <v>3</v>
      </c>
      <c r="AP29" s="709">
        <v>3</v>
      </c>
      <c r="AQ29" s="696" t="str">
        <f t="shared" si="19"/>
        <v/>
      </c>
      <c r="AR29" s="711" t="str">
        <f t="shared" ca="1" si="13"/>
        <v xml:space="preserve"> </v>
      </c>
      <c r="AS29" s="712">
        <v>3</v>
      </c>
      <c r="AT29" s="713">
        <v>3</v>
      </c>
      <c r="AU29" s="713">
        <v>3</v>
      </c>
      <c r="AV29" s="713">
        <v>3</v>
      </c>
      <c r="AW29" s="713">
        <v>3</v>
      </c>
      <c r="AX29" s="713">
        <v>3</v>
      </c>
      <c r="AY29" s="713">
        <v>3</v>
      </c>
      <c r="AZ29" s="714">
        <v>3</v>
      </c>
      <c r="BA29" s="1001" t="str">
        <f t="shared" ca="1" si="20"/>
        <v/>
      </c>
      <c r="BB29" s="1002"/>
      <c r="BC29" s="718" t="s">
        <v>32</v>
      </c>
      <c r="BD29" s="380">
        <f>IF('ชื่อ-มาตรฐาน7'!A30="","",'ชื่อ-มาตรฐาน7'!A30)</f>
        <v>25</v>
      </c>
      <c r="BE29" s="380" t="str">
        <f>IF('ชื่อ-มาตรฐาน7'!B30="","",'ชื่อ-มาตรฐาน7'!B30)</f>
        <v/>
      </c>
      <c r="BF29" s="380" t="str">
        <f>IF('ชื่อ-มาตรฐาน7'!C30="","",'ชื่อ-มาตรฐาน7'!C30)</f>
        <v/>
      </c>
      <c r="BG29" s="590" t="str">
        <f>IF('ชื่อ-มาตรฐาน7'!D30="","",'ชื่อ-มาตรฐาน7'!D30)</f>
        <v/>
      </c>
      <c r="BH29" s="590" t="str">
        <f>IF('ชื่อ-มาตรฐาน7'!E30="","",'ชื่อ-มาตรฐาน7'!E30)</f>
        <v/>
      </c>
    </row>
    <row r="30" spans="1:60" s="372" customFormat="1" ht="15" customHeight="1">
      <c r="A30" s="548" t="str">
        <f>IF(B29="","",'ชื่อ-มาตรฐาน7'!A31)</f>
        <v/>
      </c>
      <c r="B30" s="642" t="str">
        <f>IF('ชื่อ-มาตรฐาน7'!B31="","",'ชื่อ-มาตรฐาน7'!B31)</f>
        <v/>
      </c>
      <c r="C30" s="643"/>
      <c r="D30" s="646"/>
      <c r="E30" s="646"/>
      <c r="F30" s="646"/>
      <c r="G30" s="648"/>
      <c r="H30" s="657"/>
      <c r="I30" s="715" t="str">
        <f t="shared" si="0"/>
        <v/>
      </c>
      <c r="J30" s="651" t="str">
        <f t="shared" si="1"/>
        <v/>
      </c>
      <c r="K30" s="643"/>
      <c r="L30" s="646"/>
      <c r="M30" s="647"/>
      <c r="N30" s="647"/>
      <c r="O30" s="648"/>
      <c r="P30" s="648"/>
      <c r="Q30" s="651" t="str">
        <f t="shared" si="2"/>
        <v/>
      </c>
      <c r="R30" s="651" t="str">
        <f t="shared" si="3"/>
        <v/>
      </c>
      <c r="S30" s="649"/>
      <c r="T30" s="647"/>
      <c r="U30" s="647"/>
      <c r="V30" s="647"/>
      <c r="W30" s="650"/>
      <c r="X30" s="648"/>
      <c r="Y30" s="651" t="str">
        <f t="shared" si="4"/>
        <v/>
      </c>
      <c r="Z30" s="651" t="str">
        <f t="shared" si="5"/>
        <v/>
      </c>
      <c r="AA30" s="652" t="str">
        <f t="shared" si="6"/>
        <v/>
      </c>
      <c r="AB30" s="653" t="str">
        <f t="shared" si="10"/>
        <v/>
      </c>
      <c r="AC30" s="651"/>
      <c r="AD30" s="655"/>
      <c r="AE30" s="655"/>
      <c r="AF30" s="656"/>
      <c r="AG30" s="656"/>
      <c r="AH30" s="657"/>
      <c r="AI30" s="658" t="str">
        <f t="shared" si="16"/>
        <v/>
      </c>
      <c r="AJ30" s="659" t="str">
        <f t="shared" si="17"/>
        <v/>
      </c>
      <c r="AK30" s="660" t="str">
        <f t="shared" si="18"/>
        <v/>
      </c>
      <c r="AL30" s="654">
        <v>3</v>
      </c>
      <c r="AM30" s="655">
        <v>3</v>
      </c>
      <c r="AN30" s="655">
        <v>3</v>
      </c>
      <c r="AO30" s="656">
        <v>3</v>
      </c>
      <c r="AP30" s="656">
        <v>3</v>
      </c>
      <c r="AQ30" s="657" t="str">
        <f t="shared" si="19"/>
        <v/>
      </c>
      <c r="AR30" s="661" t="str">
        <f t="shared" ca="1" si="13"/>
        <v xml:space="preserve"> </v>
      </c>
      <c r="AS30" s="662">
        <v>3</v>
      </c>
      <c r="AT30" s="663">
        <v>3</v>
      </c>
      <c r="AU30" s="663">
        <v>3</v>
      </c>
      <c r="AV30" s="663">
        <v>3</v>
      </c>
      <c r="AW30" s="663">
        <v>3</v>
      </c>
      <c r="AX30" s="663">
        <v>3</v>
      </c>
      <c r="AY30" s="663">
        <v>3</v>
      </c>
      <c r="AZ30" s="664">
        <v>3</v>
      </c>
      <c r="BA30" s="997" t="str">
        <f t="shared" ca="1" si="20"/>
        <v/>
      </c>
      <c r="BB30" s="998"/>
      <c r="BC30" s="688" t="s">
        <v>478</v>
      </c>
      <c r="BD30" s="380">
        <f>IF('ชื่อ-มาตรฐาน7'!A31="","",'ชื่อ-มาตรฐาน7'!A31)</f>
        <v>26</v>
      </c>
      <c r="BE30" s="380" t="str">
        <f>IF('ชื่อ-มาตรฐาน7'!B31="","",'ชื่อ-มาตรฐาน7'!B31)</f>
        <v/>
      </c>
      <c r="BF30" s="380" t="str">
        <f>IF('ชื่อ-มาตรฐาน7'!C31="","",'ชื่อ-มาตรฐาน7'!C31)</f>
        <v/>
      </c>
      <c r="BG30" s="590" t="str">
        <f>IF('ชื่อ-มาตรฐาน7'!D31="","",'ชื่อ-มาตรฐาน7'!D31)</f>
        <v/>
      </c>
      <c r="BH30" s="590" t="str">
        <f>IF('ชื่อ-มาตรฐาน7'!E31="","",'ชื่อ-มาตรฐาน7'!E31)</f>
        <v/>
      </c>
    </row>
    <row r="31" spans="1:60" s="372" customFormat="1" ht="15" customHeight="1">
      <c r="A31" s="549" t="str">
        <f>IF(B30="","",'ชื่อ-มาตรฐาน7'!A32)</f>
        <v/>
      </c>
      <c r="B31" s="666" t="str">
        <f>IF('ชื่อ-มาตรฐาน7'!B32="","",'ชื่อ-มาตรฐาน7'!B32)</f>
        <v/>
      </c>
      <c r="C31" s="643"/>
      <c r="D31" s="646"/>
      <c r="E31" s="646"/>
      <c r="F31" s="646"/>
      <c r="G31" s="648"/>
      <c r="H31" s="657"/>
      <c r="I31" s="715" t="str">
        <f t="shared" si="0"/>
        <v/>
      </c>
      <c r="J31" s="651" t="str">
        <f t="shared" si="1"/>
        <v/>
      </c>
      <c r="K31" s="643"/>
      <c r="L31" s="646"/>
      <c r="M31" s="647"/>
      <c r="N31" s="647"/>
      <c r="O31" s="648"/>
      <c r="P31" s="648"/>
      <c r="Q31" s="651" t="str">
        <f t="shared" si="2"/>
        <v/>
      </c>
      <c r="R31" s="651" t="str">
        <f t="shared" si="3"/>
        <v/>
      </c>
      <c r="S31" s="649"/>
      <c r="T31" s="647"/>
      <c r="U31" s="647"/>
      <c r="V31" s="647"/>
      <c r="W31" s="650"/>
      <c r="X31" s="648"/>
      <c r="Y31" s="651" t="str">
        <f t="shared" si="4"/>
        <v/>
      </c>
      <c r="Z31" s="651" t="str">
        <f t="shared" si="5"/>
        <v/>
      </c>
      <c r="AA31" s="652" t="str">
        <f t="shared" si="6"/>
        <v/>
      </c>
      <c r="AB31" s="653" t="str">
        <f t="shared" ref="AB31" si="21">IF($B31="","",A31)</f>
        <v/>
      </c>
      <c r="AC31" s="651"/>
      <c r="AD31" s="655"/>
      <c r="AE31" s="655"/>
      <c r="AF31" s="656"/>
      <c r="AG31" s="656"/>
      <c r="AH31" s="657"/>
      <c r="AI31" s="658" t="str">
        <f t="shared" ref="AI31" si="22">IF($B31="","",(SUM(AC31:AG31)))</f>
        <v/>
      </c>
      <c r="AJ31" s="659" t="str">
        <f t="shared" ref="AJ31" si="23">IF($B31="","",(SUM(AI31,AA31)))</f>
        <v/>
      </c>
      <c r="AK31" s="660" t="str">
        <f t="shared" si="18"/>
        <v/>
      </c>
      <c r="AL31" s="654">
        <v>3</v>
      </c>
      <c r="AM31" s="655">
        <v>3</v>
      </c>
      <c r="AN31" s="655">
        <v>3</v>
      </c>
      <c r="AO31" s="656">
        <v>3</v>
      </c>
      <c r="AP31" s="656">
        <v>3</v>
      </c>
      <c r="AQ31" s="657" t="str">
        <f t="shared" ref="AQ31" si="24">AJ31</f>
        <v/>
      </c>
      <c r="AR31" s="661" t="str">
        <f t="shared" ca="1" si="13"/>
        <v xml:space="preserve"> </v>
      </c>
      <c r="AS31" s="662">
        <v>3</v>
      </c>
      <c r="AT31" s="663">
        <v>3</v>
      </c>
      <c r="AU31" s="663">
        <v>3</v>
      </c>
      <c r="AV31" s="663">
        <v>3</v>
      </c>
      <c r="AW31" s="663">
        <v>3</v>
      </c>
      <c r="AX31" s="663">
        <v>3</v>
      </c>
      <c r="AY31" s="663">
        <v>3</v>
      </c>
      <c r="AZ31" s="664">
        <v>3</v>
      </c>
      <c r="BA31" s="997" t="str">
        <f t="shared" ca="1" si="20"/>
        <v/>
      </c>
      <c r="BB31" s="998"/>
      <c r="BC31" s="688" t="s">
        <v>479</v>
      </c>
      <c r="BD31" s="380">
        <f>IF('ชื่อ-มาตรฐาน7'!A32="","",'ชื่อ-มาตรฐาน7'!A32)</f>
        <v>27</v>
      </c>
      <c r="BE31" s="380" t="str">
        <f>IF('ชื่อ-มาตรฐาน7'!B32="","",'ชื่อ-มาตรฐาน7'!B32)</f>
        <v/>
      </c>
      <c r="BF31" s="380" t="str">
        <f>IF('ชื่อ-มาตรฐาน7'!C32="","",'ชื่อ-มาตรฐาน7'!C32)</f>
        <v/>
      </c>
      <c r="BG31" s="590" t="str">
        <f>IF('ชื่อ-มาตรฐาน7'!D32="","",'ชื่อ-มาตรฐาน7'!D32)</f>
        <v/>
      </c>
      <c r="BH31" s="590" t="str">
        <f>IF('ชื่อ-มาตรฐาน7'!E32="","",'ชื่อ-มาตรฐาน7'!E32)</f>
        <v/>
      </c>
    </row>
    <row r="32" spans="1:60" s="372" customFormat="1" ht="15" customHeight="1">
      <c r="A32" s="549" t="str">
        <f>IF(B31="","",'ชื่อ-มาตรฐาน7'!A33)</f>
        <v/>
      </c>
      <c r="B32" s="666" t="str">
        <f>IF('ชื่อ-มาตรฐาน7'!B33="","",'ชื่อ-มาตรฐาน7'!B33)</f>
        <v/>
      </c>
      <c r="C32" s="667"/>
      <c r="D32" s="668"/>
      <c r="E32" s="669"/>
      <c r="F32" s="669"/>
      <c r="G32" s="670"/>
      <c r="H32" s="671"/>
      <c r="I32" s="645" t="str">
        <f t="shared" si="0"/>
        <v/>
      </c>
      <c r="J32" s="651" t="str">
        <f t="shared" si="1"/>
        <v/>
      </c>
      <c r="K32" s="672"/>
      <c r="L32" s="668"/>
      <c r="M32" s="673"/>
      <c r="N32" s="674"/>
      <c r="O32" s="670"/>
      <c r="P32" s="670"/>
      <c r="Q32" s="651" t="str">
        <f t="shared" si="2"/>
        <v/>
      </c>
      <c r="R32" s="651" t="str">
        <f t="shared" si="3"/>
        <v/>
      </c>
      <c r="S32" s="689"/>
      <c r="T32" s="673"/>
      <c r="U32" s="673"/>
      <c r="V32" s="673"/>
      <c r="W32" s="676"/>
      <c r="X32" s="677"/>
      <c r="Y32" s="678" t="str">
        <f t="shared" si="4"/>
        <v/>
      </c>
      <c r="Z32" s="651" t="str">
        <f t="shared" si="5"/>
        <v/>
      </c>
      <c r="AA32" s="652" t="str">
        <f t="shared" si="6"/>
        <v/>
      </c>
      <c r="AB32" s="679" t="str">
        <f t="shared" si="10"/>
        <v/>
      </c>
      <c r="AC32" s="651"/>
      <c r="AD32" s="655"/>
      <c r="AE32" s="655"/>
      <c r="AF32" s="680"/>
      <c r="AG32" s="681"/>
      <c r="AH32" s="671"/>
      <c r="AI32" s="658" t="str">
        <f t="shared" si="16"/>
        <v/>
      </c>
      <c r="AJ32" s="682" t="str">
        <f t="shared" si="17"/>
        <v/>
      </c>
      <c r="AK32" s="683" t="str">
        <f t="shared" si="18"/>
        <v/>
      </c>
      <c r="AL32" s="654">
        <v>3</v>
      </c>
      <c r="AM32" s="655">
        <v>3</v>
      </c>
      <c r="AN32" s="655">
        <v>3</v>
      </c>
      <c r="AO32" s="680">
        <v>3</v>
      </c>
      <c r="AP32" s="681">
        <v>3</v>
      </c>
      <c r="AQ32" s="671" t="str">
        <f t="shared" si="19"/>
        <v/>
      </c>
      <c r="AR32" s="684" t="str">
        <f t="shared" ca="1" si="13"/>
        <v xml:space="preserve"> </v>
      </c>
      <c r="AS32" s="690">
        <v>3</v>
      </c>
      <c r="AT32" s="686">
        <v>3</v>
      </c>
      <c r="AU32" s="686">
        <v>3</v>
      </c>
      <c r="AV32" s="686">
        <v>3</v>
      </c>
      <c r="AW32" s="686">
        <v>3</v>
      </c>
      <c r="AX32" s="686">
        <v>3</v>
      </c>
      <c r="AY32" s="686">
        <v>3</v>
      </c>
      <c r="AZ32" s="687">
        <v>3</v>
      </c>
      <c r="BA32" s="999" t="str">
        <f t="shared" ca="1" si="20"/>
        <v/>
      </c>
      <c r="BB32" s="1000"/>
      <c r="BC32" s="688" t="s">
        <v>480</v>
      </c>
      <c r="BD32" s="380">
        <f>IF('ชื่อ-มาตรฐาน7'!A33="","",'ชื่อ-มาตรฐาน7'!A33)</f>
        <v>28</v>
      </c>
      <c r="BE32" s="380" t="str">
        <f>IF('ชื่อ-มาตรฐาน7'!B33="","",'ชื่อ-มาตรฐาน7'!B33)</f>
        <v/>
      </c>
      <c r="BF32" s="380" t="str">
        <f>IF('ชื่อ-มาตรฐาน7'!C33="","",'ชื่อ-มาตรฐาน7'!C33)</f>
        <v/>
      </c>
      <c r="BG32" s="590" t="str">
        <f>IF('ชื่อ-มาตรฐาน7'!D33="","",'ชื่อ-มาตรฐาน7'!D33)</f>
        <v/>
      </c>
      <c r="BH32" s="590" t="str">
        <f>IF('ชื่อ-มาตรฐาน7'!E33="","",'ชื่อ-มาตรฐาน7'!E33)</f>
        <v/>
      </c>
    </row>
    <row r="33" spans="1:60" s="372" customFormat="1" ht="15" customHeight="1">
      <c r="A33" s="549" t="str">
        <f>IF(B32="","",'ชื่อ-มาตรฐาน7'!A34)</f>
        <v/>
      </c>
      <c r="B33" s="666" t="str">
        <f>IF('ชื่อ-มาตรฐาน7'!B34="","",'ชื่อ-มาตรฐาน7'!B34)</f>
        <v/>
      </c>
      <c r="C33" s="667"/>
      <c r="D33" s="668"/>
      <c r="E33" s="669"/>
      <c r="F33" s="669"/>
      <c r="G33" s="670"/>
      <c r="H33" s="671"/>
      <c r="I33" s="645" t="str">
        <f t="shared" si="0"/>
        <v/>
      </c>
      <c r="J33" s="651" t="str">
        <f t="shared" si="1"/>
        <v/>
      </c>
      <c r="K33" s="672"/>
      <c r="L33" s="668"/>
      <c r="M33" s="673"/>
      <c r="N33" s="674"/>
      <c r="O33" s="670"/>
      <c r="P33" s="670"/>
      <c r="Q33" s="651" t="str">
        <f t="shared" si="2"/>
        <v/>
      </c>
      <c r="R33" s="651" t="str">
        <f t="shared" si="3"/>
        <v/>
      </c>
      <c r="S33" s="689"/>
      <c r="T33" s="673"/>
      <c r="U33" s="673"/>
      <c r="V33" s="673"/>
      <c r="W33" s="676"/>
      <c r="X33" s="677"/>
      <c r="Y33" s="678" t="str">
        <f t="shared" si="4"/>
        <v/>
      </c>
      <c r="Z33" s="651" t="str">
        <f t="shared" si="5"/>
        <v/>
      </c>
      <c r="AA33" s="652" t="str">
        <f t="shared" si="6"/>
        <v/>
      </c>
      <c r="AB33" s="679" t="str">
        <f t="shared" si="10"/>
        <v/>
      </c>
      <c r="AC33" s="651"/>
      <c r="AD33" s="655"/>
      <c r="AE33" s="655"/>
      <c r="AF33" s="680"/>
      <c r="AG33" s="681"/>
      <c r="AH33" s="671"/>
      <c r="AI33" s="658" t="str">
        <f t="shared" si="16"/>
        <v/>
      </c>
      <c r="AJ33" s="682" t="str">
        <f t="shared" si="17"/>
        <v/>
      </c>
      <c r="AK33" s="683" t="str">
        <f t="shared" si="18"/>
        <v/>
      </c>
      <c r="AL33" s="654">
        <v>3</v>
      </c>
      <c r="AM33" s="655">
        <v>3</v>
      </c>
      <c r="AN33" s="655">
        <v>3</v>
      </c>
      <c r="AO33" s="680">
        <v>3</v>
      </c>
      <c r="AP33" s="681">
        <v>3</v>
      </c>
      <c r="AQ33" s="671" t="str">
        <f t="shared" si="19"/>
        <v/>
      </c>
      <c r="AR33" s="684" t="str">
        <f t="shared" ca="1" si="13"/>
        <v xml:space="preserve"> </v>
      </c>
      <c r="AS33" s="690">
        <v>3</v>
      </c>
      <c r="AT33" s="686">
        <v>3</v>
      </c>
      <c r="AU33" s="686">
        <v>3</v>
      </c>
      <c r="AV33" s="686">
        <v>3</v>
      </c>
      <c r="AW33" s="686">
        <v>3</v>
      </c>
      <c r="AX33" s="686">
        <v>3</v>
      </c>
      <c r="AY33" s="686">
        <v>3</v>
      </c>
      <c r="AZ33" s="687">
        <v>3</v>
      </c>
      <c r="BA33" s="999" t="str">
        <f t="shared" ca="1" si="20"/>
        <v/>
      </c>
      <c r="BB33" s="1000"/>
      <c r="BC33" s="688" t="s">
        <v>481</v>
      </c>
      <c r="BD33" s="380">
        <f>IF('ชื่อ-มาตรฐาน7'!A34="","",'ชื่อ-มาตรฐาน7'!A34)</f>
        <v>29</v>
      </c>
      <c r="BE33" s="380" t="str">
        <f>IF('ชื่อ-มาตรฐาน7'!B34="","",'ชื่อ-มาตรฐาน7'!B34)</f>
        <v/>
      </c>
      <c r="BF33" s="380" t="str">
        <f>IF('ชื่อ-มาตรฐาน7'!C34="","",'ชื่อ-มาตรฐาน7'!C34)</f>
        <v/>
      </c>
      <c r="BG33" s="590" t="str">
        <f>IF('ชื่อ-มาตรฐาน7'!D34="","",'ชื่อ-มาตรฐาน7'!D34)</f>
        <v/>
      </c>
      <c r="BH33" s="590" t="str">
        <f>IF('ชื่อ-มาตรฐาน7'!E34="","",'ชื่อ-มาตรฐาน7'!E34)</f>
        <v/>
      </c>
    </row>
    <row r="34" spans="1:60" s="372" customFormat="1" ht="15" customHeight="1">
      <c r="A34" s="550" t="str">
        <f>IF(B33="","",'ชื่อ-มาตรฐาน7'!A35)</f>
        <v/>
      </c>
      <c r="B34" s="691" t="str">
        <f>IF('ชื่อ-มาตรฐาน7'!B35="","",'ชื่อ-มาตรฐาน7'!B35)</f>
        <v/>
      </c>
      <c r="C34" s="692"/>
      <c r="D34" s="693"/>
      <c r="E34" s="694"/>
      <c r="F34" s="694"/>
      <c r="G34" s="695"/>
      <c r="H34" s="696"/>
      <c r="I34" s="697" t="str">
        <f t="shared" si="0"/>
        <v/>
      </c>
      <c r="J34" s="651" t="str">
        <f t="shared" si="1"/>
        <v/>
      </c>
      <c r="K34" s="698"/>
      <c r="L34" s="693"/>
      <c r="M34" s="699"/>
      <c r="N34" s="700"/>
      <c r="O34" s="695"/>
      <c r="P34" s="695"/>
      <c r="Q34" s="651" t="str">
        <f t="shared" si="2"/>
        <v/>
      </c>
      <c r="R34" s="651" t="str">
        <f t="shared" si="3"/>
        <v/>
      </c>
      <c r="S34" s="701"/>
      <c r="T34" s="699"/>
      <c r="U34" s="699"/>
      <c r="V34" s="699"/>
      <c r="W34" s="702"/>
      <c r="X34" s="703"/>
      <c r="Y34" s="704" t="str">
        <f t="shared" si="4"/>
        <v/>
      </c>
      <c r="Z34" s="651" t="str">
        <f t="shared" si="5"/>
        <v/>
      </c>
      <c r="AA34" s="652" t="str">
        <f t="shared" si="6"/>
        <v/>
      </c>
      <c r="AB34" s="705" t="str">
        <f t="shared" si="10"/>
        <v/>
      </c>
      <c r="AC34" s="651"/>
      <c r="AD34" s="707"/>
      <c r="AE34" s="707"/>
      <c r="AF34" s="708"/>
      <c r="AG34" s="709"/>
      <c r="AH34" s="696"/>
      <c r="AI34" s="658" t="str">
        <f t="shared" si="16"/>
        <v/>
      </c>
      <c r="AJ34" s="716" t="str">
        <f t="shared" si="17"/>
        <v/>
      </c>
      <c r="AK34" s="710" t="str">
        <f t="shared" si="18"/>
        <v/>
      </c>
      <c r="AL34" s="706">
        <v>3</v>
      </c>
      <c r="AM34" s="707">
        <v>3</v>
      </c>
      <c r="AN34" s="707">
        <v>3</v>
      </c>
      <c r="AO34" s="708">
        <v>3</v>
      </c>
      <c r="AP34" s="709">
        <v>3</v>
      </c>
      <c r="AQ34" s="696" t="str">
        <f t="shared" si="19"/>
        <v/>
      </c>
      <c r="AR34" s="711" t="str">
        <f t="shared" ca="1" si="13"/>
        <v xml:space="preserve"> </v>
      </c>
      <c r="AS34" s="712">
        <v>3</v>
      </c>
      <c r="AT34" s="713">
        <v>3</v>
      </c>
      <c r="AU34" s="713">
        <v>3</v>
      </c>
      <c r="AV34" s="713">
        <v>3</v>
      </c>
      <c r="AW34" s="713">
        <v>3</v>
      </c>
      <c r="AX34" s="713">
        <v>3</v>
      </c>
      <c r="AY34" s="713">
        <v>3</v>
      </c>
      <c r="AZ34" s="714">
        <v>3</v>
      </c>
      <c r="BA34" s="1001" t="str">
        <f t="shared" ca="1" si="20"/>
        <v/>
      </c>
      <c r="BB34" s="1002"/>
      <c r="BC34" s="688" t="s">
        <v>482</v>
      </c>
      <c r="BD34" s="380">
        <f>IF('ชื่อ-มาตรฐาน7'!A35="","",'ชื่อ-มาตรฐาน7'!A35)</f>
        <v>30</v>
      </c>
      <c r="BE34" s="380" t="str">
        <f>IF('ชื่อ-มาตรฐาน7'!B35="","",'ชื่อ-มาตรฐาน7'!B35)</f>
        <v/>
      </c>
      <c r="BF34" s="380" t="str">
        <f>IF('ชื่อ-มาตรฐาน7'!C35="","",'ชื่อ-มาตรฐาน7'!C35)</f>
        <v/>
      </c>
      <c r="BG34" s="590" t="str">
        <f>IF('ชื่อ-มาตรฐาน7'!D35="","",'ชื่อ-มาตรฐาน7'!D35)</f>
        <v/>
      </c>
      <c r="BH34" s="590" t="str">
        <f>IF('ชื่อ-มาตรฐาน7'!E35="","",'ชื่อ-มาตรฐาน7'!E35)</f>
        <v/>
      </c>
    </row>
    <row r="35" spans="1:60" s="372" customFormat="1" ht="15" customHeight="1">
      <c r="A35" s="548" t="str">
        <f>IF(B34="","",'ชื่อ-มาตรฐาน7'!A36)</f>
        <v/>
      </c>
      <c r="B35" s="642" t="str">
        <f>IF('ชื่อ-มาตรฐาน7'!B36="","",'ชื่อ-มาตรฐาน7'!B36)</f>
        <v/>
      </c>
      <c r="C35" s="643"/>
      <c r="D35" s="646"/>
      <c r="E35" s="646"/>
      <c r="F35" s="646"/>
      <c r="G35" s="648"/>
      <c r="H35" s="657"/>
      <c r="I35" s="715" t="str">
        <f t="shared" si="0"/>
        <v/>
      </c>
      <c r="J35" s="651" t="str">
        <f t="shared" si="1"/>
        <v/>
      </c>
      <c r="K35" s="643"/>
      <c r="L35" s="646"/>
      <c r="M35" s="647"/>
      <c r="N35" s="647"/>
      <c r="O35" s="648"/>
      <c r="P35" s="648"/>
      <c r="Q35" s="651" t="str">
        <f t="shared" si="2"/>
        <v/>
      </c>
      <c r="R35" s="651" t="str">
        <f t="shared" si="3"/>
        <v/>
      </c>
      <c r="S35" s="649"/>
      <c r="T35" s="647"/>
      <c r="U35" s="647"/>
      <c r="V35" s="647"/>
      <c r="W35" s="650"/>
      <c r="X35" s="648"/>
      <c r="Y35" s="651" t="str">
        <f t="shared" si="4"/>
        <v/>
      </c>
      <c r="Z35" s="651" t="str">
        <f t="shared" si="5"/>
        <v/>
      </c>
      <c r="AA35" s="652" t="str">
        <f t="shared" si="6"/>
        <v/>
      </c>
      <c r="AB35" s="653" t="str">
        <f t="shared" ref="AB35:AB39" si="25">IF($B35="","",A35)</f>
        <v/>
      </c>
      <c r="AC35" s="651"/>
      <c r="AD35" s="655"/>
      <c r="AE35" s="655"/>
      <c r="AF35" s="656"/>
      <c r="AG35" s="656"/>
      <c r="AH35" s="657"/>
      <c r="AI35" s="658" t="str">
        <f t="shared" ref="AI35:AI39" si="26">IF($B35="","",(SUM(AC35:AG35)))</f>
        <v/>
      </c>
      <c r="AJ35" s="659" t="str">
        <f t="shared" ref="AJ35:AJ39" si="27">IF($B35="","",(SUM(AI35,AA35)))</f>
        <v/>
      </c>
      <c r="AK35" s="660" t="str">
        <f t="shared" ref="AK35:AK39" si="28">IF(AJ35="","",IF(AJ35&lt;50,"0",IF(AJ35&lt;55,"1",IF(AJ35&lt;60,"1.5",IF(AJ35&lt;65,"2",IF(AJ35&lt;70,"2.5",IF(AJ35&lt;75,"3",IF(AJ35&lt;80,"3.5","4"))))))))</f>
        <v/>
      </c>
      <c r="AL35" s="654">
        <v>3</v>
      </c>
      <c r="AM35" s="655">
        <v>3</v>
      </c>
      <c r="AN35" s="655">
        <v>3</v>
      </c>
      <c r="AO35" s="656">
        <v>3</v>
      </c>
      <c r="AP35" s="656">
        <v>3</v>
      </c>
      <c r="AQ35" s="657" t="str">
        <f t="shared" ref="AQ35:AQ39" si="29">AJ35</f>
        <v/>
      </c>
      <c r="AR35" s="661" t="str">
        <f t="shared" ca="1" si="13"/>
        <v xml:space="preserve"> </v>
      </c>
      <c r="AS35" s="662">
        <v>3</v>
      </c>
      <c r="AT35" s="663">
        <v>3</v>
      </c>
      <c r="AU35" s="663">
        <v>3</v>
      </c>
      <c r="AV35" s="663">
        <v>3</v>
      </c>
      <c r="AW35" s="663">
        <v>3</v>
      </c>
      <c r="AX35" s="663">
        <v>3</v>
      </c>
      <c r="AY35" s="663">
        <v>3</v>
      </c>
      <c r="AZ35" s="664">
        <v>3</v>
      </c>
      <c r="BA35" s="997" t="str">
        <f t="shared" ref="BA35:BA39" ca="1" si="30">IF(AJ35="","",IF(COUNTIF(AS35:AZ35,0)&gt;0,0,MODE(LARGE(AS35:AZ35,ROW(INDIRECT("1:"&amp;COUNT(AS35:AZ35)))))))</f>
        <v/>
      </c>
      <c r="BB35" s="998"/>
      <c r="BC35" s="688" t="s">
        <v>483</v>
      </c>
      <c r="BD35" s="380">
        <f>IF('ชื่อ-มาตรฐาน7'!A36="","",'ชื่อ-มาตรฐาน7'!A36)</f>
        <v>31</v>
      </c>
      <c r="BE35" s="380" t="str">
        <f>IF('ชื่อ-มาตรฐาน7'!B36="","",'ชื่อ-มาตรฐาน7'!B36)</f>
        <v/>
      </c>
      <c r="BF35" s="380" t="str">
        <f>IF('ชื่อ-มาตรฐาน7'!C36="","",'ชื่อ-มาตรฐาน7'!C36)</f>
        <v/>
      </c>
      <c r="BG35" s="590" t="str">
        <f>IF('ชื่อ-มาตรฐาน7'!D36="","",'ชื่อ-มาตรฐาน7'!D36)</f>
        <v/>
      </c>
      <c r="BH35" s="590" t="str">
        <f>IF('ชื่อ-มาตรฐาน7'!E36="","",'ชื่อ-มาตรฐาน7'!E36)</f>
        <v/>
      </c>
    </row>
    <row r="36" spans="1:60" s="372" customFormat="1" ht="15" customHeight="1">
      <c r="A36" s="549" t="str">
        <f>IF(B35="","",'ชื่อ-มาตรฐาน7'!A37)</f>
        <v/>
      </c>
      <c r="B36" s="666" t="str">
        <f>IF('ชื่อ-มาตรฐาน7'!B37="","",'ชื่อ-มาตรฐาน7'!B37)</f>
        <v/>
      </c>
      <c r="C36" s="667"/>
      <c r="D36" s="668"/>
      <c r="E36" s="669"/>
      <c r="F36" s="669"/>
      <c r="G36" s="670"/>
      <c r="H36" s="671"/>
      <c r="I36" s="645" t="str">
        <f t="shared" si="0"/>
        <v/>
      </c>
      <c r="J36" s="651" t="str">
        <f t="shared" si="1"/>
        <v/>
      </c>
      <c r="K36" s="672"/>
      <c r="L36" s="668"/>
      <c r="M36" s="673"/>
      <c r="N36" s="674"/>
      <c r="O36" s="670"/>
      <c r="P36" s="670"/>
      <c r="Q36" s="651" t="str">
        <f t="shared" si="2"/>
        <v/>
      </c>
      <c r="R36" s="651" t="str">
        <f t="shared" si="3"/>
        <v/>
      </c>
      <c r="S36" s="675"/>
      <c r="T36" s="673"/>
      <c r="U36" s="673"/>
      <c r="V36" s="673"/>
      <c r="W36" s="676"/>
      <c r="X36" s="677"/>
      <c r="Y36" s="678" t="str">
        <f t="shared" si="4"/>
        <v/>
      </c>
      <c r="Z36" s="651" t="str">
        <f t="shared" si="5"/>
        <v/>
      </c>
      <c r="AA36" s="652" t="str">
        <f t="shared" si="6"/>
        <v/>
      </c>
      <c r="AB36" s="679" t="str">
        <f t="shared" si="25"/>
        <v/>
      </c>
      <c r="AC36" s="651"/>
      <c r="AD36" s="655"/>
      <c r="AE36" s="655"/>
      <c r="AF36" s="680"/>
      <c r="AG36" s="681"/>
      <c r="AH36" s="671"/>
      <c r="AI36" s="658" t="str">
        <f t="shared" si="26"/>
        <v/>
      </c>
      <c r="AJ36" s="682" t="str">
        <f t="shared" si="27"/>
        <v/>
      </c>
      <c r="AK36" s="683" t="str">
        <f t="shared" si="28"/>
        <v/>
      </c>
      <c r="AL36" s="654">
        <v>3</v>
      </c>
      <c r="AM36" s="655">
        <v>3</v>
      </c>
      <c r="AN36" s="655">
        <v>3</v>
      </c>
      <c r="AO36" s="680">
        <v>3</v>
      </c>
      <c r="AP36" s="681">
        <v>3</v>
      </c>
      <c r="AQ36" s="671" t="str">
        <f t="shared" si="29"/>
        <v/>
      </c>
      <c r="AR36" s="684" t="str">
        <f t="shared" ca="1" si="13"/>
        <v xml:space="preserve"> </v>
      </c>
      <c r="AS36" s="685">
        <v>3</v>
      </c>
      <c r="AT36" s="686">
        <v>3</v>
      </c>
      <c r="AU36" s="686">
        <v>3</v>
      </c>
      <c r="AV36" s="686">
        <v>3</v>
      </c>
      <c r="AW36" s="686">
        <v>3</v>
      </c>
      <c r="AX36" s="686">
        <v>3</v>
      </c>
      <c r="AY36" s="686">
        <v>3</v>
      </c>
      <c r="AZ36" s="687">
        <v>3</v>
      </c>
      <c r="BA36" s="999" t="str">
        <f t="shared" ca="1" si="30"/>
        <v/>
      </c>
      <c r="BB36" s="1000"/>
      <c r="BC36" s="688" t="s">
        <v>484</v>
      </c>
      <c r="BD36" s="380">
        <f>IF('ชื่อ-มาตรฐาน7'!A37="","",'ชื่อ-มาตรฐาน7'!A37)</f>
        <v>32</v>
      </c>
      <c r="BE36" s="380" t="str">
        <f>IF('ชื่อ-มาตรฐาน7'!B37="","",'ชื่อ-มาตรฐาน7'!B37)</f>
        <v/>
      </c>
      <c r="BF36" s="380" t="str">
        <f>IF('ชื่อ-มาตรฐาน7'!C37="","",'ชื่อ-มาตรฐาน7'!C37)</f>
        <v/>
      </c>
      <c r="BG36" s="590" t="str">
        <f>IF('ชื่อ-มาตรฐาน7'!D37="","",'ชื่อ-มาตรฐาน7'!D37)</f>
        <v/>
      </c>
      <c r="BH36" s="590" t="str">
        <f>IF('ชื่อ-มาตรฐาน7'!E37="","",'ชื่อ-มาตรฐาน7'!E37)</f>
        <v/>
      </c>
    </row>
    <row r="37" spans="1:60" s="372" customFormat="1" ht="15" customHeight="1">
      <c r="A37" s="549" t="str">
        <f>IF(B36="","",'ชื่อ-มาตรฐาน7'!A38)</f>
        <v/>
      </c>
      <c r="B37" s="666" t="str">
        <f>IF('ชื่อ-มาตรฐาน7'!B38="","",'ชื่อ-มาตรฐาน7'!B38)</f>
        <v/>
      </c>
      <c r="C37" s="667"/>
      <c r="D37" s="668"/>
      <c r="E37" s="669"/>
      <c r="F37" s="669"/>
      <c r="G37" s="670"/>
      <c r="H37" s="671"/>
      <c r="I37" s="645" t="str">
        <f t="shared" si="0"/>
        <v/>
      </c>
      <c r="J37" s="651" t="str">
        <f t="shared" si="1"/>
        <v/>
      </c>
      <c r="K37" s="672"/>
      <c r="L37" s="668"/>
      <c r="M37" s="673"/>
      <c r="N37" s="674"/>
      <c r="O37" s="670"/>
      <c r="P37" s="670"/>
      <c r="Q37" s="651" t="str">
        <f t="shared" si="2"/>
        <v/>
      </c>
      <c r="R37" s="651" t="str">
        <f t="shared" si="3"/>
        <v/>
      </c>
      <c r="S37" s="689"/>
      <c r="T37" s="673"/>
      <c r="U37" s="673"/>
      <c r="V37" s="673"/>
      <c r="W37" s="676"/>
      <c r="X37" s="677"/>
      <c r="Y37" s="678" t="str">
        <f t="shared" si="4"/>
        <v/>
      </c>
      <c r="Z37" s="651" t="str">
        <f t="shared" si="5"/>
        <v/>
      </c>
      <c r="AA37" s="652" t="str">
        <f t="shared" si="6"/>
        <v/>
      </c>
      <c r="AB37" s="679" t="str">
        <f t="shared" si="25"/>
        <v/>
      </c>
      <c r="AC37" s="651"/>
      <c r="AD37" s="655"/>
      <c r="AE37" s="655"/>
      <c r="AF37" s="680"/>
      <c r="AG37" s="681"/>
      <c r="AH37" s="671"/>
      <c r="AI37" s="658" t="str">
        <f t="shared" si="26"/>
        <v/>
      </c>
      <c r="AJ37" s="682" t="str">
        <f t="shared" si="27"/>
        <v/>
      </c>
      <c r="AK37" s="683" t="str">
        <f t="shared" si="28"/>
        <v/>
      </c>
      <c r="AL37" s="654">
        <v>3</v>
      </c>
      <c r="AM37" s="655">
        <v>3</v>
      </c>
      <c r="AN37" s="655">
        <v>3</v>
      </c>
      <c r="AO37" s="680">
        <v>3</v>
      </c>
      <c r="AP37" s="681">
        <v>3</v>
      </c>
      <c r="AQ37" s="671" t="str">
        <f t="shared" si="29"/>
        <v/>
      </c>
      <c r="AR37" s="684" t="str">
        <f t="shared" ca="1" si="13"/>
        <v xml:space="preserve"> </v>
      </c>
      <c r="AS37" s="690">
        <v>3</v>
      </c>
      <c r="AT37" s="686">
        <v>3</v>
      </c>
      <c r="AU37" s="686">
        <v>3</v>
      </c>
      <c r="AV37" s="686">
        <v>3</v>
      </c>
      <c r="AW37" s="686">
        <v>3</v>
      </c>
      <c r="AX37" s="686">
        <v>3</v>
      </c>
      <c r="AY37" s="686">
        <v>3</v>
      </c>
      <c r="AZ37" s="687">
        <v>3</v>
      </c>
      <c r="BA37" s="999" t="str">
        <f t="shared" ca="1" si="30"/>
        <v/>
      </c>
      <c r="BB37" s="1000"/>
      <c r="BC37" s="688" t="s">
        <v>485</v>
      </c>
      <c r="BD37" s="380">
        <f>IF('ชื่อ-มาตรฐาน7'!A38="","",'ชื่อ-มาตรฐาน7'!A38)</f>
        <v>33</v>
      </c>
      <c r="BE37" s="380" t="str">
        <f>IF('ชื่อ-มาตรฐาน7'!B38="","",'ชื่อ-มาตรฐาน7'!B38)</f>
        <v/>
      </c>
      <c r="BF37" s="380" t="str">
        <f>IF('ชื่อ-มาตรฐาน7'!C38="","",'ชื่อ-มาตรฐาน7'!C38)</f>
        <v/>
      </c>
      <c r="BG37" s="590" t="str">
        <f>IF('ชื่อ-มาตรฐาน7'!D38="","",'ชื่อ-มาตรฐาน7'!D38)</f>
        <v/>
      </c>
      <c r="BH37" s="590" t="str">
        <f>IF('ชื่อ-มาตรฐาน7'!E38="","",'ชื่อ-มาตรฐาน7'!E38)</f>
        <v/>
      </c>
    </row>
    <row r="38" spans="1:60" s="372" customFormat="1" ht="15" customHeight="1">
      <c r="A38" s="549" t="str">
        <f>IF(B37="","",'ชื่อ-มาตรฐาน7'!A39)</f>
        <v/>
      </c>
      <c r="B38" s="666" t="str">
        <f>IF('ชื่อ-มาตรฐาน7'!B39="","",'ชื่อ-มาตรฐาน7'!B39)</f>
        <v/>
      </c>
      <c r="C38" s="667"/>
      <c r="D38" s="668"/>
      <c r="E38" s="669"/>
      <c r="F38" s="669"/>
      <c r="G38" s="670"/>
      <c r="H38" s="671"/>
      <c r="I38" s="645" t="str">
        <f t="shared" si="0"/>
        <v/>
      </c>
      <c r="J38" s="651" t="str">
        <f t="shared" si="1"/>
        <v/>
      </c>
      <c r="K38" s="672"/>
      <c r="L38" s="668"/>
      <c r="M38" s="673"/>
      <c r="N38" s="674"/>
      <c r="O38" s="670"/>
      <c r="P38" s="670"/>
      <c r="Q38" s="651" t="str">
        <f t="shared" si="2"/>
        <v/>
      </c>
      <c r="R38" s="651" t="str">
        <f t="shared" si="3"/>
        <v/>
      </c>
      <c r="S38" s="689"/>
      <c r="T38" s="673"/>
      <c r="U38" s="673"/>
      <c r="V38" s="673"/>
      <c r="W38" s="676"/>
      <c r="X38" s="677"/>
      <c r="Y38" s="678" t="str">
        <f t="shared" si="4"/>
        <v/>
      </c>
      <c r="Z38" s="651" t="str">
        <f t="shared" si="5"/>
        <v/>
      </c>
      <c r="AA38" s="652" t="str">
        <f t="shared" si="6"/>
        <v/>
      </c>
      <c r="AB38" s="679" t="str">
        <f t="shared" si="25"/>
        <v/>
      </c>
      <c r="AC38" s="651"/>
      <c r="AD38" s="655"/>
      <c r="AE38" s="655"/>
      <c r="AF38" s="680"/>
      <c r="AG38" s="681"/>
      <c r="AH38" s="671"/>
      <c r="AI38" s="658" t="str">
        <f t="shared" si="26"/>
        <v/>
      </c>
      <c r="AJ38" s="682" t="str">
        <f t="shared" si="27"/>
        <v/>
      </c>
      <c r="AK38" s="683" t="str">
        <f t="shared" si="28"/>
        <v/>
      </c>
      <c r="AL38" s="654">
        <v>3</v>
      </c>
      <c r="AM38" s="655">
        <v>3</v>
      </c>
      <c r="AN38" s="655">
        <v>3</v>
      </c>
      <c r="AO38" s="680">
        <v>3</v>
      </c>
      <c r="AP38" s="681">
        <v>3</v>
      </c>
      <c r="AQ38" s="671" t="str">
        <f t="shared" si="29"/>
        <v/>
      </c>
      <c r="AR38" s="684" t="str">
        <f t="shared" ca="1" si="13"/>
        <v xml:space="preserve"> </v>
      </c>
      <c r="AS38" s="690">
        <v>3</v>
      </c>
      <c r="AT38" s="686">
        <v>3</v>
      </c>
      <c r="AU38" s="686">
        <v>3</v>
      </c>
      <c r="AV38" s="686">
        <v>3</v>
      </c>
      <c r="AW38" s="686">
        <v>3</v>
      </c>
      <c r="AX38" s="686">
        <v>3</v>
      </c>
      <c r="AY38" s="686">
        <v>3</v>
      </c>
      <c r="AZ38" s="687">
        <v>3</v>
      </c>
      <c r="BA38" s="999" t="str">
        <f t="shared" ca="1" si="30"/>
        <v/>
      </c>
      <c r="BB38" s="1000"/>
      <c r="BC38" s="720"/>
      <c r="BD38" s="380">
        <f>IF('ชื่อ-มาตรฐาน7'!A39="","",'ชื่อ-มาตรฐาน7'!A39)</f>
        <v>34</v>
      </c>
      <c r="BE38" s="380" t="str">
        <f>IF('ชื่อ-มาตรฐาน7'!B39="","",'ชื่อ-มาตรฐาน7'!B39)</f>
        <v/>
      </c>
      <c r="BF38" s="380" t="str">
        <f>IF('ชื่อ-มาตรฐาน7'!C39="","",'ชื่อ-มาตรฐาน7'!C39)</f>
        <v/>
      </c>
      <c r="BG38" s="590" t="str">
        <f>IF('ชื่อ-มาตรฐาน7'!D39="","",'ชื่อ-มาตรฐาน7'!D39)</f>
        <v/>
      </c>
      <c r="BH38" s="590" t="str">
        <f>IF('ชื่อ-มาตรฐาน7'!E39="","",'ชื่อ-มาตรฐาน7'!E39)</f>
        <v/>
      </c>
    </row>
    <row r="39" spans="1:60" s="372" customFormat="1" ht="15" customHeight="1">
      <c r="A39" s="550" t="str">
        <f>IF(B38="","",'ชื่อ-มาตรฐาน7'!A40)</f>
        <v/>
      </c>
      <c r="B39" s="691" t="str">
        <f>IF('ชื่อ-มาตรฐาน7'!B40="","",'ชื่อ-มาตรฐาน7'!B40)</f>
        <v/>
      </c>
      <c r="C39" s="692"/>
      <c r="D39" s="693"/>
      <c r="E39" s="694"/>
      <c r="F39" s="694"/>
      <c r="G39" s="695"/>
      <c r="H39" s="696"/>
      <c r="I39" s="697" t="str">
        <f t="shared" si="0"/>
        <v/>
      </c>
      <c r="J39" s="651" t="str">
        <f t="shared" si="1"/>
        <v/>
      </c>
      <c r="K39" s="698"/>
      <c r="L39" s="693"/>
      <c r="M39" s="699"/>
      <c r="N39" s="700"/>
      <c r="O39" s="695"/>
      <c r="P39" s="695"/>
      <c r="Q39" s="651" t="str">
        <f t="shared" si="2"/>
        <v/>
      </c>
      <c r="R39" s="651" t="str">
        <f t="shared" si="3"/>
        <v/>
      </c>
      <c r="S39" s="701"/>
      <c r="T39" s="699"/>
      <c r="U39" s="699"/>
      <c r="V39" s="699"/>
      <c r="W39" s="702"/>
      <c r="X39" s="703"/>
      <c r="Y39" s="704" t="str">
        <f t="shared" si="4"/>
        <v/>
      </c>
      <c r="Z39" s="651" t="str">
        <f t="shared" si="5"/>
        <v/>
      </c>
      <c r="AA39" s="652" t="str">
        <f t="shared" si="6"/>
        <v/>
      </c>
      <c r="AB39" s="705" t="str">
        <f t="shared" si="25"/>
        <v/>
      </c>
      <c r="AC39" s="651"/>
      <c r="AD39" s="707"/>
      <c r="AE39" s="707"/>
      <c r="AF39" s="708"/>
      <c r="AG39" s="709"/>
      <c r="AH39" s="696"/>
      <c r="AI39" s="658" t="str">
        <f t="shared" si="26"/>
        <v/>
      </c>
      <c r="AJ39" s="716" t="str">
        <f t="shared" si="27"/>
        <v/>
      </c>
      <c r="AK39" s="710" t="str">
        <f t="shared" si="28"/>
        <v/>
      </c>
      <c r="AL39" s="706">
        <v>3</v>
      </c>
      <c r="AM39" s="707">
        <v>3</v>
      </c>
      <c r="AN39" s="707">
        <v>3</v>
      </c>
      <c r="AO39" s="708">
        <v>3</v>
      </c>
      <c r="AP39" s="709">
        <v>3</v>
      </c>
      <c r="AQ39" s="696" t="str">
        <f t="shared" si="29"/>
        <v/>
      </c>
      <c r="AR39" s="711" t="str">
        <f t="shared" ca="1" si="13"/>
        <v xml:space="preserve"> </v>
      </c>
      <c r="AS39" s="712">
        <v>3</v>
      </c>
      <c r="AT39" s="713">
        <v>3</v>
      </c>
      <c r="AU39" s="713">
        <v>3</v>
      </c>
      <c r="AV39" s="713">
        <v>3</v>
      </c>
      <c r="AW39" s="713">
        <v>3</v>
      </c>
      <c r="AX39" s="713">
        <v>3</v>
      </c>
      <c r="AY39" s="713">
        <v>3</v>
      </c>
      <c r="AZ39" s="714">
        <v>3</v>
      </c>
      <c r="BA39" s="1001" t="str">
        <f t="shared" ca="1" si="30"/>
        <v/>
      </c>
      <c r="BB39" s="1002"/>
      <c r="BC39" s="720"/>
      <c r="BD39" s="380">
        <f>IF('ชื่อ-มาตรฐาน7'!A40="","",'ชื่อ-มาตรฐาน7'!A40)</f>
        <v>35</v>
      </c>
      <c r="BE39" s="380" t="str">
        <f>IF('ชื่อ-มาตรฐาน7'!B40="","",'ชื่อ-มาตรฐาน7'!B40)</f>
        <v/>
      </c>
      <c r="BF39" s="380" t="str">
        <f>IF('ชื่อ-มาตรฐาน7'!C40="","",'ชื่อ-มาตรฐาน7'!C40)</f>
        <v/>
      </c>
      <c r="BG39" s="590" t="str">
        <f>IF('ชื่อ-มาตรฐาน7'!D40="","",'ชื่อ-มาตรฐาน7'!D40)</f>
        <v/>
      </c>
      <c r="BH39" s="590" t="str">
        <f>IF('ชื่อ-มาตรฐาน7'!E40="","",'ชื่อ-มาตรฐาน7'!E40)</f>
        <v/>
      </c>
    </row>
    <row r="40" spans="1:60" s="372" customFormat="1" ht="15" customHeight="1">
      <c r="A40" s="548" t="str">
        <f>IF(B39="","",'ชื่อ-มาตรฐาน7'!A41)</f>
        <v/>
      </c>
      <c r="B40" s="642" t="str">
        <f>IF('ชื่อ-มาตรฐาน7'!B41="","",'ชื่อ-มาตรฐาน7'!B41)</f>
        <v/>
      </c>
      <c r="C40" s="643"/>
      <c r="D40" s="646"/>
      <c r="E40" s="646"/>
      <c r="F40" s="646"/>
      <c r="G40" s="648"/>
      <c r="H40" s="657"/>
      <c r="I40" s="715" t="str">
        <f t="shared" si="0"/>
        <v/>
      </c>
      <c r="J40" s="651" t="str">
        <f t="shared" si="1"/>
        <v/>
      </c>
      <c r="K40" s="643"/>
      <c r="L40" s="646"/>
      <c r="M40" s="647"/>
      <c r="N40" s="647"/>
      <c r="O40" s="648"/>
      <c r="P40" s="648"/>
      <c r="Q40" s="651" t="str">
        <f t="shared" si="2"/>
        <v/>
      </c>
      <c r="R40" s="651" t="str">
        <f t="shared" si="3"/>
        <v/>
      </c>
      <c r="S40" s="649"/>
      <c r="T40" s="647"/>
      <c r="U40" s="647"/>
      <c r="V40" s="647"/>
      <c r="W40" s="650"/>
      <c r="X40" s="648"/>
      <c r="Y40" s="651" t="str">
        <f t="shared" si="4"/>
        <v/>
      </c>
      <c r="Z40" s="651" t="str">
        <f t="shared" si="5"/>
        <v/>
      </c>
      <c r="AA40" s="652" t="str">
        <f t="shared" si="6"/>
        <v/>
      </c>
      <c r="AB40" s="653" t="str">
        <f t="shared" ref="AB40:AB54" si="31">IF($B40="","",A40)</f>
        <v/>
      </c>
      <c r="AC40" s="651"/>
      <c r="AD40" s="655"/>
      <c r="AE40" s="655"/>
      <c r="AF40" s="656"/>
      <c r="AG40" s="656"/>
      <c r="AH40" s="657"/>
      <c r="AI40" s="658" t="str">
        <f t="shared" ref="AI40:AI54" si="32">IF($B40="","",(SUM(AC40:AG40)))</f>
        <v/>
      </c>
      <c r="AJ40" s="659" t="str">
        <f t="shared" ref="AJ40:AJ54" si="33">IF($B40="","",(SUM(AI40,AA40)))</f>
        <v/>
      </c>
      <c r="AK40" s="660" t="str">
        <f t="shared" ref="AK40:AK54" si="34">IF(AJ40="","",IF(AJ40&lt;50,"0",IF(AJ40&lt;55,"1",IF(AJ40&lt;60,"1.5",IF(AJ40&lt;65,"2",IF(AJ40&lt;70,"2.5",IF(AJ40&lt;75,"3",IF(AJ40&lt;80,"3.5","4"))))))))</f>
        <v/>
      </c>
      <c r="AL40" s="654">
        <v>3</v>
      </c>
      <c r="AM40" s="655">
        <v>3</v>
      </c>
      <c r="AN40" s="655">
        <v>3</v>
      </c>
      <c r="AO40" s="656">
        <v>3</v>
      </c>
      <c r="AP40" s="656">
        <v>3</v>
      </c>
      <c r="AQ40" s="657" t="str">
        <f t="shared" ref="AQ40:AQ54" si="35">AJ40</f>
        <v/>
      </c>
      <c r="AR40" s="661" t="str">
        <f t="shared" ca="1" si="13"/>
        <v xml:space="preserve"> </v>
      </c>
      <c r="AS40" s="662">
        <v>3</v>
      </c>
      <c r="AT40" s="663">
        <v>3</v>
      </c>
      <c r="AU40" s="663">
        <v>3</v>
      </c>
      <c r="AV40" s="663">
        <v>3</v>
      </c>
      <c r="AW40" s="663">
        <v>3</v>
      </c>
      <c r="AX40" s="663">
        <v>3</v>
      </c>
      <c r="AY40" s="663">
        <v>3</v>
      </c>
      <c r="AZ40" s="664">
        <v>3</v>
      </c>
      <c r="BA40" s="997" t="str">
        <f t="shared" ref="BA40:BA54" ca="1" si="36">IF(AJ40="","",IF(COUNTIF(AS40:AZ40,0)&gt;0,0,MODE(LARGE(AS40:AZ40,ROW(INDIRECT("1:"&amp;COUNT(AS40:AZ40)))))))</f>
        <v/>
      </c>
      <c r="BB40" s="998"/>
      <c r="BC40" s="720"/>
      <c r="BD40" s="380">
        <f>IF('ชื่อ-มาตรฐาน7'!A41="","",'ชื่อ-มาตรฐาน7'!A41)</f>
        <v>36</v>
      </c>
      <c r="BE40" s="380" t="str">
        <f>IF('ชื่อ-มาตรฐาน7'!B41="","",'ชื่อ-มาตรฐาน7'!B41)</f>
        <v/>
      </c>
      <c r="BF40" s="380" t="str">
        <f>IF('ชื่อ-มาตรฐาน7'!C41="","",'ชื่อ-มาตรฐาน7'!C41)</f>
        <v/>
      </c>
      <c r="BG40" s="590" t="str">
        <f>IF('ชื่อ-มาตรฐาน7'!D41="","",'ชื่อ-มาตรฐาน7'!D41)</f>
        <v/>
      </c>
      <c r="BH40" s="590" t="str">
        <f>IF('ชื่อ-มาตรฐาน7'!E41="","",'ชื่อ-มาตรฐาน7'!E41)</f>
        <v/>
      </c>
    </row>
    <row r="41" spans="1:60" s="372" customFormat="1" ht="15" customHeight="1">
      <c r="A41" s="549" t="str">
        <f>IF(B40="","",'ชื่อ-มาตรฐาน7'!A42)</f>
        <v/>
      </c>
      <c r="B41" s="666" t="str">
        <f>IF('ชื่อ-มาตรฐาน7'!B42="","",'ชื่อ-มาตรฐาน7'!B42)</f>
        <v/>
      </c>
      <c r="C41" s="667"/>
      <c r="D41" s="668"/>
      <c r="E41" s="669"/>
      <c r="F41" s="669"/>
      <c r="G41" s="670"/>
      <c r="H41" s="671"/>
      <c r="I41" s="645" t="str">
        <f t="shared" si="0"/>
        <v/>
      </c>
      <c r="J41" s="651" t="str">
        <f t="shared" si="1"/>
        <v/>
      </c>
      <c r="K41" s="672"/>
      <c r="L41" s="668"/>
      <c r="M41" s="673"/>
      <c r="N41" s="674"/>
      <c r="O41" s="670"/>
      <c r="P41" s="670"/>
      <c r="Q41" s="651" t="str">
        <f t="shared" si="2"/>
        <v/>
      </c>
      <c r="R41" s="651" t="str">
        <f t="shared" si="3"/>
        <v/>
      </c>
      <c r="S41" s="675"/>
      <c r="T41" s="673"/>
      <c r="U41" s="673"/>
      <c r="V41" s="673"/>
      <c r="W41" s="676"/>
      <c r="X41" s="677"/>
      <c r="Y41" s="678" t="str">
        <f t="shared" si="4"/>
        <v/>
      </c>
      <c r="Z41" s="651" t="str">
        <f t="shared" si="5"/>
        <v/>
      </c>
      <c r="AA41" s="652" t="str">
        <f t="shared" si="6"/>
        <v/>
      </c>
      <c r="AB41" s="679" t="str">
        <f t="shared" si="31"/>
        <v/>
      </c>
      <c r="AC41" s="651"/>
      <c r="AD41" s="655"/>
      <c r="AE41" s="655"/>
      <c r="AF41" s="680"/>
      <c r="AG41" s="681"/>
      <c r="AH41" s="671"/>
      <c r="AI41" s="658" t="str">
        <f t="shared" si="32"/>
        <v/>
      </c>
      <c r="AJ41" s="682" t="str">
        <f t="shared" si="33"/>
        <v/>
      </c>
      <c r="AK41" s="683" t="str">
        <f t="shared" si="34"/>
        <v/>
      </c>
      <c r="AL41" s="654">
        <v>3</v>
      </c>
      <c r="AM41" s="655">
        <v>3</v>
      </c>
      <c r="AN41" s="655">
        <v>3</v>
      </c>
      <c r="AO41" s="680">
        <v>3</v>
      </c>
      <c r="AP41" s="681">
        <v>3</v>
      </c>
      <c r="AQ41" s="671" t="str">
        <f t="shared" si="35"/>
        <v/>
      </c>
      <c r="AR41" s="684" t="str">
        <f t="shared" ca="1" si="13"/>
        <v xml:space="preserve"> </v>
      </c>
      <c r="AS41" s="685">
        <v>3</v>
      </c>
      <c r="AT41" s="686">
        <v>3</v>
      </c>
      <c r="AU41" s="686">
        <v>3</v>
      </c>
      <c r="AV41" s="686">
        <v>3</v>
      </c>
      <c r="AW41" s="686">
        <v>3</v>
      </c>
      <c r="AX41" s="686">
        <v>3</v>
      </c>
      <c r="AY41" s="686">
        <v>3</v>
      </c>
      <c r="AZ41" s="687">
        <v>3</v>
      </c>
      <c r="BA41" s="999" t="str">
        <f t="shared" ca="1" si="36"/>
        <v/>
      </c>
      <c r="BB41" s="1000"/>
      <c r="BC41" s="720"/>
      <c r="BD41" s="380">
        <f>IF('ชื่อ-มาตรฐาน7'!A42="","",'ชื่อ-มาตรฐาน7'!A42)</f>
        <v>37</v>
      </c>
      <c r="BE41" s="380" t="str">
        <f>IF('ชื่อ-มาตรฐาน7'!B42="","",'ชื่อ-มาตรฐาน7'!B42)</f>
        <v/>
      </c>
      <c r="BF41" s="380" t="str">
        <f>IF('ชื่อ-มาตรฐาน7'!C42="","",'ชื่อ-มาตรฐาน7'!C42)</f>
        <v/>
      </c>
      <c r="BG41" s="590" t="str">
        <f>IF('ชื่อ-มาตรฐาน7'!D42="","",'ชื่อ-มาตรฐาน7'!D42)</f>
        <v/>
      </c>
      <c r="BH41" s="590" t="str">
        <f>IF('ชื่อ-มาตรฐาน7'!E42="","",'ชื่อ-มาตรฐาน7'!E42)</f>
        <v/>
      </c>
    </row>
    <row r="42" spans="1:60" s="372" customFormat="1" ht="15" customHeight="1">
      <c r="A42" s="549" t="str">
        <f>IF(B41="","",'ชื่อ-มาตรฐาน7'!A43)</f>
        <v/>
      </c>
      <c r="B42" s="666" t="str">
        <f>IF('ชื่อ-มาตรฐาน7'!B43="","",'ชื่อ-มาตรฐาน7'!B43)</f>
        <v/>
      </c>
      <c r="C42" s="667"/>
      <c r="D42" s="668"/>
      <c r="E42" s="669"/>
      <c r="F42" s="669"/>
      <c r="G42" s="670"/>
      <c r="H42" s="671"/>
      <c r="I42" s="645" t="str">
        <f t="shared" si="0"/>
        <v/>
      </c>
      <c r="J42" s="651" t="str">
        <f t="shared" si="1"/>
        <v/>
      </c>
      <c r="K42" s="672"/>
      <c r="L42" s="668"/>
      <c r="M42" s="673"/>
      <c r="N42" s="674"/>
      <c r="O42" s="670"/>
      <c r="P42" s="670"/>
      <c r="Q42" s="651" t="str">
        <f t="shared" si="2"/>
        <v/>
      </c>
      <c r="R42" s="651" t="str">
        <f t="shared" si="3"/>
        <v/>
      </c>
      <c r="S42" s="689"/>
      <c r="T42" s="673"/>
      <c r="U42" s="673"/>
      <c r="V42" s="673"/>
      <c r="W42" s="676"/>
      <c r="X42" s="677"/>
      <c r="Y42" s="678" t="str">
        <f t="shared" si="4"/>
        <v/>
      </c>
      <c r="Z42" s="651" t="str">
        <f t="shared" si="5"/>
        <v/>
      </c>
      <c r="AA42" s="652" t="str">
        <f t="shared" si="6"/>
        <v/>
      </c>
      <c r="AB42" s="679" t="str">
        <f t="shared" si="31"/>
        <v/>
      </c>
      <c r="AC42" s="651"/>
      <c r="AD42" s="655"/>
      <c r="AE42" s="655"/>
      <c r="AF42" s="680"/>
      <c r="AG42" s="681"/>
      <c r="AH42" s="671"/>
      <c r="AI42" s="658" t="str">
        <f t="shared" si="32"/>
        <v/>
      </c>
      <c r="AJ42" s="682" t="str">
        <f t="shared" si="33"/>
        <v/>
      </c>
      <c r="AK42" s="683" t="str">
        <f t="shared" si="34"/>
        <v/>
      </c>
      <c r="AL42" s="654">
        <v>3</v>
      </c>
      <c r="AM42" s="655">
        <v>3</v>
      </c>
      <c r="AN42" s="655">
        <v>3</v>
      </c>
      <c r="AO42" s="680">
        <v>3</v>
      </c>
      <c r="AP42" s="681">
        <v>3</v>
      </c>
      <c r="AQ42" s="671" t="str">
        <f t="shared" si="35"/>
        <v/>
      </c>
      <c r="AR42" s="684" t="str">
        <f t="shared" ca="1" si="13"/>
        <v xml:space="preserve"> </v>
      </c>
      <c r="AS42" s="690">
        <v>3</v>
      </c>
      <c r="AT42" s="686">
        <v>3</v>
      </c>
      <c r="AU42" s="686">
        <v>3</v>
      </c>
      <c r="AV42" s="686">
        <v>3</v>
      </c>
      <c r="AW42" s="686">
        <v>3</v>
      </c>
      <c r="AX42" s="686">
        <v>3</v>
      </c>
      <c r="AY42" s="686">
        <v>3</v>
      </c>
      <c r="AZ42" s="687">
        <v>3</v>
      </c>
      <c r="BA42" s="999" t="str">
        <f t="shared" ca="1" si="36"/>
        <v/>
      </c>
      <c r="BB42" s="1000"/>
      <c r="BC42" s="720"/>
      <c r="BD42" s="380">
        <f>IF('ชื่อ-มาตรฐาน7'!A43="","",'ชื่อ-มาตรฐาน7'!A43)</f>
        <v>38</v>
      </c>
      <c r="BE42" s="380" t="str">
        <f>IF('ชื่อ-มาตรฐาน7'!B43="","",'ชื่อ-มาตรฐาน7'!B43)</f>
        <v/>
      </c>
      <c r="BF42" s="380" t="str">
        <f>IF('ชื่อ-มาตรฐาน7'!C43="","",'ชื่อ-มาตรฐาน7'!C43)</f>
        <v/>
      </c>
      <c r="BG42" s="590" t="str">
        <f>IF('ชื่อ-มาตรฐาน7'!D43="","",'ชื่อ-มาตรฐาน7'!D43)</f>
        <v/>
      </c>
      <c r="BH42" s="590" t="str">
        <f>IF('ชื่อ-มาตรฐาน7'!E43="","",'ชื่อ-มาตรฐาน7'!E43)</f>
        <v/>
      </c>
    </row>
    <row r="43" spans="1:60" s="372" customFormat="1" ht="15" customHeight="1">
      <c r="A43" s="549" t="str">
        <f>IF(B42="","",'ชื่อ-มาตรฐาน7'!A44)</f>
        <v/>
      </c>
      <c r="B43" s="666" t="str">
        <f>IF('ชื่อ-มาตรฐาน7'!B44="","",'ชื่อ-มาตรฐาน7'!B44)</f>
        <v/>
      </c>
      <c r="C43" s="667"/>
      <c r="D43" s="668"/>
      <c r="E43" s="669"/>
      <c r="F43" s="669"/>
      <c r="G43" s="670"/>
      <c r="H43" s="671"/>
      <c r="I43" s="645" t="str">
        <f t="shared" si="0"/>
        <v/>
      </c>
      <c r="J43" s="651" t="str">
        <f t="shared" si="1"/>
        <v/>
      </c>
      <c r="K43" s="672"/>
      <c r="L43" s="668"/>
      <c r="M43" s="673"/>
      <c r="N43" s="674"/>
      <c r="O43" s="670"/>
      <c r="P43" s="670"/>
      <c r="Q43" s="651" t="str">
        <f t="shared" si="2"/>
        <v/>
      </c>
      <c r="R43" s="651" t="str">
        <f t="shared" si="3"/>
        <v/>
      </c>
      <c r="S43" s="689"/>
      <c r="T43" s="673"/>
      <c r="U43" s="673"/>
      <c r="V43" s="673"/>
      <c r="W43" s="676"/>
      <c r="X43" s="677"/>
      <c r="Y43" s="678" t="str">
        <f t="shared" si="4"/>
        <v/>
      </c>
      <c r="Z43" s="651" t="str">
        <f t="shared" si="5"/>
        <v/>
      </c>
      <c r="AA43" s="652" t="str">
        <f t="shared" si="6"/>
        <v/>
      </c>
      <c r="AB43" s="679" t="str">
        <f t="shared" si="31"/>
        <v/>
      </c>
      <c r="AC43" s="651"/>
      <c r="AD43" s="655"/>
      <c r="AE43" s="655"/>
      <c r="AF43" s="680"/>
      <c r="AG43" s="681"/>
      <c r="AH43" s="671"/>
      <c r="AI43" s="658" t="str">
        <f t="shared" si="32"/>
        <v/>
      </c>
      <c r="AJ43" s="682" t="str">
        <f t="shared" si="33"/>
        <v/>
      </c>
      <c r="AK43" s="683" t="str">
        <f t="shared" si="34"/>
        <v/>
      </c>
      <c r="AL43" s="654">
        <v>3</v>
      </c>
      <c r="AM43" s="655">
        <v>3</v>
      </c>
      <c r="AN43" s="655">
        <v>3</v>
      </c>
      <c r="AO43" s="680">
        <v>3</v>
      </c>
      <c r="AP43" s="681">
        <v>3</v>
      </c>
      <c r="AQ43" s="654">
        <v>3</v>
      </c>
      <c r="AR43" s="684" t="str">
        <f t="shared" ca="1" si="13"/>
        <v xml:space="preserve"> </v>
      </c>
      <c r="AS43" s="690">
        <v>3</v>
      </c>
      <c r="AT43" s="686">
        <v>3</v>
      </c>
      <c r="AU43" s="686">
        <v>3</v>
      </c>
      <c r="AV43" s="686">
        <v>3</v>
      </c>
      <c r="AW43" s="686">
        <v>3</v>
      </c>
      <c r="AX43" s="686">
        <v>3</v>
      </c>
      <c r="AY43" s="686">
        <v>3</v>
      </c>
      <c r="AZ43" s="687">
        <v>3</v>
      </c>
      <c r="BA43" s="999" t="str">
        <f t="shared" ca="1" si="36"/>
        <v/>
      </c>
      <c r="BB43" s="1000"/>
      <c r="BC43" s="720"/>
      <c r="BD43" s="380">
        <f>IF('ชื่อ-มาตรฐาน7'!A44="","",'ชื่อ-มาตรฐาน7'!A44)</f>
        <v>39</v>
      </c>
      <c r="BE43" s="380" t="str">
        <f>IF('ชื่อ-มาตรฐาน7'!B44="","",'ชื่อ-มาตรฐาน7'!B44)</f>
        <v/>
      </c>
      <c r="BF43" s="380" t="str">
        <f>IF('ชื่อ-มาตรฐาน7'!C44="","",'ชื่อ-มาตรฐาน7'!C44)</f>
        <v/>
      </c>
      <c r="BG43" s="590" t="str">
        <f>IF('ชื่อ-มาตรฐาน7'!D44="","",'ชื่อ-มาตรฐาน7'!D44)</f>
        <v/>
      </c>
      <c r="BH43" s="590" t="str">
        <f>IF('ชื่อ-มาตรฐาน7'!E44="","",'ชื่อ-มาตรฐาน7'!E44)</f>
        <v/>
      </c>
    </row>
    <row r="44" spans="1:60" s="372" customFormat="1" ht="15" customHeight="1">
      <c r="A44" s="550" t="str">
        <f>IF(B43="","",'ชื่อ-มาตรฐาน7'!A45)</f>
        <v/>
      </c>
      <c r="B44" s="691" t="str">
        <f>IF('ชื่อ-มาตรฐาน7'!B45="","",'ชื่อ-มาตรฐาน7'!B45)</f>
        <v/>
      </c>
      <c r="C44" s="692"/>
      <c r="D44" s="693"/>
      <c r="E44" s="694"/>
      <c r="F44" s="694"/>
      <c r="G44" s="695"/>
      <c r="H44" s="696"/>
      <c r="I44" s="697" t="str">
        <f>IF($B44="","",SUM(C44:H44))</f>
        <v/>
      </c>
      <c r="J44" s="651" t="str">
        <f t="shared" si="1"/>
        <v/>
      </c>
      <c r="K44" s="698"/>
      <c r="L44" s="693"/>
      <c r="M44" s="699"/>
      <c r="N44" s="700"/>
      <c r="O44" s="695"/>
      <c r="P44" s="695"/>
      <c r="Q44" s="651" t="str">
        <f>IF($B44="","",SUM(K44:P44))</f>
        <v/>
      </c>
      <c r="R44" s="651" t="str">
        <f t="shared" si="3"/>
        <v/>
      </c>
      <c r="S44" s="701"/>
      <c r="T44" s="699"/>
      <c r="U44" s="699"/>
      <c r="V44" s="699"/>
      <c r="W44" s="702"/>
      <c r="X44" s="703"/>
      <c r="Y44" s="704" t="str">
        <f>IF($B44="","",SUM(S44:X44))</f>
        <v/>
      </c>
      <c r="Z44" s="651" t="str">
        <f t="shared" si="5"/>
        <v/>
      </c>
      <c r="AA44" s="652" t="str">
        <f>IF($B44="","",(ROUND(SUM(Z44,R44,J44),0)))</f>
        <v/>
      </c>
      <c r="AB44" s="705" t="str">
        <f t="shared" si="31"/>
        <v/>
      </c>
      <c r="AC44" s="651"/>
      <c r="AD44" s="707"/>
      <c r="AE44" s="707"/>
      <c r="AF44" s="708"/>
      <c r="AG44" s="709"/>
      <c r="AH44" s="696"/>
      <c r="AI44" s="658" t="str">
        <f t="shared" si="32"/>
        <v/>
      </c>
      <c r="AJ44" s="716" t="str">
        <f t="shared" si="33"/>
        <v/>
      </c>
      <c r="AK44" s="710" t="str">
        <f t="shared" si="34"/>
        <v/>
      </c>
      <c r="AL44" s="706">
        <v>3</v>
      </c>
      <c r="AM44" s="707">
        <v>3</v>
      </c>
      <c r="AN44" s="707">
        <v>3</v>
      </c>
      <c r="AO44" s="708">
        <v>3</v>
      </c>
      <c r="AP44" s="709">
        <v>3</v>
      </c>
      <c r="AQ44" s="696" t="str">
        <f t="shared" si="35"/>
        <v/>
      </c>
      <c r="AR44" s="711" t="str">
        <f t="shared" ca="1" si="13"/>
        <v xml:space="preserve"> </v>
      </c>
      <c r="AS44" s="712">
        <v>3</v>
      </c>
      <c r="AT44" s="713">
        <v>3</v>
      </c>
      <c r="AU44" s="713">
        <v>3</v>
      </c>
      <c r="AV44" s="713">
        <v>3</v>
      </c>
      <c r="AW44" s="713">
        <v>3</v>
      </c>
      <c r="AX44" s="713">
        <v>3</v>
      </c>
      <c r="AY44" s="713">
        <v>3</v>
      </c>
      <c r="AZ44" s="714">
        <v>3</v>
      </c>
      <c r="BA44" s="1001" t="str">
        <f t="shared" ca="1" si="36"/>
        <v/>
      </c>
      <c r="BB44" s="1002"/>
      <c r="BC44" s="720"/>
      <c r="BD44" s="380">
        <f>IF('ชื่อ-มาตรฐาน7'!A45="","",'ชื่อ-มาตรฐาน7'!A45)</f>
        <v>40</v>
      </c>
      <c r="BE44" s="380" t="str">
        <f>IF('ชื่อ-มาตรฐาน7'!B45="","",'ชื่อ-มาตรฐาน7'!B45)</f>
        <v/>
      </c>
      <c r="BF44" s="380" t="str">
        <f>IF('ชื่อ-มาตรฐาน7'!C45="","",'ชื่อ-มาตรฐาน7'!C45)</f>
        <v/>
      </c>
      <c r="BG44" s="590" t="str">
        <f>IF('ชื่อ-มาตรฐาน7'!D45="","",'ชื่อ-มาตรฐาน7'!D45)</f>
        <v/>
      </c>
      <c r="BH44" s="590" t="str">
        <f>IF('ชื่อ-มาตรฐาน7'!E45="","",'ชื่อ-มาตรฐาน7'!E45)</f>
        <v/>
      </c>
    </row>
    <row r="45" spans="1:60" s="372" customFormat="1" ht="15" customHeight="1">
      <c r="A45" s="550" t="str">
        <f>IF(B44="","",'ชื่อ-มาตรฐาน7'!A46)</f>
        <v/>
      </c>
      <c r="B45" s="642" t="str">
        <f>IF('ชื่อ-มาตรฐาน7'!B46="","",'ชื่อ-มาตรฐาน7'!B46)</f>
        <v/>
      </c>
      <c r="C45" s="692"/>
      <c r="D45" s="693"/>
      <c r="E45" s="694"/>
      <c r="F45" s="694"/>
      <c r="G45" s="695"/>
      <c r="H45" s="696"/>
      <c r="I45" s="697" t="str">
        <f t="shared" ref="I45:I54" si="37">IF($B45="","",SUM(C45:H45))</f>
        <v/>
      </c>
      <c r="J45" s="651" t="str">
        <f t="shared" si="1"/>
        <v/>
      </c>
      <c r="K45" s="698"/>
      <c r="L45" s="693"/>
      <c r="M45" s="699"/>
      <c r="N45" s="700"/>
      <c r="O45" s="695"/>
      <c r="P45" s="695"/>
      <c r="Q45" s="651" t="str">
        <f t="shared" ref="Q45:Q54" si="38">IF($B45="","",SUM(K45:P45))</f>
        <v/>
      </c>
      <c r="R45" s="651" t="str">
        <f t="shared" si="3"/>
        <v/>
      </c>
      <c r="S45" s="701"/>
      <c r="T45" s="699"/>
      <c r="U45" s="699"/>
      <c r="V45" s="699"/>
      <c r="W45" s="702"/>
      <c r="X45" s="703"/>
      <c r="Y45" s="704" t="str">
        <f t="shared" ref="Y45:Y54" si="39">IF($B45="","",SUM(S45:X45))</f>
        <v/>
      </c>
      <c r="Z45" s="651" t="str">
        <f t="shared" si="5"/>
        <v/>
      </c>
      <c r="AA45" s="652" t="str">
        <f t="shared" ref="AA45:AA54" si="40">IF($B45="","",(ROUND(SUM(Z45,R45,J45),0)))</f>
        <v/>
      </c>
      <c r="AB45" s="705" t="str">
        <f t="shared" si="31"/>
        <v/>
      </c>
      <c r="AC45" s="651"/>
      <c r="AD45" s="707"/>
      <c r="AE45" s="707"/>
      <c r="AF45" s="708"/>
      <c r="AG45" s="709"/>
      <c r="AH45" s="696"/>
      <c r="AI45" s="658" t="str">
        <f t="shared" si="32"/>
        <v/>
      </c>
      <c r="AJ45" s="716" t="str">
        <f t="shared" si="33"/>
        <v/>
      </c>
      <c r="AK45" s="710" t="str">
        <f t="shared" si="34"/>
        <v/>
      </c>
      <c r="AL45" s="706">
        <v>3</v>
      </c>
      <c r="AM45" s="707">
        <v>3</v>
      </c>
      <c r="AN45" s="707">
        <v>3</v>
      </c>
      <c r="AO45" s="708">
        <v>3</v>
      </c>
      <c r="AP45" s="709">
        <v>3</v>
      </c>
      <c r="AQ45" s="696" t="str">
        <f t="shared" si="35"/>
        <v/>
      </c>
      <c r="AR45" s="711" t="str">
        <f t="shared" ca="1" si="13"/>
        <v xml:space="preserve"> </v>
      </c>
      <c r="AS45" s="712">
        <v>3</v>
      </c>
      <c r="AT45" s="713">
        <v>3</v>
      </c>
      <c r="AU45" s="713">
        <v>3</v>
      </c>
      <c r="AV45" s="713">
        <v>3</v>
      </c>
      <c r="AW45" s="713">
        <v>3</v>
      </c>
      <c r="AX45" s="713">
        <v>3</v>
      </c>
      <c r="AY45" s="713">
        <v>3</v>
      </c>
      <c r="AZ45" s="714">
        <v>3</v>
      </c>
      <c r="BA45" s="997" t="str">
        <f t="shared" ca="1" si="36"/>
        <v/>
      </c>
      <c r="BB45" s="998"/>
      <c r="BC45" s="720"/>
      <c r="BD45" s="380">
        <f>IF('ชื่อ-มาตรฐาน7'!A46="","",'ชื่อ-มาตรฐาน7'!A46)</f>
        <v>41</v>
      </c>
      <c r="BE45" s="380" t="str">
        <f>IF('ชื่อ-มาตรฐาน7'!B46="","",'ชื่อ-มาตรฐาน7'!B46)</f>
        <v/>
      </c>
      <c r="BF45" s="380" t="str">
        <f>IF('ชื่อ-มาตรฐาน7'!C46="","",'ชื่อ-มาตรฐาน7'!C46)</f>
        <v/>
      </c>
      <c r="BG45" s="590" t="str">
        <f>IF('ชื่อ-มาตรฐาน7'!D46="","",'ชื่อ-มาตรฐาน7'!D46)</f>
        <v/>
      </c>
      <c r="BH45" s="590" t="str">
        <f>IF('ชื่อ-มาตรฐาน7'!E46="","",'ชื่อ-มาตรฐาน7'!E46)</f>
        <v/>
      </c>
    </row>
    <row r="46" spans="1:60" s="372" customFormat="1" ht="15" customHeight="1">
      <c r="A46" s="549" t="str">
        <f>IF(B45="","",'ชื่อ-มาตรฐาน7'!A47)</f>
        <v/>
      </c>
      <c r="B46" s="666" t="str">
        <f>IF('ชื่อ-มาตรฐาน7'!B47="","",'ชื่อ-มาตรฐาน7'!B47)</f>
        <v/>
      </c>
      <c r="C46" s="692"/>
      <c r="D46" s="693"/>
      <c r="E46" s="694"/>
      <c r="F46" s="694"/>
      <c r="G46" s="695"/>
      <c r="H46" s="696"/>
      <c r="I46" s="697" t="str">
        <f t="shared" si="37"/>
        <v/>
      </c>
      <c r="J46" s="651" t="str">
        <f t="shared" si="1"/>
        <v/>
      </c>
      <c r="K46" s="698"/>
      <c r="L46" s="693"/>
      <c r="M46" s="699"/>
      <c r="N46" s="700"/>
      <c r="O46" s="695"/>
      <c r="P46" s="695"/>
      <c r="Q46" s="651" t="str">
        <f t="shared" si="38"/>
        <v/>
      </c>
      <c r="R46" s="651" t="str">
        <f t="shared" si="3"/>
        <v/>
      </c>
      <c r="S46" s="701"/>
      <c r="T46" s="699"/>
      <c r="U46" s="699"/>
      <c r="V46" s="699"/>
      <c r="W46" s="702"/>
      <c r="X46" s="703"/>
      <c r="Y46" s="704" t="str">
        <f t="shared" si="39"/>
        <v/>
      </c>
      <c r="Z46" s="651" t="str">
        <f t="shared" si="5"/>
        <v/>
      </c>
      <c r="AA46" s="652" t="str">
        <f t="shared" si="40"/>
        <v/>
      </c>
      <c r="AB46" s="705" t="str">
        <f t="shared" si="31"/>
        <v/>
      </c>
      <c r="AC46" s="651"/>
      <c r="AD46" s="707"/>
      <c r="AE46" s="707"/>
      <c r="AF46" s="708"/>
      <c r="AG46" s="709"/>
      <c r="AH46" s="696"/>
      <c r="AI46" s="658" t="str">
        <f t="shared" si="32"/>
        <v/>
      </c>
      <c r="AJ46" s="716" t="str">
        <f t="shared" si="33"/>
        <v/>
      </c>
      <c r="AK46" s="710" t="str">
        <f t="shared" si="34"/>
        <v/>
      </c>
      <c r="AL46" s="706">
        <v>3</v>
      </c>
      <c r="AM46" s="707">
        <v>3</v>
      </c>
      <c r="AN46" s="707">
        <v>3</v>
      </c>
      <c r="AO46" s="708">
        <v>3</v>
      </c>
      <c r="AP46" s="709">
        <v>3</v>
      </c>
      <c r="AQ46" s="696" t="str">
        <f t="shared" si="35"/>
        <v/>
      </c>
      <c r="AR46" s="711" t="str">
        <f t="shared" ca="1" si="13"/>
        <v xml:space="preserve"> </v>
      </c>
      <c r="AS46" s="712">
        <v>3</v>
      </c>
      <c r="AT46" s="713">
        <v>3</v>
      </c>
      <c r="AU46" s="713">
        <v>3</v>
      </c>
      <c r="AV46" s="713">
        <v>3</v>
      </c>
      <c r="AW46" s="713">
        <v>3</v>
      </c>
      <c r="AX46" s="713">
        <v>3</v>
      </c>
      <c r="AY46" s="713">
        <v>3</v>
      </c>
      <c r="AZ46" s="714">
        <v>3</v>
      </c>
      <c r="BA46" s="999" t="str">
        <f t="shared" ca="1" si="36"/>
        <v/>
      </c>
      <c r="BB46" s="1000"/>
      <c r="BC46" s="720"/>
      <c r="BD46" s="380">
        <f>IF('ชื่อ-มาตรฐาน7'!A47="","",'ชื่อ-มาตรฐาน7'!A47)</f>
        <v>42</v>
      </c>
      <c r="BE46" s="380" t="str">
        <f>IF('ชื่อ-มาตรฐาน7'!B47="","",'ชื่อ-มาตรฐาน7'!B47)</f>
        <v/>
      </c>
      <c r="BF46" s="380" t="str">
        <f>IF('ชื่อ-มาตรฐาน7'!C47="","",'ชื่อ-มาตรฐาน7'!C47)</f>
        <v/>
      </c>
      <c r="BG46" s="590" t="str">
        <f>IF('ชื่อ-มาตรฐาน7'!D47="","",'ชื่อ-มาตรฐาน7'!D47)</f>
        <v/>
      </c>
      <c r="BH46" s="590" t="str">
        <f>IF('ชื่อ-มาตรฐาน7'!E47="","",'ชื่อ-มาตรฐาน7'!E47)</f>
        <v/>
      </c>
    </row>
    <row r="47" spans="1:60" s="372" customFormat="1" ht="15" customHeight="1">
      <c r="A47" s="549" t="str">
        <f>IF(B46="","",'ชื่อ-มาตรฐาน7'!A48)</f>
        <v/>
      </c>
      <c r="B47" s="666" t="str">
        <f>IF('ชื่อ-มาตรฐาน7'!B48="","",'ชื่อ-มาตรฐาน7'!B48)</f>
        <v/>
      </c>
      <c r="C47" s="692"/>
      <c r="D47" s="693"/>
      <c r="E47" s="694"/>
      <c r="F47" s="694"/>
      <c r="G47" s="695"/>
      <c r="H47" s="696"/>
      <c r="I47" s="697" t="str">
        <f t="shared" si="37"/>
        <v/>
      </c>
      <c r="J47" s="651" t="str">
        <f t="shared" si="1"/>
        <v/>
      </c>
      <c r="K47" s="698"/>
      <c r="L47" s="693"/>
      <c r="M47" s="699"/>
      <c r="N47" s="700"/>
      <c r="O47" s="695"/>
      <c r="P47" s="695"/>
      <c r="Q47" s="651" t="str">
        <f t="shared" si="38"/>
        <v/>
      </c>
      <c r="R47" s="651" t="str">
        <f t="shared" si="3"/>
        <v/>
      </c>
      <c r="S47" s="701"/>
      <c r="T47" s="699"/>
      <c r="U47" s="699"/>
      <c r="V47" s="699"/>
      <c r="W47" s="702"/>
      <c r="X47" s="703"/>
      <c r="Y47" s="704" t="str">
        <f t="shared" si="39"/>
        <v/>
      </c>
      <c r="Z47" s="651" t="str">
        <f t="shared" si="5"/>
        <v/>
      </c>
      <c r="AA47" s="652" t="str">
        <f t="shared" si="40"/>
        <v/>
      </c>
      <c r="AB47" s="705" t="str">
        <f t="shared" si="31"/>
        <v/>
      </c>
      <c r="AC47" s="651"/>
      <c r="AD47" s="707"/>
      <c r="AE47" s="707"/>
      <c r="AF47" s="708"/>
      <c r="AG47" s="709"/>
      <c r="AH47" s="696"/>
      <c r="AI47" s="658" t="str">
        <f t="shared" si="32"/>
        <v/>
      </c>
      <c r="AJ47" s="716" t="str">
        <f t="shared" si="33"/>
        <v/>
      </c>
      <c r="AK47" s="710" t="str">
        <f t="shared" si="34"/>
        <v/>
      </c>
      <c r="AL47" s="706">
        <v>3</v>
      </c>
      <c r="AM47" s="707">
        <v>3</v>
      </c>
      <c r="AN47" s="707">
        <v>3</v>
      </c>
      <c r="AO47" s="708">
        <v>3</v>
      </c>
      <c r="AP47" s="709">
        <v>3</v>
      </c>
      <c r="AQ47" s="696" t="str">
        <f t="shared" si="35"/>
        <v/>
      </c>
      <c r="AR47" s="711" t="str">
        <f t="shared" ca="1" si="13"/>
        <v xml:space="preserve"> </v>
      </c>
      <c r="AS47" s="712">
        <v>3</v>
      </c>
      <c r="AT47" s="713">
        <v>3</v>
      </c>
      <c r="AU47" s="713">
        <v>3</v>
      </c>
      <c r="AV47" s="713">
        <v>3</v>
      </c>
      <c r="AW47" s="713">
        <v>3</v>
      </c>
      <c r="AX47" s="713">
        <v>3</v>
      </c>
      <c r="AY47" s="713">
        <v>3</v>
      </c>
      <c r="AZ47" s="714">
        <v>3</v>
      </c>
      <c r="BA47" s="999" t="str">
        <f t="shared" ca="1" si="36"/>
        <v/>
      </c>
      <c r="BB47" s="1000"/>
      <c r="BC47" s="720"/>
      <c r="BD47" s="380">
        <f>IF('ชื่อ-มาตรฐาน7'!A48="","",'ชื่อ-มาตรฐาน7'!A48)</f>
        <v>43</v>
      </c>
      <c r="BE47" s="380" t="str">
        <f>IF('ชื่อ-มาตรฐาน7'!B48="","",'ชื่อ-มาตรฐาน7'!B48)</f>
        <v/>
      </c>
      <c r="BF47" s="380" t="str">
        <f>IF('ชื่อ-มาตรฐาน7'!C48="","",'ชื่อ-มาตรฐาน7'!C48)</f>
        <v/>
      </c>
      <c r="BG47" s="590" t="str">
        <f>IF('ชื่อ-มาตรฐาน7'!D48="","",'ชื่อ-มาตรฐาน7'!D48)</f>
        <v/>
      </c>
      <c r="BH47" s="590" t="str">
        <f>IF('ชื่อ-มาตรฐาน7'!E48="","",'ชื่อ-มาตรฐาน7'!E48)</f>
        <v/>
      </c>
    </row>
    <row r="48" spans="1:60" s="372" customFormat="1" ht="15" customHeight="1">
      <c r="A48" s="549" t="str">
        <f>IF(B47="","",'ชื่อ-มาตรฐาน7'!A49)</f>
        <v/>
      </c>
      <c r="B48" s="666" t="str">
        <f>IF('ชื่อ-มาตรฐาน7'!B49="","",'ชื่อ-มาตรฐาน7'!B49)</f>
        <v/>
      </c>
      <c r="C48" s="692"/>
      <c r="D48" s="693"/>
      <c r="E48" s="694"/>
      <c r="F48" s="694"/>
      <c r="G48" s="695"/>
      <c r="H48" s="696"/>
      <c r="I48" s="697" t="str">
        <f t="shared" si="37"/>
        <v/>
      </c>
      <c r="J48" s="651" t="str">
        <f t="shared" si="1"/>
        <v/>
      </c>
      <c r="K48" s="698"/>
      <c r="L48" s="693"/>
      <c r="M48" s="699"/>
      <c r="N48" s="700"/>
      <c r="O48" s="695"/>
      <c r="P48" s="695"/>
      <c r="Q48" s="651" t="str">
        <f t="shared" si="38"/>
        <v/>
      </c>
      <c r="R48" s="651" t="str">
        <f t="shared" si="3"/>
        <v/>
      </c>
      <c r="S48" s="701"/>
      <c r="T48" s="699"/>
      <c r="U48" s="699"/>
      <c r="V48" s="699"/>
      <c r="W48" s="702"/>
      <c r="X48" s="703"/>
      <c r="Y48" s="704" t="str">
        <f t="shared" si="39"/>
        <v/>
      </c>
      <c r="Z48" s="651" t="str">
        <f t="shared" si="5"/>
        <v/>
      </c>
      <c r="AA48" s="652" t="str">
        <f t="shared" si="40"/>
        <v/>
      </c>
      <c r="AB48" s="705" t="str">
        <f t="shared" si="31"/>
        <v/>
      </c>
      <c r="AC48" s="651"/>
      <c r="AD48" s="707"/>
      <c r="AE48" s="707"/>
      <c r="AF48" s="708"/>
      <c r="AG48" s="709"/>
      <c r="AH48" s="696"/>
      <c r="AI48" s="658" t="str">
        <f t="shared" si="32"/>
        <v/>
      </c>
      <c r="AJ48" s="716" t="str">
        <f t="shared" si="33"/>
        <v/>
      </c>
      <c r="AK48" s="710" t="str">
        <f t="shared" si="34"/>
        <v/>
      </c>
      <c r="AL48" s="706">
        <v>3</v>
      </c>
      <c r="AM48" s="707">
        <v>3</v>
      </c>
      <c r="AN48" s="707">
        <v>3</v>
      </c>
      <c r="AO48" s="708">
        <v>3</v>
      </c>
      <c r="AP48" s="709">
        <v>3</v>
      </c>
      <c r="AQ48" s="696" t="str">
        <f t="shared" si="35"/>
        <v/>
      </c>
      <c r="AR48" s="711" t="str">
        <f t="shared" ca="1" si="13"/>
        <v xml:space="preserve"> </v>
      </c>
      <c r="AS48" s="712">
        <v>3</v>
      </c>
      <c r="AT48" s="713">
        <v>3</v>
      </c>
      <c r="AU48" s="713">
        <v>3</v>
      </c>
      <c r="AV48" s="713">
        <v>3</v>
      </c>
      <c r="AW48" s="713">
        <v>3</v>
      </c>
      <c r="AX48" s="713">
        <v>3</v>
      </c>
      <c r="AY48" s="713">
        <v>3</v>
      </c>
      <c r="AZ48" s="714">
        <v>3</v>
      </c>
      <c r="BA48" s="999" t="str">
        <f t="shared" ca="1" si="36"/>
        <v/>
      </c>
      <c r="BB48" s="1000"/>
      <c r="BC48" s="720"/>
      <c r="BD48" s="380">
        <f>IF('ชื่อ-มาตรฐาน7'!A49="","",'ชื่อ-มาตรฐาน7'!A49)</f>
        <v>44</v>
      </c>
      <c r="BE48" s="380" t="str">
        <f>IF('ชื่อ-มาตรฐาน7'!B49="","",'ชื่อ-มาตรฐาน7'!B49)</f>
        <v/>
      </c>
      <c r="BF48" s="380" t="str">
        <f>IF('ชื่อ-มาตรฐาน7'!C49="","",'ชื่อ-มาตรฐาน7'!C49)</f>
        <v/>
      </c>
      <c r="BG48" s="590" t="str">
        <f>IF('ชื่อ-มาตรฐาน7'!D49="","",'ชื่อ-มาตรฐาน7'!D49)</f>
        <v/>
      </c>
      <c r="BH48" s="590" t="str">
        <f>IF('ชื่อ-มาตรฐาน7'!E49="","",'ชื่อ-มาตรฐาน7'!E49)</f>
        <v/>
      </c>
    </row>
    <row r="49" spans="1:60" s="372" customFormat="1" ht="15" customHeight="1">
      <c r="A49" s="550" t="str">
        <f>IF(B48="","",'ชื่อ-มาตรฐาน7'!A50)</f>
        <v/>
      </c>
      <c r="B49" s="691" t="str">
        <f>IF('ชื่อ-มาตรฐาน7'!B50="","",'ชื่อ-มาตรฐาน7'!B50)</f>
        <v/>
      </c>
      <c r="C49" s="692"/>
      <c r="D49" s="693"/>
      <c r="E49" s="694"/>
      <c r="F49" s="694"/>
      <c r="G49" s="695"/>
      <c r="H49" s="696"/>
      <c r="I49" s="697" t="str">
        <f t="shared" si="37"/>
        <v/>
      </c>
      <c r="J49" s="651" t="str">
        <f t="shared" si="1"/>
        <v/>
      </c>
      <c r="K49" s="698"/>
      <c r="L49" s="693"/>
      <c r="M49" s="699"/>
      <c r="N49" s="700"/>
      <c r="O49" s="695"/>
      <c r="P49" s="695"/>
      <c r="Q49" s="651" t="str">
        <f t="shared" si="38"/>
        <v/>
      </c>
      <c r="R49" s="651" t="str">
        <f t="shared" si="3"/>
        <v/>
      </c>
      <c r="S49" s="701"/>
      <c r="T49" s="699"/>
      <c r="U49" s="699"/>
      <c r="V49" s="699"/>
      <c r="W49" s="702"/>
      <c r="X49" s="703"/>
      <c r="Y49" s="704" t="str">
        <f t="shared" si="39"/>
        <v/>
      </c>
      <c r="Z49" s="651" t="str">
        <f t="shared" si="5"/>
        <v/>
      </c>
      <c r="AA49" s="652" t="str">
        <f t="shared" si="40"/>
        <v/>
      </c>
      <c r="AB49" s="705" t="str">
        <f t="shared" si="31"/>
        <v/>
      </c>
      <c r="AC49" s="651"/>
      <c r="AD49" s="707"/>
      <c r="AE49" s="707"/>
      <c r="AF49" s="708"/>
      <c r="AG49" s="709"/>
      <c r="AH49" s="696"/>
      <c r="AI49" s="658" t="str">
        <f t="shared" si="32"/>
        <v/>
      </c>
      <c r="AJ49" s="716" t="str">
        <f t="shared" si="33"/>
        <v/>
      </c>
      <c r="AK49" s="710" t="str">
        <f t="shared" si="34"/>
        <v/>
      </c>
      <c r="AL49" s="706">
        <v>3</v>
      </c>
      <c r="AM49" s="707">
        <v>3</v>
      </c>
      <c r="AN49" s="707">
        <v>3</v>
      </c>
      <c r="AO49" s="708">
        <v>3</v>
      </c>
      <c r="AP49" s="709">
        <v>3</v>
      </c>
      <c r="AQ49" s="696" t="str">
        <f t="shared" si="35"/>
        <v/>
      </c>
      <c r="AR49" s="711" t="str">
        <f t="shared" ca="1" si="13"/>
        <v xml:space="preserve"> </v>
      </c>
      <c r="AS49" s="712">
        <v>3</v>
      </c>
      <c r="AT49" s="713">
        <v>3</v>
      </c>
      <c r="AU49" s="713">
        <v>3</v>
      </c>
      <c r="AV49" s="713">
        <v>3</v>
      </c>
      <c r="AW49" s="713">
        <v>3</v>
      </c>
      <c r="AX49" s="713">
        <v>3</v>
      </c>
      <c r="AY49" s="713">
        <v>3</v>
      </c>
      <c r="AZ49" s="714">
        <v>3</v>
      </c>
      <c r="BA49" s="1001" t="str">
        <f t="shared" ca="1" si="36"/>
        <v/>
      </c>
      <c r="BB49" s="1002"/>
      <c r="BC49" s="720"/>
      <c r="BD49" s="380">
        <f>IF('ชื่อ-มาตรฐาน7'!A50="","",'ชื่อ-มาตรฐาน7'!A50)</f>
        <v>45</v>
      </c>
      <c r="BE49" s="380" t="str">
        <f>IF('ชื่อ-มาตรฐาน7'!B50="","",'ชื่อ-มาตรฐาน7'!B50)</f>
        <v/>
      </c>
      <c r="BF49" s="380" t="str">
        <f>IF('ชื่อ-มาตรฐาน7'!C50="","",'ชื่อ-มาตรฐาน7'!C50)</f>
        <v/>
      </c>
      <c r="BG49" s="590" t="str">
        <f>IF('ชื่อ-มาตรฐาน7'!D50="","",'ชื่อ-มาตรฐาน7'!D50)</f>
        <v/>
      </c>
      <c r="BH49" s="590" t="str">
        <f>IF('ชื่อ-มาตรฐาน7'!E50="","",'ชื่อ-มาตรฐาน7'!E50)</f>
        <v/>
      </c>
    </row>
    <row r="50" spans="1:60" s="372" customFormat="1" ht="15" customHeight="1">
      <c r="A50" s="553" t="str">
        <f>IF(B49="","",'ชื่อ-มาตรฐาน7'!A51)</f>
        <v/>
      </c>
      <c r="B50" s="642" t="str">
        <f>IF('ชื่อ-มาตรฐาน7'!B51="","",'ชื่อ-มาตรฐาน7'!B51)</f>
        <v/>
      </c>
      <c r="C50" s="643"/>
      <c r="D50" s="646"/>
      <c r="E50" s="646"/>
      <c r="F50" s="646"/>
      <c r="G50" s="648"/>
      <c r="H50" s="648"/>
      <c r="I50" s="715" t="str">
        <f t="shared" si="37"/>
        <v/>
      </c>
      <c r="J50" s="651" t="str">
        <f t="shared" si="1"/>
        <v/>
      </c>
      <c r="K50" s="721"/>
      <c r="L50" s="722"/>
      <c r="M50" s="723"/>
      <c r="N50" s="723"/>
      <c r="O50" s="648"/>
      <c r="P50" s="648"/>
      <c r="Q50" s="651" t="str">
        <f t="shared" si="38"/>
        <v/>
      </c>
      <c r="R50" s="651" t="str">
        <f t="shared" si="3"/>
        <v/>
      </c>
      <c r="S50" s="649"/>
      <c r="T50" s="647"/>
      <c r="U50" s="647"/>
      <c r="V50" s="647"/>
      <c r="W50" s="650"/>
      <c r="X50" s="648"/>
      <c r="Y50" s="651" t="str">
        <f t="shared" si="39"/>
        <v/>
      </c>
      <c r="Z50" s="651" t="str">
        <f t="shared" si="5"/>
        <v/>
      </c>
      <c r="AA50" s="724" t="str">
        <f t="shared" si="40"/>
        <v/>
      </c>
      <c r="AB50" s="725" t="str">
        <f t="shared" si="31"/>
        <v/>
      </c>
      <c r="AC50" s="651"/>
      <c r="AD50" s="726"/>
      <c r="AE50" s="726"/>
      <c r="AF50" s="646"/>
      <c r="AG50" s="646"/>
      <c r="AH50" s="648"/>
      <c r="AI50" s="658" t="str">
        <f t="shared" si="32"/>
        <v/>
      </c>
      <c r="AJ50" s="727" t="str">
        <f t="shared" si="33"/>
        <v/>
      </c>
      <c r="AK50" s="728" t="str">
        <f t="shared" si="34"/>
        <v/>
      </c>
      <c r="AL50" s="729">
        <v>3</v>
      </c>
      <c r="AM50" s="730">
        <v>3</v>
      </c>
      <c r="AN50" s="730">
        <v>3</v>
      </c>
      <c r="AO50" s="731">
        <v>3</v>
      </c>
      <c r="AP50" s="731">
        <v>3</v>
      </c>
      <c r="AQ50" s="732" t="str">
        <f t="shared" si="35"/>
        <v/>
      </c>
      <c r="AR50" s="733" t="str">
        <f t="shared" ca="1" si="13"/>
        <v xml:space="preserve"> </v>
      </c>
      <c r="AS50" s="734">
        <v>3</v>
      </c>
      <c r="AT50" s="735">
        <v>3</v>
      </c>
      <c r="AU50" s="735">
        <v>3</v>
      </c>
      <c r="AV50" s="735">
        <v>3</v>
      </c>
      <c r="AW50" s="735">
        <v>3</v>
      </c>
      <c r="AX50" s="735">
        <v>3</v>
      </c>
      <c r="AY50" s="735">
        <v>3</v>
      </c>
      <c r="AZ50" s="736">
        <v>3</v>
      </c>
      <c r="BA50" s="997" t="str">
        <f t="shared" ca="1" si="36"/>
        <v/>
      </c>
      <c r="BB50" s="998"/>
      <c r="BC50" s="720"/>
      <c r="BD50" s="380">
        <f>IF('ชื่อ-มาตรฐาน7'!A51="","",'ชื่อ-มาตรฐาน7'!A51)</f>
        <v>46</v>
      </c>
      <c r="BE50" s="380" t="str">
        <f>IF('ชื่อ-มาตรฐาน7'!B51="","",'ชื่อ-มาตรฐาน7'!B51)</f>
        <v/>
      </c>
      <c r="BF50" s="380" t="str">
        <f>IF('ชื่อ-มาตรฐาน7'!C51="","",'ชื่อ-มาตรฐาน7'!C51)</f>
        <v/>
      </c>
      <c r="BG50" s="590" t="str">
        <f>IF('ชื่อ-มาตรฐาน7'!D51="","",'ชื่อ-มาตรฐาน7'!D51)</f>
        <v/>
      </c>
      <c r="BH50" s="590" t="str">
        <f>IF('ชื่อ-มาตรฐาน7'!E51="","",'ชื่อ-มาตรฐาน7'!E51)</f>
        <v/>
      </c>
    </row>
    <row r="51" spans="1:60" s="372" customFormat="1" ht="15" customHeight="1">
      <c r="A51" s="554" t="str">
        <f>IF(B50="","",'ชื่อ-มาตรฐาน7'!A52)</f>
        <v/>
      </c>
      <c r="B51" s="666" t="str">
        <f>IF('ชื่อ-มาตรฐาน7'!B52="","",'ชื่อ-มาตรฐาน7'!B52)</f>
        <v/>
      </c>
      <c r="C51" s="667"/>
      <c r="D51" s="668"/>
      <c r="E51" s="669"/>
      <c r="F51" s="669"/>
      <c r="G51" s="670"/>
      <c r="H51" s="670"/>
      <c r="I51" s="645" t="str">
        <f t="shared" si="37"/>
        <v/>
      </c>
      <c r="J51" s="651" t="str">
        <f t="shared" si="1"/>
        <v/>
      </c>
      <c r="K51" s="737"/>
      <c r="L51" s="738"/>
      <c r="M51" s="739"/>
      <c r="N51" s="740"/>
      <c r="O51" s="670"/>
      <c r="P51" s="670"/>
      <c r="Q51" s="651" t="str">
        <f t="shared" si="38"/>
        <v/>
      </c>
      <c r="R51" s="651" t="str">
        <f t="shared" si="3"/>
        <v/>
      </c>
      <c r="S51" s="675"/>
      <c r="T51" s="673"/>
      <c r="U51" s="673"/>
      <c r="V51" s="673"/>
      <c r="W51" s="676"/>
      <c r="X51" s="677"/>
      <c r="Y51" s="678" t="str">
        <f t="shared" si="39"/>
        <v/>
      </c>
      <c r="Z51" s="651" t="str">
        <f t="shared" si="5"/>
        <v/>
      </c>
      <c r="AA51" s="724" t="str">
        <f t="shared" si="40"/>
        <v/>
      </c>
      <c r="AB51" s="741" t="str">
        <f t="shared" si="31"/>
        <v/>
      </c>
      <c r="AC51" s="651"/>
      <c r="AD51" s="726"/>
      <c r="AE51" s="726"/>
      <c r="AF51" s="668"/>
      <c r="AG51" s="669"/>
      <c r="AH51" s="670"/>
      <c r="AI51" s="658" t="str">
        <f t="shared" si="32"/>
        <v/>
      </c>
      <c r="AJ51" s="742" t="str">
        <f t="shared" si="33"/>
        <v/>
      </c>
      <c r="AK51" s="743" t="str">
        <f t="shared" si="34"/>
        <v/>
      </c>
      <c r="AL51" s="729">
        <v>3</v>
      </c>
      <c r="AM51" s="730">
        <v>3</v>
      </c>
      <c r="AN51" s="730">
        <v>3</v>
      </c>
      <c r="AO51" s="744">
        <v>3</v>
      </c>
      <c r="AP51" s="745">
        <v>3</v>
      </c>
      <c r="AQ51" s="746" t="str">
        <f t="shared" si="35"/>
        <v/>
      </c>
      <c r="AR51" s="747" t="str">
        <f t="shared" ca="1" si="13"/>
        <v xml:space="preserve"> </v>
      </c>
      <c r="AS51" s="748">
        <v>3</v>
      </c>
      <c r="AT51" s="749">
        <v>3</v>
      </c>
      <c r="AU51" s="749">
        <v>3</v>
      </c>
      <c r="AV51" s="749">
        <v>3</v>
      </c>
      <c r="AW51" s="749">
        <v>3</v>
      </c>
      <c r="AX51" s="749">
        <v>3</v>
      </c>
      <c r="AY51" s="749">
        <v>3</v>
      </c>
      <c r="AZ51" s="750">
        <v>3</v>
      </c>
      <c r="BA51" s="999" t="str">
        <f t="shared" ca="1" si="36"/>
        <v/>
      </c>
      <c r="BB51" s="1000"/>
      <c r="BC51" s="720"/>
      <c r="BD51" s="380">
        <f>IF('ชื่อ-มาตรฐาน7'!A52="","",'ชื่อ-มาตรฐาน7'!A52)</f>
        <v>47</v>
      </c>
      <c r="BE51" s="380" t="str">
        <f>IF('ชื่อ-มาตรฐาน7'!B52="","",'ชื่อ-มาตรฐาน7'!B52)</f>
        <v/>
      </c>
      <c r="BF51" s="380" t="str">
        <f>IF('ชื่อ-มาตรฐาน7'!C52="","",'ชื่อ-มาตรฐาน7'!C52)</f>
        <v/>
      </c>
      <c r="BG51" s="590" t="str">
        <f>IF('ชื่อ-มาตรฐาน7'!D52="","",'ชื่อ-มาตรฐาน7'!D52)</f>
        <v/>
      </c>
      <c r="BH51" s="590" t="str">
        <f>IF('ชื่อ-มาตรฐาน7'!E52="","",'ชื่อ-มาตรฐาน7'!E52)</f>
        <v/>
      </c>
    </row>
    <row r="52" spans="1:60" s="372" customFormat="1" ht="15" customHeight="1">
      <c r="A52" s="554" t="str">
        <f>IF(B51="","",'ชื่อ-มาตรฐาน7'!A53)</f>
        <v/>
      </c>
      <c r="B52" s="666" t="str">
        <f>IF('ชื่อ-มาตรฐาน7'!B53="","",'ชื่อ-มาตรฐาน7'!B53)</f>
        <v/>
      </c>
      <c r="C52" s="667"/>
      <c r="D52" s="668"/>
      <c r="E52" s="669"/>
      <c r="F52" s="669"/>
      <c r="G52" s="670"/>
      <c r="H52" s="670"/>
      <c r="I52" s="645" t="str">
        <f t="shared" si="37"/>
        <v/>
      </c>
      <c r="J52" s="651" t="str">
        <f t="shared" si="1"/>
        <v/>
      </c>
      <c r="K52" s="737"/>
      <c r="L52" s="738"/>
      <c r="M52" s="739"/>
      <c r="N52" s="740"/>
      <c r="O52" s="670"/>
      <c r="P52" s="670"/>
      <c r="Q52" s="651" t="str">
        <f t="shared" si="38"/>
        <v/>
      </c>
      <c r="R52" s="651" t="str">
        <f t="shared" si="3"/>
        <v/>
      </c>
      <c r="S52" s="689"/>
      <c r="T52" s="673"/>
      <c r="U52" s="673"/>
      <c r="V52" s="673"/>
      <c r="W52" s="676"/>
      <c r="X52" s="677"/>
      <c r="Y52" s="678" t="str">
        <f t="shared" si="39"/>
        <v/>
      </c>
      <c r="Z52" s="651" t="str">
        <f t="shared" si="5"/>
        <v/>
      </c>
      <c r="AA52" s="724" t="str">
        <f t="shared" si="40"/>
        <v/>
      </c>
      <c r="AB52" s="741" t="str">
        <f t="shared" si="31"/>
        <v/>
      </c>
      <c r="AC52" s="651"/>
      <c r="AD52" s="726"/>
      <c r="AE52" s="726"/>
      <c r="AF52" s="668"/>
      <c r="AG52" s="669"/>
      <c r="AH52" s="670"/>
      <c r="AI52" s="658" t="str">
        <f t="shared" si="32"/>
        <v/>
      </c>
      <c r="AJ52" s="742" t="str">
        <f t="shared" si="33"/>
        <v/>
      </c>
      <c r="AK52" s="743" t="str">
        <f t="shared" si="34"/>
        <v/>
      </c>
      <c r="AL52" s="729">
        <v>3</v>
      </c>
      <c r="AM52" s="730">
        <v>3</v>
      </c>
      <c r="AN52" s="730">
        <v>3</v>
      </c>
      <c r="AO52" s="744">
        <v>3</v>
      </c>
      <c r="AP52" s="745">
        <v>3</v>
      </c>
      <c r="AQ52" s="746" t="str">
        <f t="shared" si="35"/>
        <v/>
      </c>
      <c r="AR52" s="747" t="str">
        <f t="shared" ca="1" si="13"/>
        <v xml:space="preserve"> </v>
      </c>
      <c r="AS52" s="751">
        <v>3</v>
      </c>
      <c r="AT52" s="749">
        <v>3</v>
      </c>
      <c r="AU52" s="749">
        <v>3</v>
      </c>
      <c r="AV52" s="749">
        <v>3</v>
      </c>
      <c r="AW52" s="749">
        <v>3</v>
      </c>
      <c r="AX52" s="749">
        <v>3</v>
      </c>
      <c r="AY52" s="749">
        <v>3</v>
      </c>
      <c r="AZ52" s="750">
        <v>3</v>
      </c>
      <c r="BA52" s="999" t="str">
        <f t="shared" ca="1" si="36"/>
        <v/>
      </c>
      <c r="BB52" s="1000"/>
      <c r="BC52" s="720"/>
      <c r="BD52" s="380">
        <f>IF('ชื่อ-มาตรฐาน7'!A53="","",'ชื่อ-มาตรฐาน7'!A53)</f>
        <v>48</v>
      </c>
      <c r="BE52" s="380" t="str">
        <f>IF('ชื่อ-มาตรฐาน7'!B53="","",'ชื่อ-มาตรฐาน7'!B53)</f>
        <v/>
      </c>
      <c r="BF52" s="380" t="str">
        <f>IF('ชื่อ-มาตรฐาน7'!C53="","",'ชื่อ-มาตรฐาน7'!C53)</f>
        <v/>
      </c>
      <c r="BG52" s="590" t="str">
        <f>IF('ชื่อ-มาตรฐาน7'!D53="","",'ชื่อ-มาตรฐาน7'!D53)</f>
        <v/>
      </c>
      <c r="BH52" s="590" t="str">
        <f>IF('ชื่อ-มาตรฐาน7'!E53="","",'ชื่อ-มาตรฐาน7'!E53)</f>
        <v/>
      </c>
    </row>
    <row r="53" spans="1:60" s="372" customFormat="1" ht="15" customHeight="1">
      <c r="A53" s="554" t="str">
        <f>IF(B52="","",'ชื่อ-มาตรฐาน7'!A54)</f>
        <v/>
      </c>
      <c r="B53" s="666" t="str">
        <f>IF('ชื่อ-มาตรฐาน7'!B54="","",'ชื่อ-มาตรฐาน7'!B54)</f>
        <v/>
      </c>
      <c r="C53" s="667"/>
      <c r="D53" s="668"/>
      <c r="E53" s="669"/>
      <c r="F53" s="669"/>
      <c r="G53" s="670"/>
      <c r="H53" s="670"/>
      <c r="I53" s="645" t="str">
        <f t="shared" si="37"/>
        <v/>
      </c>
      <c r="J53" s="651" t="str">
        <f t="shared" si="1"/>
        <v/>
      </c>
      <c r="K53" s="737"/>
      <c r="L53" s="738"/>
      <c r="M53" s="739"/>
      <c r="N53" s="740"/>
      <c r="O53" s="670"/>
      <c r="P53" s="670"/>
      <c r="Q53" s="651" t="str">
        <f t="shared" si="38"/>
        <v/>
      </c>
      <c r="R53" s="651" t="str">
        <f t="shared" si="3"/>
        <v/>
      </c>
      <c r="S53" s="689"/>
      <c r="T53" s="673"/>
      <c r="U53" s="673"/>
      <c r="V53" s="673"/>
      <c r="W53" s="676"/>
      <c r="X53" s="677"/>
      <c r="Y53" s="678" t="str">
        <f t="shared" si="39"/>
        <v/>
      </c>
      <c r="Z53" s="651" t="str">
        <f t="shared" si="5"/>
        <v/>
      </c>
      <c r="AA53" s="724" t="str">
        <f t="shared" si="40"/>
        <v/>
      </c>
      <c r="AB53" s="741" t="str">
        <f t="shared" si="31"/>
        <v/>
      </c>
      <c r="AC53" s="651"/>
      <c r="AD53" s="726"/>
      <c r="AE53" s="726"/>
      <c r="AF53" s="668"/>
      <c r="AG53" s="669"/>
      <c r="AH53" s="670"/>
      <c r="AI53" s="658" t="str">
        <f t="shared" si="32"/>
        <v/>
      </c>
      <c r="AJ53" s="742" t="str">
        <f t="shared" si="33"/>
        <v/>
      </c>
      <c r="AK53" s="743" t="str">
        <f t="shared" si="34"/>
        <v/>
      </c>
      <c r="AL53" s="729">
        <v>3</v>
      </c>
      <c r="AM53" s="730">
        <v>3</v>
      </c>
      <c r="AN53" s="730">
        <v>3</v>
      </c>
      <c r="AO53" s="744">
        <v>3</v>
      </c>
      <c r="AP53" s="745">
        <v>3</v>
      </c>
      <c r="AQ53" s="746" t="str">
        <f t="shared" si="35"/>
        <v/>
      </c>
      <c r="AR53" s="747" t="str">
        <f t="shared" ca="1" si="13"/>
        <v xml:space="preserve"> </v>
      </c>
      <c r="AS53" s="751">
        <v>3</v>
      </c>
      <c r="AT53" s="749">
        <v>3</v>
      </c>
      <c r="AU53" s="749">
        <v>3</v>
      </c>
      <c r="AV53" s="749">
        <v>3</v>
      </c>
      <c r="AW53" s="749">
        <v>3</v>
      </c>
      <c r="AX53" s="749">
        <v>3</v>
      </c>
      <c r="AY53" s="749">
        <v>3</v>
      </c>
      <c r="AZ53" s="750">
        <v>3</v>
      </c>
      <c r="BA53" s="999" t="str">
        <f t="shared" ca="1" si="36"/>
        <v/>
      </c>
      <c r="BB53" s="1000"/>
      <c r="BC53" s="720"/>
      <c r="BD53" s="380">
        <f>IF('ชื่อ-มาตรฐาน7'!A54="","",'ชื่อ-มาตรฐาน7'!A54)</f>
        <v>49</v>
      </c>
      <c r="BE53" s="380" t="str">
        <f>IF('ชื่อ-มาตรฐาน7'!B54="","",'ชื่อ-มาตรฐาน7'!B54)</f>
        <v/>
      </c>
      <c r="BF53" s="380" t="str">
        <f>IF('ชื่อ-มาตรฐาน7'!C54="","",'ชื่อ-มาตรฐาน7'!C54)</f>
        <v/>
      </c>
      <c r="BG53" s="590" t="str">
        <f>IF('ชื่อ-มาตรฐาน7'!D54="","",'ชื่อ-มาตรฐาน7'!D54)</f>
        <v/>
      </c>
      <c r="BH53" s="590" t="str">
        <f>IF('ชื่อ-มาตรฐาน7'!E54="","",'ชื่อ-มาตรฐาน7'!E54)</f>
        <v/>
      </c>
    </row>
    <row r="54" spans="1:60" ht="15" customHeight="1">
      <c r="A54" s="555" t="str">
        <f>IF(B53="","",'ชื่อ-มาตรฐาน7'!A55)</f>
        <v/>
      </c>
      <c r="B54" s="691" t="str">
        <f>IF('ชื่อ-มาตรฐาน7'!B55="","",'ชื่อ-มาตรฐาน7'!B55)</f>
        <v/>
      </c>
      <c r="C54" s="692"/>
      <c r="D54" s="693"/>
      <c r="E54" s="694"/>
      <c r="F54" s="694"/>
      <c r="G54" s="695"/>
      <c r="H54" s="695"/>
      <c r="I54" s="697" t="str">
        <f t="shared" si="37"/>
        <v/>
      </c>
      <c r="J54" s="651" t="str">
        <f t="shared" si="1"/>
        <v/>
      </c>
      <c r="K54" s="752"/>
      <c r="L54" s="753"/>
      <c r="M54" s="754"/>
      <c r="N54" s="755"/>
      <c r="O54" s="695"/>
      <c r="P54" s="695"/>
      <c r="Q54" s="651" t="str">
        <f t="shared" si="38"/>
        <v/>
      </c>
      <c r="R54" s="651" t="str">
        <f t="shared" si="3"/>
        <v/>
      </c>
      <c r="S54" s="701"/>
      <c r="T54" s="699"/>
      <c r="U54" s="699"/>
      <c r="V54" s="699"/>
      <c r="W54" s="702"/>
      <c r="X54" s="703"/>
      <c r="Y54" s="704" t="str">
        <f t="shared" si="39"/>
        <v/>
      </c>
      <c r="Z54" s="651" t="str">
        <f t="shared" si="5"/>
        <v/>
      </c>
      <c r="AA54" s="724" t="str">
        <f t="shared" si="40"/>
        <v/>
      </c>
      <c r="AB54" s="756" t="str">
        <f t="shared" si="31"/>
        <v/>
      </c>
      <c r="AC54" s="651"/>
      <c r="AD54" s="757"/>
      <c r="AE54" s="757"/>
      <c r="AF54" s="693"/>
      <c r="AG54" s="694"/>
      <c r="AH54" s="695"/>
      <c r="AI54" s="658" t="str">
        <f t="shared" si="32"/>
        <v/>
      </c>
      <c r="AJ54" s="758" t="str">
        <f t="shared" si="33"/>
        <v/>
      </c>
      <c r="AK54" s="759" t="str">
        <f t="shared" si="34"/>
        <v/>
      </c>
      <c r="AL54" s="760">
        <v>3</v>
      </c>
      <c r="AM54" s="761">
        <v>3</v>
      </c>
      <c r="AN54" s="761">
        <v>3</v>
      </c>
      <c r="AO54" s="762">
        <v>3</v>
      </c>
      <c r="AP54" s="763">
        <v>3</v>
      </c>
      <c r="AQ54" s="764" t="str">
        <f t="shared" si="35"/>
        <v/>
      </c>
      <c r="AR54" s="765" t="str">
        <f t="shared" ca="1" si="13"/>
        <v xml:space="preserve"> </v>
      </c>
      <c r="AS54" s="766">
        <v>3</v>
      </c>
      <c r="AT54" s="767">
        <v>3</v>
      </c>
      <c r="AU54" s="767">
        <v>3</v>
      </c>
      <c r="AV54" s="767">
        <v>3</v>
      </c>
      <c r="AW54" s="767">
        <v>3</v>
      </c>
      <c r="AX54" s="767">
        <v>3</v>
      </c>
      <c r="AY54" s="767">
        <v>3</v>
      </c>
      <c r="AZ54" s="768">
        <v>3</v>
      </c>
      <c r="BA54" s="1001" t="str">
        <f t="shared" ca="1" si="36"/>
        <v/>
      </c>
      <c r="BB54" s="1002"/>
      <c r="BC54" s="769"/>
      <c r="BD54" s="380">
        <f>IF('ชื่อ-มาตรฐาน7'!A55="","",'ชื่อ-มาตรฐาน7'!A55)</f>
        <v>50</v>
      </c>
      <c r="BE54" s="380" t="str">
        <f>IF('ชื่อ-มาตรฐาน7'!B55="","",'ชื่อ-มาตรฐาน7'!B55)</f>
        <v/>
      </c>
      <c r="BF54" s="380" t="str">
        <f>IF('ชื่อ-มาตรฐาน7'!C55="","",'ชื่อ-มาตรฐาน7'!C55)</f>
        <v/>
      </c>
      <c r="BG54" s="590" t="str">
        <f>IF('ชื่อ-มาตรฐาน7'!D55="","",'ชื่อ-มาตรฐาน7'!D55)</f>
        <v/>
      </c>
      <c r="BH54" s="590" t="str">
        <f>IF('ชื่อ-มาตรฐาน7'!E55="","",'ชื่อ-มาตรฐาน7'!E55)</f>
        <v/>
      </c>
    </row>
    <row r="55" spans="1:60" ht="20.25">
      <c r="A55" s="378"/>
      <c r="B55" s="378"/>
      <c r="C55" s="357"/>
      <c r="D55" s="357"/>
      <c r="E55" s="357"/>
      <c r="F55" s="357"/>
      <c r="G55" s="357"/>
      <c r="H55" s="357"/>
      <c r="I55" s="357"/>
      <c r="J55" s="357"/>
      <c r="K55" s="357"/>
      <c r="L55" s="357"/>
      <c r="M55" s="358"/>
      <c r="N55" s="358"/>
      <c r="O55" s="358"/>
      <c r="P55" s="358"/>
      <c r="Q55" s="357"/>
      <c r="R55" s="357"/>
      <c r="S55" s="358"/>
      <c r="T55" s="358"/>
      <c r="U55" s="358"/>
      <c r="V55" s="358"/>
      <c r="W55" s="358"/>
      <c r="X55" s="357"/>
      <c r="Y55" s="357"/>
      <c r="Z55" s="357"/>
      <c r="AA55" s="356"/>
      <c r="AB55" s="378"/>
      <c r="AC55" s="357"/>
      <c r="AD55" s="357"/>
      <c r="AE55" s="357"/>
      <c r="AF55" s="357"/>
      <c r="AG55" s="357"/>
      <c r="AH55" s="357"/>
      <c r="AI55" s="357"/>
      <c r="BC55" s="356"/>
    </row>
    <row r="56" spans="1:60" ht="42" customHeight="1">
      <c r="A56" s="378"/>
      <c r="L56" s="358"/>
      <c r="M56" s="358"/>
      <c r="N56" s="358"/>
      <c r="O56" s="358"/>
      <c r="P56" s="358"/>
      <c r="Q56" s="358"/>
      <c r="R56" s="357"/>
      <c r="S56" s="357"/>
      <c r="T56" s="357"/>
      <c r="U56" s="358"/>
      <c r="V56" s="358"/>
      <c r="W56" s="358"/>
      <c r="X56" s="357"/>
      <c r="Y56" s="357"/>
      <c r="Z56" s="357"/>
      <c r="AA56" s="356"/>
      <c r="AB56" s="378"/>
      <c r="AC56" s="357"/>
      <c r="AD56" s="357"/>
      <c r="AE56" s="357"/>
      <c r="AF56" s="357"/>
      <c r="AG56" s="357"/>
      <c r="AH56" s="357"/>
      <c r="AI56" s="357"/>
      <c r="BC56" s="356"/>
    </row>
    <row r="57" spans="1:60" ht="20.25">
      <c r="A57" s="378"/>
      <c r="L57" s="358"/>
      <c r="M57" s="358"/>
      <c r="N57" s="358"/>
      <c r="O57" s="358"/>
      <c r="P57" s="358"/>
      <c r="Q57" s="358"/>
      <c r="R57" s="357"/>
      <c r="S57" s="357"/>
      <c r="U57" s="358"/>
      <c r="V57" s="358"/>
      <c r="W57" s="358"/>
      <c r="X57" s="357"/>
      <c r="Y57" s="357"/>
      <c r="Z57" s="357"/>
      <c r="AA57" s="356"/>
      <c r="AB57" s="378"/>
      <c r="AC57" s="357"/>
      <c r="AD57" s="357"/>
      <c r="AE57" s="357"/>
      <c r="AF57" s="357"/>
      <c r="AG57" s="357"/>
      <c r="AH57" s="357"/>
      <c r="AI57" s="357"/>
      <c r="BC57" s="356"/>
    </row>
    <row r="58" spans="1:60" ht="20.25">
      <c r="L58" s="358"/>
      <c r="M58" s="358"/>
      <c r="N58" s="358"/>
      <c r="O58" s="358"/>
      <c r="P58" s="358"/>
      <c r="Q58" s="358"/>
      <c r="R58" s="357"/>
      <c r="S58" s="357"/>
    </row>
    <row r="59" spans="1:60" ht="30.75" customHeight="1"/>
    <row r="61" spans="1:60" ht="37.5" customHeight="1"/>
  </sheetData>
  <autoFilter ref="A1:BC51">
    <filterColumn colId="0" showButton="0"/>
    <filterColumn colId="1" hiddenButton="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7" showButton="0"/>
    <filterColumn colId="28" showButton="0"/>
    <filterColumn colId="29" showButton="0"/>
    <filterColumn colId="30" showButton="0"/>
    <filterColumn colId="31" showButton="0"/>
    <filterColumn colId="32" showButton="0"/>
    <filterColumn colId="33" showButton="0"/>
    <filterColumn colId="37" showButton="0"/>
    <filterColumn colId="38" showButton="0"/>
    <filterColumn colId="39" showButton="0"/>
    <filterColumn colId="40" showButton="0"/>
    <filterColumn colId="41" showButton="0"/>
    <filterColumn colId="44" showButton="0"/>
    <filterColumn colId="45" showButton="0"/>
    <filterColumn colId="46" showButton="0"/>
    <filterColumn colId="47" showButton="0"/>
    <filterColumn colId="48" showButton="0"/>
    <filterColumn colId="49" showButton="0"/>
    <filterColumn colId="50" showButton="0"/>
  </autoFilter>
  <mergeCells count="82">
    <mergeCell ref="BF1:BH1"/>
    <mergeCell ref="BA52:BB52"/>
    <mergeCell ref="BA53:BB53"/>
    <mergeCell ref="BA54:BB54"/>
    <mergeCell ref="BA47:BB47"/>
    <mergeCell ref="BA48:BB48"/>
    <mergeCell ref="BA49:BB49"/>
    <mergeCell ref="BA50:BB50"/>
    <mergeCell ref="BA51:BB51"/>
    <mergeCell ref="BA42:BB42"/>
    <mergeCell ref="BA43:BB43"/>
    <mergeCell ref="BA44:BB44"/>
    <mergeCell ref="BA45:BB45"/>
    <mergeCell ref="BA46:BB46"/>
    <mergeCell ref="BA37:BB37"/>
    <mergeCell ref="BA38:BB38"/>
    <mergeCell ref="BA39:BB39"/>
    <mergeCell ref="BA40:BB40"/>
    <mergeCell ref="BA41:BB41"/>
    <mergeCell ref="BC1:BC4"/>
    <mergeCell ref="A1:J1"/>
    <mergeCell ref="K1:R1"/>
    <mergeCell ref="S1:Z1"/>
    <mergeCell ref="AB1:AI1"/>
    <mergeCell ref="AJ1:AJ3"/>
    <mergeCell ref="I2:I3"/>
    <mergeCell ref="J2:J4"/>
    <mergeCell ref="Q2:Q3"/>
    <mergeCell ref="R2:R4"/>
    <mergeCell ref="AE2:AE3"/>
    <mergeCell ref="AK1:AK4"/>
    <mergeCell ref="AL1:AP2"/>
    <mergeCell ref="AR1:AR3"/>
    <mergeCell ref="AS1:AZ1"/>
    <mergeCell ref="Y2:Y3"/>
    <mergeCell ref="Z2:Z4"/>
    <mergeCell ref="AB2:AB3"/>
    <mergeCell ref="AC2:AC3"/>
    <mergeCell ref="AD2:AD3"/>
    <mergeCell ref="AF2:AF3"/>
    <mergeCell ref="AG2:AG3"/>
    <mergeCell ref="AH2:AH3"/>
    <mergeCell ref="AI2:AI3"/>
    <mergeCell ref="AS2:AZ2"/>
    <mergeCell ref="AL3:AP3"/>
    <mergeCell ref="BA10:BB10"/>
    <mergeCell ref="BA11:BB11"/>
    <mergeCell ref="BA12:BB12"/>
    <mergeCell ref="BA13:BB13"/>
    <mergeCell ref="BA1:BB4"/>
    <mergeCell ref="BA5:BB5"/>
    <mergeCell ref="BA6:BB6"/>
    <mergeCell ref="BA7:BB7"/>
    <mergeCell ref="BA8:BB8"/>
    <mergeCell ref="BA24:BB24"/>
    <mergeCell ref="A4:B4"/>
    <mergeCell ref="A3:B3"/>
    <mergeCell ref="A2:B2"/>
    <mergeCell ref="AA1:AA3"/>
    <mergeCell ref="BA19:BB19"/>
    <mergeCell ref="BA20:BB20"/>
    <mergeCell ref="BA21:BB21"/>
    <mergeCell ref="BA22:BB22"/>
    <mergeCell ref="BA23:BB23"/>
    <mergeCell ref="BA14:BB14"/>
    <mergeCell ref="BA15:BB15"/>
    <mergeCell ref="BA16:BB16"/>
    <mergeCell ref="BA17:BB17"/>
    <mergeCell ref="BA18:BB18"/>
    <mergeCell ref="BA9:BB9"/>
    <mergeCell ref="BA25:BB25"/>
    <mergeCell ref="BA26:BB26"/>
    <mergeCell ref="BA27:BB27"/>
    <mergeCell ref="BA28:BB28"/>
    <mergeCell ref="BA29:BB29"/>
    <mergeCell ref="BA35:BB35"/>
    <mergeCell ref="BA36:BB36"/>
    <mergeCell ref="BA30:BB30"/>
    <mergeCell ref="BA31:BB31"/>
    <mergeCell ref="BA32:BB32"/>
    <mergeCell ref="BA33:BB33"/>
    <mergeCell ref="BA34:BB34"/>
  </mergeCells>
  <printOptions horizontalCentered="1"/>
  <pageMargins left="0.11811023622047245" right="0.11811023622047245" top="0.11811023622047245" bottom="3.937007874015748E-2"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workbookViewId="0">
      <selection activeCell="K6" sqref="K6:L6"/>
    </sheetView>
  </sheetViews>
  <sheetFormatPr defaultRowHeight="12.75"/>
  <cols>
    <col min="1" max="2" width="4.7109375" customWidth="1"/>
    <col min="3" max="4" width="12.7109375" customWidth="1"/>
    <col min="5" max="5" width="7.7109375" customWidth="1"/>
    <col min="6" max="9" width="5.7109375" customWidth="1"/>
    <col min="10" max="10" width="9.7109375" customWidth="1"/>
    <col min="11" max="11" width="2.7109375" customWidth="1"/>
    <col min="12" max="12" width="3.7109375" customWidth="1"/>
    <col min="13" max="13" width="4.7109375" customWidth="1"/>
    <col min="14" max="17" width="4" customWidth="1"/>
    <col min="18" max="18" width="4.7109375" customWidth="1"/>
  </cols>
  <sheetData>
    <row r="1" spans="1:18" ht="21" customHeight="1" thickBot="1">
      <c r="A1" s="197"/>
      <c r="B1" s="1082" t="s">
        <v>0</v>
      </c>
      <c r="C1" s="1089" t="s">
        <v>141</v>
      </c>
      <c r="D1" s="1090"/>
      <c r="E1" s="1090"/>
      <c r="F1" s="1090"/>
      <c r="G1" s="1090"/>
      <c r="H1" s="1090"/>
      <c r="I1" s="1090"/>
      <c r="J1" s="246"/>
      <c r="K1" s="168" t="s">
        <v>142</v>
      </c>
      <c r="L1" s="1091"/>
      <c r="M1" s="1091"/>
      <c r="N1" s="247" t="s">
        <v>143</v>
      </c>
      <c r="O1" s="248"/>
      <c r="P1" s="248"/>
      <c r="Q1" s="249"/>
      <c r="R1" s="197"/>
    </row>
    <row r="2" spans="1:18" ht="14.25" customHeight="1">
      <c r="A2" s="197"/>
      <c r="B2" s="1083"/>
      <c r="C2" s="1085" t="s">
        <v>29</v>
      </c>
      <c r="D2" s="1086"/>
      <c r="E2" s="1086"/>
      <c r="F2" s="1086"/>
      <c r="G2" s="1087"/>
      <c r="H2" s="1098" t="s">
        <v>30</v>
      </c>
      <c r="I2" s="1099"/>
      <c r="J2" s="1098" t="s">
        <v>31</v>
      </c>
      <c r="K2" s="1098" t="s">
        <v>33</v>
      </c>
      <c r="L2" s="1100"/>
      <c r="M2" s="1100"/>
      <c r="N2" s="1065" t="s">
        <v>156</v>
      </c>
      <c r="O2" s="1066"/>
      <c r="P2" s="1067"/>
      <c r="Q2" s="1068"/>
      <c r="R2" s="197"/>
    </row>
    <row r="3" spans="1:18" ht="14.25" customHeight="1">
      <c r="A3" s="197"/>
      <c r="B3" s="1083"/>
      <c r="C3" s="141" t="s">
        <v>136</v>
      </c>
      <c r="D3" s="250" t="s">
        <v>137</v>
      </c>
      <c r="E3" s="1092" t="s">
        <v>30</v>
      </c>
      <c r="F3" s="1093"/>
      <c r="G3" s="1096" t="s">
        <v>130</v>
      </c>
      <c r="H3" s="1098"/>
      <c r="I3" s="1099"/>
      <c r="J3" s="1098"/>
      <c r="K3" s="1098"/>
      <c r="L3" s="1100"/>
      <c r="M3" s="1100"/>
      <c r="N3" s="1080" t="s">
        <v>149</v>
      </c>
      <c r="O3" s="1061" t="s">
        <v>154</v>
      </c>
      <c r="P3" s="1069" t="s">
        <v>155</v>
      </c>
      <c r="Q3" s="1063" t="s">
        <v>209</v>
      </c>
      <c r="R3" s="197"/>
    </row>
    <row r="4" spans="1:18" ht="14.25" customHeight="1">
      <c r="A4" s="197"/>
      <c r="B4" s="1084"/>
      <c r="C4" s="206" t="s">
        <v>135</v>
      </c>
      <c r="D4" s="253" t="s">
        <v>146</v>
      </c>
      <c r="E4" s="1094" t="s">
        <v>208</v>
      </c>
      <c r="F4" s="1095"/>
      <c r="G4" s="1097"/>
      <c r="H4" s="979" t="s">
        <v>9</v>
      </c>
      <c r="I4" s="981"/>
      <c r="J4" s="979"/>
      <c r="K4" s="979" t="s">
        <v>32</v>
      </c>
      <c r="L4" s="980"/>
      <c r="M4" s="980"/>
      <c r="N4" s="1080"/>
      <c r="O4" s="1061"/>
      <c r="P4" s="1069"/>
      <c r="Q4" s="1063"/>
      <c r="R4" s="197"/>
    </row>
    <row r="5" spans="1:18" ht="14.25" customHeight="1" thickBot="1">
      <c r="A5" s="197"/>
      <c r="B5" s="1084"/>
      <c r="C5" s="137">
        <f>IF(กำหนดสอน!J47=0," ",กำหนดสอน!J47)</f>
        <v>1</v>
      </c>
      <c r="D5" s="138" t="str">
        <f>IF(ลับ!DG5=0," ",ลับ!DG5)</f>
        <v xml:space="preserve"> </v>
      </c>
      <c r="E5" s="167">
        <f>IF(กำหนดสอน!L47=0," ",กำหนดสอน!L47)</f>
        <v>1</v>
      </c>
      <c r="F5" s="251" t="s">
        <v>10</v>
      </c>
      <c r="G5" s="145" t="str">
        <f>IF(J1=0," ",J1)</f>
        <v xml:space="preserve"> </v>
      </c>
      <c r="H5" s="254" t="str">
        <f>IF(L1=0," ",L1)</f>
        <v xml:space="preserve"> </v>
      </c>
      <c r="I5" s="255" t="s">
        <v>10</v>
      </c>
      <c r="J5" s="252" t="str">
        <f>IF(G5=" "," ",SUM(G5:H5))</f>
        <v xml:space="preserve"> </v>
      </c>
      <c r="K5" s="1085" t="s">
        <v>140</v>
      </c>
      <c r="L5" s="1088"/>
      <c r="M5" s="256" t="s">
        <v>10</v>
      </c>
      <c r="N5" s="1081"/>
      <c r="O5" s="1062"/>
      <c r="P5" s="1070"/>
      <c r="Q5" s="1064"/>
      <c r="R5" s="197"/>
    </row>
    <row r="6" spans="1:18" ht="15.2" customHeight="1">
      <c r="A6" s="197"/>
      <c r="B6" s="226">
        <v>1</v>
      </c>
      <c r="C6" s="226"/>
      <c r="D6" s="105">
        <f>IF(เวลาเรียน!C6="","",ลับ!DG6)</f>
        <v>0</v>
      </c>
      <c r="E6" s="257"/>
      <c r="F6" s="106"/>
      <c r="G6" s="224" t="str">
        <f>IF(เวลาเรียน!C6=0," ",IF(สรุปคะแนน!$J$1=0," ",IF(D6="ร",D6,IF(E6&lt;สรุปคะแนน!$E$5/2,IF(สรุปคะแนน!F6&gt;0,SUM(สรุปคะแนน!C6:D6,สรุปคะแนน!F6),SUM(สรุปคะแนน!C6:E6)),SUM(สรุปคะแนน!C6:E6)))))</f>
        <v xml:space="preserve"> </v>
      </c>
      <c r="H6" s="257"/>
      <c r="I6" s="106"/>
      <c r="J6" s="231" t="str">
        <f>IF(เวลาเรียน!C6=0," ",IF(สรุปคะแนน!$J$1=0," ",IF(G6="ร",G6,IF(H6="มส",IF(I6&gt;0,SUM(สรุปคะแนน!G6,สรุปคะแนน!I6),H6),IF(H6&lt;สรุปคะแนน!$H$5/2,IF(สรุปคะแนน!I6&gt;0,SUM(สรุปคะแนน!G6,สรุปคะแนน!I6),SUM(สรุปคะแนน!G6:H6)),SUM(สรุปคะแนน!G6:H6))))))</f>
        <v xml:space="preserve"> </v>
      </c>
      <c r="K6" s="1078" t="str">
        <f>IF(J6&lt;50,0,IF(J6&lt;55,1,IF(J6&lt;60,1.5,IF(J6&lt;65,2,IF(J6&lt;70,2.5,IF(J6&lt;75,3,IF(J6&lt;80,3.5,IF(J6&lt;101,4,J6))))))))</f>
        <v xml:space="preserve"> </v>
      </c>
      <c r="L6" s="1079"/>
      <c r="M6" s="230"/>
      <c r="N6" s="260" t="str">
        <f>IF(เวลาเรียน!C6=0," ",IF(ตัวชี้วัด!EC6=ตัวชี้วัด!$EC$5,"ผ","มผ"))</f>
        <v>ผ</v>
      </c>
      <c r="O6" s="261">
        <f>IF(เวลาเรียน!C6=0," ",คุณลักษณะ!AI6)</f>
        <v>0</v>
      </c>
      <c r="P6" s="261">
        <f>IF(เวลาเรียน!B6=0," ",การอ่าน!G6)</f>
        <v>0</v>
      </c>
      <c r="Q6" s="224">
        <f>IF(เวลาเรียน!C6=0," ",สมรรถนะ!H6)</f>
        <v>0</v>
      </c>
      <c r="R6" s="197"/>
    </row>
    <row r="7" spans="1:18" ht="15.2" customHeight="1">
      <c r="A7" s="197"/>
      <c r="B7" s="233">
        <v>2</v>
      </c>
      <c r="C7" s="233"/>
      <c r="D7" s="108">
        <f>IF(เวลาเรียน!C7=0," ",ลับ!DG7)</f>
        <v>0</v>
      </c>
      <c r="E7" s="262"/>
      <c r="F7" s="109"/>
      <c r="G7" s="160" t="str">
        <f>IF(เวลาเรียน!C7=0," ",IF(สรุปคะแนน!$J$1=0," ",IF(D7="ร",D7,IF(E7&lt;สรุปคะแนน!$E$5/2,IF(สรุปคะแนน!F7&gt;0,SUM(สรุปคะแนน!C7:D7,สรุปคะแนน!F7),SUM(สรุปคะแนน!C7:E7)),SUM(สรุปคะแนน!C7:E7)))))</f>
        <v xml:space="preserve"> </v>
      </c>
      <c r="H7" s="262"/>
      <c r="I7" s="109"/>
      <c r="J7" s="237" t="str">
        <f>IF(เวลาเรียน!C7=0," ",IF(สรุปคะแนน!$J$1=0," ",IF(G7="ร",G7,IF(H7="มส",IF(I7&gt;0,SUM(สรุปคะแนน!G7,สรุปคะแนน!I7),H7),IF(H7&lt;สรุปคะแนน!$H$5/2,IF(สรุปคะแนน!I7&gt;0,SUM(สรุปคะแนน!G7,สรุปคะแนน!I7),SUM(สรุปคะแนน!G7:H7)),SUM(สรุปคะแนน!G7:H7))))))</f>
        <v xml:space="preserve"> </v>
      </c>
      <c r="K7" s="1075" t="str">
        <f t="shared" ref="K7:K55" si="0">IF(J7&lt;50,0,IF(J7&lt;55,1,IF(J7&lt;60,1.5,IF(J7&lt;65,2,IF(J7&lt;70,2.5,IF(J7&lt;75,3,IF(J7&lt;80,3.5,IF(J7&lt;101,4,J7))))))))</f>
        <v xml:space="preserve"> </v>
      </c>
      <c r="L7" s="1076"/>
      <c r="M7" s="236"/>
      <c r="N7" s="265" t="str">
        <f>IF(เวลาเรียน!C7=0," ",IF(ตัวชี้วัด!EC7=ตัวชี้วัด!$EC$5,"ผ","มผ"))</f>
        <v>ผ</v>
      </c>
      <c r="O7" s="161">
        <f>IF(เวลาเรียน!C7=0," ",คุณลักษณะ!AI7)</f>
        <v>0</v>
      </c>
      <c r="P7" s="161">
        <f>IF(เวลาเรียน!B7=0," ",การอ่าน!G7)</f>
        <v>0</v>
      </c>
      <c r="Q7" s="160">
        <f>IF(เวลาเรียน!C7=0," ",สมรรถนะ!H7)</f>
        <v>0</v>
      </c>
      <c r="R7" s="197"/>
    </row>
    <row r="8" spans="1:18" ht="15.2" customHeight="1">
      <c r="A8" s="197"/>
      <c r="B8" s="233">
        <v>3</v>
      </c>
      <c r="C8" s="233"/>
      <c r="D8" s="108">
        <f>IF(เวลาเรียน!C8=0," ",ลับ!DG8)</f>
        <v>0</v>
      </c>
      <c r="E8" s="262"/>
      <c r="F8" s="109"/>
      <c r="G8" s="160" t="str">
        <f>IF(เวลาเรียน!C8=0," ",IF(สรุปคะแนน!$J$1=0," ",IF(D8="ร",D8,IF(E8&lt;สรุปคะแนน!$E$5/2,IF(สรุปคะแนน!F8&gt;0,SUM(สรุปคะแนน!C8:D8,สรุปคะแนน!F8),SUM(สรุปคะแนน!C8:E8)),SUM(สรุปคะแนน!C8:E8)))))</f>
        <v xml:space="preserve"> </v>
      </c>
      <c r="H8" s="262"/>
      <c r="I8" s="109"/>
      <c r="J8" s="237" t="str">
        <f>IF(เวลาเรียน!C8=0," ",IF(สรุปคะแนน!$J$1=0," ",IF(G8="ร",G8,IF(H8="มส",IF(I8&gt;0,SUM(สรุปคะแนน!G8,สรุปคะแนน!I8),H8),IF(H8&lt;สรุปคะแนน!$H$5/2,IF(สรุปคะแนน!I8&gt;0,SUM(สรุปคะแนน!G8,สรุปคะแนน!I8),SUM(สรุปคะแนน!G8:H8)),SUM(สรุปคะแนน!G8:H8))))))</f>
        <v xml:space="preserve"> </v>
      </c>
      <c r="K8" s="1075" t="str">
        <f t="shared" si="0"/>
        <v xml:space="preserve"> </v>
      </c>
      <c r="L8" s="1076"/>
      <c r="M8" s="236"/>
      <c r="N8" s="265" t="str">
        <f>IF(เวลาเรียน!C8=0," ",IF(ตัวชี้วัด!EC8=ตัวชี้วัด!$EC$5,"ผ","มผ"))</f>
        <v>ผ</v>
      </c>
      <c r="O8" s="161">
        <f>IF(เวลาเรียน!C8=0," ",คุณลักษณะ!AI8)</f>
        <v>0</v>
      </c>
      <c r="P8" s="161">
        <f>IF(เวลาเรียน!B8=0," ",การอ่าน!G8)</f>
        <v>0</v>
      </c>
      <c r="Q8" s="160">
        <f>IF(เวลาเรียน!C8=0," ",สมรรถนะ!H8)</f>
        <v>0</v>
      </c>
      <c r="R8" s="197"/>
    </row>
    <row r="9" spans="1:18" ht="15.2" customHeight="1">
      <c r="A9" s="197"/>
      <c r="B9" s="233">
        <v>4</v>
      </c>
      <c r="C9" s="233"/>
      <c r="D9" s="108">
        <f>IF(เวลาเรียน!C9=0," ",ลับ!DG9)</f>
        <v>0</v>
      </c>
      <c r="E9" s="262"/>
      <c r="F9" s="109"/>
      <c r="G9" s="160" t="str">
        <f>IF(เวลาเรียน!C9=0," ",IF(สรุปคะแนน!$J$1=0," ",IF(D9="ร",D9,IF(E9&lt;สรุปคะแนน!$E$5/2,IF(สรุปคะแนน!F9&gt;0,SUM(สรุปคะแนน!C9:D9,สรุปคะแนน!F9),SUM(สรุปคะแนน!C9:E9)),SUM(สรุปคะแนน!C9:E9)))))</f>
        <v xml:space="preserve"> </v>
      </c>
      <c r="H9" s="262"/>
      <c r="I9" s="109"/>
      <c r="J9" s="237" t="str">
        <f>IF(เวลาเรียน!C9=0," ",IF(สรุปคะแนน!$J$1=0," ",IF(G9="ร",G9,IF(H9="มส",IF(I9&gt;0,SUM(สรุปคะแนน!G9,สรุปคะแนน!I9),H9),IF(H9&lt;สรุปคะแนน!$H$5/2,IF(สรุปคะแนน!I9&gt;0,SUM(สรุปคะแนน!G9,สรุปคะแนน!I9),SUM(สรุปคะแนน!G9:H9)),SUM(สรุปคะแนน!G9:H9))))))</f>
        <v xml:space="preserve"> </v>
      </c>
      <c r="K9" s="1075" t="str">
        <f t="shared" si="0"/>
        <v xml:space="preserve"> </v>
      </c>
      <c r="L9" s="1076"/>
      <c r="M9" s="236"/>
      <c r="N9" s="265" t="str">
        <f>IF(เวลาเรียน!C9=0," ",IF(ตัวชี้วัด!EC9=ตัวชี้วัด!$EC$5,"ผ","มผ"))</f>
        <v>ผ</v>
      </c>
      <c r="O9" s="161">
        <f>IF(เวลาเรียน!C9=0," ",คุณลักษณะ!AI9)</f>
        <v>0</v>
      </c>
      <c r="P9" s="161">
        <f>IF(เวลาเรียน!B9=0," ",การอ่าน!G9)</f>
        <v>0</v>
      </c>
      <c r="Q9" s="160">
        <f>IF(เวลาเรียน!C9=0," ",สมรรถนะ!H9)</f>
        <v>0</v>
      </c>
      <c r="R9" s="197"/>
    </row>
    <row r="10" spans="1:18" ht="15.2" customHeight="1" thickBot="1">
      <c r="A10" s="197"/>
      <c r="B10" s="238">
        <v>5</v>
      </c>
      <c r="C10" s="238"/>
      <c r="D10" s="111">
        <f>IF(เวลาเรียน!C10=0," ",ลับ!DG10)</f>
        <v>0</v>
      </c>
      <c r="E10" s="266"/>
      <c r="F10" s="112"/>
      <c r="G10" s="239" t="str">
        <f>IF(เวลาเรียน!C10=0," ",IF(สรุปคะแนน!$J$1=0," ",IF(D10="ร",D10,IF(E10&lt;สรุปคะแนน!$E$5/2,IF(สรุปคะแนน!F10&gt;0,SUM(สรุปคะแนน!C10:D10,สรุปคะแนน!F10),SUM(สรุปคะแนน!C10:E10)),SUM(สรุปคะแนน!C10:E10)))))</f>
        <v xml:space="preserve"> </v>
      </c>
      <c r="H10" s="266"/>
      <c r="I10" s="112"/>
      <c r="J10" s="244" t="str">
        <f>IF(เวลาเรียน!C10=0," ",IF(สรุปคะแนน!$J$1=0," ",IF(G10="ร",G10,IF(H10="มส",IF(I10&gt;0,SUM(สรุปคะแนน!G10,สรุปคะแนน!I10),H10),IF(H10&lt;สรุปคะแนน!$H$5/2,IF(สรุปคะแนน!I10&gt;0,SUM(สรุปคะแนน!G10,สรุปคะแนน!I10),SUM(สรุปคะแนน!G10:H10)),SUM(สรุปคะแนน!G10:H10))))))</f>
        <v xml:space="preserve"> </v>
      </c>
      <c r="K10" s="934" t="str">
        <f t="shared" si="0"/>
        <v xml:space="preserve"> </v>
      </c>
      <c r="L10" s="1077"/>
      <c r="M10" s="267"/>
      <c r="N10" s="268" t="str">
        <f>IF(เวลาเรียน!C10=0," ",IF(ตัวชี้วัด!EC10=ตัวชี้วัด!$EC$5,"ผ","มผ"))</f>
        <v>ผ</v>
      </c>
      <c r="O10" s="269">
        <f>IF(เวลาเรียน!C10=0," ",คุณลักษณะ!AI10)</f>
        <v>0</v>
      </c>
      <c r="P10" s="269">
        <f>IF(เวลาเรียน!B10=0," ",การอ่าน!G10)</f>
        <v>0</v>
      </c>
      <c r="Q10" s="239">
        <f>IF(เวลาเรียน!C10=0," ",สมรรถนะ!H10)</f>
        <v>0</v>
      </c>
      <c r="R10" s="197"/>
    </row>
    <row r="11" spans="1:18" ht="15.2" customHeight="1">
      <c r="A11" s="197"/>
      <c r="B11" s="223">
        <v>6</v>
      </c>
      <c r="C11" s="122"/>
      <c r="D11" s="123">
        <f>IF(เวลาเรียน!C11=0," ",ลับ!DG11)</f>
        <v>0</v>
      </c>
      <c r="E11" s="123"/>
      <c r="F11" s="124"/>
      <c r="G11" s="224" t="str">
        <f>IF(เวลาเรียน!C11=0," ",IF(สรุปคะแนน!$J$1=0," ",IF(D11="ร",D11,IF(E11&lt;สรุปคะแนน!$E$5/2,IF(สรุปคะแนน!F11&gt;0,SUM(สรุปคะแนน!C11:D11,สรุปคะแนน!F11),SUM(สรุปคะแนน!C11:E11)),SUM(สรุปคะแนน!C11:E11)))))</f>
        <v xml:space="preserve"> </v>
      </c>
      <c r="H11" s="270"/>
      <c r="I11" s="155"/>
      <c r="J11" s="231" t="str">
        <f>IF(เวลาเรียน!C11=0," ",IF(สรุปคะแนน!$J$1=0," ",IF(G11="ร",G11,IF(H11="มส",IF(I11&gt;0,SUM(สรุปคะแนน!G11,สรุปคะแนน!I11),H11),IF(H11&lt;สรุปคะแนน!$H$5/2,IF(สรุปคะแนน!I11&gt;0,SUM(สรุปคะแนน!G11,สรุปคะแนน!I11),SUM(สรุปคะแนน!G11:H11)),SUM(สรุปคะแนน!G11:H11))))))</f>
        <v xml:space="preserve"> </v>
      </c>
      <c r="K11" s="1078" t="str">
        <f t="shared" si="0"/>
        <v xml:space="preserve"> </v>
      </c>
      <c r="L11" s="1079"/>
      <c r="M11" s="224"/>
      <c r="N11" s="260" t="str">
        <f>IF(เวลาเรียน!C11=0," ",IF(ตัวชี้วัด!EC11=ตัวชี้วัด!$EC$5,"ผ","มผ"))</f>
        <v>ผ</v>
      </c>
      <c r="O11" s="261">
        <f>IF(เวลาเรียน!C11=0," ",คุณลักษณะ!AI11)</f>
        <v>0</v>
      </c>
      <c r="P11" s="261">
        <f>IF(เวลาเรียน!B11=0," ",การอ่าน!G11)</f>
        <v>0</v>
      </c>
      <c r="Q11" s="224">
        <f>IF(เวลาเรียน!C11=0," ",สมรรถนะ!H11)</f>
        <v>0</v>
      </c>
      <c r="R11" s="197"/>
    </row>
    <row r="12" spans="1:18" ht="15.2" customHeight="1">
      <c r="A12" s="197"/>
      <c r="B12" s="233">
        <v>7</v>
      </c>
      <c r="C12" s="107"/>
      <c r="D12" s="108">
        <f>IF(เวลาเรียน!C12=0," ",ลับ!DG12)</f>
        <v>0</v>
      </c>
      <c r="E12" s="108"/>
      <c r="F12" s="109"/>
      <c r="G12" s="160" t="str">
        <f>IF(เวลาเรียน!C12=0," ",IF(สรุปคะแนน!$J$1=0," ",IF(D12="ร",D12,IF(E12&lt;สรุปคะแนน!$E$5/2,IF(สรุปคะแนน!F12&gt;0,SUM(สรุปคะแนน!C12:D12,สรุปคะแนน!F12),SUM(สรุปคะแนน!C12:E12)),SUM(สรุปคะแนน!C12:E12)))))</f>
        <v xml:space="preserve"> </v>
      </c>
      <c r="H12" s="262"/>
      <c r="I12" s="159"/>
      <c r="J12" s="237" t="str">
        <f>IF(เวลาเรียน!C12=0," ",IF(สรุปคะแนน!$J$1=0," ",IF(G12="ร",G12,IF(H12="มส",IF(I12&gt;0,SUM(สรุปคะแนน!G12,สรุปคะแนน!I12),H12),IF(H12&lt;สรุปคะแนน!$H$5/2,IF(สรุปคะแนน!I12&gt;0,SUM(สรุปคะแนน!G12,สรุปคะแนน!I12),SUM(สรุปคะแนน!G12:H12)),SUM(สรุปคะแนน!G12:H12))))))</f>
        <v xml:space="preserve"> </v>
      </c>
      <c r="K12" s="1075" t="str">
        <f t="shared" si="0"/>
        <v xml:space="preserve"> </v>
      </c>
      <c r="L12" s="1076"/>
      <c r="M12" s="160"/>
      <c r="N12" s="265" t="str">
        <f>IF(เวลาเรียน!C12=0," ",IF(ตัวชี้วัด!EC12=ตัวชี้วัด!$EC$5,"ผ","มผ"))</f>
        <v>ผ</v>
      </c>
      <c r="O12" s="161">
        <f>IF(เวลาเรียน!C12=0," ",คุณลักษณะ!AI12)</f>
        <v>0</v>
      </c>
      <c r="P12" s="161">
        <f>IF(เวลาเรียน!B12=0," ",การอ่าน!G12)</f>
        <v>0</v>
      </c>
      <c r="Q12" s="160">
        <f>IF(เวลาเรียน!C12=0," ",สมรรถนะ!H12)</f>
        <v>0</v>
      </c>
      <c r="R12" s="197"/>
    </row>
    <row r="13" spans="1:18" ht="15.2" customHeight="1">
      <c r="A13" s="197"/>
      <c r="B13" s="233">
        <v>8</v>
      </c>
      <c r="C13" s="107"/>
      <c r="D13" s="108">
        <f>IF(เวลาเรียน!C13=0," ",ลับ!DG13)</f>
        <v>0</v>
      </c>
      <c r="E13" s="108"/>
      <c r="F13" s="109"/>
      <c r="G13" s="160" t="str">
        <f>IF(เวลาเรียน!C13=0," ",IF(สรุปคะแนน!$J$1=0," ",IF(D13="ร",D13,IF(E13&lt;สรุปคะแนน!$E$5/2,IF(สรุปคะแนน!F13&gt;0,SUM(สรุปคะแนน!C13:D13,สรุปคะแนน!F13),SUM(สรุปคะแนน!C13:E13)),SUM(สรุปคะแนน!C13:E13)))))</f>
        <v xml:space="preserve"> </v>
      </c>
      <c r="H13" s="262"/>
      <c r="I13" s="159"/>
      <c r="J13" s="237" t="str">
        <f>IF(เวลาเรียน!C13=0," ",IF(สรุปคะแนน!$J$1=0," ",IF(G13="ร",G13,IF(H13="มส",IF(I13&gt;0,SUM(สรุปคะแนน!G13,สรุปคะแนน!I13),H13),IF(H13&lt;สรุปคะแนน!$H$5/2,IF(สรุปคะแนน!I13&gt;0,SUM(สรุปคะแนน!G13,สรุปคะแนน!I13),SUM(สรุปคะแนน!G13:H13)),SUM(สรุปคะแนน!G13:H13))))))</f>
        <v xml:space="preserve"> </v>
      </c>
      <c r="K13" s="1075" t="str">
        <f t="shared" si="0"/>
        <v xml:space="preserve"> </v>
      </c>
      <c r="L13" s="1076"/>
      <c r="M13" s="160"/>
      <c r="N13" s="265" t="str">
        <f>IF(เวลาเรียน!C13=0," ",IF(ตัวชี้วัด!EC13=ตัวชี้วัด!$EC$5,"ผ","มผ"))</f>
        <v>ผ</v>
      </c>
      <c r="O13" s="161">
        <f>IF(เวลาเรียน!C13=0," ",คุณลักษณะ!AI13)</f>
        <v>0</v>
      </c>
      <c r="P13" s="161">
        <f>IF(เวลาเรียน!B13=0," ",การอ่าน!G13)</f>
        <v>0</v>
      </c>
      <c r="Q13" s="160">
        <f>IF(เวลาเรียน!C13=0," ",สมรรถนะ!H13)</f>
        <v>0</v>
      </c>
      <c r="R13" s="197"/>
    </row>
    <row r="14" spans="1:18" ht="15.2" customHeight="1">
      <c r="A14" s="197"/>
      <c r="B14" s="233">
        <v>9</v>
      </c>
      <c r="C14" s="107"/>
      <c r="D14" s="108">
        <f>IF(เวลาเรียน!C14=0," ",ลับ!DG14)</f>
        <v>0</v>
      </c>
      <c r="E14" s="108"/>
      <c r="F14" s="109"/>
      <c r="G14" s="160" t="str">
        <f>IF(เวลาเรียน!C14=0," ",IF(สรุปคะแนน!$J$1=0," ",IF(D14="ร",D14,IF(E14&lt;สรุปคะแนน!$E$5/2,IF(สรุปคะแนน!F14&gt;0,SUM(สรุปคะแนน!C14:D14,สรุปคะแนน!F14),SUM(สรุปคะแนน!C14:E14)),SUM(สรุปคะแนน!C14:E14)))))</f>
        <v xml:space="preserve"> </v>
      </c>
      <c r="H14" s="262"/>
      <c r="I14" s="159"/>
      <c r="J14" s="237" t="str">
        <f>IF(เวลาเรียน!C14=0," ",IF(สรุปคะแนน!$J$1=0," ",IF(G14="ร",G14,IF(H14="มส",IF(I14&gt;0,SUM(สรุปคะแนน!G14,สรุปคะแนน!I14),H14),IF(H14&lt;สรุปคะแนน!$H$5/2,IF(สรุปคะแนน!I14&gt;0,SUM(สรุปคะแนน!G14,สรุปคะแนน!I14),SUM(สรุปคะแนน!G14:H14)),SUM(สรุปคะแนน!G14:H14))))))</f>
        <v xml:space="preserve"> </v>
      </c>
      <c r="K14" s="1075" t="str">
        <f t="shared" si="0"/>
        <v xml:space="preserve"> </v>
      </c>
      <c r="L14" s="1076"/>
      <c r="M14" s="160"/>
      <c r="N14" s="265" t="str">
        <f>IF(เวลาเรียน!C14=0," ",IF(ตัวชี้วัด!EC14=ตัวชี้วัด!$EC$5,"ผ","มผ"))</f>
        <v>ผ</v>
      </c>
      <c r="O14" s="161">
        <f>IF(เวลาเรียน!C14=0," ",คุณลักษณะ!AI14)</f>
        <v>0</v>
      </c>
      <c r="P14" s="161">
        <f>IF(เวลาเรียน!B14=0," ",การอ่าน!G14)</f>
        <v>0</v>
      </c>
      <c r="Q14" s="160">
        <f>IF(เวลาเรียน!C14=0," ",สมรรถนะ!H14)</f>
        <v>0</v>
      </c>
      <c r="R14" s="197"/>
    </row>
    <row r="15" spans="1:18" ht="15.2" customHeight="1" thickBot="1">
      <c r="A15" s="197"/>
      <c r="B15" s="271">
        <v>10</v>
      </c>
      <c r="C15" s="125"/>
      <c r="D15" s="111">
        <f>IF(เวลาเรียน!C15=0," ",ลับ!DG15)</f>
        <v>0</v>
      </c>
      <c r="E15" s="126"/>
      <c r="F15" s="127"/>
      <c r="G15" s="239" t="str">
        <f>IF(เวลาเรียน!C15=0," ",IF(สรุปคะแนน!$J$1=0," ",IF(D15="ร",D15,IF(E15&lt;สรุปคะแนน!$E$5/2,IF(สรุปคะแนน!F15&gt;0,SUM(สรุปคะแนน!C15:D15,สรุปคะแนน!F15),SUM(สรุปคะแนน!C15:E15)),SUM(สรุปคะแนน!C15:E15)))))</f>
        <v xml:space="preserve"> </v>
      </c>
      <c r="H15" s="272"/>
      <c r="I15" s="164"/>
      <c r="J15" s="244" t="str">
        <f>IF(เวลาเรียน!C15=0," ",IF(สรุปคะแนน!$J$1=0," ",IF(G15="ร",G15,IF(H15="มส",IF(I15&gt;0,SUM(สรุปคะแนน!G15,สรุปคะแนน!I15),H15),IF(H15&lt;สรุปคะแนน!$H$5/2,IF(สรุปคะแนน!I15&gt;0,SUM(สรุปคะแนน!G15,สรุปคะแนน!I15),SUM(สรุปคะแนน!G15:H15)),SUM(สรุปคะแนน!G15:H15))))))</f>
        <v xml:space="preserve"> </v>
      </c>
      <c r="K15" s="1071" t="str">
        <f t="shared" si="0"/>
        <v xml:space="preserve"> </v>
      </c>
      <c r="L15" s="1072"/>
      <c r="M15" s="239"/>
      <c r="N15" s="268" t="str">
        <f>IF(เวลาเรียน!C15=0," ",IF(ตัวชี้วัด!EC15=ตัวชี้วัด!$EC$5,"ผ","มผ"))</f>
        <v>ผ</v>
      </c>
      <c r="O15" s="269">
        <f>IF(เวลาเรียน!C15=0," ",คุณลักษณะ!AI15)</f>
        <v>0</v>
      </c>
      <c r="P15" s="269">
        <f>IF(เวลาเรียน!B15=0," ",การอ่าน!G15)</f>
        <v>0</v>
      </c>
      <c r="Q15" s="239">
        <f>IF(เวลาเรียน!C15=0," ",สมรรถนะ!H15)</f>
        <v>0</v>
      </c>
      <c r="R15" s="197"/>
    </row>
    <row r="16" spans="1:18" ht="15.2" customHeight="1">
      <c r="A16" s="197"/>
      <c r="B16" s="226">
        <v>11</v>
      </c>
      <c r="C16" s="104"/>
      <c r="D16" s="105">
        <f>IF(เวลาเรียน!C16=0," ",ลับ!DG16)</f>
        <v>0</v>
      </c>
      <c r="E16" s="105"/>
      <c r="F16" s="106"/>
      <c r="G16" s="224" t="str">
        <f>IF(เวลาเรียน!C16=0," ",IF(สรุปคะแนน!$J$1=0," ",IF(D16="ร",D16,IF(E16&lt;สรุปคะแนน!$E$5/2,IF(สรุปคะแนน!F16&gt;0,SUM(สรุปคะแนน!C16:D16,สรุปคะแนน!F16),SUM(สรุปคะแนน!C16:E16)),SUM(สรุปคะแนน!C16:E16)))))</f>
        <v xml:space="preserve"> </v>
      </c>
      <c r="H16" s="257"/>
      <c r="I16" s="275"/>
      <c r="J16" s="231" t="str">
        <f>IF(เวลาเรียน!C16=0," ",IF(สรุปคะแนน!$J$1=0," ",IF(G16="ร",G16,IF(H16="มส",IF(I16&gt;0,SUM(สรุปคะแนน!G16,สรุปคะแนน!I16),H16),IF(H16&lt;สรุปคะแนน!$H$5/2,IF(สรุปคะแนน!I16&gt;0,SUM(สรุปคะแนน!G16,สรุปคะแนน!I16),SUM(สรุปคะแนน!G16:H16)),SUM(สรุปคะแนน!G16:H16))))))</f>
        <v xml:space="preserve"> </v>
      </c>
      <c r="K16" s="1078" t="str">
        <f t="shared" si="0"/>
        <v xml:space="preserve"> </v>
      </c>
      <c r="L16" s="1079"/>
      <c r="M16" s="224"/>
      <c r="N16" s="260" t="str">
        <f>IF(เวลาเรียน!C16=0," ",IF(ตัวชี้วัด!EC16=ตัวชี้วัด!$EC$5,"ผ","มผ"))</f>
        <v>ผ</v>
      </c>
      <c r="O16" s="261">
        <f>IF(เวลาเรียน!C16=0," ",คุณลักษณะ!AI16)</f>
        <v>0</v>
      </c>
      <c r="P16" s="261">
        <f>IF(เวลาเรียน!B16=0," ",การอ่าน!G16)</f>
        <v>0</v>
      </c>
      <c r="Q16" s="224">
        <f>IF(เวลาเรียน!C16=0," ",สมรรถนะ!H16)</f>
        <v>0</v>
      </c>
      <c r="R16" s="197"/>
    </row>
    <row r="17" spans="1:18" ht="15.2" customHeight="1">
      <c r="A17" s="197"/>
      <c r="B17" s="233">
        <v>12</v>
      </c>
      <c r="C17" s="107"/>
      <c r="D17" s="108">
        <f>IF(เวลาเรียน!C17=0," ",ลับ!DG17)</f>
        <v>0</v>
      </c>
      <c r="E17" s="108"/>
      <c r="F17" s="109"/>
      <c r="G17" s="160" t="str">
        <f>IF(เวลาเรียน!C17=0," ",IF(สรุปคะแนน!$J$1=0," ",IF(D17="ร",D17,IF(E17&lt;สรุปคะแนน!$E$5/2,IF(สรุปคะแนน!F17&gt;0,SUM(สรุปคะแนน!C17:D17,สรุปคะแนน!F17),SUM(สรุปคะแนน!C17:E17)),SUM(สรุปคะแนน!C17:E17)))))</f>
        <v xml:space="preserve"> </v>
      </c>
      <c r="H17" s="262"/>
      <c r="I17" s="159"/>
      <c r="J17" s="237" t="str">
        <f>IF(เวลาเรียน!C17=0," ",IF(สรุปคะแนน!$J$1=0," ",IF(G17="ร",G17,IF(H17="มส",IF(I17&gt;0,SUM(สรุปคะแนน!G17,สรุปคะแนน!I17),H17),IF(H17&lt;สรุปคะแนน!$H$5/2,IF(สรุปคะแนน!I17&gt;0,SUM(สรุปคะแนน!G17,สรุปคะแนน!I17),SUM(สรุปคะแนน!G17:H17)),SUM(สรุปคะแนน!G17:H17))))))</f>
        <v xml:space="preserve"> </v>
      </c>
      <c r="K17" s="1075" t="str">
        <f t="shared" si="0"/>
        <v xml:space="preserve"> </v>
      </c>
      <c r="L17" s="1076"/>
      <c r="M17" s="160"/>
      <c r="N17" s="265" t="str">
        <f>IF(เวลาเรียน!C17=0," ",IF(ตัวชี้วัด!EC17=ตัวชี้วัด!$EC$5,"ผ","มผ"))</f>
        <v>ผ</v>
      </c>
      <c r="O17" s="161">
        <f>IF(เวลาเรียน!C17=0," ",คุณลักษณะ!AI17)</f>
        <v>0</v>
      </c>
      <c r="P17" s="161">
        <f>IF(เวลาเรียน!B17=0," ",การอ่าน!G17)</f>
        <v>0</v>
      </c>
      <c r="Q17" s="160">
        <f>IF(เวลาเรียน!C17=0," ",สมรรถนะ!H17)</f>
        <v>0</v>
      </c>
      <c r="R17" s="197"/>
    </row>
    <row r="18" spans="1:18" ht="15.2" customHeight="1">
      <c r="A18" s="197"/>
      <c r="B18" s="233">
        <v>13</v>
      </c>
      <c r="C18" s="107"/>
      <c r="D18" s="108">
        <f>IF(เวลาเรียน!C18=0," ",ลับ!DG18)</f>
        <v>0</v>
      </c>
      <c r="E18" s="108"/>
      <c r="F18" s="109"/>
      <c r="G18" s="160" t="str">
        <f>IF(เวลาเรียน!C18=0," ",IF(สรุปคะแนน!$J$1=0," ",IF(D18="ร",D18,IF(E18&lt;สรุปคะแนน!$E$5/2,IF(สรุปคะแนน!F18&gt;0,SUM(สรุปคะแนน!C18:D18,สรุปคะแนน!F18),SUM(สรุปคะแนน!C18:E18)),SUM(สรุปคะแนน!C18:E18)))))</f>
        <v xml:space="preserve"> </v>
      </c>
      <c r="H18" s="262"/>
      <c r="I18" s="159"/>
      <c r="J18" s="237" t="str">
        <f>IF(เวลาเรียน!C18=0," ",IF(สรุปคะแนน!$J$1=0," ",IF(G18="ร",G18,IF(H18="มส",IF(I18&gt;0,SUM(สรุปคะแนน!G18,สรุปคะแนน!I18),H18),IF(H18&lt;สรุปคะแนน!$H$5/2,IF(สรุปคะแนน!I18&gt;0,SUM(สรุปคะแนน!G18,สรุปคะแนน!I18),SUM(สรุปคะแนน!G18:H18)),SUM(สรุปคะแนน!G18:H18))))))</f>
        <v xml:space="preserve"> </v>
      </c>
      <c r="K18" s="1075" t="str">
        <f t="shared" si="0"/>
        <v xml:space="preserve"> </v>
      </c>
      <c r="L18" s="1076"/>
      <c r="M18" s="160"/>
      <c r="N18" s="265" t="str">
        <f>IF(เวลาเรียน!C18=0," ",IF(ตัวชี้วัด!EC18=ตัวชี้วัด!$EC$5,"ผ","มผ"))</f>
        <v>ผ</v>
      </c>
      <c r="O18" s="161">
        <f>IF(เวลาเรียน!C18=0," ",คุณลักษณะ!AI18)</f>
        <v>0</v>
      </c>
      <c r="P18" s="161">
        <f>IF(เวลาเรียน!B18=0," ",การอ่าน!G18)</f>
        <v>0</v>
      </c>
      <c r="Q18" s="160">
        <f>IF(เวลาเรียน!C18=0," ",สมรรถนะ!H18)</f>
        <v>0</v>
      </c>
      <c r="R18" s="197"/>
    </row>
    <row r="19" spans="1:18" ht="15.2" customHeight="1">
      <c r="A19" s="197"/>
      <c r="B19" s="233">
        <v>14</v>
      </c>
      <c r="C19" s="107"/>
      <c r="D19" s="108">
        <f>IF(เวลาเรียน!C19=0," ",ลับ!DG19)</f>
        <v>0</v>
      </c>
      <c r="E19" s="108"/>
      <c r="F19" s="109"/>
      <c r="G19" s="160" t="str">
        <f>IF(เวลาเรียน!C19=0," ",IF(สรุปคะแนน!$J$1=0," ",IF(D19="ร",D19,IF(E19&lt;สรุปคะแนน!$E$5/2,IF(สรุปคะแนน!F19&gt;0,SUM(สรุปคะแนน!C19:D19,สรุปคะแนน!F19),SUM(สรุปคะแนน!C19:E19)),SUM(สรุปคะแนน!C19:E19)))))</f>
        <v xml:space="preserve"> </v>
      </c>
      <c r="H19" s="262"/>
      <c r="I19" s="159"/>
      <c r="J19" s="237" t="str">
        <f>IF(เวลาเรียน!C19=0," ",IF(สรุปคะแนน!$J$1=0," ",IF(G19="ร",G19,IF(H19="มส",IF(I19&gt;0,SUM(สรุปคะแนน!G19,สรุปคะแนน!I19),H19),IF(H19&lt;สรุปคะแนน!$H$5/2,IF(สรุปคะแนน!I19&gt;0,SUM(สรุปคะแนน!G19,สรุปคะแนน!I19),SUM(สรุปคะแนน!G19:H19)),SUM(สรุปคะแนน!G19:H19))))))</f>
        <v xml:space="preserve"> </v>
      </c>
      <c r="K19" s="1075" t="str">
        <f t="shared" si="0"/>
        <v xml:space="preserve"> </v>
      </c>
      <c r="L19" s="1076"/>
      <c r="M19" s="160"/>
      <c r="N19" s="265" t="str">
        <f>IF(เวลาเรียน!C19=0," ",IF(ตัวชี้วัด!EC19=ตัวชี้วัด!$EC$5,"ผ","มผ"))</f>
        <v>ผ</v>
      </c>
      <c r="O19" s="161">
        <f>IF(เวลาเรียน!C19=0," ",คุณลักษณะ!AI19)</f>
        <v>0</v>
      </c>
      <c r="P19" s="161">
        <f>IF(เวลาเรียน!B19=0," ",การอ่าน!G19)</f>
        <v>0</v>
      </c>
      <c r="Q19" s="160">
        <f>IF(เวลาเรียน!C19=0," ",สมรรถนะ!H19)</f>
        <v>0</v>
      </c>
      <c r="R19" s="197"/>
    </row>
    <row r="20" spans="1:18" ht="15.2" customHeight="1" thickBot="1">
      <c r="A20" s="197"/>
      <c r="B20" s="238">
        <v>15</v>
      </c>
      <c r="C20" s="110"/>
      <c r="D20" s="111">
        <f>IF(เวลาเรียน!C20=0," ",ลับ!DG20)</f>
        <v>0</v>
      </c>
      <c r="E20" s="111"/>
      <c r="F20" s="112"/>
      <c r="G20" s="239" t="str">
        <f>IF(เวลาเรียน!C20=0," ",IF(สรุปคะแนน!$J$1=0," ",IF(D20="ร",D20,IF(E20&lt;สรุปคะแนน!$E$5/2,IF(สรุปคะแนน!F20&gt;0,SUM(สรุปคะแนน!C20:D20,สรุปคะแนน!F20),SUM(สรุปคะแนน!C20:E20)),SUM(สรุปคะแนน!C20:E20)))))</f>
        <v xml:space="preserve"> </v>
      </c>
      <c r="H20" s="266"/>
      <c r="I20" s="276"/>
      <c r="J20" s="244" t="str">
        <f>IF(เวลาเรียน!C20=0," ",IF(สรุปคะแนน!$J$1=0," ",IF(G20="ร",G20,IF(H20="มส",IF(I20&gt;0,SUM(สรุปคะแนน!G20,สรุปคะแนน!I20),H20),IF(H20&lt;สรุปคะแนน!$H$5/2,IF(สรุปคะแนน!I20&gt;0,SUM(สรุปคะแนน!G20,สรุปคะแนน!I20),SUM(สรุปคะแนน!G20:H20)),SUM(สรุปคะแนน!G20:H20))))))</f>
        <v xml:space="preserve"> </v>
      </c>
      <c r="K20" s="1071" t="str">
        <f t="shared" si="0"/>
        <v xml:space="preserve"> </v>
      </c>
      <c r="L20" s="1072"/>
      <c r="M20" s="239"/>
      <c r="N20" s="268" t="str">
        <f>IF(เวลาเรียน!C20=0," ",IF(ตัวชี้วัด!EC20=ตัวชี้วัด!$EC$5,"ผ","มผ"))</f>
        <v>ผ</v>
      </c>
      <c r="O20" s="269">
        <f>IF(เวลาเรียน!C20=0," ",คุณลักษณะ!AI20)</f>
        <v>0</v>
      </c>
      <c r="P20" s="269">
        <f>IF(เวลาเรียน!B20=0," ",การอ่าน!G20)</f>
        <v>0</v>
      </c>
      <c r="Q20" s="239">
        <f>IF(เวลาเรียน!C20=0," ",สมรรถนะ!H20)</f>
        <v>0</v>
      </c>
      <c r="R20" s="197"/>
    </row>
    <row r="21" spans="1:18" ht="15.2" customHeight="1">
      <c r="A21" s="197"/>
      <c r="B21" s="223">
        <v>16</v>
      </c>
      <c r="C21" s="122"/>
      <c r="D21" s="105">
        <f>IF(เวลาเรียน!C21=0," ",ลับ!DG21)</f>
        <v>0</v>
      </c>
      <c r="E21" s="123"/>
      <c r="F21" s="124"/>
      <c r="G21" s="224" t="str">
        <f>IF(เวลาเรียน!C21=0," ",IF(สรุปคะแนน!$J$1=0," ",IF(D21="ร",D21,IF(E21&lt;สรุปคะแนน!$E$5/2,IF(สรุปคะแนน!F21&gt;0,SUM(สรุปคะแนน!C21:D21,สรุปคะแนน!F21),SUM(สรุปคะแนน!C21:E21)),SUM(สรุปคะแนน!C21:E21)))))</f>
        <v xml:space="preserve"> </v>
      </c>
      <c r="H21" s="270"/>
      <c r="I21" s="155"/>
      <c r="J21" s="231" t="str">
        <f>IF(เวลาเรียน!C21=0," ",IF(สรุปคะแนน!$J$1=0," ",IF(G21="ร",G21,IF(H21="มส",IF(I21&gt;0,SUM(สรุปคะแนน!G21,สรุปคะแนน!I21),H21),IF(H21&lt;สรุปคะแนน!$H$5/2,IF(สรุปคะแนน!I21&gt;0,SUM(สรุปคะแนน!G21,สรุปคะแนน!I21),SUM(สรุปคะแนน!G21:H21)),SUM(สรุปคะแนน!G21:H21))))))</f>
        <v xml:space="preserve"> </v>
      </c>
      <c r="K21" s="1078" t="str">
        <f t="shared" si="0"/>
        <v xml:space="preserve"> </v>
      </c>
      <c r="L21" s="1079"/>
      <c r="M21" s="224"/>
      <c r="N21" s="260" t="str">
        <f>IF(เวลาเรียน!C21=0," ",IF(ตัวชี้วัด!EC21=ตัวชี้วัด!$EC$5,"ผ","มผ"))</f>
        <v>ผ</v>
      </c>
      <c r="O21" s="261">
        <f>IF(เวลาเรียน!C21=0," ",คุณลักษณะ!AI21)</f>
        <v>0</v>
      </c>
      <c r="P21" s="261">
        <f>IF(เวลาเรียน!B21=0," ",การอ่าน!G21)</f>
        <v>0</v>
      </c>
      <c r="Q21" s="224">
        <f>IF(เวลาเรียน!C21=0," ",สมรรถนะ!H21)</f>
        <v>0</v>
      </c>
      <c r="R21" s="197"/>
    </row>
    <row r="22" spans="1:18" ht="15.2" customHeight="1">
      <c r="A22" s="197"/>
      <c r="B22" s="233">
        <v>17</v>
      </c>
      <c r="C22" s="107"/>
      <c r="D22" s="108">
        <f>IF(เวลาเรียน!C22=0," ",ลับ!DG22)</f>
        <v>0</v>
      </c>
      <c r="E22" s="108"/>
      <c r="F22" s="109"/>
      <c r="G22" s="160" t="str">
        <f>IF(เวลาเรียน!C22=0," ",IF(สรุปคะแนน!$J$1=0," ",IF(D22="ร",D22,IF(E22&lt;สรุปคะแนน!$E$5/2,IF(สรุปคะแนน!F22&gt;0,SUM(สรุปคะแนน!C22:D22,สรุปคะแนน!F22),SUM(สรุปคะแนน!C22:E22)),SUM(สรุปคะแนน!C22:E22)))))</f>
        <v xml:space="preserve"> </v>
      </c>
      <c r="H22" s="262"/>
      <c r="I22" s="159"/>
      <c r="J22" s="237" t="str">
        <f>IF(เวลาเรียน!C22=0," ",IF(สรุปคะแนน!$J$1=0," ",IF(G22="ร",G22,IF(H22="มส",IF(I22&gt;0,SUM(สรุปคะแนน!G22,สรุปคะแนน!I22),H22),IF(H22&lt;สรุปคะแนน!$H$5/2,IF(สรุปคะแนน!I22&gt;0,SUM(สรุปคะแนน!G22,สรุปคะแนน!I22),SUM(สรุปคะแนน!G22:H22)),SUM(สรุปคะแนน!G22:H22))))))</f>
        <v xml:space="preserve"> </v>
      </c>
      <c r="K22" s="1075" t="str">
        <f t="shared" si="0"/>
        <v xml:space="preserve"> </v>
      </c>
      <c r="L22" s="1076"/>
      <c r="M22" s="160"/>
      <c r="N22" s="265" t="str">
        <f>IF(เวลาเรียน!C22=0," ",IF(ตัวชี้วัด!EC22=ตัวชี้วัด!$EC$5,"ผ","มผ"))</f>
        <v>ผ</v>
      </c>
      <c r="O22" s="161">
        <f>IF(เวลาเรียน!C22=0," ",คุณลักษณะ!AI22)</f>
        <v>0</v>
      </c>
      <c r="P22" s="161">
        <f>IF(เวลาเรียน!B22=0," ",การอ่าน!G22)</f>
        <v>0</v>
      </c>
      <c r="Q22" s="160">
        <f>IF(เวลาเรียน!C22=0," ",สมรรถนะ!H22)</f>
        <v>0</v>
      </c>
      <c r="R22" s="197"/>
    </row>
    <row r="23" spans="1:18" ht="15.2" customHeight="1">
      <c r="A23" s="197"/>
      <c r="B23" s="233">
        <v>18</v>
      </c>
      <c r="C23" s="107"/>
      <c r="D23" s="108">
        <f>IF(เวลาเรียน!C23=0," ",ลับ!DG23)</f>
        <v>0</v>
      </c>
      <c r="E23" s="108"/>
      <c r="F23" s="109"/>
      <c r="G23" s="160" t="str">
        <f>IF(เวลาเรียน!C23=0," ",IF(สรุปคะแนน!$J$1=0," ",IF(D23="ร",D23,IF(E23&lt;สรุปคะแนน!$E$5/2,IF(สรุปคะแนน!F23&gt;0,SUM(สรุปคะแนน!C23:D23,สรุปคะแนน!F23),SUM(สรุปคะแนน!C23:E23)),SUM(สรุปคะแนน!C23:E23)))))</f>
        <v xml:space="preserve"> </v>
      </c>
      <c r="H23" s="262"/>
      <c r="I23" s="159"/>
      <c r="J23" s="237" t="str">
        <f>IF(เวลาเรียน!C23=0," ",IF(สรุปคะแนน!$J$1=0," ",IF(G23="ร",G23,IF(H23="มส",IF(I23&gt;0,SUM(สรุปคะแนน!G23,สรุปคะแนน!I23),H23),IF(H23&lt;สรุปคะแนน!$H$5/2,IF(สรุปคะแนน!I23&gt;0,SUM(สรุปคะแนน!G23,สรุปคะแนน!I23),SUM(สรุปคะแนน!G23:H23)),SUM(สรุปคะแนน!G23:H23))))))</f>
        <v xml:space="preserve"> </v>
      </c>
      <c r="K23" s="1075" t="str">
        <f t="shared" si="0"/>
        <v xml:space="preserve"> </v>
      </c>
      <c r="L23" s="1076"/>
      <c r="M23" s="160"/>
      <c r="N23" s="265" t="str">
        <f>IF(เวลาเรียน!C23=0," ",IF(ตัวชี้วัด!EC23=ตัวชี้วัด!$EC$5,"ผ","มผ"))</f>
        <v>ผ</v>
      </c>
      <c r="O23" s="161">
        <f>IF(เวลาเรียน!C23=0," ",คุณลักษณะ!AI23)</f>
        <v>0</v>
      </c>
      <c r="P23" s="161">
        <f>IF(เวลาเรียน!B23=0," ",การอ่าน!G23)</f>
        <v>0</v>
      </c>
      <c r="Q23" s="160">
        <f>IF(เวลาเรียน!C23=0," ",สมรรถนะ!H23)</f>
        <v>0</v>
      </c>
      <c r="R23" s="197"/>
    </row>
    <row r="24" spans="1:18" ht="15.2" customHeight="1">
      <c r="A24" s="197"/>
      <c r="B24" s="233">
        <v>19</v>
      </c>
      <c r="C24" s="107"/>
      <c r="D24" s="108">
        <f>IF(เวลาเรียน!C24=0," ",ลับ!DG24)</f>
        <v>0</v>
      </c>
      <c r="E24" s="108"/>
      <c r="F24" s="109"/>
      <c r="G24" s="160" t="str">
        <f>IF(เวลาเรียน!C24=0," ",IF(สรุปคะแนน!$J$1=0," ",IF(D24="ร",D24,IF(E24&lt;สรุปคะแนน!$E$5/2,IF(สรุปคะแนน!F24&gt;0,SUM(สรุปคะแนน!C24:D24,สรุปคะแนน!F24),SUM(สรุปคะแนน!C24:E24)),SUM(สรุปคะแนน!C24:E24)))))</f>
        <v xml:space="preserve"> </v>
      </c>
      <c r="H24" s="262"/>
      <c r="I24" s="159"/>
      <c r="J24" s="237" t="str">
        <f>IF(เวลาเรียน!C24=0," ",IF(สรุปคะแนน!$J$1=0," ",IF(G24="ร",G24,IF(H24="มส",IF(I24&gt;0,SUM(สรุปคะแนน!G24,สรุปคะแนน!I24),H24),IF(H24&lt;สรุปคะแนน!$H$5/2,IF(สรุปคะแนน!I24&gt;0,SUM(สรุปคะแนน!G24,สรุปคะแนน!I24),SUM(สรุปคะแนน!G24:H24)),SUM(สรุปคะแนน!G24:H24))))))</f>
        <v xml:space="preserve"> </v>
      </c>
      <c r="K24" s="1075" t="str">
        <f t="shared" si="0"/>
        <v xml:space="preserve"> </v>
      </c>
      <c r="L24" s="1076"/>
      <c r="M24" s="160"/>
      <c r="N24" s="265" t="str">
        <f>IF(เวลาเรียน!C24=0," ",IF(ตัวชี้วัด!EC24=ตัวชี้วัด!$EC$5,"ผ","มผ"))</f>
        <v>ผ</v>
      </c>
      <c r="O24" s="161">
        <f>IF(เวลาเรียน!C24=0," ",คุณลักษณะ!AI24)</f>
        <v>0</v>
      </c>
      <c r="P24" s="161">
        <f>IF(เวลาเรียน!B24=0," ",การอ่าน!G24)</f>
        <v>0</v>
      </c>
      <c r="Q24" s="160">
        <f>IF(เวลาเรียน!C24=0," ",สมรรถนะ!H24)</f>
        <v>0</v>
      </c>
      <c r="R24" s="197"/>
    </row>
    <row r="25" spans="1:18" ht="15.2" customHeight="1" thickBot="1">
      <c r="A25" s="197"/>
      <c r="B25" s="271">
        <v>20</v>
      </c>
      <c r="C25" s="125"/>
      <c r="D25" s="111">
        <f>IF(เวลาเรียน!C25=0," ",ลับ!DG25)</f>
        <v>0</v>
      </c>
      <c r="E25" s="126"/>
      <c r="F25" s="127"/>
      <c r="G25" s="239" t="str">
        <f>IF(เวลาเรียน!C25=0," ",IF(สรุปคะแนน!$J$1=0," ",IF(D25="ร",D25,IF(E25&lt;สรุปคะแนน!$E$5/2,IF(สรุปคะแนน!F25&gt;0,SUM(สรุปคะแนน!C25:D25,สรุปคะแนน!F25),SUM(สรุปคะแนน!C25:E25)),SUM(สรุปคะแนน!C25:E25)))))</f>
        <v xml:space="preserve"> </v>
      </c>
      <c r="H25" s="272"/>
      <c r="I25" s="164"/>
      <c r="J25" s="244" t="str">
        <f>IF(เวลาเรียน!C25=0," ",IF(สรุปคะแนน!$J$1=0," ",IF(G25="ร",G25,IF(H25="มส",IF(I25&gt;0,SUM(สรุปคะแนน!G25,สรุปคะแนน!I25),H25),IF(H25&lt;สรุปคะแนน!$H$5/2,IF(สรุปคะแนน!I25&gt;0,SUM(สรุปคะแนน!G25,สรุปคะแนน!I25),SUM(สรุปคะแนน!G25:H25)),SUM(สรุปคะแนน!G25:H25))))))</f>
        <v xml:space="preserve"> </v>
      </c>
      <c r="K25" s="1071" t="str">
        <f t="shared" si="0"/>
        <v xml:space="preserve"> </v>
      </c>
      <c r="L25" s="1072"/>
      <c r="M25" s="239"/>
      <c r="N25" s="268" t="str">
        <f>IF(เวลาเรียน!C25=0," ",IF(ตัวชี้วัด!EC25=ตัวชี้วัด!$EC$5,"ผ","มผ"))</f>
        <v>ผ</v>
      </c>
      <c r="O25" s="269">
        <f>IF(เวลาเรียน!C25=0," ",คุณลักษณะ!AI25)</f>
        <v>0</v>
      </c>
      <c r="P25" s="269">
        <f>IF(เวลาเรียน!B25=0," ",การอ่าน!G25)</f>
        <v>0</v>
      </c>
      <c r="Q25" s="239">
        <f>IF(เวลาเรียน!C25=0," ",สมรรถนะ!H25)</f>
        <v>0</v>
      </c>
      <c r="R25" s="197"/>
    </row>
    <row r="26" spans="1:18" ht="15.2" customHeight="1">
      <c r="A26" s="197"/>
      <c r="B26" s="226">
        <v>21</v>
      </c>
      <c r="C26" s="104"/>
      <c r="D26" s="105">
        <f>IF(เวลาเรียน!C26=0," ",ลับ!DG26)</f>
        <v>0</v>
      </c>
      <c r="E26" s="105"/>
      <c r="F26" s="106"/>
      <c r="G26" s="224" t="str">
        <f>IF(เวลาเรียน!C26=0," ",IF(สรุปคะแนน!$J$1=0," ",IF(D26="ร",D26,IF(E26&lt;สรุปคะแนน!$E$5/2,IF(สรุปคะแนน!F26&gt;0,SUM(สรุปคะแนน!C26:D26,สรุปคะแนน!F26),SUM(สรุปคะแนน!C26:E26)),SUM(สรุปคะแนน!C26:E26)))))</f>
        <v xml:space="preserve"> </v>
      </c>
      <c r="H26" s="257"/>
      <c r="I26" s="275"/>
      <c r="J26" s="231" t="str">
        <f>IF(เวลาเรียน!C26=0," ",IF(สรุปคะแนน!$J$1=0," ",IF(G26="ร",G26,IF(H26="มส",IF(I26&gt;0,SUM(สรุปคะแนน!G26,สรุปคะแนน!I26),H26),IF(H26&lt;สรุปคะแนน!$H$5/2,IF(สรุปคะแนน!I26&gt;0,SUM(สรุปคะแนน!G26,สรุปคะแนน!I26),SUM(สรุปคะแนน!G26:H26)),SUM(สรุปคะแนน!G26:H26))))))</f>
        <v xml:space="preserve"> </v>
      </c>
      <c r="K26" s="1078" t="str">
        <f t="shared" si="0"/>
        <v xml:space="preserve"> </v>
      </c>
      <c r="L26" s="1079"/>
      <c r="M26" s="224"/>
      <c r="N26" s="260" t="str">
        <f>IF(เวลาเรียน!C26=0," ",IF(ตัวชี้วัด!EC26=ตัวชี้วัด!$EC$5,"ผ","มผ"))</f>
        <v>ผ</v>
      </c>
      <c r="O26" s="261">
        <f>IF(เวลาเรียน!C26=0," ",คุณลักษณะ!AI26)</f>
        <v>0</v>
      </c>
      <c r="P26" s="261">
        <f>IF(เวลาเรียน!B26=0," ",การอ่าน!G26)</f>
        <v>0</v>
      </c>
      <c r="Q26" s="224">
        <f>IF(เวลาเรียน!C26=0," ",สมรรถนะ!H26)</f>
        <v>0</v>
      </c>
      <c r="R26" s="197"/>
    </row>
    <row r="27" spans="1:18" ht="15.2" customHeight="1">
      <c r="A27" s="197"/>
      <c r="B27" s="233">
        <v>22</v>
      </c>
      <c r="C27" s="107"/>
      <c r="D27" s="108">
        <f>IF(เวลาเรียน!C27=0," ",ลับ!DG27)</f>
        <v>0</v>
      </c>
      <c r="E27" s="108"/>
      <c r="F27" s="109"/>
      <c r="G27" s="160" t="str">
        <f>IF(เวลาเรียน!C27=0," ",IF(สรุปคะแนน!$J$1=0," ",IF(D27="ร",D27,IF(E27&lt;สรุปคะแนน!$E$5/2,IF(สรุปคะแนน!F27&gt;0,SUM(สรุปคะแนน!C27:D27,สรุปคะแนน!F27),SUM(สรุปคะแนน!C27:E27)),SUM(สรุปคะแนน!C27:E27)))))</f>
        <v xml:space="preserve"> </v>
      </c>
      <c r="H27" s="262"/>
      <c r="I27" s="159"/>
      <c r="J27" s="237" t="str">
        <f>IF(เวลาเรียน!C27=0," ",IF(สรุปคะแนน!$J$1=0," ",IF(G27="ร",G27,IF(H27="มส",IF(I27&gt;0,SUM(สรุปคะแนน!G27,สรุปคะแนน!I27),H27),IF(H27&lt;สรุปคะแนน!$H$5/2,IF(สรุปคะแนน!I27&gt;0,SUM(สรุปคะแนน!G27,สรุปคะแนน!I27),SUM(สรุปคะแนน!G27:H27)),SUM(สรุปคะแนน!G27:H27))))))</f>
        <v xml:space="preserve"> </v>
      </c>
      <c r="K27" s="1075" t="str">
        <f t="shared" si="0"/>
        <v xml:space="preserve"> </v>
      </c>
      <c r="L27" s="1076"/>
      <c r="M27" s="160"/>
      <c r="N27" s="265" t="str">
        <f>IF(เวลาเรียน!C27=0," ",IF(ตัวชี้วัด!EC27=ตัวชี้วัด!$EC$5,"ผ","มผ"))</f>
        <v>ผ</v>
      </c>
      <c r="O27" s="161">
        <f>IF(เวลาเรียน!C27=0," ",คุณลักษณะ!AI27)</f>
        <v>0</v>
      </c>
      <c r="P27" s="161">
        <f>IF(เวลาเรียน!B27=0," ",การอ่าน!G27)</f>
        <v>0</v>
      </c>
      <c r="Q27" s="160">
        <f>IF(เวลาเรียน!C27=0," ",สมรรถนะ!H27)</f>
        <v>0</v>
      </c>
      <c r="R27" s="197"/>
    </row>
    <row r="28" spans="1:18" ht="15.2" customHeight="1">
      <c r="A28" s="197"/>
      <c r="B28" s="233">
        <v>23</v>
      </c>
      <c r="C28" s="107"/>
      <c r="D28" s="108">
        <f>IF(เวลาเรียน!C28=0," ",ลับ!DG28)</f>
        <v>0</v>
      </c>
      <c r="E28" s="108"/>
      <c r="F28" s="109"/>
      <c r="G28" s="160" t="str">
        <f>IF(เวลาเรียน!C28=0," ",IF(สรุปคะแนน!$J$1=0," ",IF(D28="ร",D28,IF(E28&lt;สรุปคะแนน!$E$5/2,IF(สรุปคะแนน!F28&gt;0,SUM(สรุปคะแนน!C28:D28,สรุปคะแนน!F28),SUM(สรุปคะแนน!C28:E28)),SUM(สรุปคะแนน!C28:E28)))))</f>
        <v xml:space="preserve"> </v>
      </c>
      <c r="H28" s="262"/>
      <c r="I28" s="159"/>
      <c r="J28" s="237" t="str">
        <f>IF(เวลาเรียน!C28=0," ",IF(สรุปคะแนน!$J$1=0," ",IF(G28="ร",G28,IF(H28="มส",IF(I28&gt;0,SUM(สรุปคะแนน!G28,สรุปคะแนน!I28),H28),IF(H28&lt;สรุปคะแนน!$H$5/2,IF(สรุปคะแนน!I28&gt;0,SUM(สรุปคะแนน!G28,สรุปคะแนน!I28),SUM(สรุปคะแนน!G28:H28)),SUM(สรุปคะแนน!G28:H28))))))</f>
        <v xml:space="preserve"> </v>
      </c>
      <c r="K28" s="1075" t="str">
        <f t="shared" si="0"/>
        <v xml:space="preserve"> </v>
      </c>
      <c r="L28" s="1076"/>
      <c r="M28" s="160"/>
      <c r="N28" s="265" t="str">
        <f>IF(เวลาเรียน!C28=0," ",IF(ตัวชี้วัด!EC28=ตัวชี้วัด!$EC$5,"ผ","มผ"))</f>
        <v>ผ</v>
      </c>
      <c r="O28" s="161">
        <f>IF(เวลาเรียน!C28=0," ",คุณลักษณะ!AI28)</f>
        <v>0</v>
      </c>
      <c r="P28" s="161">
        <f>IF(เวลาเรียน!B28=0," ",การอ่าน!G28)</f>
        <v>0</v>
      </c>
      <c r="Q28" s="160">
        <f>IF(เวลาเรียน!C28=0," ",สมรรถนะ!H28)</f>
        <v>0</v>
      </c>
      <c r="R28" s="197"/>
    </row>
    <row r="29" spans="1:18" ht="15.2" customHeight="1">
      <c r="A29" s="197"/>
      <c r="B29" s="233">
        <v>24</v>
      </c>
      <c r="C29" s="107"/>
      <c r="D29" s="108">
        <f>IF(เวลาเรียน!C29=0," ",ลับ!DG29)</f>
        <v>0</v>
      </c>
      <c r="E29" s="108"/>
      <c r="F29" s="109"/>
      <c r="G29" s="160" t="str">
        <f>IF(เวลาเรียน!C29=0," ",IF(สรุปคะแนน!$J$1=0," ",IF(D29="ร",D29,IF(E29&lt;สรุปคะแนน!$E$5/2,IF(สรุปคะแนน!F29&gt;0,SUM(สรุปคะแนน!C29:D29,สรุปคะแนน!F29),SUM(สรุปคะแนน!C29:E29)),SUM(สรุปคะแนน!C29:E29)))))</f>
        <v xml:space="preserve"> </v>
      </c>
      <c r="H29" s="262"/>
      <c r="I29" s="159"/>
      <c r="J29" s="237" t="str">
        <f>IF(เวลาเรียน!C29=0," ",IF(สรุปคะแนน!$J$1=0," ",IF(G29="ร",G29,IF(H29="มส",IF(I29&gt;0,SUM(สรุปคะแนน!G29,สรุปคะแนน!I29),H29),IF(H29&lt;สรุปคะแนน!$H$5/2,IF(สรุปคะแนน!I29&gt;0,SUM(สรุปคะแนน!G29,สรุปคะแนน!I29),SUM(สรุปคะแนน!G29:H29)),SUM(สรุปคะแนน!G29:H29))))))</f>
        <v xml:space="preserve"> </v>
      </c>
      <c r="K29" s="1075" t="str">
        <f t="shared" si="0"/>
        <v xml:space="preserve"> </v>
      </c>
      <c r="L29" s="1076"/>
      <c r="M29" s="160"/>
      <c r="N29" s="265" t="str">
        <f>IF(เวลาเรียน!C29=0," ",IF(ตัวชี้วัด!EC29=ตัวชี้วัด!$EC$5,"ผ","มผ"))</f>
        <v>ผ</v>
      </c>
      <c r="O29" s="161">
        <f>IF(เวลาเรียน!C29=0," ",คุณลักษณะ!AI29)</f>
        <v>0</v>
      </c>
      <c r="P29" s="161">
        <f>IF(เวลาเรียน!B29=0," ",การอ่าน!G29)</f>
        <v>0</v>
      </c>
      <c r="Q29" s="160">
        <f>IF(เวลาเรียน!C29=0," ",สมรรถนะ!H29)</f>
        <v>0</v>
      </c>
      <c r="R29" s="197"/>
    </row>
    <row r="30" spans="1:18" ht="15.2" customHeight="1" thickBot="1">
      <c r="A30" s="197"/>
      <c r="B30" s="238">
        <v>25</v>
      </c>
      <c r="C30" s="110"/>
      <c r="D30" s="111">
        <f>IF(เวลาเรียน!C30=0," ",ลับ!DG30)</f>
        <v>0</v>
      </c>
      <c r="E30" s="111"/>
      <c r="F30" s="112"/>
      <c r="G30" s="239" t="str">
        <f>IF(เวลาเรียน!C30=0," ",IF(สรุปคะแนน!$J$1=0," ",IF(D30="ร",D30,IF(E30&lt;สรุปคะแนน!$E$5/2,IF(สรุปคะแนน!F30&gt;0,SUM(สรุปคะแนน!C30:D30,สรุปคะแนน!F30),SUM(สรุปคะแนน!C30:E30)),SUM(สรุปคะแนน!C30:E30)))))</f>
        <v xml:space="preserve"> </v>
      </c>
      <c r="H30" s="266"/>
      <c r="I30" s="276"/>
      <c r="J30" s="244" t="str">
        <f>IF(เวลาเรียน!C30=0," ",IF(สรุปคะแนน!$J$1=0," ",IF(G30="ร",G30,IF(H30="มส",IF(I30&gt;0,SUM(สรุปคะแนน!G30,สรุปคะแนน!I30),H30),IF(H30&lt;สรุปคะแนน!$H$5/2,IF(สรุปคะแนน!I30&gt;0,SUM(สรุปคะแนน!G30,สรุปคะแนน!I30),SUM(สรุปคะแนน!G30:H30)),SUM(สรุปคะแนน!G30:H30))))))</f>
        <v xml:space="preserve"> </v>
      </c>
      <c r="K30" s="934" t="str">
        <f t="shared" si="0"/>
        <v xml:space="preserve"> </v>
      </c>
      <c r="L30" s="1077"/>
      <c r="M30" s="165"/>
      <c r="N30" s="268" t="str">
        <f>IF(เวลาเรียน!C30=0," ",IF(ตัวชี้วัด!EC30=ตัวชี้วัด!$EC$5,"ผ","มผ"))</f>
        <v>ผ</v>
      </c>
      <c r="O30" s="269">
        <f>IF(เวลาเรียน!C30=0," ",คุณลักษณะ!AI30)</f>
        <v>0</v>
      </c>
      <c r="P30" s="269">
        <f>IF(เวลาเรียน!B30=0," ",การอ่าน!G30)</f>
        <v>0</v>
      </c>
      <c r="Q30" s="239">
        <f>IF(เวลาเรียน!C30=0," ",สมรรถนะ!H30)</f>
        <v>0</v>
      </c>
      <c r="R30" s="197"/>
    </row>
    <row r="31" spans="1:18" ht="15.2" customHeight="1">
      <c r="A31" s="197"/>
      <c r="B31" s="223">
        <v>26</v>
      </c>
      <c r="C31" s="122"/>
      <c r="D31" s="105">
        <f>IF(เวลาเรียน!C31=0," ",ลับ!DG31)</f>
        <v>0</v>
      </c>
      <c r="E31" s="123"/>
      <c r="F31" s="124"/>
      <c r="G31" s="224" t="str">
        <f>IF(เวลาเรียน!C31=0," ",IF(สรุปคะแนน!$J$1=0," ",IF(D31="ร",D31,IF(E31&lt;สรุปคะแนน!$E$5/2,IF(สรุปคะแนน!F31&gt;0,SUM(สรุปคะแนน!C31:D31,สรุปคะแนน!F31),SUM(สรุปคะแนน!C31:E31)),SUM(สรุปคะแนน!C31:E31)))))</f>
        <v xml:space="preserve"> </v>
      </c>
      <c r="H31" s="270"/>
      <c r="I31" s="155"/>
      <c r="J31" s="231" t="str">
        <f>IF(เวลาเรียน!C31=0," ",IF(สรุปคะแนน!$J$1=0," ",IF(G31="ร",G31,IF(H31="มส",IF(I31&gt;0,SUM(สรุปคะแนน!G31,สรุปคะแนน!I31),H31),IF(H31&lt;สรุปคะแนน!$H$5/2,IF(สรุปคะแนน!I31&gt;0,SUM(สรุปคะแนน!G31,สรุปคะแนน!I31),SUM(สรุปคะแนน!G31:H31)),SUM(สรุปคะแนน!G31:H31))))))</f>
        <v xml:space="preserve"> </v>
      </c>
      <c r="K31" s="1078" t="str">
        <f t="shared" si="0"/>
        <v xml:space="preserve"> </v>
      </c>
      <c r="L31" s="1079"/>
      <c r="M31" s="224"/>
      <c r="N31" s="260" t="str">
        <f>IF(เวลาเรียน!C31=0," ",IF(ตัวชี้วัด!EC31=ตัวชี้วัด!$EC$5,"ผ","มผ"))</f>
        <v>ผ</v>
      </c>
      <c r="O31" s="261">
        <f>IF(เวลาเรียน!C31=0," ",คุณลักษณะ!AI31)</f>
        <v>0</v>
      </c>
      <c r="P31" s="261">
        <f>IF(เวลาเรียน!B31=0," ",การอ่าน!G31)</f>
        <v>0</v>
      </c>
      <c r="Q31" s="224">
        <f>IF(เวลาเรียน!C31=0," ",สมรรถนะ!H31)</f>
        <v>0</v>
      </c>
      <c r="R31" s="197"/>
    </row>
    <row r="32" spans="1:18" ht="15.2" customHeight="1">
      <c r="A32" s="197"/>
      <c r="B32" s="233">
        <v>27</v>
      </c>
      <c r="C32" s="107"/>
      <c r="D32" s="108">
        <f>IF(เวลาเรียน!C32=0," ",ลับ!DG32)</f>
        <v>0</v>
      </c>
      <c r="E32" s="108"/>
      <c r="F32" s="109"/>
      <c r="G32" s="160" t="str">
        <f>IF(เวลาเรียน!C32=0," ",IF(สรุปคะแนน!$J$1=0," ",IF(D32="ร",D32,IF(E32&lt;สรุปคะแนน!$E$5/2,IF(สรุปคะแนน!F32&gt;0,SUM(สรุปคะแนน!C32:D32,สรุปคะแนน!F32),SUM(สรุปคะแนน!C32:E32)),SUM(สรุปคะแนน!C32:E32)))))</f>
        <v xml:space="preserve"> </v>
      </c>
      <c r="H32" s="262"/>
      <c r="I32" s="159"/>
      <c r="J32" s="237" t="str">
        <f>IF(เวลาเรียน!C32=0," ",IF(สรุปคะแนน!$J$1=0," ",IF(G32="ร",G32,IF(H32="มส",IF(I32&gt;0,SUM(สรุปคะแนน!G32,สรุปคะแนน!I32),H32),IF(H32&lt;สรุปคะแนน!$H$5/2,IF(สรุปคะแนน!I32&gt;0,SUM(สรุปคะแนน!G32,สรุปคะแนน!I32),SUM(สรุปคะแนน!G32:H32)),SUM(สรุปคะแนน!G32:H32))))))</f>
        <v xml:space="preserve"> </v>
      </c>
      <c r="K32" s="1075" t="str">
        <f t="shared" si="0"/>
        <v xml:space="preserve"> </v>
      </c>
      <c r="L32" s="1076"/>
      <c r="M32" s="160"/>
      <c r="N32" s="265" t="str">
        <f>IF(เวลาเรียน!C32=0," ",IF(ตัวชี้วัด!EC32=ตัวชี้วัด!$EC$5,"ผ","มผ"))</f>
        <v>ผ</v>
      </c>
      <c r="O32" s="161">
        <f>IF(เวลาเรียน!C32=0," ",คุณลักษณะ!AI32)</f>
        <v>0</v>
      </c>
      <c r="P32" s="161">
        <f>IF(เวลาเรียน!B32=0," ",การอ่าน!G32)</f>
        <v>0</v>
      </c>
      <c r="Q32" s="160">
        <f>IF(เวลาเรียน!C32=0," ",สมรรถนะ!H32)</f>
        <v>0</v>
      </c>
      <c r="R32" s="197"/>
    </row>
    <row r="33" spans="1:18" ht="15.2" customHeight="1">
      <c r="A33" s="197"/>
      <c r="B33" s="233">
        <v>28</v>
      </c>
      <c r="C33" s="107"/>
      <c r="D33" s="108">
        <f>IF(เวลาเรียน!C33=0," ",ลับ!DG33)</f>
        <v>0</v>
      </c>
      <c r="E33" s="108"/>
      <c r="F33" s="109"/>
      <c r="G33" s="160" t="str">
        <f>IF(เวลาเรียน!C33=0," ",IF(สรุปคะแนน!$J$1=0," ",IF(D33="ร",D33,IF(E33&lt;สรุปคะแนน!$E$5/2,IF(สรุปคะแนน!F33&gt;0,SUM(สรุปคะแนน!C33:D33,สรุปคะแนน!F33),SUM(สรุปคะแนน!C33:E33)),SUM(สรุปคะแนน!C33:E33)))))</f>
        <v xml:space="preserve"> </v>
      </c>
      <c r="H33" s="262"/>
      <c r="I33" s="159"/>
      <c r="J33" s="237" t="str">
        <f>IF(เวลาเรียน!C33=0," ",IF(สรุปคะแนน!$J$1=0," ",IF(G33="ร",G33,IF(H33="มส",IF(I33&gt;0,SUM(สรุปคะแนน!G33,สรุปคะแนน!I33),H33),IF(H33&lt;สรุปคะแนน!$H$5/2,IF(สรุปคะแนน!I33&gt;0,SUM(สรุปคะแนน!G33,สรุปคะแนน!I33),SUM(สรุปคะแนน!G33:H33)),SUM(สรุปคะแนน!G33:H33))))))</f>
        <v xml:space="preserve"> </v>
      </c>
      <c r="K33" s="1075" t="str">
        <f t="shared" si="0"/>
        <v xml:space="preserve"> </v>
      </c>
      <c r="L33" s="1076"/>
      <c r="M33" s="160"/>
      <c r="N33" s="265" t="str">
        <f>IF(เวลาเรียน!C33=0," ",IF(ตัวชี้วัด!EC33=ตัวชี้วัด!$EC$5,"ผ","มผ"))</f>
        <v>ผ</v>
      </c>
      <c r="O33" s="161">
        <f>IF(เวลาเรียน!C33=0," ",คุณลักษณะ!AI33)</f>
        <v>0</v>
      </c>
      <c r="P33" s="161">
        <f>IF(เวลาเรียน!B33=0," ",การอ่าน!G33)</f>
        <v>0</v>
      </c>
      <c r="Q33" s="160">
        <f>IF(เวลาเรียน!C33=0," ",สมรรถนะ!H33)</f>
        <v>0</v>
      </c>
      <c r="R33" s="197"/>
    </row>
    <row r="34" spans="1:18" ht="15.2" customHeight="1">
      <c r="A34" s="197"/>
      <c r="B34" s="233">
        <v>29</v>
      </c>
      <c r="C34" s="107"/>
      <c r="D34" s="108">
        <f>IF(เวลาเรียน!C34=0," ",ลับ!DG34)</f>
        <v>0</v>
      </c>
      <c r="E34" s="108"/>
      <c r="F34" s="109"/>
      <c r="G34" s="160" t="str">
        <f>IF(เวลาเรียน!C34=0," ",IF(สรุปคะแนน!$J$1=0," ",IF(D34="ร",D34,IF(E34&lt;สรุปคะแนน!$E$5/2,IF(สรุปคะแนน!F34&gt;0,SUM(สรุปคะแนน!C34:D34,สรุปคะแนน!F34),SUM(สรุปคะแนน!C34:E34)),SUM(สรุปคะแนน!C34:E34)))))</f>
        <v xml:space="preserve"> </v>
      </c>
      <c r="H34" s="262"/>
      <c r="I34" s="159"/>
      <c r="J34" s="237" t="str">
        <f>IF(เวลาเรียน!C34=0," ",IF(สรุปคะแนน!$J$1=0," ",IF(G34="ร",G34,IF(H34="มส",IF(I34&gt;0,SUM(สรุปคะแนน!G34,สรุปคะแนน!I34),H34),IF(H34&lt;สรุปคะแนน!$H$5/2,IF(สรุปคะแนน!I34&gt;0,SUM(สรุปคะแนน!G34,สรุปคะแนน!I34),SUM(สรุปคะแนน!G34:H34)),SUM(สรุปคะแนน!G34:H34))))))</f>
        <v xml:space="preserve"> </v>
      </c>
      <c r="K34" s="1075" t="str">
        <f t="shared" si="0"/>
        <v xml:space="preserve"> </v>
      </c>
      <c r="L34" s="1076"/>
      <c r="M34" s="160"/>
      <c r="N34" s="265" t="str">
        <f>IF(เวลาเรียน!C34=0," ",IF(ตัวชี้วัด!EC34=ตัวชี้วัด!$EC$5,"ผ","มผ"))</f>
        <v>ผ</v>
      </c>
      <c r="O34" s="161">
        <f>IF(เวลาเรียน!C34=0," ",คุณลักษณะ!AI34)</f>
        <v>0</v>
      </c>
      <c r="P34" s="161">
        <f>IF(เวลาเรียน!B34=0," ",การอ่าน!G34)</f>
        <v>0</v>
      </c>
      <c r="Q34" s="160">
        <f>IF(เวลาเรียน!C34=0," ",สมรรถนะ!H34)</f>
        <v>0</v>
      </c>
      <c r="R34" s="197"/>
    </row>
    <row r="35" spans="1:18" ht="15.2" customHeight="1" thickBot="1">
      <c r="A35" s="197"/>
      <c r="B35" s="271">
        <v>30</v>
      </c>
      <c r="C35" s="125"/>
      <c r="D35" s="111">
        <f>IF(เวลาเรียน!C35=0," ",ลับ!DG35)</f>
        <v>0</v>
      </c>
      <c r="E35" s="126"/>
      <c r="F35" s="127"/>
      <c r="G35" s="239" t="str">
        <f>IF(เวลาเรียน!C35=0," ",IF(สรุปคะแนน!$J$1=0," ",IF(D35="ร",D35,IF(E35&lt;สรุปคะแนน!$E$5/2,IF(สรุปคะแนน!F35&gt;0,SUM(สรุปคะแนน!C35:D35,สรุปคะแนน!F35),SUM(สรุปคะแนน!C35:E35)),SUM(สรุปคะแนน!C35:E35)))))</f>
        <v xml:space="preserve"> </v>
      </c>
      <c r="H35" s="272"/>
      <c r="I35" s="164"/>
      <c r="J35" s="244" t="str">
        <f>IF(เวลาเรียน!C35=0," ",IF(สรุปคะแนน!$J$1=0," ",IF(G35="ร",G35,IF(H35="มส",IF(I35&gt;0,SUM(สรุปคะแนน!G35,สรุปคะแนน!I35),H35),IF(H35&lt;สรุปคะแนน!$H$5/2,IF(สรุปคะแนน!I35&gt;0,SUM(สรุปคะแนน!G35,สรุปคะแนน!I35),SUM(สรุปคะแนน!G35:H35)),SUM(สรุปคะแนน!G35:H35))))))</f>
        <v xml:space="preserve"> </v>
      </c>
      <c r="K35" s="1071" t="str">
        <f t="shared" si="0"/>
        <v xml:space="preserve"> </v>
      </c>
      <c r="L35" s="1072"/>
      <c r="M35" s="239"/>
      <c r="N35" s="268" t="str">
        <f>IF(เวลาเรียน!C35=0," ",IF(ตัวชี้วัด!EC35=ตัวชี้วัด!$EC$5,"ผ","มผ"))</f>
        <v>ผ</v>
      </c>
      <c r="O35" s="269">
        <f>IF(เวลาเรียน!C35=0," ",คุณลักษณะ!AI35)</f>
        <v>0</v>
      </c>
      <c r="P35" s="269">
        <f>IF(เวลาเรียน!B35=0," ",การอ่าน!G35)</f>
        <v>0</v>
      </c>
      <c r="Q35" s="239">
        <f>IF(เวลาเรียน!C35=0," ",สมรรถนะ!H35)</f>
        <v>0</v>
      </c>
      <c r="R35" s="197"/>
    </row>
    <row r="36" spans="1:18" ht="15.2" customHeight="1">
      <c r="A36" s="197"/>
      <c r="B36" s="226">
        <v>31</v>
      </c>
      <c r="C36" s="104"/>
      <c r="D36" s="105">
        <f>IF(เวลาเรียน!C36=0," ",ลับ!DG36)</f>
        <v>0</v>
      </c>
      <c r="E36" s="105"/>
      <c r="F36" s="106"/>
      <c r="G36" s="224" t="str">
        <f>IF(เวลาเรียน!C36=0," ",IF(สรุปคะแนน!$J$1=0," ",IF(D36="ร",D36,IF(E36&lt;สรุปคะแนน!$E$5/2,IF(สรุปคะแนน!F36&gt;0,SUM(สรุปคะแนน!C36:D36,สรุปคะแนน!F36),SUM(สรุปคะแนน!C36:E36)),SUM(สรุปคะแนน!C36:E36)))))</f>
        <v xml:space="preserve"> </v>
      </c>
      <c r="H36" s="257"/>
      <c r="I36" s="275"/>
      <c r="J36" s="231" t="str">
        <f>IF(เวลาเรียน!C36=0," ",IF(สรุปคะแนน!$J$1=0," ",IF(G36="ร",G36,IF(H36="มส",IF(I36&gt;0,SUM(สรุปคะแนน!G36,สรุปคะแนน!I36),H36),IF(H36&lt;สรุปคะแนน!$H$5/2,IF(สรุปคะแนน!I36&gt;0,SUM(สรุปคะแนน!G36,สรุปคะแนน!I36),SUM(สรุปคะแนน!G36:H36)),SUM(สรุปคะแนน!G36:H36))))))</f>
        <v xml:space="preserve"> </v>
      </c>
      <c r="K36" s="1073" t="str">
        <f t="shared" si="0"/>
        <v xml:space="preserve"> </v>
      </c>
      <c r="L36" s="1074"/>
      <c r="M36" s="156"/>
      <c r="N36" s="260" t="str">
        <f>IF(เวลาเรียน!C36=0," ",IF(ตัวชี้วัด!EC36=ตัวชี้วัด!$EC$5,"ผ","มผ"))</f>
        <v>ผ</v>
      </c>
      <c r="O36" s="261">
        <f>IF(เวลาเรียน!C36=0," ",คุณลักษณะ!AI36)</f>
        <v>0</v>
      </c>
      <c r="P36" s="261">
        <f>IF(เวลาเรียน!B36=0," ",การอ่าน!G36)</f>
        <v>0</v>
      </c>
      <c r="Q36" s="224">
        <f>IF(เวลาเรียน!C36=0," ",สมรรถนะ!H36)</f>
        <v>0</v>
      </c>
      <c r="R36" s="197"/>
    </row>
    <row r="37" spans="1:18" ht="15.2" customHeight="1">
      <c r="A37" s="197"/>
      <c r="B37" s="233">
        <v>32</v>
      </c>
      <c r="C37" s="107"/>
      <c r="D37" s="108">
        <f>IF(เวลาเรียน!C37=0," ",ลับ!DG37)</f>
        <v>0</v>
      </c>
      <c r="E37" s="108"/>
      <c r="F37" s="109"/>
      <c r="G37" s="160" t="str">
        <f>IF(เวลาเรียน!C37=0," ",IF(สรุปคะแนน!$J$1=0," ",IF(D37="ร",D37,IF(E37&lt;สรุปคะแนน!$E$5/2,IF(สรุปคะแนน!F37&gt;0,SUM(สรุปคะแนน!C37:D37,สรุปคะแนน!F37),SUM(สรุปคะแนน!C37:E37)),SUM(สรุปคะแนน!C37:E37)))))</f>
        <v xml:space="preserve"> </v>
      </c>
      <c r="H37" s="262"/>
      <c r="I37" s="159"/>
      <c r="J37" s="237" t="str">
        <f>IF(เวลาเรียน!C37=0," ",IF(สรุปคะแนน!$J$1=0," ",IF(G37="ร",G37,IF(H37="มส",IF(I37&gt;0,SUM(สรุปคะแนน!G37,สรุปคะแนน!I37),H37),IF(H37&lt;สรุปคะแนน!$H$5/2,IF(สรุปคะแนน!I37&gt;0,SUM(สรุปคะแนน!G37,สรุปคะแนน!I37),SUM(สรุปคะแนน!G37:H37)),SUM(สรุปคะแนน!G37:H37))))))</f>
        <v xml:space="preserve"> </v>
      </c>
      <c r="K37" s="1075" t="str">
        <f t="shared" si="0"/>
        <v xml:space="preserve"> </v>
      </c>
      <c r="L37" s="1076"/>
      <c r="M37" s="160"/>
      <c r="N37" s="265" t="str">
        <f>IF(เวลาเรียน!C37=0," ",IF(ตัวชี้วัด!EC37=ตัวชี้วัด!$EC$5,"ผ","มผ"))</f>
        <v>ผ</v>
      </c>
      <c r="O37" s="161">
        <f>IF(เวลาเรียน!C37=0," ",คุณลักษณะ!AI37)</f>
        <v>0</v>
      </c>
      <c r="P37" s="161">
        <f>IF(เวลาเรียน!B37=0," ",การอ่าน!G37)</f>
        <v>0</v>
      </c>
      <c r="Q37" s="160">
        <f>IF(เวลาเรียน!C37=0," ",สมรรถนะ!H37)</f>
        <v>0</v>
      </c>
      <c r="R37" s="197"/>
    </row>
    <row r="38" spans="1:18" ht="15.2" customHeight="1">
      <c r="A38" s="197"/>
      <c r="B38" s="233">
        <v>33</v>
      </c>
      <c r="C38" s="107"/>
      <c r="D38" s="108">
        <f>IF(เวลาเรียน!C38=0," ",ลับ!DG38)</f>
        <v>0</v>
      </c>
      <c r="E38" s="108"/>
      <c r="F38" s="109"/>
      <c r="G38" s="160" t="str">
        <f>IF(เวลาเรียน!C38=0," ",IF(สรุปคะแนน!$J$1=0," ",IF(D38="ร",D38,IF(E38&lt;สรุปคะแนน!$E$5/2,IF(สรุปคะแนน!F38&gt;0,SUM(สรุปคะแนน!C38:D38,สรุปคะแนน!F38),SUM(สรุปคะแนน!C38:E38)),SUM(สรุปคะแนน!C38:E38)))))</f>
        <v xml:space="preserve"> </v>
      </c>
      <c r="H38" s="262"/>
      <c r="I38" s="159"/>
      <c r="J38" s="237" t="str">
        <f>IF(เวลาเรียน!C38=0," ",IF(สรุปคะแนน!$J$1=0," ",IF(G38="ร",G38,IF(H38="มส",IF(I38&gt;0,SUM(สรุปคะแนน!G38,สรุปคะแนน!I38),H38),IF(H38&lt;สรุปคะแนน!$H$5/2,IF(สรุปคะแนน!I38&gt;0,SUM(สรุปคะแนน!G38,สรุปคะแนน!I38),SUM(สรุปคะแนน!G38:H38)),SUM(สรุปคะแนน!G38:H38))))))</f>
        <v xml:space="preserve"> </v>
      </c>
      <c r="K38" s="1075" t="str">
        <f t="shared" si="0"/>
        <v xml:space="preserve"> </v>
      </c>
      <c r="L38" s="1076"/>
      <c r="M38" s="160"/>
      <c r="N38" s="265" t="str">
        <f>IF(เวลาเรียน!C38=0," ",IF(ตัวชี้วัด!EC38=ตัวชี้วัด!$EC$5,"ผ","มผ"))</f>
        <v>ผ</v>
      </c>
      <c r="O38" s="161">
        <f>IF(เวลาเรียน!C38=0," ",คุณลักษณะ!AI38)</f>
        <v>0</v>
      </c>
      <c r="P38" s="161">
        <f>IF(เวลาเรียน!B38=0," ",การอ่าน!G38)</f>
        <v>0</v>
      </c>
      <c r="Q38" s="160">
        <f>IF(เวลาเรียน!C38=0," ",สมรรถนะ!H38)</f>
        <v>0</v>
      </c>
      <c r="R38" s="197"/>
    </row>
    <row r="39" spans="1:18" ht="15.2" customHeight="1">
      <c r="A39" s="197"/>
      <c r="B39" s="233">
        <v>34</v>
      </c>
      <c r="C39" s="107"/>
      <c r="D39" s="108">
        <f>IF(เวลาเรียน!C39=0," ",ลับ!DG39)</f>
        <v>0</v>
      </c>
      <c r="E39" s="108"/>
      <c r="F39" s="109"/>
      <c r="G39" s="160" t="str">
        <f>IF(เวลาเรียน!C39=0," ",IF(สรุปคะแนน!$J$1=0," ",IF(D39="ร",D39,IF(E39&lt;สรุปคะแนน!$E$5/2,IF(สรุปคะแนน!F39&gt;0,SUM(สรุปคะแนน!C39:D39,สรุปคะแนน!F39),SUM(สรุปคะแนน!C39:E39)),SUM(สรุปคะแนน!C39:E39)))))</f>
        <v xml:space="preserve"> </v>
      </c>
      <c r="H39" s="262"/>
      <c r="I39" s="159"/>
      <c r="J39" s="237" t="str">
        <f>IF(เวลาเรียน!C39=0," ",IF(สรุปคะแนน!$J$1=0," ",IF(G39="ร",G39,IF(H39="มส",IF(I39&gt;0,SUM(สรุปคะแนน!G39,สรุปคะแนน!I39),H39),IF(H39&lt;สรุปคะแนน!$H$5/2,IF(สรุปคะแนน!I39&gt;0,SUM(สรุปคะแนน!G39,สรุปคะแนน!I39),SUM(สรุปคะแนน!G39:H39)),SUM(สรุปคะแนน!G39:H39))))))</f>
        <v xml:space="preserve"> </v>
      </c>
      <c r="K39" s="1075" t="str">
        <f t="shared" si="0"/>
        <v xml:space="preserve"> </v>
      </c>
      <c r="L39" s="1076"/>
      <c r="M39" s="160"/>
      <c r="N39" s="265" t="str">
        <f>IF(เวลาเรียน!C39=0," ",IF(ตัวชี้วัด!EC39=ตัวชี้วัด!$EC$5,"ผ","มผ"))</f>
        <v>ผ</v>
      </c>
      <c r="O39" s="161">
        <f>IF(เวลาเรียน!C39=0," ",คุณลักษณะ!AI39)</f>
        <v>0</v>
      </c>
      <c r="P39" s="161">
        <f>IF(เวลาเรียน!B39=0," ",การอ่าน!G39)</f>
        <v>0</v>
      </c>
      <c r="Q39" s="160">
        <f>IF(เวลาเรียน!C39=0," ",สมรรถนะ!H39)</f>
        <v>0</v>
      </c>
      <c r="R39" s="197"/>
    </row>
    <row r="40" spans="1:18" ht="15.2" customHeight="1" thickBot="1">
      <c r="A40" s="197"/>
      <c r="B40" s="238">
        <v>35</v>
      </c>
      <c r="C40" s="110"/>
      <c r="D40" s="111">
        <f>IF(เวลาเรียน!C40=0," ",ลับ!DG40)</f>
        <v>0</v>
      </c>
      <c r="E40" s="111"/>
      <c r="F40" s="112"/>
      <c r="G40" s="239" t="str">
        <f>IF(เวลาเรียน!C40=0," ",IF(สรุปคะแนน!$J$1=0," ",IF(D40="ร",D40,IF(E40&lt;สรุปคะแนน!$E$5/2,IF(สรุปคะแนน!F40&gt;0,SUM(สรุปคะแนน!C40:D40,สรุปคะแนน!F40),SUM(สรุปคะแนน!C40:E40)),SUM(สรุปคะแนน!C40:E40)))))</f>
        <v xml:space="preserve"> </v>
      </c>
      <c r="H40" s="266"/>
      <c r="I40" s="276"/>
      <c r="J40" s="244" t="str">
        <f>IF(เวลาเรียน!C40=0," ",IF(สรุปคะแนน!$J$1=0," ",IF(G40="ร",G40,IF(H40="มส",IF(I40&gt;0,SUM(สรุปคะแนน!G40,สรุปคะแนน!I40),H40),IF(H40&lt;สรุปคะแนน!$H$5/2,IF(สรุปคะแนน!I40&gt;0,SUM(สรุปคะแนน!G40,สรุปคะแนน!I40),SUM(สรุปคะแนน!G40:H40)),SUM(สรุปคะแนน!G40:H40))))))</f>
        <v xml:space="preserve"> </v>
      </c>
      <c r="K40" s="934" t="str">
        <f t="shared" si="0"/>
        <v xml:space="preserve"> </v>
      </c>
      <c r="L40" s="1077"/>
      <c r="M40" s="165"/>
      <c r="N40" s="268" t="str">
        <f>IF(เวลาเรียน!C40=0," ",IF(ตัวชี้วัด!EC40=ตัวชี้วัด!$EC$5,"ผ","มผ"))</f>
        <v>ผ</v>
      </c>
      <c r="O40" s="269">
        <f>IF(เวลาเรียน!C40=0," ",คุณลักษณะ!AI40)</f>
        <v>0</v>
      </c>
      <c r="P40" s="269">
        <f>IF(เวลาเรียน!B40=0," ",การอ่าน!G40)</f>
        <v>0</v>
      </c>
      <c r="Q40" s="239">
        <f>IF(เวลาเรียน!C40=0," ",สมรรถนะ!H40)</f>
        <v>0</v>
      </c>
      <c r="R40" s="197"/>
    </row>
    <row r="41" spans="1:18" ht="15.2" customHeight="1">
      <c r="A41" s="197"/>
      <c r="B41" s="223">
        <v>36</v>
      </c>
      <c r="C41" s="122"/>
      <c r="D41" s="105">
        <f>IF(เวลาเรียน!C41=0," ",ลับ!DG41)</f>
        <v>0</v>
      </c>
      <c r="E41" s="123"/>
      <c r="F41" s="124"/>
      <c r="G41" s="224" t="str">
        <f>IF(เวลาเรียน!C41=0," ",IF(สรุปคะแนน!$J$1=0," ",IF(D41="ร",D41,IF(E41&lt;สรุปคะแนน!$E$5/2,IF(สรุปคะแนน!F41&gt;0,SUM(สรุปคะแนน!C41:D41,สรุปคะแนน!F41),SUM(สรุปคะแนน!C41:E41)),SUM(สรุปคะแนน!C41:E41)))))</f>
        <v xml:space="preserve"> </v>
      </c>
      <c r="H41" s="270"/>
      <c r="I41" s="155"/>
      <c r="J41" s="231" t="str">
        <f>IF(เวลาเรียน!C41=0," ",IF(สรุปคะแนน!$J$1=0," ",IF(G41="ร",G41,IF(H41="มส",IF(I41&gt;0,SUM(สรุปคะแนน!G41,สรุปคะแนน!I41),H41),IF(H41&lt;สรุปคะแนน!$H$5/2,IF(สรุปคะแนน!I41&gt;0,SUM(สรุปคะแนน!G41,สรุปคะแนน!I41),SUM(สรุปคะแนน!G41:H41)),SUM(สรุปคะแนน!G41:H41))))))</f>
        <v xml:space="preserve"> </v>
      </c>
      <c r="K41" s="1078" t="str">
        <f t="shared" si="0"/>
        <v xml:space="preserve"> </v>
      </c>
      <c r="L41" s="1079"/>
      <c r="M41" s="224"/>
      <c r="N41" s="260" t="str">
        <f>IF(เวลาเรียน!C41=0," ",IF(ตัวชี้วัด!EC41=ตัวชี้วัด!$EC$5,"ผ","มผ"))</f>
        <v>ผ</v>
      </c>
      <c r="O41" s="261">
        <f>IF(เวลาเรียน!C41=0," ",คุณลักษณะ!AI41)</f>
        <v>0</v>
      </c>
      <c r="P41" s="261">
        <f>IF(เวลาเรียน!B41=0," ",การอ่าน!G41)</f>
        <v>0</v>
      </c>
      <c r="Q41" s="224">
        <f>IF(เวลาเรียน!C41=0," ",สมรรถนะ!H41)</f>
        <v>0</v>
      </c>
      <c r="R41" s="197"/>
    </row>
    <row r="42" spans="1:18" ht="15.2" customHeight="1">
      <c r="A42" s="197"/>
      <c r="B42" s="233">
        <v>37</v>
      </c>
      <c r="C42" s="107"/>
      <c r="D42" s="108">
        <f>IF(เวลาเรียน!C42=0," ",ลับ!DG42)</f>
        <v>0</v>
      </c>
      <c r="E42" s="108"/>
      <c r="F42" s="109"/>
      <c r="G42" s="160" t="str">
        <f>IF(เวลาเรียน!C42=0," ",IF(สรุปคะแนน!$J$1=0," ",IF(D42="ร",D42,IF(E42&lt;สรุปคะแนน!$E$5/2,IF(สรุปคะแนน!F42&gt;0,SUM(สรุปคะแนน!C42:D42,สรุปคะแนน!F42),SUM(สรุปคะแนน!C42:E42)),SUM(สรุปคะแนน!C42:E42)))))</f>
        <v xml:space="preserve"> </v>
      </c>
      <c r="H42" s="262"/>
      <c r="I42" s="159"/>
      <c r="J42" s="237" t="str">
        <f>IF(เวลาเรียน!C42=0," ",IF(สรุปคะแนน!$J$1=0," ",IF(G42="ร",G42,IF(H42="มส",IF(I42&gt;0,SUM(สรุปคะแนน!G42,สรุปคะแนน!I42),H42),IF(H42&lt;สรุปคะแนน!$H$5/2,IF(สรุปคะแนน!I42&gt;0,SUM(สรุปคะแนน!G42,สรุปคะแนน!I42),SUM(สรุปคะแนน!G42:H42)),SUM(สรุปคะแนน!G42:H42))))))</f>
        <v xml:space="preserve"> </v>
      </c>
      <c r="K42" s="1075" t="str">
        <f t="shared" si="0"/>
        <v xml:space="preserve"> </v>
      </c>
      <c r="L42" s="1076"/>
      <c r="M42" s="160"/>
      <c r="N42" s="265" t="str">
        <f>IF(เวลาเรียน!C42=0," ",IF(ตัวชี้วัด!EC42=ตัวชี้วัด!$EC$5,"ผ","มผ"))</f>
        <v>ผ</v>
      </c>
      <c r="O42" s="161">
        <f>IF(เวลาเรียน!C42=0," ",คุณลักษณะ!AI42)</f>
        <v>0</v>
      </c>
      <c r="P42" s="161">
        <f>IF(เวลาเรียน!B42=0," ",การอ่าน!G42)</f>
        <v>0</v>
      </c>
      <c r="Q42" s="160">
        <f>IF(เวลาเรียน!C42=0," ",สมรรถนะ!H42)</f>
        <v>0</v>
      </c>
      <c r="R42" s="197"/>
    </row>
    <row r="43" spans="1:18" ht="15.2" customHeight="1">
      <c r="A43" s="197"/>
      <c r="B43" s="233">
        <v>38</v>
      </c>
      <c r="C43" s="107"/>
      <c r="D43" s="108">
        <f>IF(เวลาเรียน!C43=0," ",ลับ!DG43)</f>
        <v>0</v>
      </c>
      <c r="E43" s="108"/>
      <c r="F43" s="109"/>
      <c r="G43" s="160" t="str">
        <f>IF(เวลาเรียน!C43=0," ",IF(สรุปคะแนน!$J$1=0," ",IF(D43="ร",D43,IF(E43&lt;สรุปคะแนน!$E$5/2,IF(สรุปคะแนน!F43&gt;0,SUM(สรุปคะแนน!C43:D43,สรุปคะแนน!F43),SUM(สรุปคะแนน!C43:E43)),SUM(สรุปคะแนน!C43:E43)))))</f>
        <v xml:space="preserve"> </v>
      </c>
      <c r="H43" s="262"/>
      <c r="I43" s="159"/>
      <c r="J43" s="237" t="str">
        <f>IF(เวลาเรียน!C43=0," ",IF(สรุปคะแนน!$J$1=0," ",IF(G43="ร",G43,IF(H43="มส",IF(I43&gt;0,SUM(สรุปคะแนน!G43,สรุปคะแนน!I43),H43),IF(H43&lt;สรุปคะแนน!$H$5/2,IF(สรุปคะแนน!I43&gt;0,SUM(สรุปคะแนน!G43,สรุปคะแนน!I43),SUM(สรุปคะแนน!G43:H43)),SUM(สรุปคะแนน!G43:H43))))))</f>
        <v xml:space="preserve"> </v>
      </c>
      <c r="K43" s="1075" t="str">
        <f t="shared" si="0"/>
        <v xml:space="preserve"> </v>
      </c>
      <c r="L43" s="1076"/>
      <c r="M43" s="160"/>
      <c r="N43" s="265" t="str">
        <f>IF(เวลาเรียน!C43=0," ",IF(ตัวชี้วัด!EC43=ตัวชี้วัด!$EC$5,"ผ","มผ"))</f>
        <v>ผ</v>
      </c>
      <c r="O43" s="161">
        <f>IF(เวลาเรียน!C43=0," ",คุณลักษณะ!AI43)</f>
        <v>0</v>
      </c>
      <c r="P43" s="161">
        <f>IF(เวลาเรียน!B43=0," ",การอ่าน!G43)</f>
        <v>0</v>
      </c>
      <c r="Q43" s="160">
        <f>IF(เวลาเรียน!C43=0," ",สมรรถนะ!H43)</f>
        <v>0</v>
      </c>
      <c r="R43" s="197"/>
    </row>
    <row r="44" spans="1:18" ht="15.2" customHeight="1">
      <c r="A44" s="197"/>
      <c r="B44" s="233">
        <v>39</v>
      </c>
      <c r="C44" s="107"/>
      <c r="D44" s="108">
        <f>IF(เวลาเรียน!C44=0," ",ลับ!DG44)</f>
        <v>0</v>
      </c>
      <c r="E44" s="108"/>
      <c r="F44" s="109"/>
      <c r="G44" s="160" t="str">
        <f>IF(เวลาเรียน!C44=0," ",IF(สรุปคะแนน!$J$1=0," ",IF(D44="ร",D44,IF(E44&lt;สรุปคะแนน!$E$5/2,IF(สรุปคะแนน!F44&gt;0,SUM(สรุปคะแนน!C44:D44,สรุปคะแนน!F44),SUM(สรุปคะแนน!C44:E44)),SUM(สรุปคะแนน!C44:E44)))))</f>
        <v xml:space="preserve"> </v>
      </c>
      <c r="H44" s="262"/>
      <c r="I44" s="159"/>
      <c r="J44" s="237" t="str">
        <f>IF(เวลาเรียน!C44=0," ",IF(สรุปคะแนน!$J$1=0," ",IF(G44="ร",G44,IF(H44="มส",IF(I44&gt;0,SUM(สรุปคะแนน!G44,สรุปคะแนน!I44),H44),IF(H44&lt;สรุปคะแนน!$H$5/2,IF(สรุปคะแนน!I44&gt;0,SUM(สรุปคะแนน!G44,สรุปคะแนน!I44),SUM(สรุปคะแนน!G44:H44)),SUM(สรุปคะแนน!G44:H44))))))</f>
        <v xml:space="preserve"> </v>
      </c>
      <c r="K44" s="1075" t="str">
        <f t="shared" si="0"/>
        <v xml:space="preserve"> </v>
      </c>
      <c r="L44" s="1076"/>
      <c r="M44" s="160"/>
      <c r="N44" s="265" t="str">
        <f>IF(เวลาเรียน!C44=0," ",IF(ตัวชี้วัด!EC44=ตัวชี้วัด!$EC$5,"ผ","มผ"))</f>
        <v>ผ</v>
      </c>
      <c r="O44" s="161">
        <f>IF(เวลาเรียน!C44=0," ",คุณลักษณะ!AI44)</f>
        <v>0</v>
      </c>
      <c r="P44" s="161">
        <f>IF(เวลาเรียน!B44=0," ",การอ่าน!G44)</f>
        <v>0</v>
      </c>
      <c r="Q44" s="160">
        <f>IF(เวลาเรียน!C44=0," ",สมรรถนะ!H44)</f>
        <v>0</v>
      </c>
      <c r="R44" s="197"/>
    </row>
    <row r="45" spans="1:18" ht="15.2" customHeight="1" thickBot="1">
      <c r="A45" s="197"/>
      <c r="B45" s="271">
        <v>40</v>
      </c>
      <c r="C45" s="125"/>
      <c r="D45" s="111">
        <f>IF(เวลาเรียน!C45=0," ",ลับ!DG45)</f>
        <v>0</v>
      </c>
      <c r="E45" s="126"/>
      <c r="F45" s="127"/>
      <c r="G45" s="239" t="str">
        <f>IF(เวลาเรียน!C45=0," ",IF(สรุปคะแนน!$J$1=0," ",IF(D45="ร",D45,IF(E45&lt;สรุปคะแนน!$E$5/2,IF(สรุปคะแนน!F45&gt;0,SUM(สรุปคะแนน!C45:D45,สรุปคะแนน!F45),SUM(สรุปคะแนน!C45:E45)),SUM(สรุปคะแนน!C45:E45)))))</f>
        <v xml:space="preserve"> </v>
      </c>
      <c r="H45" s="272"/>
      <c r="I45" s="164"/>
      <c r="J45" s="244" t="str">
        <f>IF(เวลาเรียน!C45=0," ",IF(สรุปคะแนน!$J$1=0," ",IF(G45="ร",G45,IF(H45="มส",IF(I45&gt;0,SUM(สรุปคะแนน!G45,สรุปคะแนน!I45),H45),IF(H45&lt;สรุปคะแนน!$H$5/2,IF(สรุปคะแนน!I45&gt;0,SUM(สรุปคะแนน!G45,สรุปคะแนน!I45),SUM(สรุปคะแนน!G45:H45)),SUM(สรุปคะแนน!G45:H45))))))</f>
        <v xml:space="preserve"> </v>
      </c>
      <c r="K45" s="1071" t="str">
        <f t="shared" si="0"/>
        <v xml:space="preserve"> </v>
      </c>
      <c r="L45" s="1072"/>
      <c r="M45" s="239"/>
      <c r="N45" s="268" t="str">
        <f>IF(เวลาเรียน!C45=0," ",IF(ตัวชี้วัด!EC45=ตัวชี้วัด!$EC$5,"ผ","มผ"))</f>
        <v>ผ</v>
      </c>
      <c r="O45" s="269">
        <f>IF(เวลาเรียน!C45=0," ",คุณลักษณะ!AI45)</f>
        <v>0</v>
      </c>
      <c r="P45" s="269">
        <f>IF(เวลาเรียน!B45=0," ",การอ่าน!G45)</f>
        <v>0</v>
      </c>
      <c r="Q45" s="239">
        <f>IF(เวลาเรียน!C45=0," ",สมรรถนะ!H45)</f>
        <v>0</v>
      </c>
      <c r="R45" s="197"/>
    </row>
    <row r="46" spans="1:18" ht="15.2" customHeight="1">
      <c r="A46" s="197"/>
      <c r="B46" s="226">
        <v>41</v>
      </c>
      <c r="C46" s="104"/>
      <c r="D46" s="105">
        <f>IF(เวลาเรียน!C46=0," ",ลับ!DG46)</f>
        <v>0</v>
      </c>
      <c r="E46" s="105"/>
      <c r="F46" s="106"/>
      <c r="G46" s="224" t="str">
        <f>IF(เวลาเรียน!C46=0," ",IF(สรุปคะแนน!$J$1=0," ",IF(D46="ร",D46,IF(E46&lt;สรุปคะแนน!$E$5/2,IF(สรุปคะแนน!F46&gt;0,SUM(สรุปคะแนน!C46:D46,สรุปคะแนน!F46),SUM(สรุปคะแนน!C46:E46)),SUM(สรุปคะแนน!C46:E46)))))</f>
        <v xml:space="preserve"> </v>
      </c>
      <c r="H46" s="257"/>
      <c r="I46" s="275"/>
      <c r="J46" s="231" t="str">
        <f>IF(เวลาเรียน!C46=0," ",IF(สรุปคะแนน!$J$1=0," ",IF(G46="ร",G46,IF(H46="มส",IF(I46&gt;0,SUM(สรุปคะแนน!G46,สรุปคะแนน!I46),H46),IF(H46&lt;สรุปคะแนน!$H$5/2,IF(สรุปคะแนน!I46&gt;0,SUM(สรุปคะแนน!G46,สรุปคะแนน!I46),SUM(สรุปคะแนน!G46:H46)),SUM(สรุปคะแนน!G46:H46))))))</f>
        <v xml:space="preserve"> </v>
      </c>
      <c r="K46" s="1073" t="str">
        <f t="shared" si="0"/>
        <v xml:space="preserve"> </v>
      </c>
      <c r="L46" s="1074"/>
      <c r="M46" s="156"/>
      <c r="N46" s="260" t="str">
        <f>IF(เวลาเรียน!C46=0," ",IF(ตัวชี้วัด!EC46=ตัวชี้วัด!$EC$5,"ผ","มผ"))</f>
        <v>ผ</v>
      </c>
      <c r="O46" s="261">
        <f>IF(เวลาเรียน!C46=0," ",คุณลักษณะ!AI46)</f>
        <v>0</v>
      </c>
      <c r="P46" s="261">
        <f>IF(เวลาเรียน!B46=0," ",การอ่าน!G46)</f>
        <v>0</v>
      </c>
      <c r="Q46" s="224">
        <f>IF(เวลาเรียน!C46=0," ",สมรรถนะ!H46)</f>
        <v>0</v>
      </c>
      <c r="R46" s="197"/>
    </row>
    <row r="47" spans="1:18" ht="15.2" customHeight="1">
      <c r="A47" s="197"/>
      <c r="B47" s="233">
        <v>42</v>
      </c>
      <c r="C47" s="107"/>
      <c r="D47" s="108">
        <f>IF(เวลาเรียน!C47=0," ",ลับ!DG47)</f>
        <v>0</v>
      </c>
      <c r="E47" s="108"/>
      <c r="F47" s="109"/>
      <c r="G47" s="160" t="str">
        <f>IF(เวลาเรียน!C47=0," ",IF(สรุปคะแนน!$J$1=0," ",IF(D47="ร",D47,IF(E47&lt;สรุปคะแนน!$E$5/2,IF(สรุปคะแนน!F47&gt;0,SUM(สรุปคะแนน!C47:D47,สรุปคะแนน!F47),SUM(สรุปคะแนน!C47:E47)),SUM(สรุปคะแนน!C47:E47)))))</f>
        <v xml:space="preserve"> </v>
      </c>
      <c r="H47" s="262"/>
      <c r="I47" s="159"/>
      <c r="J47" s="237" t="str">
        <f>IF(เวลาเรียน!C47=0," ",IF(สรุปคะแนน!$J$1=0," ",IF(G47="ร",G47,IF(H47="มส",IF(I47&gt;0,SUM(สรุปคะแนน!G47,สรุปคะแนน!I47),H47),IF(H47&lt;สรุปคะแนน!$H$5/2,IF(สรุปคะแนน!I47&gt;0,SUM(สรุปคะแนน!G47,สรุปคะแนน!I47),SUM(สรุปคะแนน!G47:H47)),SUM(สรุปคะแนน!G47:H47))))))</f>
        <v xml:space="preserve"> </v>
      </c>
      <c r="K47" s="1075" t="str">
        <f t="shared" si="0"/>
        <v xml:space="preserve"> </v>
      </c>
      <c r="L47" s="1076"/>
      <c r="M47" s="160"/>
      <c r="N47" s="265" t="str">
        <f>IF(เวลาเรียน!C47=0," ",IF(ตัวชี้วัด!EC47=ตัวชี้วัด!$EC$5,"ผ","มผ"))</f>
        <v>ผ</v>
      </c>
      <c r="O47" s="161">
        <f>IF(เวลาเรียน!C47=0," ",คุณลักษณะ!AI47)</f>
        <v>0</v>
      </c>
      <c r="P47" s="161">
        <f>IF(เวลาเรียน!B47=0," ",การอ่าน!G47)</f>
        <v>0</v>
      </c>
      <c r="Q47" s="160">
        <f>IF(เวลาเรียน!C47=0," ",สมรรถนะ!H47)</f>
        <v>0</v>
      </c>
      <c r="R47" s="197"/>
    </row>
    <row r="48" spans="1:18" ht="15.2" customHeight="1">
      <c r="A48" s="197"/>
      <c r="B48" s="233">
        <v>43</v>
      </c>
      <c r="C48" s="107"/>
      <c r="D48" s="108">
        <f>IF(เวลาเรียน!C48=0," ",ลับ!DG48)</f>
        <v>0</v>
      </c>
      <c r="E48" s="108"/>
      <c r="F48" s="109"/>
      <c r="G48" s="160" t="str">
        <f>IF(เวลาเรียน!C48=0," ",IF(สรุปคะแนน!$J$1=0," ",IF(D48="ร",D48,IF(E48&lt;สรุปคะแนน!$E$5/2,IF(สรุปคะแนน!F48&gt;0,SUM(สรุปคะแนน!C48:D48,สรุปคะแนน!F48),SUM(สรุปคะแนน!C48:E48)),SUM(สรุปคะแนน!C48:E48)))))</f>
        <v xml:space="preserve"> </v>
      </c>
      <c r="H48" s="262"/>
      <c r="I48" s="159"/>
      <c r="J48" s="237" t="str">
        <f>IF(เวลาเรียน!C48=0," ",IF(สรุปคะแนน!$J$1=0," ",IF(G48="ร",G48,IF(H48="มส",IF(I48&gt;0,SUM(สรุปคะแนน!G48,สรุปคะแนน!I48),H48),IF(H48&lt;สรุปคะแนน!$H$5/2,IF(สรุปคะแนน!I48&gt;0,SUM(สรุปคะแนน!G48,สรุปคะแนน!I48),SUM(สรุปคะแนน!G48:H48)),SUM(สรุปคะแนน!G48:H48))))))</f>
        <v xml:space="preserve"> </v>
      </c>
      <c r="K48" s="1075" t="str">
        <f t="shared" si="0"/>
        <v xml:space="preserve"> </v>
      </c>
      <c r="L48" s="1076"/>
      <c r="M48" s="160"/>
      <c r="N48" s="265" t="str">
        <f>IF(เวลาเรียน!C48=0," ",IF(ตัวชี้วัด!EC48=ตัวชี้วัด!$EC$5,"ผ","มผ"))</f>
        <v>ผ</v>
      </c>
      <c r="O48" s="161">
        <f>IF(เวลาเรียน!C48=0," ",คุณลักษณะ!AI48)</f>
        <v>0</v>
      </c>
      <c r="P48" s="161">
        <f>IF(เวลาเรียน!B48=0," ",การอ่าน!G48)</f>
        <v>0</v>
      </c>
      <c r="Q48" s="160">
        <f>IF(เวลาเรียน!C48=0," ",สมรรถนะ!H48)</f>
        <v>0</v>
      </c>
      <c r="R48" s="197"/>
    </row>
    <row r="49" spans="1:18" ht="15.2" customHeight="1">
      <c r="A49" s="197"/>
      <c r="B49" s="233">
        <v>44</v>
      </c>
      <c r="C49" s="107"/>
      <c r="D49" s="108">
        <f>IF(เวลาเรียน!C49=0," ",ลับ!DG49)</f>
        <v>0</v>
      </c>
      <c r="E49" s="108"/>
      <c r="F49" s="109"/>
      <c r="G49" s="160" t="str">
        <f>IF(เวลาเรียน!C49=0," ",IF(สรุปคะแนน!$J$1=0," ",IF(D49="ร",D49,IF(E49&lt;สรุปคะแนน!$E$5/2,IF(สรุปคะแนน!F49&gt;0,SUM(สรุปคะแนน!C49:D49,สรุปคะแนน!F49),SUM(สรุปคะแนน!C49:E49)),SUM(สรุปคะแนน!C49:E49)))))</f>
        <v xml:space="preserve"> </v>
      </c>
      <c r="H49" s="262"/>
      <c r="I49" s="159"/>
      <c r="J49" s="237" t="str">
        <f>IF(เวลาเรียน!C49=0," ",IF(สรุปคะแนน!$J$1=0," ",IF(G49="ร",G49,IF(H49="มส",IF(I49&gt;0,SUM(สรุปคะแนน!G49,สรุปคะแนน!I49),H49),IF(H49&lt;สรุปคะแนน!$H$5/2,IF(สรุปคะแนน!I49&gt;0,SUM(สรุปคะแนน!G49,สรุปคะแนน!I49),SUM(สรุปคะแนน!G49:H49)),SUM(สรุปคะแนน!G49:H49))))))</f>
        <v xml:space="preserve"> </v>
      </c>
      <c r="K49" s="1075" t="str">
        <f t="shared" si="0"/>
        <v xml:space="preserve"> </v>
      </c>
      <c r="L49" s="1076"/>
      <c r="M49" s="160"/>
      <c r="N49" s="265" t="str">
        <f>IF(เวลาเรียน!C49=0," ",IF(ตัวชี้วัด!EC49=ตัวชี้วัด!$EC$5,"ผ","มผ"))</f>
        <v>ผ</v>
      </c>
      <c r="O49" s="161">
        <f>IF(เวลาเรียน!C49=0," ",คุณลักษณะ!AI49)</f>
        <v>0</v>
      </c>
      <c r="P49" s="161">
        <f>IF(เวลาเรียน!B49=0," ",การอ่าน!G49)</f>
        <v>0</v>
      </c>
      <c r="Q49" s="160">
        <f>IF(เวลาเรียน!C49=0," ",สมรรถนะ!H49)</f>
        <v>0</v>
      </c>
      <c r="R49" s="197"/>
    </row>
    <row r="50" spans="1:18" ht="15.2" customHeight="1" thickBot="1">
      <c r="A50" s="197"/>
      <c r="B50" s="238">
        <v>45</v>
      </c>
      <c r="C50" s="110"/>
      <c r="D50" s="111">
        <f>IF(เวลาเรียน!C50=0," ",ลับ!DG50)</f>
        <v>0</v>
      </c>
      <c r="E50" s="111"/>
      <c r="F50" s="112"/>
      <c r="G50" s="239" t="str">
        <f>IF(เวลาเรียน!C50=0," ",IF(สรุปคะแนน!$J$1=0," ",IF(D50="ร",D50,IF(E50&lt;สรุปคะแนน!$E$5/2,IF(สรุปคะแนน!F50&gt;0,SUM(สรุปคะแนน!C50:D50,สรุปคะแนน!F50),SUM(สรุปคะแนน!C50:E50)),SUM(สรุปคะแนน!C50:E50)))))</f>
        <v xml:space="preserve"> </v>
      </c>
      <c r="H50" s="266"/>
      <c r="I50" s="276"/>
      <c r="J50" s="244" t="str">
        <f>IF(เวลาเรียน!C50=0," ",IF(สรุปคะแนน!$J$1=0," ",IF(G50="ร",G50,IF(H50="มส",IF(I50&gt;0,SUM(สรุปคะแนน!G50,สรุปคะแนน!I50),H50),IF(H50&lt;สรุปคะแนน!$H$5/2,IF(สรุปคะแนน!I50&gt;0,SUM(สรุปคะแนน!G50,สรุปคะแนน!I50),SUM(สรุปคะแนน!G50:H50)),SUM(สรุปคะแนน!G50:H50))))))</f>
        <v xml:space="preserve"> </v>
      </c>
      <c r="K50" s="934" t="str">
        <f t="shared" si="0"/>
        <v xml:space="preserve"> </v>
      </c>
      <c r="L50" s="1077"/>
      <c r="M50" s="165"/>
      <c r="N50" s="268" t="str">
        <f>IF(เวลาเรียน!C50=0," ",IF(ตัวชี้วัด!EC50=ตัวชี้วัด!$EC$5,"ผ","มผ"))</f>
        <v>ผ</v>
      </c>
      <c r="O50" s="269">
        <f>IF(เวลาเรียน!C50=0," ",คุณลักษณะ!AI50)</f>
        <v>0</v>
      </c>
      <c r="P50" s="269">
        <f>IF(เวลาเรียน!B50=0," ",การอ่าน!G50)</f>
        <v>0</v>
      </c>
      <c r="Q50" s="239">
        <f>IF(เวลาเรียน!C50=0," ",สมรรถนะ!H50)</f>
        <v>0</v>
      </c>
      <c r="R50" s="197"/>
    </row>
    <row r="51" spans="1:18" ht="15.2" customHeight="1">
      <c r="A51" s="197"/>
      <c r="B51" s="223">
        <v>46</v>
      </c>
      <c r="C51" s="122"/>
      <c r="D51" s="105">
        <f>IF(เวลาเรียน!C51=0," ",ลับ!DG51)</f>
        <v>0</v>
      </c>
      <c r="E51" s="123"/>
      <c r="F51" s="124"/>
      <c r="G51" s="224" t="str">
        <f>IF(เวลาเรียน!C51=0," ",IF(สรุปคะแนน!$J$1=0," ",IF(D51="ร",D51,IF(E51&lt;สรุปคะแนน!$E$5/2,IF(สรุปคะแนน!F51&gt;0,SUM(สรุปคะแนน!C51:D51,สรุปคะแนน!F51),SUM(สรุปคะแนน!C51:E51)),SUM(สรุปคะแนน!C51:E51)))))</f>
        <v xml:space="preserve"> </v>
      </c>
      <c r="H51" s="270"/>
      <c r="I51" s="155"/>
      <c r="J51" s="231" t="str">
        <f>IF(เวลาเรียน!C51=0," ",IF(สรุปคะแนน!$J$1=0," ",IF(G51="ร",G51,IF(H51="มส",IF(I51&gt;0,SUM(สรุปคะแนน!G51,สรุปคะแนน!I51),H51),IF(H51&lt;สรุปคะแนน!$H$5/2,IF(สรุปคะแนน!I51&gt;0,SUM(สรุปคะแนน!G51,สรุปคะแนน!I51),SUM(สรุปคะแนน!G51:H51)),SUM(สรุปคะแนน!G51:H51))))))</f>
        <v xml:space="preserve"> </v>
      </c>
      <c r="K51" s="1078" t="str">
        <f t="shared" si="0"/>
        <v xml:space="preserve"> </v>
      </c>
      <c r="L51" s="1079"/>
      <c r="M51" s="224"/>
      <c r="N51" s="260" t="str">
        <f>IF(เวลาเรียน!C51=0," ",IF(ตัวชี้วัด!EC51=ตัวชี้วัด!$EC$5,"ผ","มผ"))</f>
        <v>ผ</v>
      </c>
      <c r="O51" s="261">
        <f>IF(เวลาเรียน!C51=0," ",คุณลักษณะ!AI51)</f>
        <v>0</v>
      </c>
      <c r="P51" s="261">
        <f>IF(เวลาเรียน!B51=0," ",การอ่าน!G51)</f>
        <v>0</v>
      </c>
      <c r="Q51" s="224">
        <f>IF(เวลาเรียน!C51=0," ",สมรรถนะ!H51)</f>
        <v>0</v>
      </c>
      <c r="R51" s="197"/>
    </row>
    <row r="52" spans="1:18" ht="15.2" customHeight="1">
      <c r="A52" s="197"/>
      <c r="B52" s="233">
        <v>47</v>
      </c>
      <c r="C52" s="107"/>
      <c r="D52" s="108">
        <f>IF(เวลาเรียน!C52=0," ",ลับ!DG52)</f>
        <v>0</v>
      </c>
      <c r="E52" s="108"/>
      <c r="F52" s="109"/>
      <c r="G52" s="160" t="str">
        <f>IF(เวลาเรียน!C52=0," ",IF(สรุปคะแนน!$J$1=0," ",IF(D52="ร",D52,IF(E52&lt;สรุปคะแนน!$E$5/2,IF(สรุปคะแนน!F52&gt;0,SUM(สรุปคะแนน!C52:D52,สรุปคะแนน!F52),SUM(สรุปคะแนน!C52:E52)),SUM(สรุปคะแนน!C52:E52)))))</f>
        <v xml:space="preserve"> </v>
      </c>
      <c r="H52" s="262"/>
      <c r="I52" s="159"/>
      <c r="J52" s="237" t="str">
        <f>IF(เวลาเรียน!C52=0," ",IF(สรุปคะแนน!$J$1=0," ",IF(G52="ร",G52,IF(H52="มส",IF(I52&gt;0,SUM(สรุปคะแนน!G52,สรุปคะแนน!I52),H52),IF(H52&lt;สรุปคะแนน!$H$5/2,IF(สรุปคะแนน!I52&gt;0,SUM(สรุปคะแนน!G52,สรุปคะแนน!I52),SUM(สรุปคะแนน!G52:H52)),SUM(สรุปคะแนน!G52:H52))))))</f>
        <v xml:space="preserve"> </v>
      </c>
      <c r="K52" s="1075" t="str">
        <f t="shared" si="0"/>
        <v xml:space="preserve"> </v>
      </c>
      <c r="L52" s="1076"/>
      <c r="M52" s="160"/>
      <c r="N52" s="265" t="str">
        <f>IF(เวลาเรียน!C52=0," ",IF(ตัวชี้วัด!EC52=ตัวชี้วัด!$EC$5,"ผ","มผ"))</f>
        <v>ผ</v>
      </c>
      <c r="O52" s="161">
        <f>IF(เวลาเรียน!C52=0," ",คุณลักษณะ!AI52)</f>
        <v>0</v>
      </c>
      <c r="P52" s="161">
        <f>IF(เวลาเรียน!B52=0," ",การอ่าน!G52)</f>
        <v>0</v>
      </c>
      <c r="Q52" s="160">
        <f>IF(เวลาเรียน!C52=0," ",สมรรถนะ!H52)</f>
        <v>0</v>
      </c>
      <c r="R52" s="197"/>
    </row>
    <row r="53" spans="1:18" ht="15.2" customHeight="1">
      <c r="A53" s="197"/>
      <c r="B53" s="233">
        <v>48</v>
      </c>
      <c r="C53" s="107"/>
      <c r="D53" s="108">
        <f>IF(เวลาเรียน!C53=0," ",ลับ!DG53)</f>
        <v>0</v>
      </c>
      <c r="E53" s="108"/>
      <c r="F53" s="109"/>
      <c r="G53" s="160" t="str">
        <f>IF(เวลาเรียน!C53=0," ",IF(สรุปคะแนน!$J$1=0," ",IF(D53="ร",D53,IF(E53&lt;สรุปคะแนน!$E$5/2,IF(สรุปคะแนน!F53&gt;0,SUM(สรุปคะแนน!C53:D53,สรุปคะแนน!F53),SUM(สรุปคะแนน!C53:E53)),SUM(สรุปคะแนน!C53:E53)))))</f>
        <v xml:space="preserve"> </v>
      </c>
      <c r="H53" s="262"/>
      <c r="I53" s="159"/>
      <c r="J53" s="237" t="str">
        <f>IF(เวลาเรียน!C53=0," ",IF(สรุปคะแนน!$J$1=0," ",IF(G53="ร",G53,IF(H53="มส",IF(I53&gt;0,SUM(สรุปคะแนน!G53,สรุปคะแนน!I53),H53),IF(H53&lt;สรุปคะแนน!$H$5/2,IF(สรุปคะแนน!I53&gt;0,SUM(สรุปคะแนน!G53,สรุปคะแนน!I53),SUM(สรุปคะแนน!G53:H53)),SUM(สรุปคะแนน!G53:H53))))))</f>
        <v xml:space="preserve"> </v>
      </c>
      <c r="K53" s="1075" t="str">
        <f t="shared" si="0"/>
        <v xml:space="preserve"> </v>
      </c>
      <c r="L53" s="1076"/>
      <c r="M53" s="160"/>
      <c r="N53" s="265" t="str">
        <f>IF(เวลาเรียน!C53=0," ",IF(ตัวชี้วัด!EC53=ตัวชี้วัด!$EC$5,"ผ","มผ"))</f>
        <v>ผ</v>
      </c>
      <c r="O53" s="161">
        <f>IF(เวลาเรียน!C53=0," ",คุณลักษณะ!AI53)</f>
        <v>0</v>
      </c>
      <c r="P53" s="161">
        <f>IF(เวลาเรียน!B53=0," ",การอ่าน!G53)</f>
        <v>0</v>
      </c>
      <c r="Q53" s="160">
        <f>IF(เวลาเรียน!C53=0," ",สมรรถนะ!H53)</f>
        <v>0</v>
      </c>
      <c r="R53" s="197"/>
    </row>
    <row r="54" spans="1:18" ht="15.2" customHeight="1">
      <c r="A54" s="197"/>
      <c r="B54" s="233">
        <v>49</v>
      </c>
      <c r="C54" s="107"/>
      <c r="D54" s="108">
        <f>IF(เวลาเรียน!C54=0," ",ลับ!DG54)</f>
        <v>0</v>
      </c>
      <c r="E54" s="108"/>
      <c r="F54" s="109"/>
      <c r="G54" s="160" t="str">
        <f>IF(เวลาเรียน!C54=0," ",IF(สรุปคะแนน!$J$1=0," ",IF(D54="ร",D54,IF(E54&lt;สรุปคะแนน!$E$5/2,IF(สรุปคะแนน!F54&gt;0,SUM(สรุปคะแนน!C54:D54,สรุปคะแนน!F54),SUM(สรุปคะแนน!C54:E54)),SUM(สรุปคะแนน!C54:E54)))))</f>
        <v xml:space="preserve"> </v>
      </c>
      <c r="H54" s="262"/>
      <c r="I54" s="159"/>
      <c r="J54" s="237" t="str">
        <f>IF(เวลาเรียน!C54=0," ",IF(สรุปคะแนน!$J$1=0," ",IF(G54="ร",G54,IF(H54="มส",IF(I54&gt;0,SUM(สรุปคะแนน!G54,สรุปคะแนน!I54),H54),IF(H54&lt;สรุปคะแนน!$H$5/2,IF(สรุปคะแนน!I54&gt;0,SUM(สรุปคะแนน!G54,สรุปคะแนน!I54),SUM(สรุปคะแนน!G54:H54)),SUM(สรุปคะแนน!G54:H54))))))</f>
        <v xml:space="preserve"> </v>
      </c>
      <c r="K54" s="1075" t="str">
        <f t="shared" si="0"/>
        <v xml:space="preserve"> </v>
      </c>
      <c r="L54" s="1076"/>
      <c r="M54" s="160"/>
      <c r="N54" s="265" t="str">
        <f>IF(เวลาเรียน!C54=0," ",IF(ตัวชี้วัด!EC54=ตัวชี้วัด!$EC$5,"ผ","มผ"))</f>
        <v>ผ</v>
      </c>
      <c r="O54" s="161">
        <f>IF(เวลาเรียน!C54=0," ",คุณลักษณะ!AI54)</f>
        <v>0</v>
      </c>
      <c r="P54" s="161">
        <f>IF(เวลาเรียน!B54=0," ",การอ่าน!G54)</f>
        <v>0</v>
      </c>
      <c r="Q54" s="160">
        <f>IF(เวลาเรียน!C54=0," ",สมรรถนะ!H54)</f>
        <v>0</v>
      </c>
      <c r="R54" s="197"/>
    </row>
    <row r="55" spans="1:18" ht="15.2" customHeight="1" thickBot="1">
      <c r="A55" s="197"/>
      <c r="B55" s="238">
        <v>50</v>
      </c>
      <c r="C55" s="110"/>
      <c r="D55" s="111">
        <f>IF(เวลาเรียน!C55=0," ",ลับ!DG55)</f>
        <v>0</v>
      </c>
      <c r="E55" s="111"/>
      <c r="F55" s="112"/>
      <c r="G55" s="239" t="str">
        <f>IF(เวลาเรียน!C55=0," ",IF(สรุปคะแนน!$J$1=0," ",IF(D55="ร",D55,IF(E55&lt;สรุปคะแนน!$E$5/2,IF(สรุปคะแนน!F55&gt;0,SUM(สรุปคะแนน!C55:D55,สรุปคะแนน!F55),SUM(สรุปคะแนน!C55:E55)),SUM(สรุปคะแนน!C55:E55)))))</f>
        <v xml:space="preserve"> </v>
      </c>
      <c r="H55" s="266"/>
      <c r="I55" s="276"/>
      <c r="J55" s="244" t="str">
        <f>IF(เวลาเรียน!C55=0," ",IF(สรุปคะแนน!$J$1=0," ",IF(G55="ร",G55,IF(H55="มส",IF(I55&gt;0,SUM(สรุปคะแนน!G55,สรุปคะแนน!I55),H55),IF(H55&lt;สรุปคะแนน!$H$5/2,IF(สรุปคะแนน!I55&gt;0,SUM(สรุปคะแนน!G55,สรุปคะแนน!I55),SUM(สรุปคะแนน!G55:H55)),SUM(สรุปคะแนน!G55:H55))))))</f>
        <v xml:space="preserve"> </v>
      </c>
      <c r="K55" s="1071" t="str">
        <f t="shared" si="0"/>
        <v xml:space="preserve"> </v>
      </c>
      <c r="L55" s="1072"/>
      <c r="M55" s="239"/>
      <c r="N55" s="268" t="str">
        <f>IF(เวลาเรียน!C55=0," ",IF(ตัวชี้วัด!EC55=ตัวชี้วัด!$EC$5,"ผ","มผ"))</f>
        <v>ผ</v>
      </c>
      <c r="O55" s="269">
        <f>IF(เวลาเรียน!C55=0," ",คุณลักษณะ!AI55)</f>
        <v>0</v>
      </c>
      <c r="P55" s="269">
        <f>IF(เวลาเรียน!B55=0," ",การอ่าน!G55)</f>
        <v>0</v>
      </c>
      <c r="Q55" s="239">
        <f>IF(เวลาเรียน!C55=0," ",สมรรถนะ!H55)</f>
        <v>0</v>
      </c>
      <c r="R55" s="197"/>
    </row>
    <row r="56" spans="1:18" ht="18">
      <c r="A56" s="197"/>
      <c r="B56" s="277"/>
      <c r="C56" s="277"/>
      <c r="D56" s="277"/>
      <c r="E56" s="232"/>
      <c r="F56" s="232"/>
      <c r="G56" s="232"/>
      <c r="H56" s="232"/>
      <c r="I56" s="232"/>
      <c r="J56" s="232"/>
      <c r="K56" s="232"/>
      <c r="L56" s="232"/>
      <c r="M56" s="232"/>
      <c r="N56" s="232"/>
      <c r="O56" s="196"/>
      <c r="P56" s="196"/>
      <c r="Q56" s="196"/>
      <c r="R56" s="197"/>
    </row>
    <row r="57" spans="1:18" ht="18">
      <c r="A57" s="197"/>
      <c r="B57" s="277"/>
      <c r="C57" s="277"/>
      <c r="D57" s="277"/>
      <c r="E57" s="232"/>
      <c r="F57" s="232"/>
      <c r="G57" s="232"/>
      <c r="H57" s="232"/>
      <c r="I57" s="232"/>
      <c r="J57" s="232"/>
      <c r="K57" s="232"/>
      <c r="L57" s="232"/>
      <c r="M57" s="232"/>
      <c r="N57" s="232"/>
      <c r="O57" s="196"/>
      <c r="P57" s="196"/>
      <c r="Q57" s="196"/>
      <c r="R57" s="197"/>
    </row>
    <row r="58" spans="1:18" ht="18">
      <c r="A58" s="197"/>
      <c r="B58" s="277"/>
      <c r="C58" s="277"/>
      <c r="D58" s="277"/>
      <c r="E58" s="232"/>
      <c r="F58" s="232"/>
      <c r="G58" s="232"/>
      <c r="H58" s="232"/>
      <c r="I58" s="232"/>
      <c r="J58" s="232"/>
      <c r="K58" s="232"/>
      <c r="L58" s="232"/>
      <c r="M58" s="232"/>
      <c r="N58" s="232"/>
      <c r="O58" s="196"/>
      <c r="P58" s="196"/>
      <c r="Q58" s="196"/>
      <c r="R58" s="197"/>
    </row>
    <row r="59" spans="1:18" ht="18">
      <c r="A59" s="197"/>
      <c r="B59" s="277"/>
      <c r="C59" s="277"/>
      <c r="D59" s="277"/>
      <c r="E59" s="232"/>
      <c r="F59" s="232"/>
      <c r="G59" s="232"/>
      <c r="H59" s="232"/>
      <c r="I59" s="232"/>
      <c r="J59" s="232"/>
      <c r="K59" s="232"/>
      <c r="L59" s="232"/>
      <c r="M59" s="232"/>
      <c r="N59" s="232"/>
      <c r="O59" s="196"/>
      <c r="P59" s="196"/>
      <c r="Q59" s="196"/>
      <c r="R59" s="197"/>
    </row>
    <row r="60" spans="1:18" ht="18">
      <c r="A60" s="197"/>
      <c r="B60" s="277"/>
      <c r="C60" s="277"/>
      <c r="D60" s="277"/>
      <c r="E60" s="232"/>
      <c r="F60" s="232"/>
      <c r="G60" s="232"/>
      <c r="H60" s="232"/>
      <c r="I60" s="232"/>
      <c r="J60" s="232"/>
      <c r="K60" s="232"/>
      <c r="L60" s="232"/>
      <c r="M60" s="232"/>
      <c r="N60" s="232"/>
      <c r="O60" s="196"/>
      <c r="P60" s="196"/>
      <c r="Q60" s="196"/>
      <c r="R60" s="197"/>
    </row>
    <row r="61" spans="1:18" ht="18">
      <c r="A61" s="197"/>
      <c r="B61" s="277"/>
      <c r="C61" s="277"/>
      <c r="D61" s="277"/>
      <c r="E61" s="232"/>
      <c r="F61" s="232"/>
      <c r="G61" s="232"/>
      <c r="H61" s="232"/>
      <c r="I61" s="232"/>
      <c r="J61" s="232"/>
      <c r="K61" s="232"/>
      <c r="L61" s="232"/>
      <c r="M61" s="232"/>
      <c r="N61" s="232"/>
      <c r="O61" s="197"/>
      <c r="P61" s="197"/>
      <c r="Q61" s="197"/>
      <c r="R61" s="197"/>
    </row>
    <row r="62" spans="1:18" ht="18">
      <c r="A62" s="197"/>
      <c r="B62" s="277"/>
      <c r="C62" s="277"/>
      <c r="D62" s="277"/>
      <c r="E62" s="232"/>
      <c r="F62" s="232"/>
      <c r="G62" s="232"/>
      <c r="H62" s="232"/>
      <c r="I62" s="232"/>
      <c r="J62" s="232"/>
      <c r="K62" s="232"/>
      <c r="L62" s="232"/>
      <c r="M62" s="232"/>
      <c r="N62" s="232"/>
      <c r="O62" s="197"/>
      <c r="P62" s="197"/>
      <c r="Q62" s="197"/>
      <c r="R62" s="197"/>
    </row>
    <row r="63" spans="1:18" ht="18">
      <c r="A63" s="197"/>
      <c r="B63" s="277"/>
      <c r="C63" s="277"/>
      <c r="D63" s="277"/>
      <c r="E63" s="232"/>
      <c r="F63" s="232"/>
      <c r="G63" s="232"/>
      <c r="H63" s="232"/>
      <c r="I63" s="232"/>
      <c r="J63" s="232"/>
      <c r="K63" s="232"/>
      <c r="L63" s="232"/>
      <c r="M63" s="232"/>
      <c r="N63" s="232"/>
      <c r="O63" s="197"/>
      <c r="P63" s="197"/>
      <c r="Q63" s="197"/>
      <c r="R63" s="197"/>
    </row>
    <row r="64" spans="1:18" ht="18">
      <c r="A64" s="197"/>
      <c r="B64" s="277"/>
      <c r="C64" s="277"/>
      <c r="D64" s="277"/>
      <c r="E64" s="232"/>
      <c r="F64" s="232"/>
      <c r="G64" s="232"/>
      <c r="H64" s="232"/>
      <c r="I64" s="232"/>
      <c r="J64" s="232"/>
      <c r="K64" s="232"/>
      <c r="L64" s="232"/>
      <c r="M64" s="232"/>
      <c r="N64" s="232"/>
      <c r="O64" s="197"/>
      <c r="P64" s="197"/>
      <c r="Q64" s="197"/>
      <c r="R64" s="197"/>
    </row>
    <row r="65" spans="1:18" ht="18">
      <c r="A65" s="197"/>
      <c r="B65" s="277"/>
      <c r="C65" s="277"/>
      <c r="D65" s="277"/>
      <c r="E65" s="232"/>
      <c r="F65" s="232"/>
      <c r="G65" s="232"/>
      <c r="H65" s="232"/>
      <c r="I65" s="232"/>
      <c r="J65" s="232"/>
      <c r="K65" s="232"/>
      <c r="L65" s="232"/>
      <c r="M65" s="232"/>
      <c r="N65" s="232"/>
      <c r="O65" s="197"/>
      <c r="P65" s="197"/>
      <c r="Q65" s="197"/>
      <c r="R65" s="197"/>
    </row>
    <row r="66" spans="1:18" ht="18">
      <c r="A66" s="197"/>
      <c r="B66" s="277"/>
      <c r="C66" s="277"/>
      <c r="D66" s="277"/>
      <c r="E66" s="232"/>
      <c r="F66" s="232"/>
      <c r="G66" s="232"/>
      <c r="H66" s="232"/>
      <c r="I66" s="232"/>
      <c r="J66" s="232"/>
      <c r="K66" s="232"/>
      <c r="L66" s="232"/>
      <c r="M66" s="232"/>
      <c r="N66" s="232"/>
      <c r="O66" s="197"/>
      <c r="P66" s="197"/>
      <c r="Q66" s="197"/>
      <c r="R66" s="197"/>
    </row>
    <row r="67" spans="1:18">
      <c r="A67" s="197"/>
      <c r="B67" s="232"/>
      <c r="C67" s="232"/>
      <c r="D67" s="232"/>
      <c r="E67" s="232"/>
      <c r="F67" s="232"/>
      <c r="G67" s="232"/>
      <c r="H67" s="232"/>
      <c r="I67" s="232"/>
      <c r="J67" s="232"/>
      <c r="K67" s="232"/>
      <c r="L67" s="232"/>
      <c r="M67" s="232"/>
      <c r="N67" s="232"/>
      <c r="O67" s="197"/>
      <c r="P67" s="197"/>
      <c r="Q67" s="197"/>
      <c r="R67" s="197"/>
    </row>
    <row r="68" spans="1:18">
      <c r="A68" s="197"/>
      <c r="B68" s="232"/>
      <c r="C68" s="232"/>
      <c r="D68" s="232"/>
      <c r="E68" s="232"/>
      <c r="F68" s="232"/>
      <c r="G68" s="232"/>
      <c r="H68" s="232"/>
      <c r="I68" s="232"/>
      <c r="J68" s="232"/>
      <c r="K68" s="232"/>
      <c r="L68" s="232"/>
      <c r="M68" s="232"/>
      <c r="N68" s="232"/>
      <c r="O68" s="197"/>
      <c r="P68" s="197"/>
      <c r="Q68" s="197"/>
      <c r="R68" s="197"/>
    </row>
    <row r="69" spans="1:18">
      <c r="A69" s="197"/>
      <c r="B69" s="232"/>
      <c r="C69" s="232"/>
      <c r="D69" s="232"/>
      <c r="E69" s="232"/>
      <c r="F69" s="232"/>
      <c r="G69" s="232"/>
      <c r="H69" s="232"/>
      <c r="I69" s="232"/>
      <c r="J69" s="232"/>
      <c r="K69" s="232"/>
      <c r="L69" s="232"/>
      <c r="M69" s="232"/>
      <c r="N69" s="232"/>
      <c r="O69" s="197"/>
      <c r="P69" s="197"/>
      <c r="Q69" s="197"/>
      <c r="R69" s="197"/>
    </row>
    <row r="70" spans="1:18">
      <c r="A70" s="197"/>
      <c r="B70" s="232"/>
      <c r="C70" s="232"/>
      <c r="D70" s="232"/>
      <c r="E70" s="232"/>
      <c r="F70" s="232"/>
      <c r="G70" s="232"/>
      <c r="H70" s="232"/>
      <c r="I70" s="232"/>
      <c r="J70" s="232"/>
      <c r="K70" s="232"/>
      <c r="L70" s="232"/>
      <c r="M70" s="232"/>
      <c r="N70" s="232"/>
      <c r="O70" s="197"/>
      <c r="P70" s="197"/>
      <c r="Q70" s="197"/>
      <c r="R70" s="197"/>
    </row>
    <row r="71" spans="1:18">
      <c r="A71" s="197"/>
      <c r="B71" s="232"/>
      <c r="C71" s="232"/>
      <c r="D71" s="232"/>
      <c r="E71" s="232"/>
      <c r="F71" s="232"/>
      <c r="G71" s="232"/>
      <c r="H71" s="232"/>
      <c r="I71" s="232"/>
      <c r="J71" s="232"/>
      <c r="K71" s="232"/>
      <c r="L71" s="232"/>
      <c r="M71" s="232"/>
      <c r="N71" s="232"/>
      <c r="O71" s="197"/>
      <c r="P71" s="197"/>
      <c r="Q71" s="197"/>
      <c r="R71" s="197"/>
    </row>
    <row r="72" spans="1:18">
      <c r="A72" s="197"/>
      <c r="B72" s="232"/>
      <c r="C72" s="232"/>
      <c r="D72" s="232"/>
      <c r="E72" s="232"/>
      <c r="F72" s="232"/>
      <c r="G72" s="232"/>
      <c r="H72" s="232"/>
      <c r="I72" s="232"/>
      <c r="J72" s="232"/>
      <c r="K72" s="232"/>
      <c r="L72" s="232"/>
      <c r="M72" s="232"/>
      <c r="N72" s="232"/>
      <c r="O72" s="197"/>
      <c r="P72" s="197"/>
      <c r="Q72" s="197"/>
      <c r="R72" s="197"/>
    </row>
    <row r="73" spans="1:18">
      <c r="A73" s="197"/>
      <c r="B73" s="232"/>
      <c r="C73" s="232"/>
      <c r="D73" s="232"/>
      <c r="E73" s="232"/>
      <c r="F73" s="232"/>
      <c r="G73" s="232"/>
      <c r="H73" s="232"/>
      <c r="I73" s="232"/>
      <c r="J73" s="232"/>
      <c r="K73" s="232"/>
      <c r="L73" s="232"/>
      <c r="M73" s="232"/>
      <c r="N73" s="232"/>
      <c r="O73" s="197"/>
      <c r="P73" s="197"/>
      <c r="Q73" s="197"/>
      <c r="R73" s="197"/>
    </row>
    <row r="74" spans="1:18">
      <c r="A74" s="197"/>
      <c r="B74" s="232"/>
      <c r="C74" s="232"/>
      <c r="D74" s="232"/>
      <c r="E74" s="232"/>
      <c r="F74" s="232"/>
      <c r="G74" s="232"/>
      <c r="H74" s="232"/>
      <c r="I74" s="232"/>
      <c r="J74" s="232"/>
      <c r="K74" s="232"/>
      <c r="L74" s="232"/>
      <c r="M74" s="232"/>
      <c r="N74" s="232"/>
      <c r="O74" s="197"/>
      <c r="P74" s="197"/>
      <c r="Q74" s="197"/>
      <c r="R74" s="197"/>
    </row>
    <row r="75" spans="1:18">
      <c r="A75" s="197"/>
      <c r="B75" s="232"/>
      <c r="C75" s="232"/>
      <c r="D75" s="232"/>
      <c r="E75" s="232"/>
      <c r="F75" s="232"/>
      <c r="G75" s="232"/>
      <c r="H75" s="232"/>
      <c r="I75" s="232"/>
      <c r="J75" s="232"/>
      <c r="K75" s="232"/>
      <c r="L75" s="232"/>
      <c r="M75" s="232"/>
      <c r="N75" s="232"/>
      <c r="O75" s="197"/>
      <c r="P75" s="197"/>
      <c r="Q75" s="197"/>
      <c r="R75" s="197"/>
    </row>
    <row r="76" spans="1:18">
      <c r="B76" s="77"/>
      <c r="C76" s="77"/>
      <c r="D76" s="77"/>
      <c r="E76" s="77"/>
      <c r="F76" s="77"/>
      <c r="G76" s="77"/>
      <c r="H76" s="77"/>
      <c r="I76" s="77"/>
      <c r="J76" s="77"/>
      <c r="K76" s="77"/>
      <c r="L76" s="77"/>
      <c r="M76" s="77"/>
      <c r="N76" s="77"/>
    </row>
    <row r="77" spans="1:18">
      <c r="B77" s="77"/>
      <c r="C77" s="77"/>
      <c r="D77" s="77"/>
      <c r="E77" s="77"/>
      <c r="F77" s="77"/>
      <c r="G77" s="77"/>
      <c r="H77" s="77"/>
      <c r="I77" s="77"/>
      <c r="J77" s="77"/>
      <c r="K77" s="77"/>
      <c r="L77" s="77"/>
      <c r="M77" s="77"/>
      <c r="N77" s="77"/>
    </row>
    <row r="78" spans="1:18">
      <c r="B78" s="77"/>
      <c r="C78" s="77"/>
      <c r="D78" s="77"/>
      <c r="E78" s="77"/>
      <c r="F78" s="77"/>
      <c r="G78" s="77"/>
      <c r="H78" s="77"/>
      <c r="I78" s="77"/>
      <c r="J78" s="77"/>
      <c r="K78" s="77"/>
      <c r="L78" s="77"/>
      <c r="M78" s="77"/>
      <c r="N78" s="77"/>
    </row>
    <row r="79" spans="1:18">
      <c r="B79" s="77"/>
      <c r="C79" s="77"/>
      <c r="D79" s="77"/>
      <c r="E79" s="77"/>
      <c r="F79" s="77"/>
      <c r="G79" s="77"/>
      <c r="H79" s="77"/>
      <c r="I79" s="77"/>
      <c r="J79" s="77"/>
      <c r="K79" s="77"/>
      <c r="L79" s="77"/>
      <c r="M79" s="77"/>
      <c r="N79" s="77"/>
    </row>
    <row r="80" spans="1:18">
      <c r="B80" s="77"/>
      <c r="C80" s="77"/>
      <c r="D80" s="77"/>
      <c r="E80" s="77"/>
      <c r="F80" s="77"/>
      <c r="G80" s="77"/>
      <c r="H80" s="77"/>
      <c r="I80" s="77"/>
      <c r="J80" s="77"/>
      <c r="K80" s="77"/>
      <c r="L80" s="77"/>
      <c r="M80" s="77"/>
      <c r="N80" s="77"/>
    </row>
    <row r="81" spans="2:14">
      <c r="B81" s="77"/>
      <c r="C81" s="77"/>
      <c r="D81" s="77"/>
      <c r="E81" s="77"/>
      <c r="F81" s="77"/>
      <c r="G81" s="77"/>
      <c r="H81" s="77"/>
      <c r="I81" s="77"/>
      <c r="J81" s="77"/>
      <c r="K81" s="77"/>
      <c r="L81" s="77"/>
      <c r="M81" s="77"/>
      <c r="N81" s="77"/>
    </row>
    <row r="82" spans="2:14">
      <c r="B82" s="77"/>
      <c r="C82" s="77"/>
      <c r="D82" s="77"/>
      <c r="E82" s="77"/>
      <c r="F82" s="77"/>
      <c r="G82" s="77"/>
      <c r="H82" s="77"/>
      <c r="I82" s="77"/>
      <c r="J82" s="77"/>
      <c r="K82" s="77"/>
      <c r="L82" s="77"/>
      <c r="M82" s="77"/>
      <c r="N82" s="77"/>
    </row>
    <row r="83" spans="2:14">
      <c r="B83" s="77"/>
      <c r="C83" s="77"/>
      <c r="D83" s="77"/>
      <c r="E83" s="77"/>
      <c r="F83" s="77"/>
      <c r="G83" s="77"/>
      <c r="H83" s="77"/>
      <c r="I83" s="77"/>
      <c r="J83" s="77"/>
      <c r="K83" s="77"/>
      <c r="L83" s="77"/>
      <c r="M83" s="77"/>
      <c r="N83" s="77"/>
    </row>
    <row r="84" spans="2:14">
      <c r="B84" s="77"/>
      <c r="C84" s="77"/>
      <c r="D84" s="77"/>
      <c r="E84" s="77"/>
      <c r="F84" s="77"/>
      <c r="G84" s="77"/>
      <c r="H84" s="77"/>
      <c r="I84" s="77"/>
      <c r="J84" s="77"/>
      <c r="K84" s="77"/>
      <c r="L84" s="77"/>
      <c r="M84" s="77"/>
      <c r="N84" s="77"/>
    </row>
    <row r="85" spans="2:14">
      <c r="B85" s="77"/>
      <c r="C85" s="77"/>
      <c r="D85" s="77"/>
      <c r="E85" s="77"/>
      <c r="F85" s="77"/>
      <c r="G85" s="77"/>
      <c r="H85" s="77"/>
      <c r="I85" s="77"/>
      <c r="J85" s="77"/>
      <c r="K85" s="77"/>
      <c r="L85" s="77"/>
      <c r="M85" s="77"/>
      <c r="N85" s="77"/>
    </row>
    <row r="86" spans="2:14">
      <c r="B86" s="77"/>
      <c r="C86" s="77"/>
      <c r="D86" s="77"/>
      <c r="E86" s="77"/>
      <c r="F86" s="77"/>
      <c r="G86" s="77"/>
      <c r="H86" s="77"/>
      <c r="I86" s="77"/>
      <c r="J86" s="77"/>
      <c r="K86" s="77"/>
      <c r="L86" s="77"/>
      <c r="M86" s="77"/>
      <c r="N86" s="77"/>
    </row>
    <row r="87" spans="2:14">
      <c r="B87" s="77"/>
      <c r="C87" s="77"/>
      <c r="D87" s="77"/>
      <c r="E87" s="77"/>
      <c r="F87" s="77"/>
      <c r="G87" s="77"/>
      <c r="H87" s="77"/>
      <c r="I87" s="77"/>
      <c r="J87" s="77"/>
      <c r="K87" s="77"/>
      <c r="L87" s="77"/>
      <c r="M87" s="77"/>
      <c r="N87" s="77"/>
    </row>
    <row r="88" spans="2:14">
      <c r="B88" s="77"/>
      <c r="C88" s="77"/>
      <c r="D88" s="77"/>
      <c r="E88" s="77"/>
      <c r="F88" s="77"/>
      <c r="G88" s="77"/>
      <c r="H88" s="77"/>
      <c r="I88" s="77"/>
      <c r="J88" s="77"/>
      <c r="K88" s="77"/>
      <c r="L88" s="77"/>
      <c r="M88" s="77"/>
      <c r="N88" s="77"/>
    </row>
    <row r="89" spans="2:14">
      <c r="B89" s="77"/>
      <c r="C89" s="77"/>
      <c r="D89" s="77"/>
      <c r="E89" s="77"/>
      <c r="F89" s="77"/>
      <c r="G89" s="77"/>
      <c r="H89" s="77"/>
      <c r="I89" s="77"/>
      <c r="J89" s="77"/>
      <c r="K89" s="77"/>
      <c r="L89" s="77"/>
      <c r="M89" s="77"/>
      <c r="N89" s="77"/>
    </row>
    <row r="90" spans="2:14">
      <c r="B90" s="77"/>
      <c r="C90" s="77"/>
      <c r="D90" s="77"/>
      <c r="E90" s="77"/>
      <c r="F90" s="77"/>
      <c r="G90" s="77"/>
      <c r="H90" s="77"/>
      <c r="I90" s="77"/>
      <c r="J90" s="77"/>
      <c r="K90" s="77"/>
      <c r="L90" s="77"/>
      <c r="M90" s="77"/>
      <c r="N90" s="77"/>
    </row>
    <row r="91" spans="2:14">
      <c r="B91" s="77"/>
      <c r="C91" s="77"/>
      <c r="D91" s="77"/>
      <c r="E91" s="77"/>
      <c r="F91" s="77"/>
      <c r="G91" s="77"/>
      <c r="H91" s="77"/>
      <c r="I91" s="77"/>
      <c r="J91" s="77"/>
      <c r="K91" s="77"/>
      <c r="L91" s="77"/>
      <c r="M91" s="77"/>
      <c r="N91" s="77"/>
    </row>
    <row r="92" spans="2:14">
      <c r="B92" s="77"/>
      <c r="C92" s="77"/>
      <c r="D92" s="77"/>
      <c r="E92" s="77"/>
      <c r="F92" s="77"/>
      <c r="G92" s="77"/>
      <c r="H92" s="77"/>
      <c r="I92" s="77"/>
      <c r="J92" s="77"/>
      <c r="K92" s="77"/>
      <c r="L92" s="77"/>
      <c r="M92" s="77"/>
      <c r="N92" s="77"/>
    </row>
    <row r="93" spans="2:14">
      <c r="B93" s="77"/>
      <c r="C93" s="77"/>
      <c r="D93" s="77"/>
      <c r="E93" s="77"/>
      <c r="F93" s="77"/>
      <c r="G93" s="77"/>
      <c r="H93" s="77"/>
      <c r="I93" s="77"/>
      <c r="J93" s="77"/>
      <c r="K93" s="77"/>
      <c r="L93" s="77"/>
      <c r="M93" s="77"/>
      <c r="N93" s="77"/>
    </row>
    <row r="94" spans="2:14">
      <c r="B94" s="77"/>
      <c r="C94" s="77"/>
      <c r="D94" s="77"/>
      <c r="E94" s="77"/>
      <c r="F94" s="77"/>
      <c r="G94" s="77"/>
      <c r="H94" s="77"/>
      <c r="I94" s="77"/>
      <c r="J94" s="77"/>
      <c r="K94" s="77"/>
      <c r="L94" s="77"/>
      <c r="M94" s="77"/>
      <c r="N94" s="77"/>
    </row>
    <row r="95" spans="2:14">
      <c r="B95" s="77"/>
      <c r="C95" s="77"/>
      <c r="D95" s="77"/>
      <c r="E95" s="77"/>
      <c r="F95" s="77"/>
      <c r="G95" s="77"/>
      <c r="H95" s="77"/>
      <c r="I95" s="77"/>
      <c r="J95" s="77"/>
      <c r="K95" s="77"/>
      <c r="L95" s="77"/>
      <c r="M95" s="77"/>
      <c r="N95" s="77"/>
    </row>
    <row r="96" spans="2:14">
      <c r="B96" s="77"/>
      <c r="C96" s="77"/>
      <c r="D96" s="77"/>
      <c r="E96" s="77"/>
      <c r="F96" s="77"/>
      <c r="G96" s="77"/>
      <c r="H96" s="77"/>
      <c r="I96" s="77"/>
      <c r="J96" s="77"/>
      <c r="K96" s="77"/>
      <c r="L96" s="77"/>
      <c r="M96" s="77"/>
      <c r="N96" s="77"/>
    </row>
    <row r="97" spans="2:14">
      <c r="B97" s="77"/>
      <c r="C97" s="77"/>
      <c r="D97" s="77"/>
      <c r="E97" s="77"/>
      <c r="F97" s="77"/>
      <c r="G97" s="77"/>
      <c r="H97" s="77"/>
      <c r="I97" s="77"/>
      <c r="J97" s="77"/>
      <c r="K97" s="77"/>
      <c r="L97" s="77"/>
      <c r="M97" s="77"/>
      <c r="N97" s="77"/>
    </row>
    <row r="98" spans="2:14">
      <c r="B98" s="77"/>
      <c r="C98" s="77"/>
      <c r="D98" s="77"/>
      <c r="E98" s="77"/>
      <c r="F98" s="77"/>
      <c r="G98" s="77"/>
      <c r="H98" s="77"/>
      <c r="I98" s="77"/>
      <c r="J98" s="77"/>
      <c r="K98" s="77"/>
      <c r="L98" s="77"/>
      <c r="M98" s="77"/>
      <c r="N98" s="77"/>
    </row>
    <row r="99" spans="2:14">
      <c r="B99" s="77"/>
      <c r="C99" s="77"/>
      <c r="D99" s="77"/>
      <c r="E99" s="77"/>
      <c r="F99" s="77"/>
      <c r="G99" s="77"/>
      <c r="H99" s="77"/>
      <c r="I99" s="77"/>
      <c r="J99" s="77"/>
      <c r="K99" s="77"/>
      <c r="L99" s="77"/>
      <c r="M99" s="77"/>
      <c r="N99" s="77"/>
    </row>
    <row r="100" spans="2:14">
      <c r="B100" s="77"/>
      <c r="C100" s="77"/>
      <c r="D100" s="77"/>
      <c r="E100" s="77"/>
      <c r="F100" s="77"/>
      <c r="G100" s="77"/>
      <c r="H100" s="77"/>
      <c r="I100" s="77"/>
      <c r="J100" s="77"/>
      <c r="K100" s="77"/>
      <c r="L100" s="77"/>
      <c r="M100" s="77"/>
      <c r="N100" s="77"/>
    </row>
    <row r="101" spans="2:14">
      <c r="B101" s="77"/>
      <c r="C101" s="77"/>
      <c r="D101" s="77"/>
      <c r="E101" s="77"/>
      <c r="F101" s="77"/>
      <c r="G101" s="77"/>
      <c r="H101" s="77"/>
      <c r="I101" s="77"/>
      <c r="J101" s="77"/>
      <c r="K101" s="77"/>
      <c r="L101" s="77"/>
      <c r="M101" s="77"/>
      <c r="N101" s="77"/>
    </row>
    <row r="102" spans="2:14">
      <c r="B102" s="77"/>
      <c r="C102" s="77"/>
      <c r="D102" s="77"/>
      <c r="E102" s="77"/>
      <c r="F102" s="77"/>
      <c r="G102" s="77"/>
      <c r="H102" s="77"/>
      <c r="I102" s="77"/>
      <c r="J102" s="77"/>
      <c r="K102" s="77"/>
      <c r="L102" s="77"/>
      <c r="M102" s="77"/>
      <c r="N102" s="77"/>
    </row>
    <row r="103" spans="2:14">
      <c r="B103" s="77"/>
      <c r="C103" s="77"/>
      <c r="D103" s="77"/>
      <c r="E103" s="77"/>
      <c r="F103" s="77"/>
      <c r="G103" s="77"/>
      <c r="H103" s="77"/>
      <c r="I103" s="77"/>
      <c r="J103" s="77"/>
      <c r="K103" s="77"/>
      <c r="L103" s="77"/>
      <c r="M103" s="77"/>
      <c r="N103" s="77"/>
    </row>
    <row r="104" spans="2:14">
      <c r="B104" s="77"/>
      <c r="C104" s="77"/>
      <c r="D104" s="77"/>
      <c r="E104" s="77"/>
      <c r="F104" s="77"/>
      <c r="G104" s="77"/>
      <c r="H104" s="77"/>
      <c r="I104" s="77"/>
      <c r="J104" s="77"/>
      <c r="K104" s="77"/>
      <c r="L104" s="77"/>
      <c r="M104" s="77"/>
      <c r="N104" s="77"/>
    </row>
    <row r="105" spans="2:14">
      <c r="B105" s="77"/>
      <c r="C105" s="77"/>
      <c r="D105" s="77"/>
      <c r="E105" s="77"/>
      <c r="F105" s="77"/>
      <c r="G105" s="77"/>
      <c r="H105" s="77"/>
      <c r="I105" s="77"/>
      <c r="J105" s="77"/>
      <c r="K105" s="77"/>
      <c r="L105" s="77"/>
      <c r="M105" s="77"/>
      <c r="N105" s="77"/>
    </row>
    <row r="106" spans="2:14">
      <c r="B106" s="77"/>
      <c r="C106" s="77"/>
      <c r="D106" s="77"/>
      <c r="E106" s="77"/>
      <c r="F106" s="77"/>
      <c r="G106" s="77"/>
      <c r="H106" s="77"/>
      <c r="I106" s="77"/>
      <c r="J106" s="77"/>
      <c r="K106" s="77"/>
      <c r="L106" s="77"/>
      <c r="M106" s="77"/>
      <c r="N106" s="77"/>
    </row>
    <row r="107" spans="2:14">
      <c r="B107" s="77"/>
      <c r="C107" s="77"/>
      <c r="D107" s="77"/>
      <c r="E107" s="77"/>
      <c r="F107" s="77"/>
      <c r="G107" s="77"/>
      <c r="H107" s="77"/>
      <c r="I107" s="77"/>
      <c r="J107" s="77"/>
      <c r="K107" s="77"/>
      <c r="L107" s="77"/>
      <c r="M107" s="77"/>
      <c r="N107" s="77"/>
    </row>
    <row r="108" spans="2:14">
      <c r="B108" s="77"/>
      <c r="C108" s="77"/>
      <c r="D108" s="77"/>
      <c r="E108" s="77"/>
      <c r="F108" s="77"/>
      <c r="G108" s="77"/>
      <c r="H108" s="77"/>
      <c r="I108" s="77"/>
      <c r="J108" s="77"/>
      <c r="K108" s="77"/>
      <c r="L108" s="77"/>
      <c r="M108" s="77"/>
      <c r="N108" s="77"/>
    </row>
    <row r="109" spans="2:14">
      <c r="B109" s="77"/>
      <c r="C109" s="77"/>
      <c r="D109" s="77"/>
      <c r="E109" s="77"/>
      <c r="F109" s="77"/>
      <c r="G109" s="77"/>
      <c r="H109" s="77"/>
      <c r="I109" s="77"/>
      <c r="J109" s="77"/>
      <c r="K109" s="77"/>
      <c r="L109" s="77"/>
      <c r="M109" s="77"/>
      <c r="N109" s="77"/>
    </row>
    <row r="110" spans="2:14">
      <c r="B110" s="77"/>
      <c r="C110" s="77"/>
      <c r="D110" s="77"/>
      <c r="E110" s="77"/>
      <c r="F110" s="77"/>
      <c r="G110" s="77"/>
      <c r="H110" s="77"/>
      <c r="I110" s="77"/>
      <c r="J110" s="77"/>
      <c r="K110" s="77"/>
      <c r="L110" s="77"/>
      <c r="M110" s="77"/>
      <c r="N110" s="77"/>
    </row>
    <row r="111" spans="2:14">
      <c r="B111" s="77"/>
      <c r="C111" s="77"/>
      <c r="D111" s="77"/>
      <c r="E111" s="77"/>
      <c r="F111" s="77"/>
      <c r="G111" s="77"/>
      <c r="H111" s="77"/>
      <c r="I111" s="77"/>
      <c r="J111" s="77"/>
      <c r="K111" s="77"/>
      <c r="L111" s="77"/>
      <c r="M111" s="77"/>
      <c r="N111" s="77"/>
    </row>
    <row r="112" spans="2:14">
      <c r="B112" s="77"/>
      <c r="C112" s="77"/>
      <c r="D112" s="77"/>
      <c r="E112" s="77"/>
      <c r="F112" s="77"/>
      <c r="G112" s="77"/>
      <c r="H112" s="77"/>
      <c r="I112" s="77"/>
      <c r="J112" s="77"/>
      <c r="K112" s="77"/>
      <c r="L112" s="77"/>
      <c r="M112" s="77"/>
      <c r="N112" s="77"/>
    </row>
    <row r="113" spans="2:14">
      <c r="B113" s="77"/>
      <c r="C113" s="77"/>
      <c r="D113" s="77"/>
      <c r="E113" s="77"/>
      <c r="F113" s="77"/>
      <c r="G113" s="77"/>
      <c r="H113" s="77"/>
      <c r="I113" s="77"/>
      <c r="J113" s="77"/>
      <c r="K113" s="77"/>
      <c r="L113" s="77"/>
      <c r="M113" s="77"/>
      <c r="N113" s="77"/>
    </row>
    <row r="114" spans="2:14">
      <c r="B114" s="77"/>
      <c r="C114" s="77"/>
      <c r="D114" s="77"/>
      <c r="E114" s="77"/>
      <c r="F114" s="77"/>
      <c r="G114" s="77"/>
      <c r="H114" s="77"/>
      <c r="I114" s="77"/>
      <c r="J114" s="77"/>
      <c r="K114" s="77"/>
      <c r="L114" s="77"/>
      <c r="M114" s="77"/>
      <c r="N114" s="77"/>
    </row>
    <row r="115" spans="2:14">
      <c r="B115" s="77"/>
      <c r="C115" s="77"/>
      <c r="D115" s="77"/>
      <c r="E115" s="77"/>
      <c r="F115" s="77"/>
      <c r="G115" s="77"/>
      <c r="H115" s="77"/>
      <c r="I115" s="77"/>
      <c r="J115" s="77"/>
      <c r="K115" s="77"/>
      <c r="L115" s="77"/>
      <c r="M115" s="77"/>
      <c r="N115" s="77"/>
    </row>
    <row r="116" spans="2:14">
      <c r="B116" s="77"/>
      <c r="C116" s="77"/>
      <c r="D116" s="77"/>
      <c r="E116" s="77"/>
      <c r="F116" s="77"/>
      <c r="G116" s="77"/>
      <c r="H116" s="77"/>
      <c r="I116" s="77"/>
      <c r="J116" s="77"/>
      <c r="K116" s="77"/>
      <c r="L116" s="77"/>
      <c r="M116" s="77"/>
      <c r="N116" s="77"/>
    </row>
    <row r="117" spans="2:14">
      <c r="B117" s="77"/>
      <c r="C117" s="77"/>
      <c r="D117" s="77"/>
      <c r="E117" s="77"/>
      <c r="F117" s="77"/>
      <c r="G117" s="77"/>
      <c r="H117" s="77"/>
      <c r="I117" s="77"/>
      <c r="J117" s="77"/>
      <c r="K117" s="77"/>
      <c r="L117" s="77"/>
      <c r="M117" s="77"/>
      <c r="N117" s="77"/>
    </row>
    <row r="118" spans="2:14">
      <c r="B118" s="77"/>
      <c r="C118" s="77"/>
      <c r="D118" s="77"/>
      <c r="E118" s="77"/>
      <c r="F118" s="77"/>
      <c r="G118" s="77"/>
      <c r="H118" s="77"/>
      <c r="I118" s="77"/>
      <c r="J118" s="77"/>
      <c r="K118" s="77"/>
      <c r="L118" s="77"/>
      <c r="M118" s="77"/>
      <c r="N118" s="77"/>
    </row>
    <row r="119" spans="2:14">
      <c r="B119" s="77"/>
      <c r="C119" s="77"/>
      <c r="D119" s="77"/>
      <c r="E119" s="77"/>
      <c r="F119" s="77"/>
      <c r="G119" s="77"/>
      <c r="H119" s="77"/>
      <c r="I119" s="77"/>
      <c r="J119" s="77"/>
      <c r="K119" s="77"/>
      <c r="L119" s="77"/>
      <c r="M119" s="77"/>
      <c r="N119" s="77"/>
    </row>
    <row r="120" spans="2:14">
      <c r="B120" s="77"/>
      <c r="C120" s="77"/>
      <c r="D120" s="77"/>
      <c r="E120" s="77"/>
      <c r="F120" s="77"/>
      <c r="G120" s="77"/>
      <c r="H120" s="77"/>
      <c r="I120" s="77"/>
      <c r="J120" s="77"/>
      <c r="K120" s="77"/>
      <c r="L120" s="77"/>
      <c r="M120" s="77"/>
      <c r="N120" s="77"/>
    </row>
    <row r="121" spans="2:14">
      <c r="B121" s="77"/>
      <c r="C121" s="77"/>
      <c r="D121" s="77"/>
      <c r="E121" s="77"/>
      <c r="F121" s="77"/>
      <c r="G121" s="77"/>
      <c r="H121" s="77"/>
      <c r="I121" s="77"/>
      <c r="J121" s="77"/>
      <c r="K121" s="77"/>
      <c r="L121" s="77"/>
      <c r="M121" s="77"/>
      <c r="N121" s="77"/>
    </row>
    <row r="122" spans="2:14">
      <c r="B122" s="77"/>
      <c r="C122" s="77"/>
      <c r="D122" s="77"/>
      <c r="E122" s="77"/>
      <c r="F122" s="77"/>
      <c r="G122" s="77"/>
      <c r="H122" s="77"/>
      <c r="I122" s="77"/>
      <c r="J122" s="77"/>
      <c r="K122" s="77"/>
      <c r="L122" s="77"/>
      <c r="M122" s="77"/>
      <c r="N122" s="77"/>
    </row>
    <row r="123" spans="2:14">
      <c r="B123" s="77"/>
      <c r="C123" s="77"/>
      <c r="D123" s="77"/>
      <c r="E123" s="77"/>
      <c r="F123" s="77"/>
      <c r="G123" s="77"/>
      <c r="H123" s="77"/>
      <c r="I123" s="77"/>
      <c r="J123" s="77"/>
      <c r="K123" s="77"/>
      <c r="L123" s="77"/>
      <c r="M123" s="77"/>
      <c r="N123" s="77"/>
    </row>
    <row r="124" spans="2:14">
      <c r="B124" s="77"/>
      <c r="C124" s="77"/>
      <c r="D124" s="77"/>
      <c r="E124" s="77"/>
      <c r="F124" s="77"/>
      <c r="G124" s="77"/>
      <c r="H124" s="77"/>
      <c r="I124" s="77"/>
      <c r="J124" s="77"/>
      <c r="K124" s="77"/>
      <c r="L124" s="77"/>
      <c r="M124" s="77"/>
      <c r="N124" s="77"/>
    </row>
    <row r="125" spans="2:14">
      <c r="B125" s="77"/>
      <c r="C125" s="77"/>
      <c r="D125" s="77"/>
      <c r="E125" s="77"/>
      <c r="F125" s="77"/>
      <c r="G125" s="77"/>
      <c r="H125" s="77"/>
      <c r="I125" s="77"/>
      <c r="J125" s="77"/>
      <c r="K125" s="77"/>
      <c r="L125" s="77"/>
      <c r="M125" s="77"/>
      <c r="N125" s="77"/>
    </row>
    <row r="126" spans="2:14">
      <c r="B126" s="77"/>
      <c r="C126" s="77"/>
      <c r="D126" s="77"/>
      <c r="E126" s="77"/>
      <c r="F126" s="77"/>
      <c r="G126" s="77"/>
      <c r="H126" s="77"/>
      <c r="I126" s="77"/>
      <c r="J126" s="77"/>
      <c r="K126" s="77"/>
      <c r="L126" s="77"/>
      <c r="M126" s="77"/>
      <c r="N126" s="77"/>
    </row>
    <row r="127" spans="2:14">
      <c r="B127" s="77"/>
      <c r="C127" s="77"/>
      <c r="D127" s="77"/>
      <c r="E127" s="77"/>
      <c r="F127" s="77"/>
      <c r="G127" s="77"/>
      <c r="H127" s="77"/>
      <c r="I127" s="77"/>
      <c r="J127" s="77"/>
      <c r="K127" s="77"/>
      <c r="L127" s="77"/>
      <c r="M127" s="77"/>
      <c r="N127" s="77"/>
    </row>
    <row r="128" spans="2:14">
      <c r="B128" s="77"/>
      <c r="C128" s="77"/>
      <c r="D128" s="77"/>
      <c r="E128" s="77"/>
      <c r="F128" s="77"/>
      <c r="G128" s="77"/>
      <c r="H128" s="77"/>
      <c r="I128" s="77"/>
      <c r="J128" s="77"/>
      <c r="K128" s="77"/>
      <c r="L128" s="77"/>
      <c r="M128" s="77"/>
      <c r="N128" s="77"/>
    </row>
    <row r="129" spans="2:14">
      <c r="B129" s="77"/>
      <c r="C129" s="77"/>
      <c r="D129" s="77"/>
      <c r="E129" s="77"/>
      <c r="F129" s="77"/>
      <c r="G129" s="77"/>
      <c r="H129" s="77"/>
      <c r="I129" s="77"/>
      <c r="J129" s="77"/>
      <c r="K129" s="77"/>
      <c r="L129" s="77"/>
      <c r="M129" s="77"/>
      <c r="N129" s="77"/>
    </row>
    <row r="130" spans="2:14">
      <c r="B130" s="77"/>
      <c r="C130" s="77"/>
      <c r="D130" s="77"/>
      <c r="E130" s="77"/>
      <c r="F130" s="77"/>
      <c r="G130" s="77"/>
      <c r="H130" s="77"/>
      <c r="I130" s="77"/>
      <c r="J130" s="77"/>
      <c r="K130" s="77"/>
      <c r="L130" s="77"/>
      <c r="M130" s="77"/>
      <c r="N130" s="77"/>
    </row>
    <row r="131" spans="2:14">
      <c r="B131" s="77"/>
      <c r="C131" s="77"/>
      <c r="D131" s="77"/>
      <c r="E131" s="77"/>
      <c r="F131" s="77"/>
      <c r="G131" s="77"/>
      <c r="H131" s="77"/>
      <c r="I131" s="77"/>
      <c r="J131" s="77"/>
      <c r="K131" s="77"/>
      <c r="L131" s="77"/>
      <c r="M131" s="77"/>
      <c r="N131" s="77"/>
    </row>
    <row r="132" spans="2:14">
      <c r="B132" s="77"/>
      <c r="C132" s="77"/>
      <c r="D132" s="77"/>
      <c r="E132" s="77"/>
      <c r="F132" s="77"/>
      <c r="G132" s="77"/>
      <c r="H132" s="77"/>
      <c r="I132" s="77"/>
      <c r="J132" s="77"/>
      <c r="K132" s="77"/>
      <c r="L132" s="77"/>
      <c r="M132" s="77"/>
      <c r="N132" s="77"/>
    </row>
    <row r="133" spans="2:14">
      <c r="B133" s="77"/>
      <c r="C133" s="77"/>
      <c r="D133" s="77"/>
      <c r="E133" s="77"/>
      <c r="F133" s="77"/>
      <c r="G133" s="77"/>
      <c r="H133" s="77"/>
      <c r="I133" s="77"/>
      <c r="J133" s="77"/>
      <c r="K133" s="77"/>
      <c r="L133" s="77"/>
      <c r="M133" s="77"/>
      <c r="N133" s="77"/>
    </row>
    <row r="134" spans="2:14">
      <c r="B134" s="77"/>
      <c r="C134" s="77"/>
      <c r="D134" s="77"/>
      <c r="E134" s="77"/>
      <c r="F134" s="77"/>
      <c r="G134" s="77"/>
      <c r="H134" s="77"/>
      <c r="I134" s="77"/>
      <c r="J134" s="77"/>
      <c r="K134" s="77"/>
      <c r="L134" s="77"/>
      <c r="M134" s="77"/>
      <c r="N134" s="77"/>
    </row>
    <row r="135" spans="2:14">
      <c r="B135" s="77"/>
      <c r="C135" s="77"/>
      <c r="D135" s="77"/>
      <c r="E135" s="77"/>
      <c r="F135" s="77"/>
      <c r="G135" s="77"/>
      <c r="H135" s="77"/>
      <c r="I135" s="77"/>
      <c r="J135" s="77"/>
      <c r="K135" s="77"/>
      <c r="L135" s="77"/>
      <c r="M135" s="77"/>
      <c r="N135" s="77"/>
    </row>
    <row r="136" spans="2:14">
      <c r="B136" s="77"/>
      <c r="C136" s="77"/>
      <c r="D136" s="77"/>
      <c r="E136" s="77"/>
      <c r="F136" s="77"/>
      <c r="G136" s="77"/>
      <c r="H136" s="77"/>
      <c r="I136" s="77"/>
      <c r="J136" s="77"/>
      <c r="K136" s="77"/>
      <c r="L136" s="77"/>
      <c r="M136" s="77"/>
      <c r="N136" s="77"/>
    </row>
    <row r="137" spans="2:14">
      <c r="B137" s="77"/>
      <c r="C137" s="77"/>
      <c r="D137" s="77"/>
      <c r="E137" s="77"/>
      <c r="F137" s="77"/>
      <c r="G137" s="77"/>
      <c r="H137" s="77"/>
      <c r="I137" s="77"/>
      <c r="J137" s="77"/>
      <c r="K137" s="77"/>
      <c r="L137" s="77"/>
      <c r="M137" s="77"/>
      <c r="N137" s="77"/>
    </row>
    <row r="138" spans="2:14">
      <c r="B138" s="77"/>
      <c r="C138" s="77"/>
      <c r="D138" s="77"/>
      <c r="E138" s="77"/>
      <c r="F138" s="77"/>
      <c r="G138" s="77"/>
      <c r="H138" s="77"/>
      <c r="I138" s="77"/>
      <c r="J138" s="77"/>
      <c r="K138" s="77"/>
      <c r="L138" s="77"/>
      <c r="M138" s="77"/>
      <c r="N138" s="77"/>
    </row>
    <row r="139" spans="2:14">
      <c r="B139" s="77"/>
      <c r="C139" s="77"/>
      <c r="D139" s="77"/>
      <c r="E139" s="77"/>
      <c r="F139" s="77"/>
      <c r="G139" s="77"/>
      <c r="H139" s="77"/>
      <c r="I139" s="77"/>
      <c r="J139" s="77"/>
      <c r="K139" s="77"/>
      <c r="L139" s="77"/>
      <c r="M139" s="77"/>
      <c r="N139" s="77"/>
    </row>
    <row r="140" spans="2:14">
      <c r="B140" s="77"/>
      <c r="C140" s="77"/>
      <c r="D140" s="77"/>
      <c r="E140" s="77"/>
      <c r="F140" s="77"/>
      <c r="G140" s="77"/>
      <c r="H140" s="77"/>
      <c r="I140" s="77"/>
      <c r="J140" s="77"/>
      <c r="K140" s="77"/>
      <c r="L140" s="77"/>
      <c r="M140" s="77"/>
      <c r="N140" s="77"/>
    </row>
    <row r="141" spans="2:14">
      <c r="B141" s="77"/>
      <c r="C141" s="77"/>
      <c r="D141" s="77"/>
      <c r="E141" s="77"/>
      <c r="F141" s="77"/>
      <c r="G141" s="77"/>
      <c r="H141" s="77"/>
      <c r="I141" s="77"/>
      <c r="J141" s="77"/>
      <c r="K141" s="77"/>
      <c r="L141" s="77"/>
      <c r="M141" s="77"/>
      <c r="N141" s="77"/>
    </row>
    <row r="142" spans="2:14">
      <c r="B142" s="77"/>
      <c r="C142" s="77"/>
      <c r="D142" s="77"/>
      <c r="E142" s="77"/>
      <c r="F142" s="77"/>
      <c r="G142" s="77"/>
      <c r="H142" s="77"/>
      <c r="I142" s="77"/>
      <c r="J142" s="77"/>
      <c r="K142" s="77"/>
      <c r="L142" s="77"/>
      <c r="M142" s="77"/>
      <c r="N142" s="77"/>
    </row>
  </sheetData>
  <protectedRanges>
    <protectedRange sqref="C6:F55 H6:I55 M6:M55 J1 L1" name="ช่วง1"/>
  </protectedRanges>
  <mergeCells count="70">
    <mergeCell ref="K6:L6"/>
    <mergeCell ref="K7:L7"/>
    <mergeCell ref="K9:L9"/>
    <mergeCell ref="K10:L10"/>
    <mergeCell ref="K11:L11"/>
    <mergeCell ref="H2:I2"/>
    <mergeCell ref="H3:I3"/>
    <mergeCell ref="K2:M2"/>
    <mergeCell ref="K3:M3"/>
    <mergeCell ref="H4:I4"/>
    <mergeCell ref="K13:L13"/>
    <mergeCell ref="K14:L14"/>
    <mergeCell ref="K15:L15"/>
    <mergeCell ref="K16:L16"/>
    <mergeCell ref="B1:B5"/>
    <mergeCell ref="C2:G2"/>
    <mergeCell ref="K5:L5"/>
    <mergeCell ref="K4:M4"/>
    <mergeCell ref="C1:I1"/>
    <mergeCell ref="L1:M1"/>
    <mergeCell ref="E3:F3"/>
    <mergeCell ref="E4:F4"/>
    <mergeCell ref="G3:G4"/>
    <mergeCell ref="K12:L12"/>
    <mergeCell ref="K8:L8"/>
    <mergeCell ref="J2:J4"/>
    <mergeCell ref="K23:L23"/>
    <mergeCell ref="K24:L24"/>
    <mergeCell ref="K17:L17"/>
    <mergeCell ref="K18:L18"/>
    <mergeCell ref="K19:L19"/>
    <mergeCell ref="K20:L20"/>
    <mergeCell ref="K55:L55"/>
    <mergeCell ref="K49:L49"/>
    <mergeCell ref="K50:L50"/>
    <mergeCell ref="K51:L51"/>
    <mergeCell ref="K52:L52"/>
    <mergeCell ref="K53:L53"/>
    <mergeCell ref="K46:L46"/>
    <mergeCell ref="K47:L47"/>
    <mergeCell ref="K48:L48"/>
    <mergeCell ref="N3:N5"/>
    <mergeCell ref="K54:L54"/>
    <mergeCell ref="K41:L41"/>
    <mergeCell ref="K42:L42"/>
    <mergeCell ref="K43:L43"/>
    <mergeCell ref="K44:L44"/>
    <mergeCell ref="K37:L37"/>
    <mergeCell ref="K38:L38"/>
    <mergeCell ref="K39:L39"/>
    <mergeCell ref="K40:L40"/>
    <mergeCell ref="K33:L33"/>
    <mergeCell ref="K34:L34"/>
    <mergeCell ref="K35:L35"/>
    <mergeCell ref="O3:O5"/>
    <mergeCell ref="Q3:Q5"/>
    <mergeCell ref="N2:Q2"/>
    <mergeCell ref="P3:P5"/>
    <mergeCell ref="K45:L45"/>
    <mergeCell ref="K36:L36"/>
    <mergeCell ref="K29:L29"/>
    <mergeCell ref="K30:L30"/>
    <mergeCell ref="K31:L31"/>
    <mergeCell ref="K32:L32"/>
    <mergeCell ref="K25:L25"/>
    <mergeCell ref="K26:L26"/>
    <mergeCell ref="K27:L27"/>
    <mergeCell ref="K28:L28"/>
    <mergeCell ref="K21:L21"/>
    <mergeCell ref="K22:L22"/>
  </mergeCells>
  <phoneticPr fontId="3" type="noConversion"/>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7"/>
  <sheetViews>
    <sheetView workbookViewId="0">
      <selection activeCell="G9" sqref="G9"/>
    </sheetView>
  </sheetViews>
  <sheetFormatPr defaultRowHeight="12.75"/>
  <cols>
    <col min="1" max="1" width="4.7109375" customWidth="1"/>
    <col min="2" max="5" width="10.7109375" customWidth="1"/>
    <col min="6" max="6" width="11.7109375" customWidth="1"/>
    <col min="7" max="9" width="12.7109375" customWidth="1"/>
    <col min="10" max="12" width="4.7109375" customWidth="1"/>
    <col min="13" max="13" width="17.7109375" customWidth="1"/>
    <col min="14" max="14" width="15.7109375" customWidth="1"/>
    <col min="15" max="15" width="13" customWidth="1"/>
    <col min="16" max="16" width="30.7109375" customWidth="1"/>
    <col min="17" max="17" width="15.7109375" customWidth="1"/>
    <col min="18" max="18" width="4.7109375" customWidth="1"/>
    <col min="19" max="20" width="12.28515625" customWidth="1"/>
    <col min="21" max="21" width="12.7109375" customWidth="1"/>
    <col min="22" max="22" width="12.28515625" customWidth="1"/>
    <col min="23" max="23" width="13.7109375" customWidth="1"/>
    <col min="24" max="24" width="12.7109375" customWidth="1"/>
    <col min="25" max="25" width="16.7109375" customWidth="1"/>
    <col min="26" max="28" width="4.7109375" customWidth="1"/>
    <col min="29" max="29" width="13.28515625" customWidth="1"/>
    <col min="30" max="31" width="10.7109375" customWidth="1"/>
    <col min="32" max="32" width="13.140625" customWidth="1"/>
    <col min="33" max="33" width="13" customWidth="1"/>
    <col min="34" max="36" width="10.7109375" customWidth="1"/>
    <col min="37" max="37" width="4.7109375" customWidth="1"/>
  </cols>
  <sheetData>
    <row r="1" spans="1:45" ht="21" customHeight="1" thickBot="1">
      <c r="A1" s="1115" t="s">
        <v>0</v>
      </c>
      <c r="B1" s="946" t="s">
        <v>98</v>
      </c>
      <c r="C1" s="947"/>
      <c r="D1" s="947"/>
      <c r="E1" s="947"/>
      <c r="F1" s="947"/>
      <c r="G1" s="947"/>
      <c r="H1" s="947"/>
      <c r="I1" s="976"/>
      <c r="J1" s="132"/>
      <c r="K1" s="132"/>
      <c r="L1" s="1109" t="s">
        <v>0</v>
      </c>
      <c r="M1" s="946" t="s">
        <v>98</v>
      </c>
      <c r="N1" s="947"/>
      <c r="O1" s="947"/>
      <c r="P1" s="947"/>
      <c r="Q1" s="976"/>
      <c r="R1" s="1109" t="s">
        <v>0</v>
      </c>
      <c r="S1" s="946" t="s">
        <v>98</v>
      </c>
      <c r="T1" s="947"/>
      <c r="U1" s="947"/>
      <c r="V1" s="947"/>
      <c r="W1" s="947"/>
      <c r="X1" s="947"/>
      <c r="Y1" s="976"/>
      <c r="Z1" s="132"/>
      <c r="AA1" s="132"/>
      <c r="AB1" s="1109" t="s">
        <v>0</v>
      </c>
      <c r="AC1" s="946" t="s">
        <v>98</v>
      </c>
      <c r="AD1" s="947"/>
      <c r="AE1" s="947"/>
      <c r="AF1" s="947"/>
      <c r="AG1" s="947"/>
      <c r="AH1" s="947"/>
      <c r="AI1" s="947"/>
      <c r="AJ1" s="976"/>
      <c r="AK1" s="196"/>
      <c r="AL1" s="196"/>
      <c r="AM1" s="197"/>
    </row>
    <row r="2" spans="1:45" ht="14.25" customHeight="1">
      <c r="A2" s="1116"/>
      <c r="B2" s="1118" t="s">
        <v>34</v>
      </c>
      <c r="C2" s="1119"/>
      <c r="D2" s="1119"/>
      <c r="E2" s="1119"/>
      <c r="F2" s="1120"/>
      <c r="G2" s="1101" t="s">
        <v>35</v>
      </c>
      <c r="H2" s="1101"/>
      <c r="I2" s="1108"/>
      <c r="J2" s="181"/>
      <c r="K2" s="181"/>
      <c r="L2" s="1110"/>
      <c r="M2" s="1112" t="s">
        <v>53</v>
      </c>
      <c r="N2" s="1114"/>
      <c r="O2" s="1122" t="s">
        <v>54</v>
      </c>
      <c r="P2" s="1123"/>
      <c r="Q2" s="1114"/>
      <c r="R2" s="1110"/>
      <c r="S2" s="1112" t="s">
        <v>55</v>
      </c>
      <c r="T2" s="1113"/>
      <c r="U2" s="1114"/>
      <c r="V2" s="1104" t="s">
        <v>87</v>
      </c>
      <c r="W2" s="1104"/>
      <c r="X2" s="1101"/>
      <c r="Y2" s="205" t="s">
        <v>86</v>
      </c>
      <c r="Z2" s="181"/>
      <c r="AA2" s="181"/>
      <c r="AB2" s="1110"/>
      <c r="AC2" s="1107" t="s">
        <v>109</v>
      </c>
      <c r="AD2" s="1101"/>
      <c r="AE2" s="1108"/>
      <c r="AF2" s="1101" t="s">
        <v>85</v>
      </c>
      <c r="AG2" s="1101"/>
      <c r="AH2" s="1101"/>
      <c r="AI2" s="135" t="s">
        <v>17</v>
      </c>
      <c r="AJ2" s="175" t="s">
        <v>17</v>
      </c>
      <c r="AK2" s="196"/>
      <c r="AL2" s="196"/>
      <c r="AM2" s="197"/>
    </row>
    <row r="3" spans="1:45" ht="14.25" customHeight="1">
      <c r="A3" s="1116"/>
      <c r="B3" s="199" t="s">
        <v>36</v>
      </c>
      <c r="C3" s="200" t="s">
        <v>38</v>
      </c>
      <c r="D3" s="200" t="s">
        <v>40</v>
      </c>
      <c r="E3" s="207" t="s">
        <v>43</v>
      </c>
      <c r="F3" s="1105" t="s">
        <v>46</v>
      </c>
      <c r="G3" s="209" t="s">
        <v>47</v>
      </c>
      <c r="H3" s="207" t="s">
        <v>50</v>
      </c>
      <c r="I3" s="1105" t="s">
        <v>52</v>
      </c>
      <c r="J3" s="181"/>
      <c r="K3" s="181"/>
      <c r="L3" s="1110"/>
      <c r="M3" s="210" t="s">
        <v>99</v>
      </c>
      <c r="N3" s="1105" t="s">
        <v>57</v>
      </c>
      <c r="O3" s="199" t="s">
        <v>58</v>
      </c>
      <c r="P3" s="207" t="s">
        <v>101</v>
      </c>
      <c r="Q3" s="1105" t="s">
        <v>61</v>
      </c>
      <c r="R3" s="1110"/>
      <c r="S3" s="199" t="s">
        <v>62</v>
      </c>
      <c r="T3" s="207" t="s">
        <v>65</v>
      </c>
      <c r="U3" s="1105" t="s">
        <v>66</v>
      </c>
      <c r="V3" s="209" t="s">
        <v>84</v>
      </c>
      <c r="W3" s="207" t="s">
        <v>81</v>
      </c>
      <c r="X3" s="1102" t="s">
        <v>78</v>
      </c>
      <c r="Y3" s="211" t="s">
        <v>106</v>
      </c>
      <c r="Z3" s="212"/>
      <c r="AA3" s="212"/>
      <c r="AB3" s="1110"/>
      <c r="AC3" s="199" t="s">
        <v>77</v>
      </c>
      <c r="AD3" s="207" t="s">
        <v>111</v>
      </c>
      <c r="AE3" s="1105" t="s">
        <v>74</v>
      </c>
      <c r="AF3" s="209" t="s">
        <v>73</v>
      </c>
      <c r="AG3" s="207" t="s">
        <v>70</v>
      </c>
      <c r="AH3" s="1102" t="s">
        <v>67</v>
      </c>
      <c r="AI3" s="213" t="s">
        <v>112</v>
      </c>
      <c r="AJ3" s="180" t="s">
        <v>112</v>
      </c>
      <c r="AK3" s="196"/>
      <c r="AL3" s="196"/>
      <c r="AM3" s="197"/>
    </row>
    <row r="4" spans="1:45" ht="14.25" customHeight="1">
      <c r="A4" s="1116"/>
      <c r="B4" s="202" t="s">
        <v>37</v>
      </c>
      <c r="C4" s="203" t="s">
        <v>39</v>
      </c>
      <c r="D4" s="203" t="s">
        <v>41</v>
      </c>
      <c r="E4" s="214" t="s">
        <v>44</v>
      </c>
      <c r="F4" s="1106"/>
      <c r="G4" s="212" t="s">
        <v>48</v>
      </c>
      <c r="H4" s="214" t="s">
        <v>51</v>
      </c>
      <c r="I4" s="1106"/>
      <c r="J4" s="181"/>
      <c r="K4" s="181"/>
      <c r="L4" s="1110"/>
      <c r="M4" s="215" t="s">
        <v>100</v>
      </c>
      <c r="N4" s="1106"/>
      <c r="O4" s="202" t="s">
        <v>59</v>
      </c>
      <c r="P4" s="214" t="s">
        <v>102</v>
      </c>
      <c r="Q4" s="1106"/>
      <c r="R4" s="1110"/>
      <c r="S4" s="202" t="s">
        <v>63</v>
      </c>
      <c r="T4" s="214" t="s">
        <v>105</v>
      </c>
      <c r="U4" s="1106"/>
      <c r="V4" s="212" t="s">
        <v>83</v>
      </c>
      <c r="W4" s="214" t="s">
        <v>80</v>
      </c>
      <c r="X4" s="1103"/>
      <c r="Y4" s="216" t="s">
        <v>107</v>
      </c>
      <c r="Z4" s="212"/>
      <c r="AA4" s="212"/>
      <c r="AB4" s="1110"/>
      <c r="AC4" s="202" t="s">
        <v>76</v>
      </c>
      <c r="AD4" s="214" t="s">
        <v>110</v>
      </c>
      <c r="AE4" s="1106"/>
      <c r="AF4" s="212" t="s">
        <v>72</v>
      </c>
      <c r="AG4" s="214" t="s">
        <v>69</v>
      </c>
      <c r="AH4" s="1103"/>
      <c r="AI4" s="217" t="s">
        <v>113</v>
      </c>
      <c r="AJ4" s="182" t="s">
        <v>114</v>
      </c>
      <c r="AK4" s="196"/>
      <c r="AL4" s="196"/>
      <c r="AM4" s="197"/>
    </row>
    <row r="5" spans="1:45" ht="14.25" customHeight="1" thickBot="1">
      <c r="A5" s="1117"/>
      <c r="B5" s="218"/>
      <c r="C5" s="219"/>
      <c r="D5" s="203" t="s">
        <v>42</v>
      </c>
      <c r="E5" s="214" t="s">
        <v>45</v>
      </c>
      <c r="F5" s="1106"/>
      <c r="G5" s="212" t="s">
        <v>49</v>
      </c>
      <c r="H5" s="214" t="s">
        <v>49</v>
      </c>
      <c r="I5" s="1106"/>
      <c r="J5" s="181"/>
      <c r="K5" s="181"/>
      <c r="L5" s="1121"/>
      <c r="M5" s="215" t="s">
        <v>56</v>
      </c>
      <c r="N5" s="1106"/>
      <c r="O5" s="202" t="s">
        <v>60</v>
      </c>
      <c r="P5" s="214" t="s">
        <v>103</v>
      </c>
      <c r="Q5" s="1106"/>
      <c r="R5" s="1121"/>
      <c r="S5" s="202" t="s">
        <v>64</v>
      </c>
      <c r="T5" s="214" t="s">
        <v>104</v>
      </c>
      <c r="U5" s="1106"/>
      <c r="V5" s="212" t="s">
        <v>82</v>
      </c>
      <c r="W5" s="214" t="s">
        <v>79</v>
      </c>
      <c r="X5" s="1103"/>
      <c r="Y5" s="220" t="s">
        <v>108</v>
      </c>
      <c r="Z5" s="212"/>
      <c r="AA5" s="212"/>
      <c r="AB5" s="1111"/>
      <c r="AC5" s="202" t="s">
        <v>75</v>
      </c>
      <c r="AD5" s="221"/>
      <c r="AE5" s="1106"/>
      <c r="AF5" s="212" t="s">
        <v>71</v>
      </c>
      <c r="AG5" s="214" t="s">
        <v>68</v>
      </c>
      <c r="AH5" s="1103"/>
      <c r="AI5" s="222"/>
      <c r="AJ5" s="184">
        <v>100</v>
      </c>
      <c r="AK5" s="196"/>
      <c r="AL5" s="196"/>
      <c r="AM5" s="197"/>
    </row>
    <row r="6" spans="1:45" ht="15.2" customHeight="1">
      <c r="A6" s="223">
        <v>1</v>
      </c>
      <c r="B6" s="104"/>
      <c r="C6" s="105"/>
      <c r="D6" s="105"/>
      <c r="E6" s="105"/>
      <c r="F6" s="224">
        <f>IF(เวลาเรียน!C6=0," ",IF(คุณลักษณะ!B6=0,0,IF(คุณลักษณะ!C6=0,0,IF(คุณลักษณะ!D6=0,0,IF(คุณลักษณะ!E6=0,0,IF(SUM(B6:E6)&gt;10,3,IF(SUM(B6:E6)&gt;8,2,IF(ลับ!FC6&lt;7,1,2))))))))</f>
        <v>0</v>
      </c>
      <c r="G6" s="104"/>
      <c r="H6" s="105"/>
      <c r="I6" s="224">
        <f>IF(เวลาเรียน!C6=0," ",IF(G6=0,0,IF(H6=0,0,IF(SUM(G6:H6)&gt;5,3,IF(SUM(G6:H6)&gt;4,2,IF(ลับ!FF6&lt;4,1,2))))))</f>
        <v>0</v>
      </c>
      <c r="J6" s="132"/>
      <c r="K6" s="132"/>
      <c r="L6" s="225">
        <v>1</v>
      </c>
      <c r="M6" s="104"/>
      <c r="N6" s="224">
        <f>IF(เวลาเรียน!C6=0," ",M6)</f>
        <v>0</v>
      </c>
      <c r="O6" s="226"/>
      <c r="P6" s="106"/>
      <c r="Q6" s="224">
        <f>IF(เวลาเรียน!C6=0," ",IF(O6=0,0,IF(P6=0,0,IF(SUM(O6:P6)&gt;5,3,IF(SUM(O6:P6)&gt;4,2,IF(ลับ!FI6&lt;4,1,2))))))</f>
        <v>0</v>
      </c>
      <c r="R6" s="227">
        <v>1</v>
      </c>
      <c r="S6" s="226"/>
      <c r="T6" s="106"/>
      <c r="U6" s="224">
        <f>IF(เวลาเรียน!C6=0," ",IF(S6=0,0,IF(T6=0,0,IF(SUM(S6:T6)&gt;5,3,IF(SUM(S6:T6)&gt;4,2,IF(ลับ!FL6&lt;4,1,2))))))</f>
        <v>0</v>
      </c>
      <c r="V6" s="104"/>
      <c r="W6" s="106"/>
      <c r="X6" s="224">
        <f>IF(เวลาเรียน!C6=0," ",IF(V6=0,0,IF(W6=0,0,IF(SUM(V6:W6)&gt;5,3,IF(SUM(V6:W6)&gt;4,2,IF(ลับ!FO6&lt;4,1,2))))))</f>
        <v>0</v>
      </c>
      <c r="Y6" s="228"/>
      <c r="Z6" s="229"/>
      <c r="AA6" s="229"/>
      <c r="AB6" s="227">
        <v>1</v>
      </c>
      <c r="AC6" s="226"/>
      <c r="AD6" s="106"/>
      <c r="AE6" s="224">
        <f>IF(เวลาเรียน!C6=0," ",IF(Y6=0,0,IF(AC6=0,0,IF(AD6=0,0,IF(SUM(Y6,AC6:AD6)&gt;7,3,IF(SUM(Y6,AC6:AD6)&gt;5,2,IF(ลับ!FS6&lt;5,1,2)))))))</f>
        <v>0</v>
      </c>
      <c r="AF6" s="104"/>
      <c r="AG6" s="105"/>
      <c r="AH6" s="230">
        <f>IF(เวลาเรียน!C6=0," ",IF(AF6=0,0,IF(AG6=0,0,IF(SUM(AF6:AG6)&gt;5,3,IF(SUM(AF6:AG6)&gt;4,2,IF(ลับ!FV6&lt;4,1,2))))))</f>
        <v>0</v>
      </c>
      <c r="AI6" s="231">
        <f>IF(เวลาเรียน!C6=0," ",IF(ลับ!GG6=0,0,IF(SUM(คุณลักษณะ!F6,คุณลักษณะ!I6,คุณลักษณะ!N6,คุณลักษณะ!Q6,คุณลักษณะ!U6,คุณลักษณะ!X6,คุณลักษณะ!AE6,คุณลักษณะ!AH6)&gt;20,IF(ลับ!GF6&gt;15,3,2),IF(SUM(คุณลักษณะ!F6,คุณลักษณะ!I6,คุณลักษณะ!N6,คุณลักษณะ!Q6,คุณลักษณะ!U6,คุณลักษณะ!X6,คุณลักษณะ!AE6,คุณลักษณะ!AH6)&gt;16,2,IF(ลับ!GF6&gt;12,2,1)))))</f>
        <v>0</v>
      </c>
      <c r="AJ6" s="194">
        <f t="shared" ref="AJ6:AJ37" si="0">IF(AI6=" "," ",IF(AI6=0,SUM(F6,I6,N6,Q6,U6,X6,AE6,AH6)*(49/21),IF(AI6=1,50+((SUM(F6,I6,N6,Q6,U6,X6,AE6,AH6)-8)*(14/8)),IF(AI6=2,65+((SUM(F6,I6,N6,Q6,U6,X6,AE6,AH6)-13)*(14/9)),80+((SUM(F6,I6,N6,Q6,U6,X6,AE6,AH6)-21)*(20/3))))))</f>
        <v>0</v>
      </c>
      <c r="AK6" s="232"/>
      <c r="AL6" s="232"/>
      <c r="AM6" s="232"/>
      <c r="AN6" s="77"/>
      <c r="AO6" s="77"/>
      <c r="AP6" s="77"/>
      <c r="AQ6" s="77"/>
      <c r="AR6" s="77"/>
      <c r="AS6" s="77"/>
    </row>
    <row r="7" spans="1:45" ht="15.2" customHeight="1">
      <c r="A7" s="233">
        <v>2</v>
      </c>
      <c r="B7" s="107"/>
      <c r="C7" s="108"/>
      <c r="D7" s="108"/>
      <c r="E7" s="108"/>
      <c r="F7" s="160">
        <f>IF(เวลาเรียน!C7=0," ",IF(คุณลักษณะ!B7=0,0,IF(คุณลักษณะ!C7=0,0,IF(คุณลักษณะ!D7=0,0,IF(คุณลักษณะ!E7=0,0,IF(SUM(B7:E7)&gt;10,3,IF(SUM(B7:E7)&gt;8,2,IF(ลับ!FC7&lt;7,1,2))))))))</f>
        <v>0</v>
      </c>
      <c r="G7" s="107"/>
      <c r="H7" s="108"/>
      <c r="I7" s="160">
        <f>IF(เวลาเรียน!C7=0," ",IF(G7=0,0,IF(H7=0,0,IF(SUM(G7:H7)&gt;5,3,IF(SUM(G7:H7)&gt;4,2,IF(ลับ!FF7&lt;4,1,2))))))</f>
        <v>0</v>
      </c>
      <c r="J7" s="132"/>
      <c r="K7" s="132"/>
      <c r="L7" s="234">
        <v>2</v>
      </c>
      <c r="M7" s="107"/>
      <c r="N7" s="160">
        <f>IF(เวลาเรียน!C7=0," ",M7)</f>
        <v>0</v>
      </c>
      <c r="O7" s="233"/>
      <c r="P7" s="109"/>
      <c r="Q7" s="160">
        <f>IF(เวลาเรียน!C7=0," ",IF(O7=0,0,IF(P7=0,0,IF(SUM(O7:P7)&gt;5,3,IF(SUM(O7:P7)&gt;4,2,IF(ลับ!FI7&lt;4,1,2))))))</f>
        <v>0</v>
      </c>
      <c r="R7" s="234">
        <v>2</v>
      </c>
      <c r="S7" s="233"/>
      <c r="T7" s="109"/>
      <c r="U7" s="160">
        <f>IF(เวลาเรียน!C7=0," ",IF(S7=0,0,IF(T7=0,0,IF(SUM(S7:T7)&gt;5,3,IF(SUM(S7:T7)&gt;4,2,IF(ลับ!FL7&lt;4,1,2))))))</f>
        <v>0</v>
      </c>
      <c r="V7" s="107"/>
      <c r="W7" s="109"/>
      <c r="X7" s="160">
        <f>IF(เวลาเรียน!C7=0," ",IF(V7=0,0,IF(W7=0,0,IF(SUM(V7:W7)&gt;5,3,IF(SUM(V7:W7)&gt;4,2,IF(ลับ!FO7&lt;4,1,2))))))</f>
        <v>0</v>
      </c>
      <c r="Y7" s="235"/>
      <c r="Z7" s="229"/>
      <c r="AA7" s="229"/>
      <c r="AB7" s="234">
        <v>2</v>
      </c>
      <c r="AC7" s="233"/>
      <c r="AD7" s="109"/>
      <c r="AE7" s="160">
        <f>IF(เวลาเรียน!C7=0," ",IF(Y7=0,0,IF(AC7=0,0,IF(AD7=0,0,IF(SUM(Y7,AC7:AD7)&gt;7,3,IF(SUM(Y7,AC7:AD7)&gt;5,2,IF(ลับ!FS7&lt;5,1,2)))))))</f>
        <v>0</v>
      </c>
      <c r="AF7" s="107"/>
      <c r="AG7" s="123"/>
      <c r="AH7" s="236">
        <f>IF(เวลาเรียน!C7=0," ",IF(AF7=0,0,IF(AG7=0,0,IF(SUM(AF7:AG7)&gt;5,3,IF(SUM(AF7:AG7)&gt;4,2,IF(ลับ!FV7&lt;4,1,2))))))</f>
        <v>0</v>
      </c>
      <c r="AI7" s="237">
        <f>IF(เวลาเรียน!C7=0," ",IF(ลับ!GG7=0,0,IF(SUM(คุณลักษณะ!F7,คุณลักษณะ!I7,คุณลักษณะ!N7,คุณลักษณะ!Q7,คุณลักษณะ!U7,คุณลักษณะ!X7,คุณลักษณะ!AE7,คุณลักษณะ!AH7)&gt;20,IF(ลับ!GF7&gt;15,3,2),IF(SUM(คุณลักษณะ!F7,คุณลักษณะ!I7,คุณลักษณะ!N7,คุณลักษณะ!Q7,คุณลักษณะ!U7,คุณลักษณะ!X7,คุณลักษณะ!AE7,คุณลักษณะ!AH7)&gt;16,2,IF(ลับ!GF7&gt;12,2,1)))))</f>
        <v>0</v>
      </c>
      <c r="AJ7" s="192">
        <f t="shared" si="0"/>
        <v>0</v>
      </c>
      <c r="AK7" s="232"/>
      <c r="AL7" s="232"/>
      <c r="AM7" s="232"/>
      <c r="AN7" s="77"/>
      <c r="AO7" s="77"/>
      <c r="AP7" s="77"/>
      <c r="AQ7" s="77"/>
      <c r="AR7" s="77"/>
      <c r="AS7" s="77"/>
    </row>
    <row r="8" spans="1:45" ht="15.2" customHeight="1">
      <c r="A8" s="233">
        <v>3</v>
      </c>
      <c r="B8" s="107"/>
      <c r="C8" s="108"/>
      <c r="D8" s="108"/>
      <c r="E8" s="108"/>
      <c r="F8" s="160">
        <f>IF(เวลาเรียน!C8=0," ",IF(คุณลักษณะ!B8=0,0,IF(คุณลักษณะ!C8=0,0,IF(คุณลักษณะ!D8=0,0,IF(คุณลักษณะ!E8=0,0,IF(SUM(B8:E8)&gt;10,3,IF(SUM(B8:E8)&gt;8,2,IF(ลับ!FC8&lt;7,1,2))))))))</f>
        <v>0</v>
      </c>
      <c r="G8" s="107"/>
      <c r="H8" s="108"/>
      <c r="I8" s="160">
        <f>IF(เวลาเรียน!C8=0," ",IF(G8=0,0,IF(H8=0,0,IF(SUM(G8:H8)&gt;5,3,IF(SUM(G8:H8)&gt;4,2,IF(ลับ!FF8&lt;4,1,2))))))</f>
        <v>0</v>
      </c>
      <c r="J8" s="132"/>
      <c r="K8" s="132"/>
      <c r="L8" s="234">
        <v>3</v>
      </c>
      <c r="M8" s="107"/>
      <c r="N8" s="160">
        <f>IF(เวลาเรียน!C8=0," ",M8)</f>
        <v>0</v>
      </c>
      <c r="O8" s="233"/>
      <c r="P8" s="109"/>
      <c r="Q8" s="160">
        <f>IF(เวลาเรียน!C8=0," ",IF(O8=0,0,IF(P8=0,0,IF(SUM(O8:P8)&gt;5,3,IF(SUM(O8:P8)&gt;4,2,IF(ลับ!FI8&lt;4,1,2))))))</f>
        <v>0</v>
      </c>
      <c r="R8" s="234">
        <v>3</v>
      </c>
      <c r="S8" s="233"/>
      <c r="T8" s="109"/>
      <c r="U8" s="160">
        <f>IF(เวลาเรียน!C8=0," ",IF(S8=0,0,IF(T8=0,0,IF(SUM(S8:T8)&gt;5,3,IF(SUM(S8:T8)&gt;4,2,IF(ลับ!FL8&lt;4,1,2))))))</f>
        <v>0</v>
      </c>
      <c r="V8" s="107"/>
      <c r="W8" s="109"/>
      <c r="X8" s="160">
        <f>IF(เวลาเรียน!C8=0," ",IF(V8=0,0,IF(W8=0,0,IF(SUM(V8:W8)&gt;5,3,IF(SUM(V8:W8)&gt;4,2,IF(ลับ!FO8&lt;4,1,2))))))</f>
        <v>0</v>
      </c>
      <c r="Y8" s="235"/>
      <c r="Z8" s="229"/>
      <c r="AA8" s="229"/>
      <c r="AB8" s="234">
        <v>3</v>
      </c>
      <c r="AC8" s="233"/>
      <c r="AD8" s="109"/>
      <c r="AE8" s="160">
        <f>IF(เวลาเรียน!C8=0," ",IF(Y8=0,0,IF(AC8=0,0,IF(AD8=0,0,IF(SUM(Y8,AC8:AD8)&gt;7,3,IF(SUM(Y8,AC8:AD8)&gt;5,2,IF(ลับ!FS8&lt;5,1,2)))))))</f>
        <v>0</v>
      </c>
      <c r="AF8" s="107"/>
      <c r="AG8" s="123"/>
      <c r="AH8" s="236">
        <f>IF(เวลาเรียน!C8=0," ",IF(AF8=0,0,IF(AG8=0,0,IF(SUM(AF8:AG8)&gt;5,3,IF(SUM(AF8:AG8)&gt;4,2,IF(ลับ!FV8&lt;4,1,2))))))</f>
        <v>0</v>
      </c>
      <c r="AI8" s="237">
        <f>IF(เวลาเรียน!C8=0," ",IF(ลับ!GG8=0,0,IF(SUM(คุณลักษณะ!F8,คุณลักษณะ!I8,คุณลักษณะ!N8,คุณลักษณะ!Q8,คุณลักษณะ!U8,คุณลักษณะ!X8,คุณลักษณะ!AE8,คุณลักษณะ!AH8)&gt;20,IF(ลับ!GF8&gt;15,3,2),IF(SUM(คุณลักษณะ!F8,คุณลักษณะ!I8,คุณลักษณะ!N8,คุณลักษณะ!Q8,คุณลักษณะ!U8,คุณลักษณะ!X8,คุณลักษณะ!AE8,คุณลักษณะ!AH8)&gt;16,2,IF(ลับ!GF8&gt;12,2,1)))))</f>
        <v>0</v>
      </c>
      <c r="AJ8" s="192">
        <f t="shared" si="0"/>
        <v>0</v>
      </c>
      <c r="AK8" s="232"/>
      <c r="AL8" s="232"/>
      <c r="AM8" s="232"/>
      <c r="AN8" s="77"/>
      <c r="AO8" s="77"/>
      <c r="AP8" s="77"/>
      <c r="AQ8" s="77"/>
      <c r="AR8" s="77"/>
      <c r="AS8" s="77"/>
    </row>
    <row r="9" spans="1:45" ht="15.2" customHeight="1">
      <c r="A9" s="233">
        <v>4</v>
      </c>
      <c r="B9" s="107"/>
      <c r="C9" s="108"/>
      <c r="D9" s="108"/>
      <c r="E9" s="108"/>
      <c r="F9" s="160">
        <f>IF(เวลาเรียน!C9=0," ",IF(คุณลักษณะ!B9=0,0,IF(คุณลักษณะ!C9=0,0,IF(คุณลักษณะ!D9=0,0,IF(คุณลักษณะ!E9=0,0,IF(SUM(B9:E9)&gt;10,3,IF(SUM(B9:E9)&gt;8,2,IF(ลับ!FC9&lt;7,1,2))))))))</f>
        <v>0</v>
      </c>
      <c r="G9" s="107"/>
      <c r="H9" s="108"/>
      <c r="I9" s="160">
        <f>IF(เวลาเรียน!C9=0," ",IF(G9=0,0,IF(H9=0,0,IF(SUM(G9:H9)&gt;5,3,IF(SUM(G9:H9)&gt;4,2,IF(ลับ!FF9&lt;4,1,2))))))</f>
        <v>0</v>
      </c>
      <c r="J9" s="132"/>
      <c r="K9" s="132"/>
      <c r="L9" s="234">
        <v>4</v>
      </c>
      <c r="M9" s="107"/>
      <c r="N9" s="160">
        <f>IF(เวลาเรียน!C9=0," ",M9)</f>
        <v>0</v>
      </c>
      <c r="O9" s="233"/>
      <c r="P9" s="109"/>
      <c r="Q9" s="160">
        <f>IF(เวลาเรียน!C9=0," ",IF(O9=0,0,IF(P9=0,0,IF(SUM(O9:P9)&gt;5,3,IF(SUM(O9:P9)&gt;4,2,IF(ลับ!FI9&lt;4,1,2))))))</f>
        <v>0</v>
      </c>
      <c r="R9" s="234">
        <v>4</v>
      </c>
      <c r="S9" s="233"/>
      <c r="T9" s="109"/>
      <c r="U9" s="160">
        <f>IF(เวลาเรียน!C9=0," ",IF(S9=0,0,IF(T9=0,0,IF(SUM(S9:T9)&gt;5,3,IF(SUM(S9:T9)&gt;4,2,IF(ลับ!FL9&lt;4,1,2))))))</f>
        <v>0</v>
      </c>
      <c r="V9" s="107"/>
      <c r="W9" s="109"/>
      <c r="X9" s="160">
        <f>IF(เวลาเรียน!C9=0," ",IF(V9=0,0,IF(W9=0,0,IF(SUM(V9:W9)&gt;5,3,IF(SUM(V9:W9)&gt;4,2,IF(ลับ!FO9&lt;4,1,2))))))</f>
        <v>0</v>
      </c>
      <c r="Y9" s="235"/>
      <c r="Z9" s="229"/>
      <c r="AA9" s="229"/>
      <c r="AB9" s="234">
        <v>4</v>
      </c>
      <c r="AC9" s="233"/>
      <c r="AD9" s="109"/>
      <c r="AE9" s="160">
        <f>IF(เวลาเรียน!C9=0," ",IF(Y9=0,0,IF(AC9=0,0,IF(AD9=0,0,IF(SUM(Y9,AC9:AD9)&gt;7,3,IF(SUM(Y9,AC9:AD9)&gt;5,2,IF(ลับ!FS9&lt;5,1,2)))))))</f>
        <v>0</v>
      </c>
      <c r="AF9" s="107"/>
      <c r="AG9" s="123"/>
      <c r="AH9" s="236">
        <f>IF(เวลาเรียน!C9=0," ",IF(AF9=0,0,IF(AG9=0,0,IF(SUM(AF9:AG9)&gt;5,3,IF(SUM(AF9:AG9)&gt;4,2,IF(ลับ!FV9&lt;4,1,2))))))</f>
        <v>0</v>
      </c>
      <c r="AI9" s="237">
        <f>IF(เวลาเรียน!C9=0," ",IF(ลับ!GG9=0,0,IF(SUM(คุณลักษณะ!F9,คุณลักษณะ!I9,คุณลักษณะ!N9,คุณลักษณะ!Q9,คุณลักษณะ!U9,คุณลักษณะ!X9,คุณลักษณะ!AE9,คุณลักษณะ!AH9)&gt;20,IF(ลับ!GF9&gt;15,3,2),IF(SUM(คุณลักษณะ!F9,คุณลักษณะ!I9,คุณลักษณะ!N9,คุณลักษณะ!Q9,คุณลักษณะ!U9,คุณลักษณะ!X9,คุณลักษณะ!AE9,คุณลักษณะ!AH9)&gt;16,2,IF(ลับ!GF9&gt;12,2,1)))))</f>
        <v>0</v>
      </c>
      <c r="AJ9" s="192">
        <f t="shared" si="0"/>
        <v>0</v>
      </c>
      <c r="AK9" s="232"/>
      <c r="AL9" s="232"/>
      <c r="AM9" s="232"/>
      <c r="AN9" s="77"/>
      <c r="AO9" s="77"/>
      <c r="AP9" s="77"/>
      <c r="AQ9" s="77"/>
      <c r="AR9" s="77"/>
      <c r="AS9" s="77"/>
    </row>
    <row r="10" spans="1:45" ht="15.2" customHeight="1" thickBot="1">
      <c r="A10" s="238">
        <v>5</v>
      </c>
      <c r="B10" s="110"/>
      <c r="C10" s="111"/>
      <c r="D10" s="111"/>
      <c r="E10" s="111"/>
      <c r="F10" s="239">
        <f>IF(เวลาเรียน!C10=0," ",IF(คุณลักษณะ!B10=0,0,IF(คุณลักษณะ!C10=0,0,IF(คุณลักษณะ!D10=0,0,IF(คุณลักษณะ!E10=0,0,IF(SUM(B10:E10)&gt;10,3,IF(SUM(B10:E10)&gt;8,2,IF(ลับ!FC10&lt;7,1,2))))))))</f>
        <v>0</v>
      </c>
      <c r="G10" s="110"/>
      <c r="H10" s="111"/>
      <c r="I10" s="239">
        <f>IF(เวลาเรียน!C10=0," ",IF(G10=0,0,IF(H10=0,0,IF(SUM(G10:H10)&gt;5,3,IF(SUM(G10:H10)&gt;4,2,IF(ลับ!FF10&lt;4,1,2))))))</f>
        <v>0</v>
      </c>
      <c r="J10" s="132"/>
      <c r="K10" s="132"/>
      <c r="L10" s="240">
        <v>5</v>
      </c>
      <c r="M10" s="110"/>
      <c r="N10" s="239">
        <f>IF(เวลาเรียน!C10=0," ",M10)</f>
        <v>0</v>
      </c>
      <c r="O10" s="238"/>
      <c r="P10" s="112"/>
      <c r="Q10" s="239">
        <f>IF(เวลาเรียน!C10=0," ",IF(O10=0,0,IF(P10=0,0,IF(SUM(O10:P10)&gt;5,3,IF(SUM(O10:P10)&gt;4,2,IF(ลับ!FI10&lt;4,1,2))))))</f>
        <v>0</v>
      </c>
      <c r="R10" s="240">
        <v>5</v>
      </c>
      <c r="S10" s="238"/>
      <c r="T10" s="112"/>
      <c r="U10" s="239">
        <f>IF(เวลาเรียน!C10=0," ",IF(S10=0,0,IF(T10=0,0,IF(SUM(S10:T10)&gt;5,3,IF(SUM(S10:T10)&gt;4,2,IF(ลับ!FL10&lt;4,1,2))))))</f>
        <v>0</v>
      </c>
      <c r="V10" s="110"/>
      <c r="W10" s="112"/>
      <c r="X10" s="239">
        <f>IF(เวลาเรียน!C10=0," ",IF(V10=0,0,IF(W10=0,0,IF(SUM(V10:W10)&gt;5,3,IF(SUM(V10:W10)&gt;4,2,IF(ลับ!FO10&lt;4,1,2))))))</f>
        <v>0</v>
      </c>
      <c r="Y10" s="241"/>
      <c r="Z10" s="229"/>
      <c r="AA10" s="229"/>
      <c r="AB10" s="240">
        <v>5</v>
      </c>
      <c r="AC10" s="238"/>
      <c r="AD10" s="112"/>
      <c r="AE10" s="239">
        <f>IF(เวลาเรียน!C10=0," ",IF(Y10=0,0,IF(AC10=0,0,IF(AD10=0,0,IF(SUM(Y10,AC10:AD10)&gt;7,3,IF(SUM(Y10,AC10:AD10)&gt;5,2,IF(ลับ!FS10&lt;5,1,2)))))))</f>
        <v>0</v>
      </c>
      <c r="AF10" s="110"/>
      <c r="AG10" s="242"/>
      <c r="AH10" s="243">
        <f>IF(เวลาเรียน!C10=0," ",IF(AF10=0,0,IF(AG10=0,0,IF(SUM(AF10:AG10)&gt;5,3,IF(SUM(AF10:AG10)&gt;4,2,IF(ลับ!FV10&lt;4,1,2))))))</f>
        <v>0</v>
      </c>
      <c r="AI10" s="244">
        <f>IF(เวลาเรียน!C10=0," ",IF(ลับ!GG10=0,0,IF(SUM(คุณลักษณะ!F10,คุณลักษณะ!I10,คุณลักษณะ!N10,คุณลักษณะ!Q10,คุณลักษณะ!U10,คุณลักษณะ!X10,คุณลักษณะ!AE10,คุณลักษณะ!AH10)&gt;20,IF(ลับ!GF10&gt;15,3,2),IF(SUM(คุณลักษณะ!F10,คุณลักษณะ!I10,คุณลักษณะ!N10,คุณลักษณะ!Q10,คุณลักษณะ!U10,คุณลักษณะ!X10,คุณลักษณะ!AE10,คุณลักษณะ!AH10)&gt;16,2,IF(ลับ!GF10&gt;12,2,1)))))</f>
        <v>0</v>
      </c>
      <c r="AJ10" s="195">
        <f t="shared" si="0"/>
        <v>0</v>
      </c>
      <c r="AK10" s="232"/>
      <c r="AL10" s="232"/>
      <c r="AM10" s="232"/>
      <c r="AN10" s="77"/>
      <c r="AO10" s="77"/>
      <c r="AP10" s="77"/>
      <c r="AQ10" s="77"/>
      <c r="AR10" s="77"/>
      <c r="AS10" s="77"/>
    </row>
    <row r="11" spans="1:45" ht="15.2" customHeight="1">
      <c r="A11" s="226">
        <v>6</v>
      </c>
      <c r="B11" s="122"/>
      <c r="C11" s="123"/>
      <c r="D11" s="123"/>
      <c r="E11" s="123"/>
      <c r="F11" s="224">
        <f>IF(เวลาเรียน!C11=0," ",IF(คุณลักษณะ!B11=0,0,IF(คุณลักษณะ!C11=0,0,IF(คุณลักษณะ!D11=0,0,IF(คุณลักษณะ!E11=0,0,IF(SUM(B11:E11)&gt;10,3,IF(SUM(B11:E11)&gt;8,2,IF(ลับ!FC11&lt;7,1,2))))))))</f>
        <v>0</v>
      </c>
      <c r="G11" s="104"/>
      <c r="H11" s="105"/>
      <c r="I11" s="224">
        <f>IF(เวลาเรียน!C11=0," ",IF(G11=0,0,IF(H11=0,0,IF(SUM(G11:H11)&gt;5,3,IF(SUM(G11:H11)&gt;4,2,IF(ลับ!FF11&lt;4,1,2))))))</f>
        <v>0</v>
      </c>
      <c r="J11" s="132"/>
      <c r="K11" s="132"/>
      <c r="L11" s="227">
        <v>6</v>
      </c>
      <c r="M11" s="104"/>
      <c r="N11" s="224">
        <f>IF(เวลาเรียน!C11=0," ",M11)</f>
        <v>0</v>
      </c>
      <c r="O11" s="226"/>
      <c r="P11" s="106"/>
      <c r="Q11" s="224">
        <f>IF(เวลาเรียน!C11=0," ",IF(O11=0,0,IF(P11=0,0,IF(SUM(O11:P11)&gt;5,3,IF(SUM(O11:P11)&gt;4,2,IF(ลับ!FI11&lt;4,1,2))))))</f>
        <v>0</v>
      </c>
      <c r="R11" s="225">
        <v>6</v>
      </c>
      <c r="S11" s="226"/>
      <c r="T11" s="106"/>
      <c r="U11" s="224">
        <f>IF(เวลาเรียน!C11=0," ",IF(S11=0,0,IF(T11=0,0,IF(SUM(S11:T11)&gt;5,3,IF(SUM(S11:T11)&gt;4,2,IF(ลับ!FL11&lt;4,1,2))))))</f>
        <v>0</v>
      </c>
      <c r="V11" s="104"/>
      <c r="W11" s="106"/>
      <c r="X11" s="224">
        <f>IF(เวลาเรียน!C11=0," ",IF(V11=0,0,IF(W11=0,0,IF(SUM(V11:W11)&gt;5,3,IF(SUM(V11:W11)&gt;4,2,IF(ลับ!FO11&lt;4,1,2))))))</f>
        <v>0</v>
      </c>
      <c r="Y11" s="225"/>
      <c r="Z11" s="229"/>
      <c r="AA11" s="229"/>
      <c r="AB11" s="225">
        <v>6</v>
      </c>
      <c r="AC11" s="226"/>
      <c r="AD11" s="106"/>
      <c r="AE11" s="224">
        <f>IF(เวลาเรียน!C11=0," ",IF(Y11=0,0,IF(AC11=0,0,IF(AD11=0,0,IF(SUM(Y11,AC11:AD11)&gt;7,3,IF(SUM(Y11,AC11:AD11)&gt;5,2,IF(ลับ!FS11&lt;5,1,2)))))))</f>
        <v>0</v>
      </c>
      <c r="AF11" s="104"/>
      <c r="AG11" s="105"/>
      <c r="AH11" s="224">
        <f>IF(เวลาเรียน!C11=0," ",IF(AF11=0,0,IF(AG11=0,0,IF(SUM(AF11:AG11)&gt;5,3,IF(SUM(AF11:AG11)&gt;4,2,IF(ลับ!FV11&lt;4,1,2))))))</f>
        <v>0</v>
      </c>
      <c r="AI11" s="231">
        <f>IF(เวลาเรียน!C11=0," ",IF(ลับ!GG11=0,0,IF(SUM(คุณลักษณะ!F11,คุณลักษณะ!I11,คุณลักษณะ!N11,คุณลักษณะ!Q11,คุณลักษณะ!U11,คุณลักษณะ!X11,คุณลักษณะ!AE11,คุณลักษณะ!AH11)&gt;20,IF(ลับ!GF11&gt;15,3,2),IF(SUM(คุณลักษณะ!F11,คุณลักษณะ!I11,คุณลักษณะ!N11,คุณลักษณะ!Q11,คุณลักษณะ!U11,คุณลักษณะ!X11,คุณลักษณะ!AE11,คุณลักษณะ!AH11)&gt;16,2,IF(ลับ!GF11&gt;12,2,1)))))</f>
        <v>0</v>
      </c>
      <c r="AJ11" s="194">
        <f t="shared" si="0"/>
        <v>0</v>
      </c>
      <c r="AK11" s="232"/>
      <c r="AL11" s="232"/>
      <c r="AM11" s="232"/>
      <c r="AN11" s="77"/>
      <c r="AO11" s="77"/>
      <c r="AP11" s="77"/>
      <c r="AQ11" s="77"/>
      <c r="AR11" s="77"/>
      <c r="AS11" s="77"/>
    </row>
    <row r="12" spans="1:45" ht="15.2" customHeight="1">
      <c r="A12" s="233">
        <v>7</v>
      </c>
      <c r="B12" s="107"/>
      <c r="C12" s="108"/>
      <c r="D12" s="108"/>
      <c r="E12" s="108"/>
      <c r="F12" s="160">
        <f>IF(เวลาเรียน!C12=0," ",IF(คุณลักษณะ!B12=0,0,IF(คุณลักษณะ!C12=0,0,IF(คุณลักษณะ!D12=0,0,IF(คุณลักษณะ!E12=0,0,IF(SUM(B12:E12)&gt;10,3,IF(SUM(B12:E12)&gt;8,2,IF(ลับ!FC12&lt;7,1,2))))))))</f>
        <v>0</v>
      </c>
      <c r="G12" s="107"/>
      <c r="H12" s="108"/>
      <c r="I12" s="160">
        <f>IF(เวลาเรียน!C12=0," ",IF(G12=0,0,IF(H12=0,0,IF(SUM(G12:H12)&gt;5,3,IF(SUM(G12:H12)&gt;4,2,IF(ลับ!FF12&lt;4,1,2))))))</f>
        <v>0</v>
      </c>
      <c r="J12" s="132"/>
      <c r="K12" s="132"/>
      <c r="L12" s="234">
        <v>7</v>
      </c>
      <c r="M12" s="107"/>
      <c r="N12" s="160">
        <f>IF(เวลาเรียน!C12=0," ",M12)</f>
        <v>0</v>
      </c>
      <c r="O12" s="233"/>
      <c r="P12" s="109"/>
      <c r="Q12" s="160">
        <f>IF(เวลาเรียน!C12=0," ",IF(O12=0,0,IF(P12=0,0,IF(SUM(O12:P12)&gt;5,3,IF(SUM(O12:P12)&gt;4,2,IF(ลับ!FI12&lt;4,1,2))))))</f>
        <v>0</v>
      </c>
      <c r="R12" s="234">
        <v>7</v>
      </c>
      <c r="S12" s="233"/>
      <c r="T12" s="109"/>
      <c r="U12" s="160">
        <f>IF(เวลาเรียน!C12=0," ",IF(S12=0,0,IF(T12=0,0,IF(SUM(S12:T12)&gt;5,3,IF(SUM(S12:T12)&gt;4,2,IF(ลับ!FL12&lt;4,1,2))))))</f>
        <v>0</v>
      </c>
      <c r="V12" s="107"/>
      <c r="W12" s="109"/>
      <c r="X12" s="160">
        <f>IF(เวลาเรียน!C12=0," ",IF(V12=0,0,IF(W12=0,0,IF(SUM(V12:W12)&gt;5,3,IF(SUM(V12:W12)&gt;4,2,IF(ลับ!FO12&lt;4,1,2))))))</f>
        <v>0</v>
      </c>
      <c r="Y12" s="234"/>
      <c r="Z12" s="229"/>
      <c r="AA12" s="229"/>
      <c r="AB12" s="234">
        <v>7</v>
      </c>
      <c r="AC12" s="233"/>
      <c r="AD12" s="109"/>
      <c r="AE12" s="160">
        <f>IF(เวลาเรียน!C12=0," ",IF(Y12=0,0,IF(AC12=0,0,IF(AD12=0,0,IF(SUM(Y12,AC12:AD12)&gt;7,3,IF(SUM(Y12,AC12:AD12)&gt;5,2,IF(ลับ!FS12&lt;5,1,2)))))))</f>
        <v>0</v>
      </c>
      <c r="AF12" s="107"/>
      <c r="AG12" s="123"/>
      <c r="AH12" s="160">
        <f>IF(เวลาเรียน!C12=0," ",IF(AF12=0,0,IF(AG12=0,0,IF(SUM(AF12:AG12)&gt;5,3,IF(SUM(AF12:AG12)&gt;4,2,IF(ลับ!FV12&lt;4,1,2))))))</f>
        <v>0</v>
      </c>
      <c r="AI12" s="237">
        <f>IF(เวลาเรียน!C12=0," ",IF(ลับ!GG12=0,0,IF(SUM(คุณลักษณะ!F12,คุณลักษณะ!I12,คุณลักษณะ!N12,คุณลักษณะ!Q12,คุณลักษณะ!U12,คุณลักษณะ!X12,คุณลักษณะ!AE12,คุณลักษณะ!AH12)&gt;20,IF(ลับ!GF12&gt;15,3,2),IF(SUM(คุณลักษณะ!F12,คุณลักษณะ!I12,คุณลักษณะ!N12,คุณลักษณะ!Q12,คุณลักษณะ!U12,คุณลักษณะ!X12,คุณลักษณะ!AE12,คุณลักษณะ!AH12)&gt;16,2,IF(ลับ!GF12&gt;12,2,1)))))</f>
        <v>0</v>
      </c>
      <c r="AJ12" s="192">
        <f t="shared" si="0"/>
        <v>0</v>
      </c>
      <c r="AK12" s="232"/>
      <c r="AL12" s="232"/>
      <c r="AM12" s="232"/>
      <c r="AN12" s="77"/>
      <c r="AO12" s="77"/>
      <c r="AP12" s="77"/>
      <c r="AQ12" s="77"/>
      <c r="AR12" s="77"/>
      <c r="AS12" s="77"/>
    </row>
    <row r="13" spans="1:45" ht="15.2" customHeight="1">
      <c r="A13" s="233">
        <v>8</v>
      </c>
      <c r="B13" s="107"/>
      <c r="C13" s="108"/>
      <c r="D13" s="108"/>
      <c r="E13" s="108"/>
      <c r="F13" s="160">
        <f>IF(เวลาเรียน!C13=0," ",IF(คุณลักษณะ!B13=0,0,IF(คุณลักษณะ!C13=0,0,IF(คุณลักษณะ!D13=0,0,IF(คุณลักษณะ!E13=0,0,IF(SUM(B13:E13)&gt;10,3,IF(SUM(B13:E13)&gt;8,2,IF(ลับ!FC13&lt;7,1,2))))))))</f>
        <v>0</v>
      </c>
      <c r="G13" s="107"/>
      <c r="H13" s="108"/>
      <c r="I13" s="160">
        <f>IF(เวลาเรียน!C13=0," ",IF(G13=0,0,IF(H13=0,0,IF(SUM(G13:H13)&gt;5,3,IF(SUM(G13:H13)&gt;4,2,IF(ลับ!FF13&lt;4,1,2))))))</f>
        <v>0</v>
      </c>
      <c r="J13" s="132"/>
      <c r="K13" s="132"/>
      <c r="L13" s="234">
        <v>8</v>
      </c>
      <c r="M13" s="107"/>
      <c r="N13" s="160">
        <f>IF(เวลาเรียน!C13=0," ",M13)</f>
        <v>0</v>
      </c>
      <c r="O13" s="233"/>
      <c r="P13" s="109"/>
      <c r="Q13" s="160">
        <f>IF(เวลาเรียน!C13=0," ",IF(O13=0,0,IF(P13=0,0,IF(SUM(O13:P13)&gt;5,3,IF(SUM(O13:P13)&gt;4,2,IF(ลับ!FI13&lt;4,1,2))))))</f>
        <v>0</v>
      </c>
      <c r="R13" s="234">
        <v>8</v>
      </c>
      <c r="S13" s="233"/>
      <c r="T13" s="109"/>
      <c r="U13" s="160">
        <f>IF(เวลาเรียน!C13=0," ",IF(S13=0,0,IF(T13=0,0,IF(SUM(S13:T13)&gt;5,3,IF(SUM(S13:T13)&gt;4,2,IF(ลับ!FL13&lt;4,1,2))))))</f>
        <v>0</v>
      </c>
      <c r="V13" s="107"/>
      <c r="W13" s="109"/>
      <c r="X13" s="160">
        <f>IF(เวลาเรียน!C13=0," ",IF(V13=0,0,IF(W13=0,0,IF(SUM(V13:W13)&gt;5,3,IF(SUM(V13:W13)&gt;4,2,IF(ลับ!FO13&lt;4,1,2))))))</f>
        <v>0</v>
      </c>
      <c r="Y13" s="234"/>
      <c r="Z13" s="229"/>
      <c r="AA13" s="229"/>
      <c r="AB13" s="234">
        <v>8</v>
      </c>
      <c r="AC13" s="233"/>
      <c r="AD13" s="109"/>
      <c r="AE13" s="160">
        <f>IF(เวลาเรียน!C13=0," ",IF(Y13=0,0,IF(AC13=0,0,IF(AD13=0,0,IF(SUM(Y13,AC13:AD13)&gt;7,3,IF(SUM(Y13,AC13:AD13)&gt;5,2,IF(ลับ!FS13&lt;5,1,2)))))))</f>
        <v>0</v>
      </c>
      <c r="AF13" s="107"/>
      <c r="AG13" s="123"/>
      <c r="AH13" s="160">
        <f>IF(เวลาเรียน!C13=0," ",IF(AF13=0,0,IF(AG13=0,0,IF(SUM(AF13:AG13)&gt;5,3,IF(SUM(AF13:AG13)&gt;4,2,IF(ลับ!FV13&lt;4,1,2))))))</f>
        <v>0</v>
      </c>
      <c r="AI13" s="237">
        <f>IF(เวลาเรียน!C13=0," ",IF(ลับ!GG13=0,0,IF(SUM(คุณลักษณะ!F13,คุณลักษณะ!I13,คุณลักษณะ!N13,คุณลักษณะ!Q13,คุณลักษณะ!U13,คุณลักษณะ!X13,คุณลักษณะ!AE13,คุณลักษณะ!AH13)&gt;20,IF(ลับ!GF13&gt;15,3,2),IF(SUM(คุณลักษณะ!F13,คุณลักษณะ!I13,คุณลักษณะ!N13,คุณลักษณะ!Q13,คุณลักษณะ!U13,คุณลักษณะ!X13,คุณลักษณะ!AE13,คุณลักษณะ!AH13)&gt;16,2,IF(ลับ!GF13&gt;12,2,1)))))</f>
        <v>0</v>
      </c>
      <c r="AJ13" s="192">
        <f t="shared" si="0"/>
        <v>0</v>
      </c>
      <c r="AK13" s="232"/>
      <c r="AL13" s="232"/>
      <c r="AM13" s="232"/>
      <c r="AN13" s="77"/>
      <c r="AO13" s="77"/>
      <c r="AP13" s="77"/>
      <c r="AQ13" s="77"/>
      <c r="AR13" s="77"/>
      <c r="AS13" s="77"/>
    </row>
    <row r="14" spans="1:45" ht="15.2" customHeight="1">
      <c r="A14" s="233">
        <v>9</v>
      </c>
      <c r="B14" s="107"/>
      <c r="C14" s="108"/>
      <c r="D14" s="108"/>
      <c r="E14" s="108"/>
      <c r="F14" s="160">
        <f>IF(เวลาเรียน!C14=0," ",IF(คุณลักษณะ!B14=0,0,IF(คุณลักษณะ!C14=0,0,IF(คุณลักษณะ!D14=0,0,IF(คุณลักษณะ!E14=0,0,IF(SUM(B14:E14)&gt;10,3,IF(SUM(B14:E14)&gt;8,2,IF(ลับ!FC14&lt;7,1,2))))))))</f>
        <v>0</v>
      </c>
      <c r="G14" s="107"/>
      <c r="H14" s="108"/>
      <c r="I14" s="160">
        <f>IF(เวลาเรียน!C14=0," ",IF(G14=0,0,IF(H14=0,0,IF(SUM(G14:H14)&gt;5,3,IF(SUM(G14:H14)&gt;4,2,IF(ลับ!FF14&lt;4,1,2))))))</f>
        <v>0</v>
      </c>
      <c r="J14" s="132"/>
      <c r="K14" s="132"/>
      <c r="L14" s="234">
        <v>9</v>
      </c>
      <c r="M14" s="107"/>
      <c r="N14" s="160">
        <f>IF(เวลาเรียน!C14=0," ",M14)</f>
        <v>0</v>
      </c>
      <c r="O14" s="233"/>
      <c r="P14" s="109"/>
      <c r="Q14" s="160">
        <f>IF(เวลาเรียน!C14=0," ",IF(O14=0,0,IF(P14=0,0,IF(SUM(O14:P14)&gt;5,3,IF(SUM(O14:P14)&gt;4,2,IF(ลับ!FI14&lt;4,1,2))))))</f>
        <v>0</v>
      </c>
      <c r="R14" s="234">
        <v>9</v>
      </c>
      <c r="S14" s="233"/>
      <c r="T14" s="109"/>
      <c r="U14" s="160">
        <f>IF(เวลาเรียน!C14=0," ",IF(S14=0,0,IF(T14=0,0,IF(SUM(S14:T14)&gt;5,3,IF(SUM(S14:T14)&gt;4,2,IF(ลับ!FL14&lt;4,1,2))))))</f>
        <v>0</v>
      </c>
      <c r="V14" s="107"/>
      <c r="W14" s="109"/>
      <c r="X14" s="160">
        <f>IF(เวลาเรียน!C14=0," ",IF(V14=0,0,IF(W14=0,0,IF(SUM(V14:W14)&gt;5,3,IF(SUM(V14:W14)&gt;4,2,IF(ลับ!FO14&lt;4,1,2))))))</f>
        <v>0</v>
      </c>
      <c r="Y14" s="234"/>
      <c r="Z14" s="229"/>
      <c r="AA14" s="229"/>
      <c r="AB14" s="234">
        <v>9</v>
      </c>
      <c r="AC14" s="233"/>
      <c r="AD14" s="109"/>
      <c r="AE14" s="160">
        <f>IF(เวลาเรียน!C14=0," ",IF(Y14=0,0,IF(AC14=0,0,IF(AD14=0,0,IF(SUM(Y14,AC14:AD14)&gt;7,3,IF(SUM(Y14,AC14:AD14)&gt;5,2,IF(ลับ!FS14&lt;5,1,2)))))))</f>
        <v>0</v>
      </c>
      <c r="AF14" s="107"/>
      <c r="AG14" s="123"/>
      <c r="AH14" s="160">
        <f>IF(เวลาเรียน!C14=0," ",IF(AF14=0,0,IF(AG14=0,0,IF(SUM(AF14:AG14)&gt;5,3,IF(SUM(AF14:AG14)&gt;4,2,IF(ลับ!FV14&lt;4,1,2))))))</f>
        <v>0</v>
      </c>
      <c r="AI14" s="237">
        <f>IF(เวลาเรียน!C14=0," ",IF(ลับ!GG14=0,0,IF(SUM(คุณลักษณะ!F14,คุณลักษณะ!I14,คุณลักษณะ!N14,คุณลักษณะ!Q14,คุณลักษณะ!U14,คุณลักษณะ!X14,คุณลักษณะ!AE14,คุณลักษณะ!AH14)&gt;20,IF(ลับ!GF14&gt;15,3,2),IF(SUM(คุณลักษณะ!F14,คุณลักษณะ!I14,คุณลักษณะ!N14,คุณลักษณะ!Q14,คุณลักษณะ!U14,คุณลักษณะ!X14,คุณลักษณะ!AE14,คุณลักษณะ!AH14)&gt;16,2,IF(ลับ!GF14&gt;12,2,1)))))</f>
        <v>0</v>
      </c>
      <c r="AJ14" s="192">
        <f t="shared" si="0"/>
        <v>0</v>
      </c>
      <c r="AK14" s="232"/>
      <c r="AL14" s="232"/>
      <c r="AM14" s="232"/>
      <c r="AN14" s="77"/>
      <c r="AO14" s="77"/>
      <c r="AP14" s="77"/>
      <c r="AQ14" s="77"/>
      <c r="AR14" s="77"/>
      <c r="AS14" s="77"/>
    </row>
    <row r="15" spans="1:45" ht="15.2" customHeight="1" thickBot="1">
      <c r="A15" s="238">
        <v>10</v>
      </c>
      <c r="B15" s="110"/>
      <c r="C15" s="111"/>
      <c r="D15" s="111"/>
      <c r="E15" s="111"/>
      <c r="F15" s="239">
        <f>IF(เวลาเรียน!C15=0," ",IF(คุณลักษณะ!B15=0,0,IF(คุณลักษณะ!C15=0,0,IF(คุณลักษณะ!D15=0,0,IF(คุณลักษณะ!E15=0,0,IF(SUM(B15:E15)&gt;10,3,IF(SUM(B15:E15)&gt;8,2,IF(ลับ!FC15&lt;7,1,2))))))))</f>
        <v>0</v>
      </c>
      <c r="G15" s="110"/>
      <c r="H15" s="111"/>
      <c r="I15" s="239">
        <f>IF(เวลาเรียน!C15=0," ",IF(G15=0,0,IF(H15=0,0,IF(SUM(G15:H15)&gt;5,3,IF(SUM(G15:H15)&gt;4,2,IF(ลับ!FF15&lt;4,1,2))))))</f>
        <v>0</v>
      </c>
      <c r="J15" s="132"/>
      <c r="K15" s="132"/>
      <c r="L15" s="240">
        <v>10</v>
      </c>
      <c r="M15" s="110"/>
      <c r="N15" s="239">
        <f>IF(เวลาเรียน!C15=0," ",M15)</f>
        <v>0</v>
      </c>
      <c r="O15" s="238"/>
      <c r="P15" s="112"/>
      <c r="Q15" s="239">
        <f>IF(เวลาเรียน!C15=0," ",IF(O15=0,0,IF(P15=0,0,IF(SUM(O15:P15)&gt;5,3,IF(SUM(O15:P15)&gt;4,2,IF(ลับ!FI15&lt;4,1,2))))))</f>
        <v>0</v>
      </c>
      <c r="R15" s="245">
        <v>10</v>
      </c>
      <c r="S15" s="238"/>
      <c r="T15" s="112"/>
      <c r="U15" s="239">
        <f>IF(เวลาเรียน!C15=0," ",IF(S15=0,0,IF(T15=0,0,IF(SUM(S15:T15)&gt;5,3,IF(SUM(S15:T15)&gt;4,2,IF(ลับ!FL15&lt;4,1,2))))))</f>
        <v>0</v>
      </c>
      <c r="V15" s="110"/>
      <c r="W15" s="112"/>
      <c r="X15" s="239">
        <f>IF(เวลาเรียน!C15=0," ",IF(V15=0,0,IF(W15=0,0,IF(SUM(V15:W15)&gt;5,3,IF(SUM(V15:W15)&gt;4,2,IF(ลับ!FO15&lt;4,1,2))))))</f>
        <v>0</v>
      </c>
      <c r="Y15" s="245"/>
      <c r="Z15" s="229"/>
      <c r="AA15" s="229"/>
      <c r="AB15" s="245">
        <v>10</v>
      </c>
      <c r="AC15" s="238"/>
      <c r="AD15" s="112"/>
      <c r="AE15" s="239">
        <f>IF(เวลาเรียน!C15=0," ",IF(Y15=0,0,IF(AC15=0,0,IF(AD15=0,0,IF(SUM(Y15,AC15:AD15)&gt;7,3,IF(SUM(Y15,AC15:AD15)&gt;5,2,IF(ลับ!FS15&lt;5,1,2)))))))</f>
        <v>0</v>
      </c>
      <c r="AF15" s="110"/>
      <c r="AG15" s="242"/>
      <c r="AH15" s="239">
        <f>IF(เวลาเรียน!C15=0," ",IF(AF15=0,0,IF(AG15=0,0,IF(SUM(AF15:AG15)&gt;5,3,IF(SUM(AF15:AG15)&gt;4,2,IF(ลับ!FV15&lt;4,1,2))))))</f>
        <v>0</v>
      </c>
      <c r="AI15" s="244">
        <f>IF(เวลาเรียน!C15=0," ",IF(ลับ!GG15=0,0,IF(SUM(คุณลักษณะ!F15,คุณลักษณะ!I15,คุณลักษณะ!N15,คุณลักษณะ!Q15,คุณลักษณะ!U15,คุณลักษณะ!X15,คุณลักษณะ!AE15,คุณลักษณะ!AH15)&gt;20,IF(ลับ!GF15&gt;15,3,2),IF(SUM(คุณลักษณะ!F15,คุณลักษณะ!I15,คุณลักษณะ!N15,คุณลักษณะ!Q15,คุณลักษณะ!U15,คุณลักษณะ!X15,คุณลักษณะ!AE15,คุณลักษณะ!AH15)&gt;16,2,IF(ลับ!GF15&gt;12,2,1)))))</f>
        <v>0</v>
      </c>
      <c r="AJ15" s="195">
        <f t="shared" si="0"/>
        <v>0</v>
      </c>
      <c r="AK15" s="232"/>
      <c r="AL15" s="232"/>
      <c r="AM15" s="232"/>
      <c r="AN15" s="77"/>
      <c r="AO15" s="77"/>
      <c r="AP15" s="77"/>
      <c r="AQ15" s="77"/>
      <c r="AR15" s="77"/>
      <c r="AS15" s="77"/>
    </row>
    <row r="16" spans="1:45" ht="15.2" customHeight="1">
      <c r="A16" s="226">
        <v>11</v>
      </c>
      <c r="B16" s="104"/>
      <c r="C16" s="105"/>
      <c r="D16" s="105"/>
      <c r="E16" s="105"/>
      <c r="F16" s="224">
        <f>IF(เวลาเรียน!C16=0," ",IF(คุณลักษณะ!B16=0,0,IF(คุณลักษณะ!C16=0,0,IF(คุณลักษณะ!D16=0,0,IF(คุณลักษณะ!E16=0,0,IF(SUM(B16:E16)&gt;10,3,IF(SUM(B16:E16)&gt;8,2,IF(ลับ!FC16&lt;7,1,2))))))))</f>
        <v>0</v>
      </c>
      <c r="G16" s="104"/>
      <c r="H16" s="105"/>
      <c r="I16" s="224">
        <f>IF(เวลาเรียน!C16=0," ",IF(G16=0,0,IF(H16=0,0,IF(SUM(G16:H16)&gt;5,3,IF(SUM(G16:H16)&gt;4,2,IF(ลับ!FF16&lt;4,1,2))))))</f>
        <v>0</v>
      </c>
      <c r="J16" s="132"/>
      <c r="K16" s="132"/>
      <c r="L16" s="227">
        <v>11</v>
      </c>
      <c r="M16" s="104"/>
      <c r="N16" s="224">
        <f>IF(เวลาเรียน!C16=0," ",M16)</f>
        <v>0</v>
      </c>
      <c r="O16" s="226"/>
      <c r="P16" s="106"/>
      <c r="Q16" s="224">
        <f>IF(เวลาเรียน!C16=0," ",IF(O16=0,0,IF(P16=0,0,IF(SUM(O16:P16)&gt;5,3,IF(SUM(O16:P16)&gt;4,2,IF(ลับ!FI16&lt;4,1,2))))))</f>
        <v>0</v>
      </c>
      <c r="R16" s="227">
        <v>11</v>
      </c>
      <c r="S16" s="226"/>
      <c r="T16" s="106"/>
      <c r="U16" s="224">
        <f>IF(เวลาเรียน!C16=0," ",IF(S16=0,0,IF(T16=0,0,IF(SUM(S16:T16)&gt;5,3,IF(SUM(S16:T16)&gt;4,2,IF(ลับ!FL16&lt;4,1,2))))))</f>
        <v>0</v>
      </c>
      <c r="V16" s="104"/>
      <c r="W16" s="106"/>
      <c r="X16" s="224">
        <f>IF(เวลาเรียน!C16=0," ",IF(V16=0,0,IF(W16=0,0,IF(SUM(V16:W16)&gt;5,3,IF(SUM(V16:W16)&gt;4,2,IF(ลับ!FO16&lt;4,1,2))))))</f>
        <v>0</v>
      </c>
      <c r="Y16" s="227"/>
      <c r="Z16" s="229"/>
      <c r="AA16" s="229"/>
      <c r="AB16" s="227">
        <v>11</v>
      </c>
      <c r="AC16" s="226"/>
      <c r="AD16" s="106"/>
      <c r="AE16" s="224">
        <f>IF(เวลาเรียน!C16=0," ",IF(Y16=0,0,IF(AC16=0,0,IF(AD16=0,0,IF(SUM(Y16,AC16:AD16)&gt;7,3,IF(SUM(Y16,AC16:AD16)&gt;5,2,IF(ลับ!FS16&lt;5,1,2)))))))</f>
        <v>0</v>
      </c>
      <c r="AF16" s="104"/>
      <c r="AG16" s="105"/>
      <c r="AH16" s="224">
        <f>IF(เวลาเรียน!C16=0," ",IF(AF16=0,0,IF(AG16=0,0,IF(SUM(AF16:AG16)&gt;5,3,IF(SUM(AF16:AG16)&gt;4,2,IF(ลับ!FV16&lt;4,1,2))))))</f>
        <v>0</v>
      </c>
      <c r="AI16" s="231">
        <f>IF(เวลาเรียน!C16=0," ",IF(ลับ!GG16=0,0,IF(SUM(คุณลักษณะ!F16,คุณลักษณะ!I16,คุณลักษณะ!N16,คุณลักษณะ!Q16,คุณลักษณะ!U16,คุณลักษณะ!X16,คุณลักษณะ!AE16,คุณลักษณะ!AH16)&gt;20,IF(ลับ!GF16&gt;15,3,2),IF(SUM(คุณลักษณะ!F16,คุณลักษณะ!I16,คุณลักษณะ!N16,คุณลักษณะ!Q16,คุณลักษณะ!U16,คุณลักษณะ!X16,คุณลักษณะ!AE16,คุณลักษณะ!AH16)&gt;16,2,IF(ลับ!GF16&gt;12,2,1)))))</f>
        <v>0</v>
      </c>
      <c r="AJ16" s="194">
        <f t="shared" si="0"/>
        <v>0</v>
      </c>
      <c r="AK16" s="232"/>
      <c r="AL16" s="232"/>
      <c r="AM16" s="232"/>
      <c r="AN16" s="77"/>
      <c r="AO16" s="77"/>
      <c r="AP16" s="77"/>
      <c r="AQ16" s="77"/>
      <c r="AR16" s="77"/>
      <c r="AS16" s="77"/>
    </row>
    <row r="17" spans="1:45" ht="15.2" customHeight="1">
      <c r="A17" s="233">
        <v>12</v>
      </c>
      <c r="B17" s="107"/>
      <c r="C17" s="108"/>
      <c r="D17" s="108"/>
      <c r="E17" s="108"/>
      <c r="F17" s="160">
        <f>IF(เวลาเรียน!C17=0," ",IF(คุณลักษณะ!B17=0,0,IF(คุณลักษณะ!C17=0,0,IF(คุณลักษณะ!D17=0,0,IF(คุณลักษณะ!E17=0,0,IF(SUM(B17:E17)&gt;10,3,IF(SUM(B17:E17)&gt;8,2,IF(ลับ!FC17&lt;7,1,2))))))))</f>
        <v>0</v>
      </c>
      <c r="G17" s="107"/>
      <c r="H17" s="108"/>
      <c r="I17" s="160">
        <f>IF(เวลาเรียน!C17=0," ",IF(G17=0,0,IF(H17=0,0,IF(SUM(G17:H17)&gt;5,3,IF(SUM(G17:H17)&gt;4,2,IF(ลับ!FF17&lt;4,1,2))))))</f>
        <v>0</v>
      </c>
      <c r="J17" s="132"/>
      <c r="K17" s="132"/>
      <c r="L17" s="234">
        <v>12</v>
      </c>
      <c r="M17" s="107"/>
      <c r="N17" s="160">
        <f>IF(เวลาเรียน!C17=0," ",M17)</f>
        <v>0</v>
      </c>
      <c r="O17" s="233"/>
      <c r="P17" s="109"/>
      <c r="Q17" s="160">
        <f>IF(เวลาเรียน!C17=0," ",IF(O17=0,0,IF(P17=0,0,IF(SUM(O17:P17)&gt;5,3,IF(SUM(O17:P17)&gt;4,2,IF(ลับ!FI17&lt;4,1,2))))))</f>
        <v>0</v>
      </c>
      <c r="R17" s="234">
        <v>12</v>
      </c>
      <c r="S17" s="233"/>
      <c r="T17" s="109"/>
      <c r="U17" s="160">
        <f>IF(เวลาเรียน!C17=0," ",IF(S17=0,0,IF(T17=0,0,IF(SUM(S17:T17)&gt;5,3,IF(SUM(S17:T17)&gt;4,2,IF(ลับ!FL17&lt;4,1,2))))))</f>
        <v>0</v>
      </c>
      <c r="V17" s="107"/>
      <c r="W17" s="109"/>
      <c r="X17" s="160">
        <f>IF(เวลาเรียน!C17=0," ",IF(V17=0,0,IF(W17=0,0,IF(SUM(V17:W17)&gt;5,3,IF(SUM(V17:W17)&gt;4,2,IF(ลับ!FO17&lt;4,1,2))))))</f>
        <v>0</v>
      </c>
      <c r="Y17" s="234"/>
      <c r="Z17" s="229"/>
      <c r="AA17" s="229"/>
      <c r="AB17" s="234">
        <v>12</v>
      </c>
      <c r="AC17" s="233"/>
      <c r="AD17" s="109"/>
      <c r="AE17" s="160">
        <f>IF(เวลาเรียน!C17=0," ",IF(Y17=0,0,IF(AC17=0,0,IF(AD17=0,0,IF(SUM(Y17,AC17:AD17)&gt;7,3,IF(SUM(Y17,AC17:AD17)&gt;5,2,IF(ลับ!FS17&lt;5,1,2)))))))</f>
        <v>0</v>
      </c>
      <c r="AF17" s="107"/>
      <c r="AG17" s="123"/>
      <c r="AH17" s="160">
        <f>IF(เวลาเรียน!C17=0," ",IF(AF17=0,0,IF(AG17=0,0,IF(SUM(AF17:AG17)&gt;5,3,IF(SUM(AF17:AG17)&gt;4,2,IF(ลับ!FV17&lt;4,1,2))))))</f>
        <v>0</v>
      </c>
      <c r="AI17" s="237">
        <f>IF(เวลาเรียน!C17=0," ",IF(ลับ!GG17=0,0,IF(SUM(คุณลักษณะ!F17,คุณลักษณะ!I17,คุณลักษณะ!N17,คุณลักษณะ!Q17,คุณลักษณะ!U17,คุณลักษณะ!X17,คุณลักษณะ!AE17,คุณลักษณะ!AH17)&gt;20,IF(ลับ!GF17&gt;15,3,2),IF(SUM(คุณลักษณะ!F17,คุณลักษณะ!I17,คุณลักษณะ!N17,คุณลักษณะ!Q17,คุณลักษณะ!U17,คุณลักษณะ!X17,คุณลักษณะ!AE17,คุณลักษณะ!AH17)&gt;16,2,IF(ลับ!GF17&gt;12,2,1)))))</f>
        <v>0</v>
      </c>
      <c r="AJ17" s="192">
        <f t="shared" si="0"/>
        <v>0</v>
      </c>
      <c r="AK17" s="232"/>
      <c r="AL17" s="232"/>
      <c r="AM17" s="232"/>
      <c r="AN17" s="77"/>
      <c r="AO17" s="77"/>
      <c r="AP17" s="77"/>
      <c r="AQ17" s="77"/>
      <c r="AR17" s="77"/>
      <c r="AS17" s="77"/>
    </row>
    <row r="18" spans="1:45" ht="15.2" customHeight="1">
      <c r="A18" s="233">
        <v>13</v>
      </c>
      <c r="B18" s="107"/>
      <c r="C18" s="108"/>
      <c r="D18" s="108"/>
      <c r="E18" s="108"/>
      <c r="F18" s="160">
        <f>IF(เวลาเรียน!C18=0," ",IF(คุณลักษณะ!B18=0,0,IF(คุณลักษณะ!C18=0,0,IF(คุณลักษณะ!D18=0,0,IF(คุณลักษณะ!E18=0,0,IF(SUM(B18:E18)&gt;10,3,IF(SUM(B18:E18)&gt;8,2,IF(ลับ!FC18&lt;7,1,2))))))))</f>
        <v>0</v>
      </c>
      <c r="G18" s="107"/>
      <c r="H18" s="108"/>
      <c r="I18" s="160">
        <f>IF(เวลาเรียน!C18=0," ",IF(G18=0,0,IF(H18=0,0,IF(SUM(G18:H18)&gt;5,3,IF(SUM(G18:H18)&gt;4,2,IF(ลับ!FF18&lt;4,1,2))))))</f>
        <v>0</v>
      </c>
      <c r="J18" s="132"/>
      <c r="K18" s="132"/>
      <c r="L18" s="234">
        <v>13</v>
      </c>
      <c r="M18" s="107"/>
      <c r="N18" s="160">
        <f>IF(เวลาเรียน!C18=0," ",M18)</f>
        <v>0</v>
      </c>
      <c r="O18" s="233"/>
      <c r="P18" s="109"/>
      <c r="Q18" s="160">
        <f>IF(เวลาเรียน!C18=0," ",IF(O18=0,0,IF(P18=0,0,IF(SUM(O18:P18)&gt;5,3,IF(SUM(O18:P18)&gt;4,2,IF(ลับ!FI18&lt;4,1,2))))))</f>
        <v>0</v>
      </c>
      <c r="R18" s="234">
        <v>13</v>
      </c>
      <c r="S18" s="233"/>
      <c r="T18" s="109"/>
      <c r="U18" s="160">
        <f>IF(เวลาเรียน!C18=0," ",IF(S18=0,0,IF(T18=0,0,IF(SUM(S18:T18)&gt;5,3,IF(SUM(S18:T18)&gt;4,2,IF(ลับ!FL18&lt;4,1,2))))))</f>
        <v>0</v>
      </c>
      <c r="V18" s="107"/>
      <c r="W18" s="109"/>
      <c r="X18" s="160">
        <f>IF(เวลาเรียน!C18=0," ",IF(V18=0,0,IF(W18=0,0,IF(SUM(V18:W18)&gt;5,3,IF(SUM(V18:W18)&gt;4,2,IF(ลับ!FO18&lt;4,1,2))))))</f>
        <v>0</v>
      </c>
      <c r="Y18" s="234"/>
      <c r="Z18" s="229"/>
      <c r="AA18" s="229"/>
      <c r="AB18" s="234">
        <v>13</v>
      </c>
      <c r="AC18" s="233"/>
      <c r="AD18" s="109"/>
      <c r="AE18" s="160">
        <f>IF(เวลาเรียน!C18=0," ",IF(Y18=0,0,IF(AC18=0,0,IF(AD18=0,0,IF(SUM(Y18,AC18:AD18)&gt;7,3,IF(SUM(Y18,AC18:AD18)&gt;5,2,IF(ลับ!FS18&lt;5,1,2)))))))</f>
        <v>0</v>
      </c>
      <c r="AF18" s="107"/>
      <c r="AG18" s="123"/>
      <c r="AH18" s="160">
        <f>IF(เวลาเรียน!C18=0," ",IF(AF18=0,0,IF(AG18=0,0,IF(SUM(AF18:AG18)&gt;5,3,IF(SUM(AF18:AG18)&gt;4,2,IF(ลับ!FV18&lt;4,1,2))))))</f>
        <v>0</v>
      </c>
      <c r="AI18" s="237">
        <f>IF(เวลาเรียน!C18=0," ",IF(ลับ!GG18=0,0,IF(SUM(คุณลักษณะ!F18,คุณลักษณะ!I18,คุณลักษณะ!N18,คุณลักษณะ!Q18,คุณลักษณะ!U18,คุณลักษณะ!X18,คุณลักษณะ!AE18,คุณลักษณะ!AH18)&gt;20,IF(ลับ!GF18&gt;15,3,2),IF(SUM(คุณลักษณะ!F18,คุณลักษณะ!I18,คุณลักษณะ!N18,คุณลักษณะ!Q18,คุณลักษณะ!U18,คุณลักษณะ!X18,คุณลักษณะ!AE18,คุณลักษณะ!AH18)&gt;16,2,IF(ลับ!GF18&gt;12,2,1)))))</f>
        <v>0</v>
      </c>
      <c r="AJ18" s="192">
        <f t="shared" si="0"/>
        <v>0</v>
      </c>
      <c r="AK18" s="232"/>
      <c r="AL18" s="232"/>
      <c r="AM18" s="232"/>
      <c r="AN18" s="77"/>
      <c r="AO18" s="77"/>
      <c r="AP18" s="77"/>
      <c r="AQ18" s="77"/>
      <c r="AR18" s="77"/>
      <c r="AS18" s="77"/>
    </row>
    <row r="19" spans="1:45" ht="15.2" customHeight="1">
      <c r="A19" s="233">
        <v>14</v>
      </c>
      <c r="B19" s="107"/>
      <c r="C19" s="108"/>
      <c r="D19" s="108"/>
      <c r="E19" s="108"/>
      <c r="F19" s="160">
        <f>IF(เวลาเรียน!C19=0," ",IF(คุณลักษณะ!B19=0,0,IF(คุณลักษณะ!C19=0,0,IF(คุณลักษณะ!D19=0,0,IF(คุณลักษณะ!E19=0,0,IF(SUM(B19:E19)&gt;10,3,IF(SUM(B19:E19)&gt;8,2,IF(ลับ!FC19&lt;7,1,2))))))))</f>
        <v>0</v>
      </c>
      <c r="G19" s="107"/>
      <c r="H19" s="108"/>
      <c r="I19" s="160">
        <f>IF(เวลาเรียน!C19=0," ",IF(G19=0,0,IF(H19=0,0,IF(SUM(G19:H19)&gt;5,3,IF(SUM(G19:H19)&gt;4,2,IF(ลับ!FF19&lt;4,1,2))))))</f>
        <v>0</v>
      </c>
      <c r="J19" s="132"/>
      <c r="K19" s="132"/>
      <c r="L19" s="234">
        <v>14</v>
      </c>
      <c r="M19" s="107"/>
      <c r="N19" s="160">
        <f>IF(เวลาเรียน!C19=0," ",M19)</f>
        <v>0</v>
      </c>
      <c r="O19" s="233"/>
      <c r="P19" s="109"/>
      <c r="Q19" s="160">
        <f>IF(เวลาเรียน!C19=0," ",IF(O19=0,0,IF(P19=0,0,IF(SUM(O19:P19)&gt;5,3,IF(SUM(O19:P19)&gt;4,2,IF(ลับ!FI19&lt;4,1,2))))))</f>
        <v>0</v>
      </c>
      <c r="R19" s="234">
        <v>14</v>
      </c>
      <c r="S19" s="233"/>
      <c r="T19" s="109"/>
      <c r="U19" s="160">
        <f>IF(เวลาเรียน!C19=0," ",IF(S19=0,0,IF(T19=0,0,IF(SUM(S19:T19)&gt;5,3,IF(SUM(S19:T19)&gt;4,2,IF(ลับ!FL19&lt;4,1,2))))))</f>
        <v>0</v>
      </c>
      <c r="V19" s="107"/>
      <c r="W19" s="109"/>
      <c r="X19" s="160">
        <f>IF(เวลาเรียน!C19=0," ",IF(V19=0,0,IF(W19=0,0,IF(SUM(V19:W19)&gt;5,3,IF(SUM(V19:W19)&gt;4,2,IF(ลับ!FO19&lt;4,1,2))))))</f>
        <v>0</v>
      </c>
      <c r="Y19" s="234"/>
      <c r="Z19" s="229"/>
      <c r="AA19" s="229"/>
      <c r="AB19" s="234">
        <v>14</v>
      </c>
      <c r="AC19" s="233"/>
      <c r="AD19" s="109"/>
      <c r="AE19" s="160">
        <f>IF(เวลาเรียน!C19=0," ",IF(Y19=0,0,IF(AC19=0,0,IF(AD19=0,0,IF(SUM(Y19,AC19:AD19)&gt;7,3,IF(SUM(Y19,AC19:AD19)&gt;5,2,IF(ลับ!FS19&lt;5,1,2)))))))</f>
        <v>0</v>
      </c>
      <c r="AF19" s="107"/>
      <c r="AG19" s="123"/>
      <c r="AH19" s="160">
        <f>IF(เวลาเรียน!C19=0," ",IF(AF19=0,0,IF(AG19=0,0,IF(SUM(AF19:AG19)&gt;5,3,IF(SUM(AF19:AG19)&gt;4,2,IF(ลับ!FV19&lt;4,1,2))))))</f>
        <v>0</v>
      </c>
      <c r="AI19" s="237">
        <f>IF(เวลาเรียน!C19=0," ",IF(ลับ!GG19=0,0,IF(SUM(คุณลักษณะ!F19,คุณลักษณะ!I19,คุณลักษณะ!N19,คุณลักษณะ!Q19,คุณลักษณะ!U19,คุณลักษณะ!X19,คุณลักษณะ!AE19,คุณลักษณะ!AH19)&gt;20,IF(ลับ!GF19&gt;15,3,2),IF(SUM(คุณลักษณะ!F19,คุณลักษณะ!I19,คุณลักษณะ!N19,คุณลักษณะ!Q19,คุณลักษณะ!U19,คุณลักษณะ!X19,คุณลักษณะ!AE19,คุณลักษณะ!AH19)&gt;16,2,IF(ลับ!GF19&gt;12,2,1)))))</f>
        <v>0</v>
      </c>
      <c r="AJ19" s="192">
        <f t="shared" si="0"/>
        <v>0</v>
      </c>
      <c r="AK19" s="232"/>
      <c r="AL19" s="232"/>
      <c r="AM19" s="232"/>
      <c r="AN19" s="77"/>
      <c r="AO19" s="77"/>
      <c r="AP19" s="77"/>
      <c r="AQ19" s="77"/>
      <c r="AR19" s="77"/>
      <c r="AS19" s="77"/>
    </row>
    <row r="20" spans="1:45" ht="15.2" customHeight="1" thickBot="1">
      <c r="A20" s="238">
        <v>15</v>
      </c>
      <c r="B20" s="110"/>
      <c r="C20" s="111"/>
      <c r="D20" s="111"/>
      <c r="E20" s="111"/>
      <c r="F20" s="239">
        <f>IF(เวลาเรียน!C20=0," ",IF(คุณลักษณะ!B20=0,0,IF(คุณลักษณะ!C20=0,0,IF(คุณลักษณะ!D20=0,0,IF(คุณลักษณะ!E20=0,0,IF(SUM(B20:E20)&gt;10,3,IF(SUM(B20:E20)&gt;8,2,IF(ลับ!FC20&lt;7,1,2))))))))</f>
        <v>0</v>
      </c>
      <c r="G20" s="110"/>
      <c r="H20" s="111"/>
      <c r="I20" s="239">
        <f>IF(เวลาเรียน!C20=0," ",IF(G20=0,0,IF(H20=0,0,IF(SUM(G20:H20)&gt;5,3,IF(SUM(G20:H20)&gt;4,2,IF(ลับ!FF20&lt;4,1,2))))))</f>
        <v>0</v>
      </c>
      <c r="J20" s="132"/>
      <c r="K20" s="132"/>
      <c r="L20" s="240">
        <v>15</v>
      </c>
      <c r="M20" s="110"/>
      <c r="N20" s="239">
        <f>IF(เวลาเรียน!C20=0," ",M20)</f>
        <v>0</v>
      </c>
      <c r="O20" s="238"/>
      <c r="P20" s="112"/>
      <c r="Q20" s="239">
        <f>IF(เวลาเรียน!C20=0," ",IF(O20=0,0,IF(P20=0,0,IF(SUM(O20:P20)&gt;5,3,IF(SUM(O20:P20)&gt;4,2,IF(ลับ!FI20&lt;4,1,2))))))</f>
        <v>0</v>
      </c>
      <c r="R20" s="240">
        <v>15</v>
      </c>
      <c r="S20" s="238"/>
      <c r="T20" s="112"/>
      <c r="U20" s="239">
        <f>IF(เวลาเรียน!C20=0," ",IF(S20=0,0,IF(T20=0,0,IF(SUM(S20:T20)&gt;5,3,IF(SUM(S20:T20)&gt;4,2,IF(ลับ!FL20&lt;4,1,2))))))</f>
        <v>0</v>
      </c>
      <c r="V20" s="110"/>
      <c r="W20" s="112"/>
      <c r="X20" s="239">
        <f>IF(เวลาเรียน!C20=0," ",IF(V20=0,0,IF(W20=0,0,IF(SUM(V20:W20)&gt;5,3,IF(SUM(V20:W20)&gt;4,2,IF(ลับ!FO20&lt;4,1,2))))))</f>
        <v>0</v>
      </c>
      <c r="Y20" s="240"/>
      <c r="Z20" s="229"/>
      <c r="AA20" s="229"/>
      <c r="AB20" s="240">
        <v>15</v>
      </c>
      <c r="AC20" s="238"/>
      <c r="AD20" s="112"/>
      <c r="AE20" s="239">
        <f>IF(เวลาเรียน!C20=0," ",IF(Y20=0,0,IF(AC20=0,0,IF(AD20=0,0,IF(SUM(Y20,AC20:AD20)&gt;7,3,IF(SUM(Y20,AC20:AD20)&gt;5,2,IF(ลับ!FS20&lt;5,1,2)))))))</f>
        <v>0</v>
      </c>
      <c r="AF20" s="110"/>
      <c r="AG20" s="242"/>
      <c r="AH20" s="239">
        <f>IF(เวลาเรียน!C20=0," ",IF(AF20=0,0,IF(AG20=0,0,IF(SUM(AF20:AG20)&gt;5,3,IF(SUM(AF20:AG20)&gt;4,2,IF(ลับ!FV20&lt;4,1,2))))))</f>
        <v>0</v>
      </c>
      <c r="AI20" s="244">
        <f>IF(เวลาเรียน!C20=0," ",IF(ลับ!GG20=0,0,IF(SUM(คุณลักษณะ!F20,คุณลักษณะ!I20,คุณลักษณะ!N20,คุณลักษณะ!Q20,คุณลักษณะ!U20,คุณลักษณะ!X20,คุณลักษณะ!AE20,คุณลักษณะ!AH20)&gt;20,IF(ลับ!GF20&gt;15,3,2),IF(SUM(คุณลักษณะ!F20,คุณลักษณะ!I20,คุณลักษณะ!N20,คุณลักษณะ!Q20,คุณลักษณะ!U20,คุณลักษณะ!X20,คุณลักษณะ!AE20,คุณลักษณะ!AH20)&gt;16,2,IF(ลับ!GF20&gt;12,2,1)))))</f>
        <v>0</v>
      </c>
      <c r="AJ20" s="195">
        <f t="shared" si="0"/>
        <v>0</v>
      </c>
      <c r="AK20" s="232"/>
      <c r="AL20" s="232"/>
      <c r="AM20" s="232"/>
      <c r="AN20" s="77"/>
      <c r="AO20" s="77"/>
      <c r="AP20" s="77"/>
      <c r="AQ20" s="77"/>
      <c r="AR20" s="77"/>
      <c r="AS20" s="77"/>
    </row>
    <row r="21" spans="1:45" ht="15.2" customHeight="1">
      <c r="A21" s="226">
        <v>16</v>
      </c>
      <c r="B21" s="104"/>
      <c r="C21" s="105"/>
      <c r="D21" s="105"/>
      <c r="E21" s="105"/>
      <c r="F21" s="224">
        <f>IF(เวลาเรียน!C21=0," ",IF(คุณลักษณะ!B21=0,0,IF(คุณลักษณะ!C21=0,0,IF(คุณลักษณะ!D21=0,0,IF(คุณลักษณะ!E21=0,0,IF(SUM(B21:E21)&gt;10,3,IF(SUM(B21:E21)&gt;8,2,IF(ลับ!FC21&lt;7,1,2))))))))</f>
        <v>0</v>
      </c>
      <c r="G21" s="104"/>
      <c r="H21" s="105"/>
      <c r="I21" s="224">
        <f>IF(เวลาเรียน!C21=0," ",IF(G21=0,0,IF(H21=0,0,IF(SUM(G21:H21)&gt;5,3,IF(SUM(G21:H21)&gt;4,2,IF(ลับ!FF21&lt;4,1,2))))))</f>
        <v>0</v>
      </c>
      <c r="J21" s="132"/>
      <c r="K21" s="132"/>
      <c r="L21" s="227">
        <v>16</v>
      </c>
      <c r="M21" s="104"/>
      <c r="N21" s="224">
        <f>IF(เวลาเรียน!C21=0," ",M21)</f>
        <v>0</v>
      </c>
      <c r="O21" s="226"/>
      <c r="P21" s="106"/>
      <c r="Q21" s="224">
        <f>IF(เวลาเรียน!C21=0," ",IF(O21=0,0,IF(P21=0,0,IF(SUM(O21:P21)&gt;5,3,IF(SUM(O21:P21)&gt;4,2,IF(ลับ!FI21&lt;4,1,2))))))</f>
        <v>0</v>
      </c>
      <c r="R21" s="225">
        <v>16</v>
      </c>
      <c r="S21" s="226"/>
      <c r="T21" s="106"/>
      <c r="U21" s="224">
        <f>IF(เวลาเรียน!C21=0," ",IF(S21=0,0,IF(T21=0,0,IF(SUM(S21:T21)&gt;5,3,IF(SUM(S21:T21)&gt;4,2,IF(ลับ!FL21&lt;4,1,2))))))</f>
        <v>0</v>
      </c>
      <c r="V21" s="104"/>
      <c r="W21" s="106"/>
      <c r="X21" s="224">
        <f>IF(เวลาเรียน!C21=0," ",IF(V21=0,0,IF(W21=0,0,IF(SUM(V21:W21)&gt;5,3,IF(SUM(V21:W21)&gt;4,2,IF(ลับ!FO21&lt;4,1,2))))))</f>
        <v>0</v>
      </c>
      <c r="Y21" s="225"/>
      <c r="Z21" s="229"/>
      <c r="AA21" s="229"/>
      <c r="AB21" s="225">
        <v>16</v>
      </c>
      <c r="AC21" s="226"/>
      <c r="AD21" s="106"/>
      <c r="AE21" s="224">
        <f>IF(เวลาเรียน!C21=0," ",IF(Y21=0,0,IF(AC21=0,0,IF(AD21=0,0,IF(SUM(Y21,AC21:AD21)&gt;7,3,IF(SUM(Y21,AC21:AD21)&gt;5,2,IF(ลับ!FS21&lt;5,1,2)))))))</f>
        <v>0</v>
      </c>
      <c r="AF21" s="104"/>
      <c r="AG21" s="105"/>
      <c r="AH21" s="224">
        <f>IF(เวลาเรียน!C21=0," ",IF(AF21=0,0,IF(AG21=0,0,IF(SUM(AF21:AG21)&gt;5,3,IF(SUM(AF21:AG21)&gt;4,2,IF(ลับ!FV21&lt;4,1,2))))))</f>
        <v>0</v>
      </c>
      <c r="AI21" s="231">
        <f>IF(เวลาเรียน!C21=0," ",IF(ลับ!GG21=0,0,IF(SUM(คุณลักษณะ!F21,คุณลักษณะ!I21,คุณลักษณะ!N21,คุณลักษณะ!Q21,คุณลักษณะ!U21,คุณลักษณะ!X21,คุณลักษณะ!AE21,คุณลักษณะ!AH21)&gt;20,IF(ลับ!GF21&gt;15,3,2),IF(SUM(คุณลักษณะ!F21,คุณลักษณะ!I21,คุณลักษณะ!N21,คุณลักษณะ!Q21,คุณลักษณะ!U21,คุณลักษณะ!X21,คุณลักษณะ!AE21,คุณลักษณะ!AH21)&gt;16,2,IF(ลับ!GF21&gt;12,2,1)))))</f>
        <v>0</v>
      </c>
      <c r="AJ21" s="194">
        <f t="shared" si="0"/>
        <v>0</v>
      </c>
      <c r="AK21" s="232"/>
      <c r="AL21" s="232"/>
      <c r="AM21" s="232"/>
      <c r="AN21" s="77"/>
      <c r="AO21" s="77"/>
      <c r="AP21" s="77"/>
      <c r="AQ21" s="77"/>
      <c r="AR21" s="77"/>
      <c r="AS21" s="77"/>
    </row>
    <row r="22" spans="1:45" ht="15.2" customHeight="1">
      <c r="A22" s="233">
        <v>17</v>
      </c>
      <c r="B22" s="107"/>
      <c r="C22" s="108"/>
      <c r="D22" s="108"/>
      <c r="E22" s="108"/>
      <c r="F22" s="160">
        <f>IF(เวลาเรียน!C22=0," ",IF(คุณลักษณะ!B22=0,0,IF(คุณลักษณะ!C22=0,0,IF(คุณลักษณะ!D22=0,0,IF(คุณลักษณะ!E22=0,0,IF(SUM(B22:E22)&gt;10,3,IF(SUM(B22:E22)&gt;8,2,IF(ลับ!FC22&lt;7,1,2))))))))</f>
        <v>0</v>
      </c>
      <c r="G22" s="107"/>
      <c r="H22" s="108"/>
      <c r="I22" s="160">
        <f>IF(เวลาเรียน!C22=0," ",IF(G22=0,0,IF(H22=0,0,IF(SUM(G22:H22)&gt;5,3,IF(SUM(G22:H22)&gt;4,2,IF(ลับ!FF22&lt;4,1,2))))))</f>
        <v>0</v>
      </c>
      <c r="J22" s="132"/>
      <c r="K22" s="132"/>
      <c r="L22" s="234">
        <v>17</v>
      </c>
      <c r="M22" s="107"/>
      <c r="N22" s="160">
        <f>IF(เวลาเรียน!C22=0," ",M22)</f>
        <v>0</v>
      </c>
      <c r="O22" s="233"/>
      <c r="P22" s="109"/>
      <c r="Q22" s="160">
        <f>IF(เวลาเรียน!C22=0," ",IF(O22=0,0,IF(P22=0,0,IF(SUM(O22:P22)&gt;5,3,IF(SUM(O22:P22)&gt;4,2,IF(ลับ!FI22&lt;4,1,2))))))</f>
        <v>0</v>
      </c>
      <c r="R22" s="234">
        <v>17</v>
      </c>
      <c r="S22" s="233"/>
      <c r="T22" s="109"/>
      <c r="U22" s="160">
        <f>IF(เวลาเรียน!C22=0," ",IF(S22=0,0,IF(T22=0,0,IF(SUM(S22:T22)&gt;5,3,IF(SUM(S22:T22)&gt;4,2,IF(ลับ!FL22&lt;4,1,2))))))</f>
        <v>0</v>
      </c>
      <c r="V22" s="107"/>
      <c r="W22" s="109"/>
      <c r="X22" s="160">
        <f>IF(เวลาเรียน!C22=0," ",IF(V22=0,0,IF(W22=0,0,IF(SUM(V22:W22)&gt;5,3,IF(SUM(V22:W22)&gt;4,2,IF(ลับ!FO22&lt;4,1,2))))))</f>
        <v>0</v>
      </c>
      <c r="Y22" s="234"/>
      <c r="Z22" s="229"/>
      <c r="AA22" s="229"/>
      <c r="AB22" s="234">
        <v>17</v>
      </c>
      <c r="AC22" s="233"/>
      <c r="AD22" s="109"/>
      <c r="AE22" s="160">
        <f>IF(เวลาเรียน!C22=0," ",IF(Y22=0,0,IF(AC22=0,0,IF(AD22=0,0,IF(SUM(Y22,AC22:AD22)&gt;7,3,IF(SUM(Y22,AC22:AD22)&gt;5,2,IF(ลับ!FS22&lt;5,1,2)))))))</f>
        <v>0</v>
      </c>
      <c r="AF22" s="107"/>
      <c r="AG22" s="123"/>
      <c r="AH22" s="160">
        <f>IF(เวลาเรียน!C22=0," ",IF(AF22=0,0,IF(AG22=0,0,IF(SUM(AF22:AG22)&gt;5,3,IF(SUM(AF22:AG22)&gt;4,2,IF(ลับ!FV22&lt;4,1,2))))))</f>
        <v>0</v>
      </c>
      <c r="AI22" s="237">
        <f>IF(เวลาเรียน!C22=0," ",IF(ลับ!GG22=0,0,IF(SUM(คุณลักษณะ!F22,คุณลักษณะ!I22,คุณลักษณะ!N22,คุณลักษณะ!Q22,คุณลักษณะ!U22,คุณลักษณะ!X22,คุณลักษณะ!AE22,คุณลักษณะ!AH22)&gt;20,IF(ลับ!GF22&gt;15,3,2),IF(SUM(คุณลักษณะ!F22,คุณลักษณะ!I22,คุณลักษณะ!N22,คุณลักษณะ!Q22,คุณลักษณะ!U22,คุณลักษณะ!X22,คุณลักษณะ!AE22,คุณลักษณะ!AH22)&gt;16,2,IF(ลับ!GF22&gt;12,2,1)))))</f>
        <v>0</v>
      </c>
      <c r="AJ22" s="192">
        <f t="shared" si="0"/>
        <v>0</v>
      </c>
      <c r="AK22" s="232"/>
      <c r="AL22" s="232"/>
      <c r="AM22" s="232"/>
      <c r="AN22" s="77"/>
      <c r="AO22" s="77"/>
      <c r="AP22" s="77"/>
      <c r="AQ22" s="77"/>
      <c r="AR22" s="77"/>
      <c r="AS22" s="77"/>
    </row>
    <row r="23" spans="1:45" ht="15.2" customHeight="1">
      <c r="A23" s="233">
        <v>18</v>
      </c>
      <c r="B23" s="107"/>
      <c r="C23" s="108"/>
      <c r="D23" s="108"/>
      <c r="E23" s="108"/>
      <c r="F23" s="160">
        <f>IF(เวลาเรียน!C23=0," ",IF(คุณลักษณะ!B23=0,0,IF(คุณลักษณะ!C23=0,0,IF(คุณลักษณะ!D23=0,0,IF(คุณลักษณะ!E23=0,0,IF(SUM(B23:E23)&gt;10,3,IF(SUM(B23:E23)&gt;8,2,IF(ลับ!FC23&lt;7,1,2))))))))</f>
        <v>0</v>
      </c>
      <c r="G23" s="107"/>
      <c r="H23" s="108"/>
      <c r="I23" s="160">
        <f>IF(เวลาเรียน!C23=0," ",IF(G23=0,0,IF(H23=0,0,IF(SUM(G23:H23)&gt;5,3,IF(SUM(G23:H23)&gt;4,2,IF(ลับ!FF23&lt;4,1,2))))))</f>
        <v>0</v>
      </c>
      <c r="J23" s="132"/>
      <c r="K23" s="132"/>
      <c r="L23" s="234">
        <v>18</v>
      </c>
      <c r="M23" s="107"/>
      <c r="N23" s="160">
        <f>IF(เวลาเรียน!C23=0," ",M23)</f>
        <v>0</v>
      </c>
      <c r="O23" s="233"/>
      <c r="P23" s="109"/>
      <c r="Q23" s="160">
        <f>IF(เวลาเรียน!C23=0," ",IF(O23=0,0,IF(P23=0,0,IF(SUM(O23:P23)&gt;5,3,IF(SUM(O23:P23)&gt;4,2,IF(ลับ!FI23&lt;4,1,2))))))</f>
        <v>0</v>
      </c>
      <c r="R23" s="234">
        <v>18</v>
      </c>
      <c r="S23" s="233"/>
      <c r="T23" s="109"/>
      <c r="U23" s="160">
        <f>IF(เวลาเรียน!C23=0," ",IF(S23=0,0,IF(T23=0,0,IF(SUM(S23:T23)&gt;5,3,IF(SUM(S23:T23)&gt;4,2,IF(ลับ!FL23&lt;4,1,2))))))</f>
        <v>0</v>
      </c>
      <c r="V23" s="107"/>
      <c r="W23" s="109"/>
      <c r="X23" s="160">
        <f>IF(เวลาเรียน!C23=0," ",IF(V23=0,0,IF(W23=0,0,IF(SUM(V23:W23)&gt;5,3,IF(SUM(V23:W23)&gt;4,2,IF(ลับ!FO23&lt;4,1,2))))))</f>
        <v>0</v>
      </c>
      <c r="Y23" s="234"/>
      <c r="Z23" s="229"/>
      <c r="AA23" s="229"/>
      <c r="AB23" s="234">
        <v>18</v>
      </c>
      <c r="AC23" s="233"/>
      <c r="AD23" s="109"/>
      <c r="AE23" s="160">
        <f>IF(เวลาเรียน!C23=0," ",IF(Y23=0,0,IF(AC23=0,0,IF(AD23=0,0,IF(SUM(Y23,AC23:AD23)&gt;7,3,IF(SUM(Y23,AC23:AD23)&gt;5,2,IF(ลับ!FS23&lt;5,1,2)))))))</f>
        <v>0</v>
      </c>
      <c r="AF23" s="107"/>
      <c r="AG23" s="123"/>
      <c r="AH23" s="160">
        <f>IF(เวลาเรียน!C23=0," ",IF(AF23=0,0,IF(AG23=0,0,IF(SUM(AF23:AG23)&gt;5,3,IF(SUM(AF23:AG23)&gt;4,2,IF(ลับ!FV23&lt;4,1,2))))))</f>
        <v>0</v>
      </c>
      <c r="AI23" s="237">
        <f>IF(เวลาเรียน!C23=0," ",IF(ลับ!GG23=0,0,IF(SUM(คุณลักษณะ!F23,คุณลักษณะ!I23,คุณลักษณะ!N23,คุณลักษณะ!Q23,คุณลักษณะ!U23,คุณลักษณะ!X23,คุณลักษณะ!AE23,คุณลักษณะ!AH23)&gt;20,IF(ลับ!GF23&gt;15,3,2),IF(SUM(คุณลักษณะ!F23,คุณลักษณะ!I23,คุณลักษณะ!N23,คุณลักษณะ!Q23,คุณลักษณะ!U23,คุณลักษณะ!X23,คุณลักษณะ!AE23,คุณลักษณะ!AH23)&gt;16,2,IF(ลับ!GF23&gt;12,2,1)))))</f>
        <v>0</v>
      </c>
      <c r="AJ23" s="192">
        <f t="shared" si="0"/>
        <v>0</v>
      </c>
      <c r="AK23" s="232"/>
      <c r="AL23" s="232"/>
      <c r="AM23" s="232"/>
      <c r="AN23" s="77"/>
      <c r="AO23" s="77"/>
      <c r="AP23" s="77"/>
      <c r="AQ23" s="77"/>
      <c r="AR23" s="77"/>
      <c r="AS23" s="77"/>
    </row>
    <row r="24" spans="1:45" ht="15.2" customHeight="1">
      <c r="A24" s="233">
        <v>19</v>
      </c>
      <c r="B24" s="107"/>
      <c r="C24" s="108"/>
      <c r="D24" s="108"/>
      <c r="E24" s="108"/>
      <c r="F24" s="160">
        <f>IF(เวลาเรียน!C24=0," ",IF(คุณลักษณะ!B24=0,0,IF(คุณลักษณะ!C24=0,0,IF(คุณลักษณะ!D24=0,0,IF(คุณลักษณะ!E24=0,0,IF(SUM(B24:E24)&gt;10,3,IF(SUM(B24:E24)&gt;8,2,IF(ลับ!FC24&lt;7,1,2))))))))</f>
        <v>0</v>
      </c>
      <c r="G24" s="107"/>
      <c r="H24" s="108"/>
      <c r="I24" s="160">
        <f>IF(เวลาเรียน!C24=0," ",IF(G24=0,0,IF(H24=0,0,IF(SUM(G24:H24)&gt;5,3,IF(SUM(G24:H24)&gt;4,2,IF(ลับ!FF24&lt;4,1,2))))))</f>
        <v>0</v>
      </c>
      <c r="J24" s="132"/>
      <c r="K24" s="132"/>
      <c r="L24" s="234">
        <v>19</v>
      </c>
      <c r="M24" s="107"/>
      <c r="N24" s="160">
        <f>IF(เวลาเรียน!C24=0," ",M24)</f>
        <v>0</v>
      </c>
      <c r="O24" s="233"/>
      <c r="P24" s="109"/>
      <c r="Q24" s="160">
        <f>IF(เวลาเรียน!C24=0," ",IF(O24=0,0,IF(P24=0,0,IF(SUM(O24:P24)&gt;5,3,IF(SUM(O24:P24)&gt;4,2,IF(ลับ!FI24&lt;4,1,2))))))</f>
        <v>0</v>
      </c>
      <c r="R24" s="234">
        <v>19</v>
      </c>
      <c r="S24" s="233"/>
      <c r="T24" s="109"/>
      <c r="U24" s="160">
        <f>IF(เวลาเรียน!C24=0," ",IF(S24=0,0,IF(T24=0,0,IF(SUM(S24:T24)&gt;5,3,IF(SUM(S24:T24)&gt;4,2,IF(ลับ!FL24&lt;4,1,2))))))</f>
        <v>0</v>
      </c>
      <c r="V24" s="107"/>
      <c r="W24" s="109"/>
      <c r="X24" s="160">
        <f>IF(เวลาเรียน!C24=0," ",IF(V24=0,0,IF(W24=0,0,IF(SUM(V24:W24)&gt;5,3,IF(SUM(V24:W24)&gt;4,2,IF(ลับ!FO24&lt;4,1,2))))))</f>
        <v>0</v>
      </c>
      <c r="Y24" s="234"/>
      <c r="Z24" s="229"/>
      <c r="AA24" s="229"/>
      <c r="AB24" s="234">
        <v>19</v>
      </c>
      <c r="AC24" s="233"/>
      <c r="AD24" s="109"/>
      <c r="AE24" s="160">
        <f>IF(เวลาเรียน!C24=0," ",IF(Y24=0,0,IF(AC24=0,0,IF(AD24=0,0,IF(SUM(Y24,AC24:AD24)&gt;7,3,IF(SUM(Y24,AC24:AD24)&gt;5,2,IF(ลับ!FS24&lt;5,1,2)))))))</f>
        <v>0</v>
      </c>
      <c r="AF24" s="107"/>
      <c r="AG24" s="123"/>
      <c r="AH24" s="160">
        <f>IF(เวลาเรียน!C24=0," ",IF(AF24=0,0,IF(AG24=0,0,IF(SUM(AF24:AG24)&gt;5,3,IF(SUM(AF24:AG24)&gt;4,2,IF(ลับ!FV24&lt;4,1,2))))))</f>
        <v>0</v>
      </c>
      <c r="AI24" s="237">
        <f>IF(เวลาเรียน!C24=0," ",IF(ลับ!GG24=0,0,IF(SUM(คุณลักษณะ!F24,คุณลักษณะ!I24,คุณลักษณะ!N24,คุณลักษณะ!Q24,คุณลักษณะ!U24,คุณลักษณะ!X24,คุณลักษณะ!AE24,คุณลักษณะ!AH24)&gt;20,IF(ลับ!GF24&gt;15,3,2),IF(SUM(คุณลักษณะ!F24,คุณลักษณะ!I24,คุณลักษณะ!N24,คุณลักษณะ!Q24,คุณลักษณะ!U24,คุณลักษณะ!X24,คุณลักษณะ!AE24,คุณลักษณะ!AH24)&gt;16,2,IF(ลับ!GF24&gt;12,2,1)))))</f>
        <v>0</v>
      </c>
      <c r="AJ24" s="192">
        <f t="shared" si="0"/>
        <v>0</v>
      </c>
      <c r="AK24" s="232"/>
      <c r="AL24" s="232"/>
      <c r="AM24" s="232"/>
      <c r="AN24" s="77"/>
      <c r="AO24" s="77"/>
      <c r="AP24" s="77"/>
      <c r="AQ24" s="77"/>
      <c r="AR24" s="77"/>
      <c r="AS24" s="77"/>
    </row>
    <row r="25" spans="1:45" ht="15.2" customHeight="1" thickBot="1">
      <c r="A25" s="238">
        <v>20</v>
      </c>
      <c r="B25" s="110"/>
      <c r="C25" s="111"/>
      <c r="D25" s="111"/>
      <c r="E25" s="111"/>
      <c r="F25" s="239">
        <f>IF(เวลาเรียน!C25=0," ",IF(คุณลักษณะ!B25=0,0,IF(คุณลักษณะ!C25=0,0,IF(คุณลักษณะ!D25=0,0,IF(คุณลักษณะ!E25=0,0,IF(SUM(B25:E25)&gt;10,3,IF(SUM(B25:E25)&gt;8,2,IF(ลับ!FC25&lt;7,1,2))))))))</f>
        <v>0</v>
      </c>
      <c r="G25" s="110"/>
      <c r="H25" s="111"/>
      <c r="I25" s="239">
        <f>IF(เวลาเรียน!C25=0," ",IF(G25=0,0,IF(H25=0,0,IF(SUM(G25:H25)&gt;5,3,IF(SUM(G25:H25)&gt;4,2,IF(ลับ!FF25&lt;4,1,2))))))</f>
        <v>0</v>
      </c>
      <c r="J25" s="132"/>
      <c r="K25" s="132"/>
      <c r="L25" s="240">
        <v>20</v>
      </c>
      <c r="M25" s="110"/>
      <c r="N25" s="239">
        <f>IF(เวลาเรียน!C25=0," ",M25)</f>
        <v>0</v>
      </c>
      <c r="O25" s="238"/>
      <c r="P25" s="112"/>
      <c r="Q25" s="239">
        <f>IF(เวลาเรียน!C25=0," ",IF(O25=0,0,IF(P25=0,0,IF(SUM(O25:P25)&gt;5,3,IF(SUM(O25:P25)&gt;4,2,IF(ลับ!FI25&lt;4,1,2))))))</f>
        <v>0</v>
      </c>
      <c r="R25" s="245">
        <v>20</v>
      </c>
      <c r="S25" s="238"/>
      <c r="T25" s="112"/>
      <c r="U25" s="239">
        <f>IF(เวลาเรียน!C25=0," ",IF(S25=0,0,IF(T25=0,0,IF(SUM(S25:T25)&gt;5,3,IF(SUM(S25:T25)&gt;4,2,IF(ลับ!FL25&lt;4,1,2))))))</f>
        <v>0</v>
      </c>
      <c r="V25" s="110"/>
      <c r="W25" s="112"/>
      <c r="X25" s="239">
        <f>IF(เวลาเรียน!C25=0," ",IF(V25=0,0,IF(W25=0,0,IF(SUM(V25:W25)&gt;5,3,IF(SUM(V25:W25)&gt;4,2,IF(ลับ!FO25&lt;4,1,2))))))</f>
        <v>0</v>
      </c>
      <c r="Y25" s="245"/>
      <c r="Z25" s="229"/>
      <c r="AA25" s="229"/>
      <c r="AB25" s="245">
        <v>20</v>
      </c>
      <c r="AC25" s="238"/>
      <c r="AD25" s="112"/>
      <c r="AE25" s="239">
        <f>IF(เวลาเรียน!C25=0," ",IF(Y25=0,0,IF(AC25=0,0,IF(AD25=0,0,IF(SUM(Y25,AC25:AD25)&gt;7,3,IF(SUM(Y25,AC25:AD25)&gt;5,2,IF(ลับ!FS25&lt;5,1,2)))))))</f>
        <v>0</v>
      </c>
      <c r="AF25" s="110"/>
      <c r="AG25" s="242"/>
      <c r="AH25" s="239">
        <f>IF(เวลาเรียน!C25=0," ",IF(AF25=0,0,IF(AG25=0,0,IF(SUM(AF25:AG25)&gt;5,3,IF(SUM(AF25:AG25)&gt;4,2,IF(ลับ!FV25&lt;4,1,2))))))</f>
        <v>0</v>
      </c>
      <c r="AI25" s="244">
        <f>IF(เวลาเรียน!C25=0," ",IF(ลับ!GG25=0,0,IF(SUM(คุณลักษณะ!F25,คุณลักษณะ!I25,คุณลักษณะ!N25,คุณลักษณะ!Q25,คุณลักษณะ!U25,คุณลักษณะ!X25,คุณลักษณะ!AE25,คุณลักษณะ!AH25)&gt;20,IF(ลับ!GF25&gt;15,3,2),IF(SUM(คุณลักษณะ!F25,คุณลักษณะ!I25,คุณลักษณะ!N25,คุณลักษณะ!Q25,คุณลักษณะ!U25,คุณลักษณะ!X25,คุณลักษณะ!AE25,คุณลักษณะ!AH25)&gt;16,2,IF(ลับ!GF25&gt;12,2,1)))))</f>
        <v>0</v>
      </c>
      <c r="AJ25" s="195">
        <f t="shared" si="0"/>
        <v>0</v>
      </c>
      <c r="AK25" s="232"/>
      <c r="AL25" s="232"/>
      <c r="AM25" s="232"/>
      <c r="AN25" s="77"/>
      <c r="AO25" s="77"/>
      <c r="AP25" s="77"/>
      <c r="AQ25" s="77"/>
      <c r="AR25" s="77"/>
      <c r="AS25" s="77"/>
    </row>
    <row r="26" spans="1:45" ht="15.2" customHeight="1">
      <c r="A26" s="226">
        <v>21</v>
      </c>
      <c r="B26" s="104"/>
      <c r="C26" s="105"/>
      <c r="D26" s="105"/>
      <c r="E26" s="105"/>
      <c r="F26" s="224">
        <f>IF(เวลาเรียน!C26=0," ",IF(คุณลักษณะ!B26=0,0,IF(คุณลักษณะ!C26=0,0,IF(คุณลักษณะ!D26=0,0,IF(คุณลักษณะ!E26=0,0,IF(SUM(B26:E26)&gt;10,3,IF(SUM(B26:E26)&gt;8,2,IF(ลับ!FC26&lt;7,1,2))))))))</f>
        <v>0</v>
      </c>
      <c r="G26" s="104"/>
      <c r="H26" s="105"/>
      <c r="I26" s="224">
        <f>IF(เวลาเรียน!C26=0," ",IF(G26=0,0,IF(H26=0,0,IF(SUM(G26:H26)&gt;5,3,IF(SUM(G26:H26)&gt;4,2,IF(ลับ!FF26&lt;4,1,2))))))</f>
        <v>0</v>
      </c>
      <c r="J26" s="132"/>
      <c r="K26" s="132"/>
      <c r="L26" s="227">
        <v>21</v>
      </c>
      <c r="M26" s="104"/>
      <c r="N26" s="224">
        <f>IF(เวลาเรียน!C26=0," ",M26)</f>
        <v>0</v>
      </c>
      <c r="O26" s="226"/>
      <c r="P26" s="106"/>
      <c r="Q26" s="224">
        <f>IF(เวลาเรียน!C26=0," ",IF(O26=0,0,IF(P26=0,0,IF(SUM(O26:P26)&gt;5,3,IF(SUM(O26:P26)&gt;4,2,IF(ลับ!FI26&lt;4,1,2))))))</f>
        <v>0</v>
      </c>
      <c r="R26" s="227">
        <v>21</v>
      </c>
      <c r="S26" s="226"/>
      <c r="T26" s="106"/>
      <c r="U26" s="224">
        <f>IF(เวลาเรียน!C26=0," ",IF(S26=0,0,IF(T26=0,0,IF(SUM(S26:T26)&gt;5,3,IF(SUM(S26:T26)&gt;4,2,IF(ลับ!FL26&lt;4,1,2))))))</f>
        <v>0</v>
      </c>
      <c r="V26" s="104"/>
      <c r="W26" s="106"/>
      <c r="X26" s="224">
        <f>IF(เวลาเรียน!C26=0," ",IF(V26=0,0,IF(W26=0,0,IF(SUM(V26:W26)&gt;5,3,IF(SUM(V26:W26)&gt;4,2,IF(ลับ!FO26&lt;4,1,2))))))</f>
        <v>0</v>
      </c>
      <c r="Y26" s="227"/>
      <c r="Z26" s="229"/>
      <c r="AA26" s="229"/>
      <c r="AB26" s="227">
        <v>21</v>
      </c>
      <c r="AC26" s="226"/>
      <c r="AD26" s="106"/>
      <c r="AE26" s="224">
        <f>IF(เวลาเรียน!C26=0," ",IF(Y26=0,0,IF(AC26=0,0,IF(AD26=0,0,IF(SUM(Y26,AC26:AD26)&gt;7,3,IF(SUM(Y26,AC26:AD26)&gt;5,2,IF(ลับ!FS26&lt;5,1,2)))))))</f>
        <v>0</v>
      </c>
      <c r="AF26" s="104"/>
      <c r="AG26" s="105"/>
      <c r="AH26" s="224">
        <f>IF(เวลาเรียน!C26=0," ",IF(AF26=0,0,IF(AG26=0,0,IF(SUM(AF26:AG26)&gt;5,3,IF(SUM(AF26:AG26)&gt;4,2,IF(ลับ!FV26&lt;4,1,2))))))</f>
        <v>0</v>
      </c>
      <c r="AI26" s="231">
        <f>IF(เวลาเรียน!C26=0," ",IF(ลับ!GG26=0,0,IF(SUM(คุณลักษณะ!F26,คุณลักษณะ!I26,คุณลักษณะ!N26,คุณลักษณะ!Q26,คุณลักษณะ!U26,คุณลักษณะ!X26,คุณลักษณะ!AE26,คุณลักษณะ!AH26)&gt;20,IF(ลับ!GF26&gt;15,3,2),IF(SUM(คุณลักษณะ!F26,คุณลักษณะ!I26,คุณลักษณะ!N26,คุณลักษณะ!Q26,คุณลักษณะ!U26,คุณลักษณะ!X26,คุณลักษณะ!AE26,คุณลักษณะ!AH26)&gt;16,2,IF(ลับ!GF26&gt;12,2,1)))))</f>
        <v>0</v>
      </c>
      <c r="AJ26" s="194">
        <f t="shared" si="0"/>
        <v>0</v>
      </c>
      <c r="AK26" s="232"/>
      <c r="AL26" s="232"/>
      <c r="AM26" s="232"/>
      <c r="AN26" s="77"/>
      <c r="AO26" s="77"/>
      <c r="AP26" s="77"/>
      <c r="AQ26" s="77"/>
      <c r="AR26" s="77"/>
      <c r="AS26" s="77"/>
    </row>
    <row r="27" spans="1:45" ht="15.2" customHeight="1">
      <c r="A27" s="233">
        <v>22</v>
      </c>
      <c r="B27" s="107"/>
      <c r="C27" s="108"/>
      <c r="D27" s="108"/>
      <c r="E27" s="108"/>
      <c r="F27" s="160">
        <f>IF(เวลาเรียน!C27=0," ",IF(คุณลักษณะ!B27=0,0,IF(คุณลักษณะ!C27=0,0,IF(คุณลักษณะ!D27=0,0,IF(คุณลักษณะ!E27=0,0,IF(SUM(B27:E27)&gt;10,3,IF(SUM(B27:E27)&gt;8,2,IF(ลับ!FC27&lt;7,1,2))))))))</f>
        <v>0</v>
      </c>
      <c r="G27" s="107"/>
      <c r="H27" s="108"/>
      <c r="I27" s="160">
        <f>IF(เวลาเรียน!C27=0," ",IF(G27=0,0,IF(H27=0,0,IF(SUM(G27:H27)&gt;5,3,IF(SUM(G27:H27)&gt;4,2,IF(ลับ!FF27&lt;4,1,2))))))</f>
        <v>0</v>
      </c>
      <c r="J27" s="132"/>
      <c r="K27" s="132"/>
      <c r="L27" s="234">
        <v>22</v>
      </c>
      <c r="M27" s="107"/>
      <c r="N27" s="160">
        <f>IF(เวลาเรียน!C27=0," ",M27)</f>
        <v>0</v>
      </c>
      <c r="O27" s="233"/>
      <c r="P27" s="109"/>
      <c r="Q27" s="160">
        <f>IF(เวลาเรียน!C27=0," ",IF(O27=0,0,IF(P27=0,0,IF(SUM(O27:P27)&gt;5,3,IF(SUM(O27:P27)&gt;4,2,IF(ลับ!FI27&lt;4,1,2))))))</f>
        <v>0</v>
      </c>
      <c r="R27" s="234">
        <v>22</v>
      </c>
      <c r="S27" s="233"/>
      <c r="T27" s="109"/>
      <c r="U27" s="160">
        <f>IF(เวลาเรียน!C27=0," ",IF(S27=0,0,IF(T27=0,0,IF(SUM(S27:T27)&gt;5,3,IF(SUM(S27:T27)&gt;4,2,IF(ลับ!FL27&lt;4,1,2))))))</f>
        <v>0</v>
      </c>
      <c r="V27" s="107"/>
      <c r="W27" s="109"/>
      <c r="X27" s="160">
        <f>IF(เวลาเรียน!C27=0," ",IF(V27=0,0,IF(W27=0,0,IF(SUM(V27:W27)&gt;5,3,IF(SUM(V27:W27)&gt;4,2,IF(ลับ!FO27&lt;4,1,2))))))</f>
        <v>0</v>
      </c>
      <c r="Y27" s="234"/>
      <c r="Z27" s="229"/>
      <c r="AA27" s="229"/>
      <c r="AB27" s="234">
        <v>22</v>
      </c>
      <c r="AC27" s="233"/>
      <c r="AD27" s="109"/>
      <c r="AE27" s="160">
        <f>IF(เวลาเรียน!C27=0," ",IF(Y27=0,0,IF(AC27=0,0,IF(AD27=0,0,IF(SUM(Y27,AC27:AD27)&gt;7,3,IF(SUM(Y27,AC27:AD27)&gt;5,2,IF(ลับ!FS27&lt;5,1,2)))))))</f>
        <v>0</v>
      </c>
      <c r="AF27" s="107"/>
      <c r="AG27" s="123"/>
      <c r="AH27" s="160">
        <f>IF(เวลาเรียน!C27=0," ",IF(AF27=0,0,IF(AG27=0,0,IF(SUM(AF27:AG27)&gt;5,3,IF(SUM(AF27:AG27)&gt;4,2,IF(ลับ!FV27&lt;4,1,2))))))</f>
        <v>0</v>
      </c>
      <c r="AI27" s="237">
        <f>IF(เวลาเรียน!C27=0," ",IF(ลับ!GG27=0,0,IF(SUM(คุณลักษณะ!F27,คุณลักษณะ!I27,คุณลักษณะ!N27,คุณลักษณะ!Q27,คุณลักษณะ!U27,คุณลักษณะ!X27,คุณลักษณะ!AE27,คุณลักษณะ!AH27)&gt;20,IF(ลับ!GF27&gt;15,3,2),IF(SUM(คุณลักษณะ!F27,คุณลักษณะ!I27,คุณลักษณะ!N27,คุณลักษณะ!Q27,คุณลักษณะ!U27,คุณลักษณะ!X27,คุณลักษณะ!AE27,คุณลักษณะ!AH27)&gt;16,2,IF(ลับ!GF27&gt;12,2,1)))))</f>
        <v>0</v>
      </c>
      <c r="AJ27" s="192">
        <f t="shared" si="0"/>
        <v>0</v>
      </c>
      <c r="AK27" s="232"/>
      <c r="AL27" s="232"/>
      <c r="AM27" s="232"/>
      <c r="AN27" s="77"/>
      <c r="AO27" s="77"/>
      <c r="AP27" s="77"/>
      <c r="AQ27" s="77"/>
      <c r="AR27" s="77"/>
      <c r="AS27" s="77"/>
    </row>
    <row r="28" spans="1:45" ht="15.2" customHeight="1">
      <c r="A28" s="233">
        <v>23</v>
      </c>
      <c r="B28" s="107"/>
      <c r="C28" s="108"/>
      <c r="D28" s="108"/>
      <c r="E28" s="108"/>
      <c r="F28" s="160">
        <f>IF(เวลาเรียน!C28=0," ",IF(คุณลักษณะ!B28=0,0,IF(คุณลักษณะ!C28=0,0,IF(คุณลักษณะ!D28=0,0,IF(คุณลักษณะ!E28=0,0,IF(SUM(B28:E28)&gt;10,3,IF(SUM(B28:E28)&gt;8,2,IF(ลับ!FC28&lt;7,1,2))))))))</f>
        <v>0</v>
      </c>
      <c r="G28" s="107"/>
      <c r="H28" s="108"/>
      <c r="I28" s="160">
        <f>IF(เวลาเรียน!C28=0," ",IF(G28=0,0,IF(H28=0,0,IF(SUM(G28:H28)&gt;5,3,IF(SUM(G28:H28)&gt;4,2,IF(ลับ!FF28&lt;4,1,2))))))</f>
        <v>0</v>
      </c>
      <c r="J28" s="132"/>
      <c r="K28" s="132"/>
      <c r="L28" s="234">
        <v>23</v>
      </c>
      <c r="M28" s="107"/>
      <c r="N28" s="160">
        <f>IF(เวลาเรียน!C28=0," ",M28)</f>
        <v>0</v>
      </c>
      <c r="O28" s="233"/>
      <c r="P28" s="109"/>
      <c r="Q28" s="160">
        <f>IF(เวลาเรียน!C28=0," ",IF(O28=0,0,IF(P28=0,0,IF(SUM(O28:P28)&gt;5,3,IF(SUM(O28:P28)&gt;4,2,IF(ลับ!FI28&lt;4,1,2))))))</f>
        <v>0</v>
      </c>
      <c r="R28" s="234">
        <v>23</v>
      </c>
      <c r="S28" s="233"/>
      <c r="T28" s="109"/>
      <c r="U28" s="160">
        <f>IF(เวลาเรียน!C28=0," ",IF(S28=0,0,IF(T28=0,0,IF(SUM(S28:T28)&gt;5,3,IF(SUM(S28:T28)&gt;4,2,IF(ลับ!FL28&lt;4,1,2))))))</f>
        <v>0</v>
      </c>
      <c r="V28" s="107"/>
      <c r="W28" s="109"/>
      <c r="X28" s="160">
        <f>IF(เวลาเรียน!C28=0," ",IF(V28=0,0,IF(W28=0,0,IF(SUM(V28:W28)&gt;5,3,IF(SUM(V28:W28)&gt;4,2,IF(ลับ!FO28&lt;4,1,2))))))</f>
        <v>0</v>
      </c>
      <c r="Y28" s="234"/>
      <c r="Z28" s="229"/>
      <c r="AA28" s="229"/>
      <c r="AB28" s="234">
        <v>23</v>
      </c>
      <c r="AC28" s="233"/>
      <c r="AD28" s="109"/>
      <c r="AE28" s="160">
        <f>IF(เวลาเรียน!C28=0," ",IF(Y28=0,0,IF(AC28=0,0,IF(AD28=0,0,IF(SUM(Y28,AC28:AD28)&gt;7,3,IF(SUM(Y28,AC28:AD28)&gt;5,2,IF(ลับ!FS28&lt;5,1,2)))))))</f>
        <v>0</v>
      </c>
      <c r="AF28" s="107"/>
      <c r="AG28" s="123"/>
      <c r="AH28" s="160">
        <f>IF(เวลาเรียน!C28=0," ",IF(AF28=0,0,IF(AG28=0,0,IF(SUM(AF28:AG28)&gt;5,3,IF(SUM(AF28:AG28)&gt;4,2,IF(ลับ!FV28&lt;4,1,2))))))</f>
        <v>0</v>
      </c>
      <c r="AI28" s="237">
        <f>IF(เวลาเรียน!C28=0," ",IF(ลับ!GG28=0,0,IF(SUM(คุณลักษณะ!F28,คุณลักษณะ!I28,คุณลักษณะ!N28,คุณลักษณะ!Q28,คุณลักษณะ!U28,คุณลักษณะ!X28,คุณลักษณะ!AE28,คุณลักษณะ!AH28)&gt;20,IF(ลับ!GF28&gt;15,3,2),IF(SUM(คุณลักษณะ!F28,คุณลักษณะ!I28,คุณลักษณะ!N28,คุณลักษณะ!Q28,คุณลักษณะ!U28,คุณลักษณะ!X28,คุณลักษณะ!AE28,คุณลักษณะ!AH28)&gt;16,2,IF(ลับ!GF28&gt;12,2,1)))))</f>
        <v>0</v>
      </c>
      <c r="AJ28" s="192">
        <f t="shared" si="0"/>
        <v>0</v>
      </c>
      <c r="AK28" s="232"/>
      <c r="AL28" s="232"/>
      <c r="AM28" s="232"/>
      <c r="AN28" s="77"/>
      <c r="AO28" s="77"/>
      <c r="AP28" s="77"/>
      <c r="AQ28" s="77"/>
      <c r="AR28" s="77"/>
      <c r="AS28" s="77"/>
    </row>
    <row r="29" spans="1:45" ht="15.2" customHeight="1">
      <c r="A29" s="233">
        <v>24</v>
      </c>
      <c r="B29" s="107"/>
      <c r="C29" s="108"/>
      <c r="D29" s="108"/>
      <c r="E29" s="108"/>
      <c r="F29" s="160">
        <f>IF(เวลาเรียน!C29=0," ",IF(คุณลักษณะ!B29=0,0,IF(คุณลักษณะ!C29=0,0,IF(คุณลักษณะ!D29=0,0,IF(คุณลักษณะ!E29=0,0,IF(SUM(B29:E29)&gt;10,3,IF(SUM(B29:E29)&gt;8,2,IF(ลับ!FC29&lt;7,1,2))))))))</f>
        <v>0</v>
      </c>
      <c r="G29" s="107"/>
      <c r="H29" s="108"/>
      <c r="I29" s="160">
        <f>IF(เวลาเรียน!C29=0," ",IF(G29=0,0,IF(H29=0,0,IF(SUM(G29:H29)&gt;5,3,IF(SUM(G29:H29)&gt;4,2,IF(ลับ!FF29&lt;4,1,2))))))</f>
        <v>0</v>
      </c>
      <c r="J29" s="132"/>
      <c r="K29" s="132"/>
      <c r="L29" s="234">
        <v>24</v>
      </c>
      <c r="M29" s="107"/>
      <c r="N29" s="160">
        <f>IF(เวลาเรียน!C29=0," ",M29)</f>
        <v>0</v>
      </c>
      <c r="O29" s="233"/>
      <c r="P29" s="109"/>
      <c r="Q29" s="160">
        <f>IF(เวลาเรียน!C29=0," ",IF(O29=0,0,IF(P29=0,0,IF(SUM(O29:P29)&gt;5,3,IF(SUM(O29:P29)&gt;4,2,IF(ลับ!FI29&lt;4,1,2))))))</f>
        <v>0</v>
      </c>
      <c r="R29" s="234">
        <v>24</v>
      </c>
      <c r="S29" s="233"/>
      <c r="T29" s="109"/>
      <c r="U29" s="160">
        <f>IF(เวลาเรียน!C29=0," ",IF(S29=0,0,IF(T29=0,0,IF(SUM(S29:T29)&gt;5,3,IF(SUM(S29:T29)&gt;4,2,IF(ลับ!FL29&lt;4,1,2))))))</f>
        <v>0</v>
      </c>
      <c r="V29" s="107"/>
      <c r="W29" s="109"/>
      <c r="X29" s="160">
        <f>IF(เวลาเรียน!C29=0," ",IF(V29=0,0,IF(W29=0,0,IF(SUM(V29:W29)&gt;5,3,IF(SUM(V29:W29)&gt;4,2,IF(ลับ!FO29&lt;4,1,2))))))</f>
        <v>0</v>
      </c>
      <c r="Y29" s="234"/>
      <c r="Z29" s="229"/>
      <c r="AA29" s="229"/>
      <c r="AB29" s="234">
        <v>24</v>
      </c>
      <c r="AC29" s="233"/>
      <c r="AD29" s="109"/>
      <c r="AE29" s="160">
        <f>IF(เวลาเรียน!C29=0," ",IF(Y29=0,0,IF(AC29=0,0,IF(AD29=0,0,IF(SUM(Y29,AC29:AD29)&gt;7,3,IF(SUM(Y29,AC29:AD29)&gt;5,2,IF(ลับ!FS29&lt;5,1,2)))))))</f>
        <v>0</v>
      </c>
      <c r="AF29" s="107"/>
      <c r="AG29" s="123"/>
      <c r="AH29" s="160">
        <f>IF(เวลาเรียน!C29=0," ",IF(AF29=0,0,IF(AG29=0,0,IF(SUM(AF29:AG29)&gt;5,3,IF(SUM(AF29:AG29)&gt;4,2,IF(ลับ!FV29&lt;4,1,2))))))</f>
        <v>0</v>
      </c>
      <c r="AI29" s="237">
        <f>IF(เวลาเรียน!C29=0," ",IF(ลับ!GG29=0,0,IF(SUM(คุณลักษณะ!F29,คุณลักษณะ!I29,คุณลักษณะ!N29,คุณลักษณะ!Q29,คุณลักษณะ!U29,คุณลักษณะ!X29,คุณลักษณะ!AE29,คุณลักษณะ!AH29)&gt;20,IF(ลับ!GF29&gt;15,3,2),IF(SUM(คุณลักษณะ!F29,คุณลักษณะ!I29,คุณลักษณะ!N29,คุณลักษณะ!Q29,คุณลักษณะ!U29,คุณลักษณะ!X29,คุณลักษณะ!AE29,คุณลักษณะ!AH29)&gt;16,2,IF(ลับ!GF29&gt;12,2,1)))))</f>
        <v>0</v>
      </c>
      <c r="AJ29" s="192">
        <f t="shared" si="0"/>
        <v>0</v>
      </c>
      <c r="AK29" s="232"/>
      <c r="AL29" s="232"/>
      <c r="AM29" s="232"/>
      <c r="AN29" s="77"/>
      <c r="AO29" s="77"/>
      <c r="AP29" s="77"/>
      <c r="AQ29" s="77"/>
      <c r="AR29" s="77"/>
      <c r="AS29" s="77"/>
    </row>
    <row r="30" spans="1:45" ht="15.2" customHeight="1" thickBot="1">
      <c r="A30" s="238">
        <v>25</v>
      </c>
      <c r="B30" s="110"/>
      <c r="C30" s="111"/>
      <c r="D30" s="111"/>
      <c r="E30" s="111"/>
      <c r="F30" s="239">
        <f>IF(เวลาเรียน!C30=0," ",IF(คุณลักษณะ!B30=0,0,IF(คุณลักษณะ!C30=0,0,IF(คุณลักษณะ!D30=0,0,IF(คุณลักษณะ!E30=0,0,IF(SUM(B30:E30)&gt;10,3,IF(SUM(B30:E30)&gt;8,2,IF(ลับ!FC30&lt;7,1,2))))))))</f>
        <v>0</v>
      </c>
      <c r="G30" s="110"/>
      <c r="H30" s="111"/>
      <c r="I30" s="239">
        <f>IF(เวลาเรียน!C30=0," ",IF(G30=0,0,IF(H30=0,0,IF(SUM(G30:H30)&gt;5,3,IF(SUM(G30:H30)&gt;4,2,IF(ลับ!FF30&lt;4,1,2))))))</f>
        <v>0</v>
      </c>
      <c r="J30" s="132"/>
      <c r="K30" s="132"/>
      <c r="L30" s="240">
        <v>25</v>
      </c>
      <c r="M30" s="110"/>
      <c r="N30" s="239">
        <f>IF(เวลาเรียน!C30=0," ",M30)</f>
        <v>0</v>
      </c>
      <c r="O30" s="238"/>
      <c r="P30" s="112"/>
      <c r="Q30" s="239">
        <f>IF(เวลาเรียน!C30=0," ",IF(O30=0,0,IF(P30=0,0,IF(SUM(O30:P30)&gt;5,3,IF(SUM(O30:P30)&gt;4,2,IF(ลับ!FI30&lt;4,1,2))))))</f>
        <v>0</v>
      </c>
      <c r="R30" s="240">
        <v>25</v>
      </c>
      <c r="S30" s="238"/>
      <c r="T30" s="112"/>
      <c r="U30" s="239">
        <f>IF(เวลาเรียน!C30=0," ",IF(S30=0,0,IF(T30=0,0,IF(SUM(S30:T30)&gt;5,3,IF(SUM(S30:T30)&gt;4,2,IF(ลับ!FL30&lt;4,1,2))))))</f>
        <v>0</v>
      </c>
      <c r="V30" s="110"/>
      <c r="W30" s="112"/>
      <c r="X30" s="239">
        <f>IF(เวลาเรียน!C30=0," ",IF(V30=0,0,IF(W30=0,0,IF(SUM(V30:W30)&gt;5,3,IF(SUM(V30:W30)&gt;4,2,IF(ลับ!FO30&lt;4,1,2))))))</f>
        <v>0</v>
      </c>
      <c r="Y30" s="240"/>
      <c r="Z30" s="229"/>
      <c r="AA30" s="229"/>
      <c r="AB30" s="240">
        <v>25</v>
      </c>
      <c r="AC30" s="238"/>
      <c r="AD30" s="112"/>
      <c r="AE30" s="239">
        <f>IF(เวลาเรียน!C30=0," ",IF(Y30=0,0,IF(AC30=0,0,IF(AD30=0,0,IF(SUM(Y30,AC30:AD30)&gt;7,3,IF(SUM(Y30,AC30:AD30)&gt;5,2,IF(ลับ!FS30&lt;5,1,2)))))))</f>
        <v>0</v>
      </c>
      <c r="AF30" s="110"/>
      <c r="AG30" s="242"/>
      <c r="AH30" s="239">
        <f>IF(เวลาเรียน!C30=0," ",IF(AF30=0,0,IF(AG30=0,0,IF(SUM(AF30:AG30)&gt;5,3,IF(SUM(AF30:AG30)&gt;4,2,IF(ลับ!FV30&lt;4,1,2))))))</f>
        <v>0</v>
      </c>
      <c r="AI30" s="244">
        <f>IF(เวลาเรียน!C30=0," ",IF(ลับ!GG30=0,0,IF(SUM(คุณลักษณะ!F30,คุณลักษณะ!I30,คุณลักษณะ!N30,คุณลักษณะ!Q30,คุณลักษณะ!U30,คุณลักษณะ!X30,คุณลักษณะ!AE30,คุณลักษณะ!AH30)&gt;20,IF(ลับ!GF30&gt;15,3,2),IF(SUM(คุณลักษณะ!F30,คุณลักษณะ!I30,คุณลักษณะ!N30,คุณลักษณะ!Q30,คุณลักษณะ!U30,คุณลักษณะ!X30,คุณลักษณะ!AE30,คุณลักษณะ!AH30)&gt;16,2,IF(ลับ!GF30&gt;12,2,1)))))</f>
        <v>0</v>
      </c>
      <c r="AJ30" s="195">
        <f t="shared" si="0"/>
        <v>0</v>
      </c>
      <c r="AK30" s="232"/>
      <c r="AL30" s="232"/>
      <c r="AM30" s="232"/>
      <c r="AN30" s="77"/>
      <c r="AO30" s="77"/>
      <c r="AP30" s="77"/>
      <c r="AQ30" s="77"/>
      <c r="AR30" s="77"/>
      <c r="AS30" s="77"/>
    </row>
    <row r="31" spans="1:45" ht="15.2" customHeight="1">
      <c r="A31" s="226">
        <v>26</v>
      </c>
      <c r="B31" s="104"/>
      <c r="C31" s="105"/>
      <c r="D31" s="105"/>
      <c r="E31" s="105"/>
      <c r="F31" s="224">
        <f>IF(เวลาเรียน!C31=0," ",IF(คุณลักษณะ!B31=0,0,IF(คุณลักษณะ!C31=0,0,IF(คุณลักษณะ!D31=0,0,IF(คุณลักษณะ!E31=0,0,IF(SUM(B31:E31)&gt;10,3,IF(SUM(B31:E31)&gt;8,2,IF(ลับ!FC31&lt;7,1,2))))))))</f>
        <v>0</v>
      </c>
      <c r="G31" s="104"/>
      <c r="H31" s="105"/>
      <c r="I31" s="224">
        <f>IF(เวลาเรียน!C31=0," ",IF(G31=0,0,IF(H31=0,0,IF(SUM(G31:H31)&gt;5,3,IF(SUM(G31:H31)&gt;4,2,IF(ลับ!FF31&lt;4,1,2))))))</f>
        <v>0</v>
      </c>
      <c r="J31" s="132"/>
      <c r="K31" s="132"/>
      <c r="L31" s="227">
        <v>26</v>
      </c>
      <c r="M31" s="104"/>
      <c r="N31" s="224">
        <f>IF(เวลาเรียน!C31=0," ",M31)</f>
        <v>0</v>
      </c>
      <c r="O31" s="226"/>
      <c r="P31" s="106"/>
      <c r="Q31" s="224">
        <f>IF(เวลาเรียน!C31=0," ",IF(O31=0,0,IF(P31=0,0,IF(SUM(O31:P31)&gt;5,3,IF(SUM(O31:P31)&gt;4,2,IF(ลับ!FI31&lt;4,1,2))))))</f>
        <v>0</v>
      </c>
      <c r="R31" s="225">
        <v>26</v>
      </c>
      <c r="S31" s="226"/>
      <c r="T31" s="106"/>
      <c r="U31" s="224">
        <f>IF(เวลาเรียน!C31=0," ",IF(S31=0,0,IF(T31=0,0,IF(SUM(S31:T31)&gt;5,3,IF(SUM(S31:T31)&gt;4,2,IF(ลับ!FL31&lt;4,1,2))))))</f>
        <v>0</v>
      </c>
      <c r="V31" s="104"/>
      <c r="W31" s="106"/>
      <c r="X31" s="224">
        <f>IF(เวลาเรียน!C31=0," ",IF(V31=0,0,IF(W31=0,0,IF(SUM(V31:W31)&gt;5,3,IF(SUM(V31:W31)&gt;4,2,IF(ลับ!FO31&lt;4,1,2))))))</f>
        <v>0</v>
      </c>
      <c r="Y31" s="225"/>
      <c r="Z31" s="229"/>
      <c r="AA31" s="229"/>
      <c r="AB31" s="225">
        <v>26</v>
      </c>
      <c r="AC31" s="226"/>
      <c r="AD31" s="106"/>
      <c r="AE31" s="224">
        <f>IF(เวลาเรียน!C31=0," ",IF(Y31=0,0,IF(AC31=0,0,IF(AD31=0,0,IF(SUM(Y31,AC31:AD31)&gt;7,3,IF(SUM(Y31,AC31:AD31)&gt;5,2,IF(ลับ!FS31&lt;5,1,2)))))))</f>
        <v>0</v>
      </c>
      <c r="AF31" s="104"/>
      <c r="AG31" s="105"/>
      <c r="AH31" s="224">
        <f>IF(เวลาเรียน!C31=0," ",IF(AF31=0,0,IF(AG31=0,0,IF(SUM(AF31:AG31)&gt;5,3,IF(SUM(AF31:AG31)&gt;4,2,IF(ลับ!FV31&lt;4,1,2))))))</f>
        <v>0</v>
      </c>
      <c r="AI31" s="231">
        <f>IF(เวลาเรียน!C31=0," ",IF(ลับ!GG31=0,0,IF(SUM(คุณลักษณะ!F31,คุณลักษณะ!I31,คุณลักษณะ!N31,คุณลักษณะ!Q31,คุณลักษณะ!U31,คุณลักษณะ!X31,คุณลักษณะ!AE31,คุณลักษณะ!AH31)&gt;20,IF(ลับ!GF31&gt;15,3,2),IF(SUM(คุณลักษณะ!F31,คุณลักษณะ!I31,คุณลักษณะ!N31,คุณลักษณะ!Q31,คุณลักษณะ!U31,คุณลักษณะ!X31,คุณลักษณะ!AE31,คุณลักษณะ!AH31)&gt;16,2,IF(ลับ!GF31&gt;12,2,1)))))</f>
        <v>0</v>
      </c>
      <c r="AJ31" s="194">
        <f t="shared" si="0"/>
        <v>0</v>
      </c>
      <c r="AK31" s="232"/>
      <c r="AL31" s="232"/>
      <c r="AM31" s="232"/>
      <c r="AN31" s="77"/>
      <c r="AO31" s="77"/>
      <c r="AP31" s="77"/>
      <c r="AQ31" s="77"/>
      <c r="AR31" s="77"/>
      <c r="AS31" s="77"/>
    </row>
    <row r="32" spans="1:45" ht="15.2" customHeight="1">
      <c r="A32" s="233">
        <v>27</v>
      </c>
      <c r="B32" s="107"/>
      <c r="C32" s="108"/>
      <c r="D32" s="108"/>
      <c r="E32" s="108"/>
      <c r="F32" s="160">
        <f>IF(เวลาเรียน!C32=0," ",IF(คุณลักษณะ!B32=0,0,IF(คุณลักษณะ!C32=0,0,IF(คุณลักษณะ!D32=0,0,IF(คุณลักษณะ!E32=0,0,IF(SUM(B32:E32)&gt;10,3,IF(SUM(B32:E32)&gt;8,2,IF(ลับ!FC32&lt;7,1,2))))))))</f>
        <v>0</v>
      </c>
      <c r="G32" s="107"/>
      <c r="H32" s="108"/>
      <c r="I32" s="160">
        <f>IF(เวลาเรียน!C32=0," ",IF(G32=0,0,IF(H32=0,0,IF(SUM(G32:H32)&gt;5,3,IF(SUM(G32:H32)&gt;4,2,IF(ลับ!FF32&lt;4,1,2))))))</f>
        <v>0</v>
      </c>
      <c r="J32" s="132"/>
      <c r="K32" s="132"/>
      <c r="L32" s="234">
        <v>27</v>
      </c>
      <c r="M32" s="107"/>
      <c r="N32" s="160">
        <f>IF(เวลาเรียน!C32=0," ",M32)</f>
        <v>0</v>
      </c>
      <c r="O32" s="233"/>
      <c r="P32" s="109"/>
      <c r="Q32" s="160">
        <f>IF(เวลาเรียน!C32=0," ",IF(O32=0,0,IF(P32=0,0,IF(SUM(O32:P32)&gt;5,3,IF(SUM(O32:P32)&gt;4,2,IF(ลับ!FI32&lt;4,1,2))))))</f>
        <v>0</v>
      </c>
      <c r="R32" s="234">
        <v>27</v>
      </c>
      <c r="S32" s="233"/>
      <c r="T32" s="109"/>
      <c r="U32" s="160">
        <f>IF(เวลาเรียน!C32=0," ",IF(S32=0,0,IF(T32=0,0,IF(SUM(S32:T32)&gt;5,3,IF(SUM(S32:T32)&gt;4,2,IF(ลับ!FL32&lt;4,1,2))))))</f>
        <v>0</v>
      </c>
      <c r="V32" s="107"/>
      <c r="W32" s="109"/>
      <c r="X32" s="160">
        <f>IF(เวลาเรียน!C32=0," ",IF(V32=0,0,IF(W32=0,0,IF(SUM(V32:W32)&gt;5,3,IF(SUM(V32:W32)&gt;4,2,IF(ลับ!FO32&lt;4,1,2))))))</f>
        <v>0</v>
      </c>
      <c r="Y32" s="234"/>
      <c r="Z32" s="229"/>
      <c r="AA32" s="229"/>
      <c r="AB32" s="234">
        <v>27</v>
      </c>
      <c r="AC32" s="233"/>
      <c r="AD32" s="109"/>
      <c r="AE32" s="160">
        <f>IF(เวลาเรียน!C32=0," ",IF(Y32=0,0,IF(AC32=0,0,IF(AD32=0,0,IF(SUM(Y32,AC32:AD32)&gt;7,3,IF(SUM(Y32,AC32:AD32)&gt;5,2,IF(ลับ!FS32&lt;5,1,2)))))))</f>
        <v>0</v>
      </c>
      <c r="AF32" s="107"/>
      <c r="AG32" s="123"/>
      <c r="AH32" s="160">
        <f>IF(เวลาเรียน!C32=0," ",IF(AF32=0,0,IF(AG32=0,0,IF(SUM(AF32:AG32)&gt;5,3,IF(SUM(AF32:AG32)&gt;4,2,IF(ลับ!FV32&lt;4,1,2))))))</f>
        <v>0</v>
      </c>
      <c r="AI32" s="237">
        <f>IF(เวลาเรียน!C32=0," ",IF(ลับ!GG32=0,0,IF(SUM(คุณลักษณะ!F32,คุณลักษณะ!I32,คุณลักษณะ!N32,คุณลักษณะ!Q32,คุณลักษณะ!U32,คุณลักษณะ!X32,คุณลักษณะ!AE32,คุณลักษณะ!AH32)&gt;20,IF(ลับ!GF32&gt;15,3,2),IF(SUM(คุณลักษณะ!F32,คุณลักษณะ!I32,คุณลักษณะ!N32,คุณลักษณะ!Q32,คุณลักษณะ!U32,คุณลักษณะ!X32,คุณลักษณะ!AE32,คุณลักษณะ!AH32)&gt;16,2,IF(ลับ!GF32&gt;12,2,1)))))</f>
        <v>0</v>
      </c>
      <c r="AJ32" s="192">
        <f t="shared" si="0"/>
        <v>0</v>
      </c>
      <c r="AK32" s="232"/>
      <c r="AL32" s="232"/>
      <c r="AM32" s="232"/>
      <c r="AN32" s="77"/>
      <c r="AO32" s="77"/>
      <c r="AP32" s="77"/>
      <c r="AQ32" s="77"/>
      <c r="AR32" s="77"/>
      <c r="AS32" s="77"/>
    </row>
    <row r="33" spans="1:45" ht="15.2" customHeight="1">
      <c r="A33" s="233">
        <v>28</v>
      </c>
      <c r="B33" s="107"/>
      <c r="C33" s="108"/>
      <c r="D33" s="108"/>
      <c r="E33" s="108"/>
      <c r="F33" s="160">
        <f>IF(เวลาเรียน!C33=0," ",IF(คุณลักษณะ!B33=0,0,IF(คุณลักษณะ!C33=0,0,IF(คุณลักษณะ!D33=0,0,IF(คุณลักษณะ!E33=0,0,IF(SUM(B33:E33)&gt;10,3,IF(SUM(B33:E33)&gt;8,2,IF(ลับ!FC33&lt;7,1,2))))))))</f>
        <v>0</v>
      </c>
      <c r="G33" s="107"/>
      <c r="H33" s="108"/>
      <c r="I33" s="160">
        <f>IF(เวลาเรียน!C33=0," ",IF(G33=0,0,IF(H33=0,0,IF(SUM(G33:H33)&gt;5,3,IF(SUM(G33:H33)&gt;4,2,IF(ลับ!FF33&lt;4,1,2))))))</f>
        <v>0</v>
      </c>
      <c r="J33" s="132"/>
      <c r="K33" s="132"/>
      <c r="L33" s="234">
        <v>28</v>
      </c>
      <c r="M33" s="107"/>
      <c r="N33" s="160">
        <f>IF(เวลาเรียน!C33=0," ",M33)</f>
        <v>0</v>
      </c>
      <c r="O33" s="233"/>
      <c r="P33" s="109"/>
      <c r="Q33" s="160">
        <f>IF(เวลาเรียน!C33=0," ",IF(O33=0,0,IF(P33=0,0,IF(SUM(O33:P33)&gt;5,3,IF(SUM(O33:P33)&gt;4,2,IF(ลับ!FI33&lt;4,1,2))))))</f>
        <v>0</v>
      </c>
      <c r="R33" s="234">
        <v>28</v>
      </c>
      <c r="S33" s="233"/>
      <c r="T33" s="109"/>
      <c r="U33" s="160">
        <f>IF(เวลาเรียน!C33=0," ",IF(S33=0,0,IF(T33=0,0,IF(SUM(S33:T33)&gt;5,3,IF(SUM(S33:T33)&gt;4,2,IF(ลับ!FL33&lt;4,1,2))))))</f>
        <v>0</v>
      </c>
      <c r="V33" s="107"/>
      <c r="W33" s="109"/>
      <c r="X33" s="160">
        <f>IF(เวลาเรียน!C33=0," ",IF(V33=0,0,IF(W33=0,0,IF(SUM(V33:W33)&gt;5,3,IF(SUM(V33:W33)&gt;4,2,IF(ลับ!FO33&lt;4,1,2))))))</f>
        <v>0</v>
      </c>
      <c r="Y33" s="234"/>
      <c r="Z33" s="229"/>
      <c r="AA33" s="229"/>
      <c r="AB33" s="234">
        <v>28</v>
      </c>
      <c r="AC33" s="233"/>
      <c r="AD33" s="109"/>
      <c r="AE33" s="160">
        <f>IF(เวลาเรียน!C33=0," ",IF(Y33=0,0,IF(AC33=0,0,IF(AD33=0,0,IF(SUM(Y33,AC33:AD33)&gt;7,3,IF(SUM(Y33,AC33:AD33)&gt;5,2,IF(ลับ!FS33&lt;5,1,2)))))))</f>
        <v>0</v>
      </c>
      <c r="AF33" s="107"/>
      <c r="AG33" s="123"/>
      <c r="AH33" s="160">
        <f>IF(เวลาเรียน!C33=0," ",IF(AF33=0,0,IF(AG33=0,0,IF(SUM(AF33:AG33)&gt;5,3,IF(SUM(AF33:AG33)&gt;4,2,IF(ลับ!FV33&lt;4,1,2))))))</f>
        <v>0</v>
      </c>
      <c r="AI33" s="237">
        <f>IF(เวลาเรียน!C33=0," ",IF(ลับ!GG33=0,0,IF(SUM(คุณลักษณะ!F33,คุณลักษณะ!I33,คุณลักษณะ!N33,คุณลักษณะ!Q33,คุณลักษณะ!U33,คุณลักษณะ!X33,คุณลักษณะ!AE33,คุณลักษณะ!AH33)&gt;20,IF(ลับ!GF33&gt;15,3,2),IF(SUM(คุณลักษณะ!F33,คุณลักษณะ!I33,คุณลักษณะ!N33,คุณลักษณะ!Q33,คุณลักษณะ!U33,คุณลักษณะ!X33,คุณลักษณะ!AE33,คุณลักษณะ!AH33)&gt;16,2,IF(ลับ!GF33&gt;12,2,1)))))</f>
        <v>0</v>
      </c>
      <c r="AJ33" s="192">
        <f t="shared" si="0"/>
        <v>0</v>
      </c>
      <c r="AK33" s="232"/>
      <c r="AL33" s="232"/>
      <c r="AM33" s="232"/>
      <c r="AN33" s="77"/>
      <c r="AO33" s="77"/>
      <c r="AP33" s="77"/>
      <c r="AQ33" s="77"/>
      <c r="AR33" s="77"/>
      <c r="AS33" s="77"/>
    </row>
    <row r="34" spans="1:45" ht="15.2" customHeight="1">
      <c r="A34" s="233">
        <v>29</v>
      </c>
      <c r="B34" s="107"/>
      <c r="C34" s="108"/>
      <c r="D34" s="108"/>
      <c r="E34" s="108"/>
      <c r="F34" s="160">
        <f>IF(เวลาเรียน!C34=0," ",IF(คุณลักษณะ!B34=0,0,IF(คุณลักษณะ!C34=0,0,IF(คุณลักษณะ!D34=0,0,IF(คุณลักษณะ!E34=0,0,IF(SUM(B34:E34)&gt;10,3,IF(SUM(B34:E34)&gt;8,2,IF(ลับ!FC34&lt;7,1,2))))))))</f>
        <v>0</v>
      </c>
      <c r="G34" s="107"/>
      <c r="H34" s="108"/>
      <c r="I34" s="160">
        <f>IF(เวลาเรียน!C34=0," ",IF(G34=0,0,IF(H34=0,0,IF(SUM(G34:H34)&gt;5,3,IF(SUM(G34:H34)&gt;4,2,IF(ลับ!FF34&lt;4,1,2))))))</f>
        <v>0</v>
      </c>
      <c r="J34" s="132"/>
      <c r="K34" s="132"/>
      <c r="L34" s="234">
        <v>29</v>
      </c>
      <c r="M34" s="107"/>
      <c r="N34" s="160">
        <f>IF(เวลาเรียน!C34=0," ",M34)</f>
        <v>0</v>
      </c>
      <c r="O34" s="233"/>
      <c r="P34" s="109"/>
      <c r="Q34" s="160">
        <f>IF(เวลาเรียน!C34=0," ",IF(O34=0,0,IF(P34=0,0,IF(SUM(O34:P34)&gt;5,3,IF(SUM(O34:P34)&gt;4,2,IF(ลับ!FI34&lt;4,1,2))))))</f>
        <v>0</v>
      </c>
      <c r="R34" s="234">
        <v>29</v>
      </c>
      <c r="S34" s="233"/>
      <c r="T34" s="109"/>
      <c r="U34" s="160">
        <f>IF(เวลาเรียน!C34=0," ",IF(S34=0,0,IF(T34=0,0,IF(SUM(S34:T34)&gt;5,3,IF(SUM(S34:T34)&gt;4,2,IF(ลับ!FL34&lt;4,1,2))))))</f>
        <v>0</v>
      </c>
      <c r="V34" s="107"/>
      <c r="W34" s="109"/>
      <c r="X34" s="160">
        <f>IF(เวลาเรียน!C34=0," ",IF(V34=0,0,IF(W34=0,0,IF(SUM(V34:W34)&gt;5,3,IF(SUM(V34:W34)&gt;4,2,IF(ลับ!FO34&lt;4,1,2))))))</f>
        <v>0</v>
      </c>
      <c r="Y34" s="234"/>
      <c r="Z34" s="229"/>
      <c r="AA34" s="229"/>
      <c r="AB34" s="234">
        <v>29</v>
      </c>
      <c r="AC34" s="233"/>
      <c r="AD34" s="109"/>
      <c r="AE34" s="160">
        <f>IF(เวลาเรียน!C34=0," ",IF(Y34=0,0,IF(AC34=0,0,IF(AD34=0,0,IF(SUM(Y34,AC34:AD34)&gt;7,3,IF(SUM(Y34,AC34:AD34)&gt;5,2,IF(ลับ!FS34&lt;5,1,2)))))))</f>
        <v>0</v>
      </c>
      <c r="AF34" s="107"/>
      <c r="AG34" s="123"/>
      <c r="AH34" s="160">
        <f>IF(เวลาเรียน!C34=0," ",IF(AF34=0,0,IF(AG34=0,0,IF(SUM(AF34:AG34)&gt;5,3,IF(SUM(AF34:AG34)&gt;4,2,IF(ลับ!FV34&lt;4,1,2))))))</f>
        <v>0</v>
      </c>
      <c r="AI34" s="237">
        <f>IF(เวลาเรียน!C34=0," ",IF(ลับ!GG34=0,0,IF(SUM(คุณลักษณะ!F34,คุณลักษณะ!I34,คุณลักษณะ!N34,คุณลักษณะ!Q34,คุณลักษณะ!U34,คุณลักษณะ!X34,คุณลักษณะ!AE34,คุณลักษณะ!AH34)&gt;20,IF(ลับ!GF34&gt;15,3,2),IF(SUM(คุณลักษณะ!F34,คุณลักษณะ!I34,คุณลักษณะ!N34,คุณลักษณะ!Q34,คุณลักษณะ!U34,คุณลักษณะ!X34,คุณลักษณะ!AE34,คุณลักษณะ!AH34)&gt;16,2,IF(ลับ!GF34&gt;12,2,1)))))</f>
        <v>0</v>
      </c>
      <c r="AJ34" s="192">
        <f t="shared" si="0"/>
        <v>0</v>
      </c>
      <c r="AK34" s="232"/>
      <c r="AL34" s="232"/>
      <c r="AM34" s="232"/>
      <c r="AN34" s="77"/>
      <c r="AO34" s="77"/>
      <c r="AP34" s="77"/>
      <c r="AQ34" s="77"/>
      <c r="AR34" s="77"/>
      <c r="AS34" s="77"/>
    </row>
    <row r="35" spans="1:45" ht="15.2" customHeight="1" thickBot="1">
      <c r="A35" s="238">
        <v>30</v>
      </c>
      <c r="B35" s="110"/>
      <c r="C35" s="111"/>
      <c r="D35" s="111"/>
      <c r="E35" s="111"/>
      <c r="F35" s="239">
        <f>IF(เวลาเรียน!C35=0," ",IF(คุณลักษณะ!B35=0,0,IF(คุณลักษณะ!C35=0,0,IF(คุณลักษณะ!D35=0,0,IF(คุณลักษณะ!E35=0,0,IF(SUM(B35:E35)&gt;10,3,IF(SUM(B35:E35)&gt;8,2,IF(ลับ!FC35&lt;7,1,2))))))))</f>
        <v>0</v>
      </c>
      <c r="G35" s="110"/>
      <c r="H35" s="111"/>
      <c r="I35" s="239">
        <f>IF(เวลาเรียน!C35=0," ",IF(G35=0,0,IF(H35=0,0,IF(SUM(G35:H35)&gt;5,3,IF(SUM(G35:H35)&gt;4,2,IF(ลับ!FF35&lt;4,1,2))))))</f>
        <v>0</v>
      </c>
      <c r="J35" s="132"/>
      <c r="K35" s="132"/>
      <c r="L35" s="240">
        <v>30</v>
      </c>
      <c r="M35" s="110"/>
      <c r="N35" s="239">
        <f>IF(เวลาเรียน!C35=0," ",M35)</f>
        <v>0</v>
      </c>
      <c r="O35" s="238"/>
      <c r="P35" s="112"/>
      <c r="Q35" s="239">
        <f>IF(เวลาเรียน!C35=0," ",IF(O35=0,0,IF(P35=0,0,IF(SUM(O35:P35)&gt;5,3,IF(SUM(O35:P35)&gt;4,2,IF(ลับ!FI35&lt;4,1,2))))))</f>
        <v>0</v>
      </c>
      <c r="R35" s="245">
        <v>30</v>
      </c>
      <c r="S35" s="238"/>
      <c r="T35" s="112"/>
      <c r="U35" s="239">
        <f>IF(เวลาเรียน!C35=0," ",IF(S35=0,0,IF(T35=0,0,IF(SUM(S35:T35)&gt;5,3,IF(SUM(S35:T35)&gt;4,2,IF(ลับ!FL35&lt;4,1,2))))))</f>
        <v>0</v>
      </c>
      <c r="V35" s="110"/>
      <c r="W35" s="112"/>
      <c r="X35" s="239">
        <f>IF(เวลาเรียน!C35=0," ",IF(V35=0,0,IF(W35=0,0,IF(SUM(V35:W35)&gt;5,3,IF(SUM(V35:W35)&gt;4,2,IF(ลับ!FO35&lt;4,1,2))))))</f>
        <v>0</v>
      </c>
      <c r="Y35" s="245"/>
      <c r="Z35" s="229"/>
      <c r="AA35" s="229"/>
      <c r="AB35" s="245">
        <v>30</v>
      </c>
      <c r="AC35" s="238"/>
      <c r="AD35" s="112"/>
      <c r="AE35" s="239">
        <f>IF(เวลาเรียน!C35=0," ",IF(Y35=0,0,IF(AC35=0,0,IF(AD35=0,0,IF(SUM(Y35,AC35:AD35)&gt;7,3,IF(SUM(Y35,AC35:AD35)&gt;5,2,IF(ลับ!FS35&lt;5,1,2)))))))</f>
        <v>0</v>
      </c>
      <c r="AF35" s="110"/>
      <c r="AG35" s="242"/>
      <c r="AH35" s="239">
        <f>IF(เวลาเรียน!C35=0," ",IF(AF35=0,0,IF(AG35=0,0,IF(SUM(AF35:AG35)&gt;5,3,IF(SUM(AF35:AG35)&gt;4,2,IF(ลับ!FV35&lt;4,1,2))))))</f>
        <v>0</v>
      </c>
      <c r="AI35" s="244">
        <f>IF(เวลาเรียน!C35=0," ",IF(ลับ!GG35=0,0,IF(SUM(คุณลักษณะ!F35,คุณลักษณะ!I35,คุณลักษณะ!N35,คุณลักษณะ!Q35,คุณลักษณะ!U35,คุณลักษณะ!X35,คุณลักษณะ!AE35,คุณลักษณะ!AH35)&gt;20,IF(ลับ!GF35&gt;15,3,2),IF(SUM(คุณลักษณะ!F35,คุณลักษณะ!I35,คุณลักษณะ!N35,คุณลักษณะ!Q35,คุณลักษณะ!U35,คุณลักษณะ!X35,คุณลักษณะ!AE35,คุณลักษณะ!AH35)&gt;16,2,IF(ลับ!GF35&gt;12,2,1)))))</f>
        <v>0</v>
      </c>
      <c r="AJ35" s="195">
        <f t="shared" si="0"/>
        <v>0</v>
      </c>
      <c r="AK35" s="232"/>
      <c r="AL35" s="232"/>
      <c r="AM35" s="232"/>
      <c r="AN35" s="77"/>
      <c r="AO35" s="77"/>
      <c r="AP35" s="77"/>
      <c r="AQ35" s="77"/>
      <c r="AR35" s="77"/>
      <c r="AS35" s="77"/>
    </row>
    <row r="36" spans="1:45" ht="15.2" customHeight="1">
      <c r="A36" s="226">
        <v>31</v>
      </c>
      <c r="B36" s="104"/>
      <c r="C36" s="105"/>
      <c r="D36" s="105"/>
      <c r="E36" s="105"/>
      <c r="F36" s="224">
        <f>IF(เวลาเรียน!C36=0," ",IF(คุณลักษณะ!B36=0,0,IF(คุณลักษณะ!C36=0,0,IF(คุณลักษณะ!D36=0,0,IF(คุณลักษณะ!E36=0,0,IF(SUM(B36:E36)&gt;10,3,IF(SUM(B36:E36)&gt;8,2,IF(ลับ!FC36&lt;7,1,2))))))))</f>
        <v>0</v>
      </c>
      <c r="G36" s="104"/>
      <c r="H36" s="105"/>
      <c r="I36" s="224">
        <f>IF(เวลาเรียน!C36=0," ",IF(G36=0,0,IF(H36=0,0,IF(SUM(G36:H36)&gt;5,3,IF(SUM(G36:H36)&gt;4,2,IF(ลับ!FF36&lt;4,1,2))))))</f>
        <v>0</v>
      </c>
      <c r="J36" s="132"/>
      <c r="K36" s="132"/>
      <c r="L36" s="227">
        <v>31</v>
      </c>
      <c r="M36" s="104"/>
      <c r="N36" s="224">
        <f>IF(เวลาเรียน!C36=0," ",M36)</f>
        <v>0</v>
      </c>
      <c r="O36" s="226"/>
      <c r="P36" s="106"/>
      <c r="Q36" s="224">
        <f>IF(เวลาเรียน!C36=0," ",IF(O36=0,0,IF(P36=0,0,IF(SUM(O36:P36)&gt;5,3,IF(SUM(O36:P36)&gt;4,2,IF(ลับ!FI36&lt;4,1,2))))))</f>
        <v>0</v>
      </c>
      <c r="R36" s="227">
        <v>31</v>
      </c>
      <c r="S36" s="226"/>
      <c r="T36" s="106"/>
      <c r="U36" s="224">
        <f>IF(เวลาเรียน!C36=0," ",IF(S36=0,0,IF(T36=0,0,IF(SUM(S36:T36)&gt;5,3,IF(SUM(S36:T36)&gt;4,2,IF(ลับ!FL36&lt;4,1,2))))))</f>
        <v>0</v>
      </c>
      <c r="V36" s="104"/>
      <c r="W36" s="106"/>
      <c r="X36" s="224">
        <f>IF(เวลาเรียน!C36=0," ",IF(V36=0,0,IF(W36=0,0,IF(SUM(V36:W36)&gt;5,3,IF(SUM(V36:W36)&gt;4,2,IF(ลับ!FO36&lt;4,1,2))))))</f>
        <v>0</v>
      </c>
      <c r="Y36" s="227"/>
      <c r="Z36" s="229"/>
      <c r="AA36" s="229"/>
      <c r="AB36" s="227">
        <v>31</v>
      </c>
      <c r="AC36" s="226"/>
      <c r="AD36" s="106"/>
      <c r="AE36" s="224">
        <f>IF(เวลาเรียน!C36=0," ",IF(Y36=0,0,IF(AC36=0,0,IF(AD36=0,0,IF(SUM(Y36,AC36:AD36)&gt;7,3,IF(SUM(Y36,AC36:AD36)&gt;5,2,IF(ลับ!FS36&lt;5,1,2)))))))</f>
        <v>0</v>
      </c>
      <c r="AF36" s="104"/>
      <c r="AG36" s="105"/>
      <c r="AH36" s="224">
        <f>IF(เวลาเรียน!C36=0," ",IF(AF36=0,0,IF(AG36=0,0,IF(SUM(AF36:AG36)&gt;5,3,IF(SUM(AF36:AG36)&gt;4,2,IF(ลับ!FV36&lt;4,1,2))))))</f>
        <v>0</v>
      </c>
      <c r="AI36" s="231">
        <f>IF(เวลาเรียน!C36=0," ",IF(ลับ!GG36=0,0,IF(SUM(คุณลักษณะ!F36,คุณลักษณะ!I36,คุณลักษณะ!N36,คุณลักษณะ!Q36,คุณลักษณะ!U36,คุณลักษณะ!X36,คุณลักษณะ!AE36,คุณลักษณะ!AH36)&gt;20,IF(ลับ!GF36&gt;15,3,2),IF(SUM(คุณลักษณะ!F36,คุณลักษณะ!I36,คุณลักษณะ!N36,คุณลักษณะ!Q36,คุณลักษณะ!U36,คุณลักษณะ!X36,คุณลักษณะ!AE36,คุณลักษณะ!AH36)&gt;16,2,IF(ลับ!GF36&gt;12,2,1)))))</f>
        <v>0</v>
      </c>
      <c r="AJ36" s="194">
        <f t="shared" si="0"/>
        <v>0</v>
      </c>
      <c r="AK36" s="232"/>
      <c r="AL36" s="232"/>
      <c r="AM36" s="232"/>
      <c r="AN36" s="77"/>
      <c r="AO36" s="77"/>
      <c r="AP36" s="77"/>
      <c r="AQ36" s="77"/>
      <c r="AR36" s="77"/>
      <c r="AS36" s="77"/>
    </row>
    <row r="37" spans="1:45" ht="15.2" customHeight="1">
      <c r="A37" s="233">
        <v>32</v>
      </c>
      <c r="B37" s="107"/>
      <c r="C37" s="108"/>
      <c r="D37" s="108"/>
      <c r="E37" s="108"/>
      <c r="F37" s="160">
        <f>IF(เวลาเรียน!C37=0," ",IF(คุณลักษณะ!B37=0,0,IF(คุณลักษณะ!C37=0,0,IF(คุณลักษณะ!D37=0,0,IF(คุณลักษณะ!E37=0,0,IF(SUM(B37:E37)&gt;10,3,IF(SUM(B37:E37)&gt;8,2,IF(ลับ!FC37&lt;7,1,2))))))))</f>
        <v>0</v>
      </c>
      <c r="G37" s="107"/>
      <c r="H37" s="108"/>
      <c r="I37" s="160">
        <f>IF(เวลาเรียน!C37=0," ",IF(G37=0,0,IF(H37=0,0,IF(SUM(G37:H37)&gt;5,3,IF(SUM(G37:H37)&gt;4,2,IF(ลับ!FF37&lt;4,1,2))))))</f>
        <v>0</v>
      </c>
      <c r="J37" s="132"/>
      <c r="K37" s="132"/>
      <c r="L37" s="234">
        <v>32</v>
      </c>
      <c r="M37" s="107"/>
      <c r="N37" s="160">
        <f>IF(เวลาเรียน!C37=0," ",M37)</f>
        <v>0</v>
      </c>
      <c r="O37" s="233"/>
      <c r="P37" s="109"/>
      <c r="Q37" s="160">
        <f>IF(เวลาเรียน!C37=0," ",IF(O37=0,0,IF(P37=0,0,IF(SUM(O37:P37)&gt;5,3,IF(SUM(O37:P37)&gt;4,2,IF(ลับ!FI37&lt;4,1,2))))))</f>
        <v>0</v>
      </c>
      <c r="R37" s="234">
        <v>32</v>
      </c>
      <c r="S37" s="233"/>
      <c r="T37" s="109"/>
      <c r="U37" s="160">
        <f>IF(เวลาเรียน!C37=0," ",IF(S37=0,0,IF(T37=0,0,IF(SUM(S37:T37)&gt;5,3,IF(SUM(S37:T37)&gt;4,2,IF(ลับ!FL37&lt;4,1,2))))))</f>
        <v>0</v>
      </c>
      <c r="V37" s="107"/>
      <c r="W37" s="109"/>
      <c r="X37" s="160">
        <f>IF(เวลาเรียน!C37=0," ",IF(V37=0,0,IF(W37=0,0,IF(SUM(V37:W37)&gt;5,3,IF(SUM(V37:W37)&gt;4,2,IF(ลับ!FO37&lt;4,1,2))))))</f>
        <v>0</v>
      </c>
      <c r="Y37" s="234"/>
      <c r="Z37" s="229"/>
      <c r="AA37" s="229"/>
      <c r="AB37" s="234">
        <v>32</v>
      </c>
      <c r="AC37" s="233"/>
      <c r="AD37" s="109"/>
      <c r="AE37" s="160">
        <f>IF(เวลาเรียน!C37=0," ",IF(Y37=0,0,IF(AC37=0,0,IF(AD37=0,0,IF(SUM(Y37,AC37:AD37)&gt;7,3,IF(SUM(Y37,AC37:AD37)&gt;5,2,IF(ลับ!FS37&lt;5,1,2)))))))</f>
        <v>0</v>
      </c>
      <c r="AF37" s="107"/>
      <c r="AG37" s="123"/>
      <c r="AH37" s="160">
        <f>IF(เวลาเรียน!C37=0," ",IF(AF37=0,0,IF(AG37=0,0,IF(SUM(AF37:AG37)&gt;5,3,IF(SUM(AF37:AG37)&gt;4,2,IF(ลับ!FV37&lt;4,1,2))))))</f>
        <v>0</v>
      </c>
      <c r="AI37" s="237">
        <f>IF(เวลาเรียน!C37=0," ",IF(ลับ!GG37=0,0,IF(SUM(คุณลักษณะ!F37,คุณลักษณะ!I37,คุณลักษณะ!N37,คุณลักษณะ!Q37,คุณลักษณะ!U37,คุณลักษณะ!X37,คุณลักษณะ!AE37,คุณลักษณะ!AH37)&gt;20,IF(ลับ!GF37&gt;15,3,2),IF(SUM(คุณลักษณะ!F37,คุณลักษณะ!I37,คุณลักษณะ!N37,คุณลักษณะ!Q37,คุณลักษณะ!U37,คุณลักษณะ!X37,คุณลักษณะ!AE37,คุณลักษณะ!AH37)&gt;16,2,IF(ลับ!GF37&gt;12,2,1)))))</f>
        <v>0</v>
      </c>
      <c r="AJ37" s="192">
        <f t="shared" si="0"/>
        <v>0</v>
      </c>
      <c r="AK37" s="232"/>
      <c r="AL37" s="232"/>
      <c r="AM37" s="232"/>
      <c r="AN37" s="77"/>
      <c r="AO37" s="77"/>
      <c r="AP37" s="77"/>
      <c r="AQ37" s="77"/>
      <c r="AR37" s="77"/>
      <c r="AS37" s="77"/>
    </row>
    <row r="38" spans="1:45" ht="15.2" customHeight="1">
      <c r="A38" s="233">
        <v>33</v>
      </c>
      <c r="B38" s="107"/>
      <c r="C38" s="108"/>
      <c r="D38" s="108"/>
      <c r="E38" s="108"/>
      <c r="F38" s="160">
        <f>IF(เวลาเรียน!C38=0," ",IF(คุณลักษณะ!B38=0,0,IF(คุณลักษณะ!C38=0,0,IF(คุณลักษณะ!D38=0,0,IF(คุณลักษณะ!E38=0,0,IF(SUM(B38:E38)&gt;10,3,IF(SUM(B38:E38)&gt;8,2,IF(ลับ!FC38&lt;7,1,2))))))))</f>
        <v>0</v>
      </c>
      <c r="G38" s="107"/>
      <c r="H38" s="108"/>
      <c r="I38" s="160">
        <f>IF(เวลาเรียน!C38=0," ",IF(G38=0,0,IF(H38=0,0,IF(SUM(G38:H38)&gt;5,3,IF(SUM(G38:H38)&gt;4,2,IF(ลับ!FF38&lt;4,1,2))))))</f>
        <v>0</v>
      </c>
      <c r="J38" s="132"/>
      <c r="K38" s="132"/>
      <c r="L38" s="234">
        <v>33</v>
      </c>
      <c r="M38" s="107"/>
      <c r="N38" s="160">
        <f>IF(เวลาเรียน!C38=0," ",M38)</f>
        <v>0</v>
      </c>
      <c r="O38" s="233"/>
      <c r="P38" s="109"/>
      <c r="Q38" s="160">
        <f>IF(เวลาเรียน!C38=0," ",IF(O38=0,0,IF(P38=0,0,IF(SUM(O38:P38)&gt;5,3,IF(SUM(O38:P38)&gt;4,2,IF(ลับ!FI38&lt;4,1,2))))))</f>
        <v>0</v>
      </c>
      <c r="R38" s="234">
        <v>33</v>
      </c>
      <c r="S38" s="233"/>
      <c r="T38" s="109"/>
      <c r="U38" s="160">
        <f>IF(เวลาเรียน!C38=0," ",IF(S38=0,0,IF(T38=0,0,IF(SUM(S38:T38)&gt;5,3,IF(SUM(S38:T38)&gt;4,2,IF(ลับ!FL38&lt;4,1,2))))))</f>
        <v>0</v>
      </c>
      <c r="V38" s="107"/>
      <c r="W38" s="109"/>
      <c r="X38" s="160">
        <f>IF(เวลาเรียน!C38=0," ",IF(V38=0,0,IF(W38=0,0,IF(SUM(V38:W38)&gt;5,3,IF(SUM(V38:W38)&gt;4,2,IF(ลับ!FO38&lt;4,1,2))))))</f>
        <v>0</v>
      </c>
      <c r="Y38" s="234"/>
      <c r="Z38" s="229"/>
      <c r="AA38" s="229"/>
      <c r="AB38" s="234">
        <v>33</v>
      </c>
      <c r="AC38" s="233"/>
      <c r="AD38" s="109"/>
      <c r="AE38" s="160">
        <f>IF(เวลาเรียน!C38=0," ",IF(Y38=0,0,IF(AC38=0,0,IF(AD38=0,0,IF(SUM(Y38,AC38:AD38)&gt;7,3,IF(SUM(Y38,AC38:AD38)&gt;5,2,IF(ลับ!FS38&lt;5,1,2)))))))</f>
        <v>0</v>
      </c>
      <c r="AF38" s="107"/>
      <c r="AG38" s="123"/>
      <c r="AH38" s="160">
        <f>IF(เวลาเรียน!C38=0," ",IF(AF38=0,0,IF(AG38=0,0,IF(SUM(AF38:AG38)&gt;5,3,IF(SUM(AF38:AG38)&gt;4,2,IF(ลับ!FV38&lt;4,1,2))))))</f>
        <v>0</v>
      </c>
      <c r="AI38" s="237">
        <f>IF(เวลาเรียน!C38=0," ",IF(ลับ!GG38=0,0,IF(SUM(คุณลักษณะ!F38,คุณลักษณะ!I38,คุณลักษณะ!N38,คุณลักษณะ!Q38,คุณลักษณะ!U38,คุณลักษณะ!X38,คุณลักษณะ!AE38,คุณลักษณะ!AH38)&gt;20,IF(ลับ!GF38&gt;15,3,2),IF(SUM(คุณลักษณะ!F38,คุณลักษณะ!I38,คุณลักษณะ!N38,คุณลักษณะ!Q38,คุณลักษณะ!U38,คุณลักษณะ!X38,คุณลักษณะ!AE38,คุณลักษณะ!AH38)&gt;16,2,IF(ลับ!GF38&gt;12,2,1)))))</f>
        <v>0</v>
      </c>
      <c r="AJ38" s="192">
        <f t="shared" ref="AJ38:AJ55" si="1">IF(AI38=" "," ",IF(AI38=0,SUM(F38,I38,N38,Q38,U38,X38,AE38,AH38)*(49/21),IF(AI38=1,50+((SUM(F38,I38,N38,Q38,U38,X38,AE38,AH38)-8)*(14/8)),IF(AI38=2,65+((SUM(F38,I38,N38,Q38,U38,X38,AE38,AH38)-13)*(14/9)),80+((SUM(F38,I38,N38,Q38,U38,X38,AE38,AH38)-21)*(20/3))))))</f>
        <v>0</v>
      </c>
      <c r="AK38" s="232"/>
      <c r="AL38" s="232"/>
      <c r="AM38" s="232"/>
      <c r="AN38" s="77"/>
      <c r="AO38" s="77"/>
      <c r="AP38" s="77"/>
      <c r="AQ38" s="77"/>
      <c r="AR38" s="77"/>
      <c r="AS38" s="77"/>
    </row>
    <row r="39" spans="1:45" ht="15.2" customHeight="1">
      <c r="A39" s="233">
        <v>34</v>
      </c>
      <c r="B39" s="107"/>
      <c r="C39" s="108"/>
      <c r="D39" s="108"/>
      <c r="E39" s="108"/>
      <c r="F39" s="160">
        <f>IF(เวลาเรียน!C39=0," ",IF(คุณลักษณะ!B39=0,0,IF(คุณลักษณะ!C39=0,0,IF(คุณลักษณะ!D39=0,0,IF(คุณลักษณะ!E39=0,0,IF(SUM(B39:E39)&gt;10,3,IF(SUM(B39:E39)&gt;8,2,IF(ลับ!FC39&lt;7,1,2))))))))</f>
        <v>0</v>
      </c>
      <c r="G39" s="107"/>
      <c r="H39" s="108"/>
      <c r="I39" s="160">
        <f>IF(เวลาเรียน!C39=0," ",IF(G39=0,0,IF(H39=0,0,IF(SUM(G39:H39)&gt;5,3,IF(SUM(G39:H39)&gt;4,2,IF(ลับ!FF39&lt;4,1,2))))))</f>
        <v>0</v>
      </c>
      <c r="J39" s="132"/>
      <c r="K39" s="132"/>
      <c r="L39" s="234">
        <v>34</v>
      </c>
      <c r="M39" s="107"/>
      <c r="N39" s="160">
        <f>IF(เวลาเรียน!C39=0," ",M39)</f>
        <v>0</v>
      </c>
      <c r="O39" s="233"/>
      <c r="P39" s="109"/>
      <c r="Q39" s="160">
        <f>IF(เวลาเรียน!C39=0," ",IF(O39=0,0,IF(P39=0,0,IF(SUM(O39:P39)&gt;5,3,IF(SUM(O39:P39)&gt;4,2,IF(ลับ!FI39&lt;4,1,2))))))</f>
        <v>0</v>
      </c>
      <c r="R39" s="234">
        <v>34</v>
      </c>
      <c r="S39" s="233"/>
      <c r="T39" s="109"/>
      <c r="U39" s="160">
        <f>IF(เวลาเรียน!C39=0," ",IF(S39=0,0,IF(T39=0,0,IF(SUM(S39:T39)&gt;5,3,IF(SUM(S39:T39)&gt;4,2,IF(ลับ!FL39&lt;4,1,2))))))</f>
        <v>0</v>
      </c>
      <c r="V39" s="107"/>
      <c r="W39" s="109"/>
      <c r="X39" s="160">
        <f>IF(เวลาเรียน!C39=0," ",IF(V39=0,0,IF(W39=0,0,IF(SUM(V39:W39)&gt;5,3,IF(SUM(V39:W39)&gt;4,2,IF(ลับ!FO39&lt;4,1,2))))))</f>
        <v>0</v>
      </c>
      <c r="Y39" s="234"/>
      <c r="Z39" s="229"/>
      <c r="AA39" s="229"/>
      <c r="AB39" s="234">
        <v>34</v>
      </c>
      <c r="AC39" s="233"/>
      <c r="AD39" s="109"/>
      <c r="AE39" s="160">
        <f>IF(เวลาเรียน!C39=0," ",IF(Y39=0,0,IF(AC39=0,0,IF(AD39=0,0,IF(SUM(Y39,AC39:AD39)&gt;7,3,IF(SUM(Y39,AC39:AD39)&gt;5,2,IF(ลับ!FS39&lt;5,1,2)))))))</f>
        <v>0</v>
      </c>
      <c r="AF39" s="107"/>
      <c r="AG39" s="123"/>
      <c r="AH39" s="160">
        <f>IF(เวลาเรียน!C39=0," ",IF(AF39=0,0,IF(AG39=0,0,IF(SUM(AF39:AG39)&gt;5,3,IF(SUM(AF39:AG39)&gt;4,2,IF(ลับ!FV39&lt;4,1,2))))))</f>
        <v>0</v>
      </c>
      <c r="AI39" s="237">
        <f>IF(เวลาเรียน!C39=0," ",IF(ลับ!GG39=0,0,IF(SUM(คุณลักษณะ!F39,คุณลักษณะ!I39,คุณลักษณะ!N39,คุณลักษณะ!Q39,คุณลักษณะ!U39,คุณลักษณะ!X39,คุณลักษณะ!AE39,คุณลักษณะ!AH39)&gt;20,IF(ลับ!GF39&gt;15,3,2),IF(SUM(คุณลักษณะ!F39,คุณลักษณะ!I39,คุณลักษณะ!N39,คุณลักษณะ!Q39,คุณลักษณะ!U39,คุณลักษณะ!X39,คุณลักษณะ!AE39,คุณลักษณะ!AH39)&gt;16,2,IF(ลับ!GF39&gt;12,2,1)))))</f>
        <v>0</v>
      </c>
      <c r="AJ39" s="192">
        <f t="shared" si="1"/>
        <v>0</v>
      </c>
      <c r="AK39" s="232"/>
      <c r="AL39" s="232"/>
      <c r="AM39" s="232"/>
      <c r="AN39" s="77"/>
      <c r="AO39" s="77"/>
      <c r="AP39" s="77"/>
      <c r="AQ39" s="77"/>
      <c r="AR39" s="77"/>
      <c r="AS39" s="77"/>
    </row>
    <row r="40" spans="1:45" ht="15.2" customHeight="1" thickBot="1">
      <c r="A40" s="238">
        <v>35</v>
      </c>
      <c r="B40" s="110"/>
      <c r="C40" s="111"/>
      <c r="D40" s="111"/>
      <c r="E40" s="111"/>
      <c r="F40" s="239">
        <f>IF(เวลาเรียน!C40=0," ",IF(คุณลักษณะ!B40=0,0,IF(คุณลักษณะ!C40=0,0,IF(คุณลักษณะ!D40=0,0,IF(คุณลักษณะ!E40=0,0,IF(SUM(B40:E40)&gt;10,3,IF(SUM(B40:E40)&gt;8,2,IF(ลับ!FC40&lt;7,1,2))))))))</f>
        <v>0</v>
      </c>
      <c r="G40" s="110"/>
      <c r="H40" s="111"/>
      <c r="I40" s="239">
        <f>IF(เวลาเรียน!C40=0," ",IF(G40=0,0,IF(H40=0,0,IF(SUM(G40:H40)&gt;5,3,IF(SUM(G40:H40)&gt;4,2,IF(ลับ!FF40&lt;4,1,2))))))</f>
        <v>0</v>
      </c>
      <c r="J40" s="132"/>
      <c r="K40" s="132"/>
      <c r="L40" s="240">
        <v>35</v>
      </c>
      <c r="M40" s="110"/>
      <c r="N40" s="239">
        <f>IF(เวลาเรียน!C40=0," ",M40)</f>
        <v>0</v>
      </c>
      <c r="O40" s="238"/>
      <c r="P40" s="112"/>
      <c r="Q40" s="239">
        <f>IF(เวลาเรียน!C40=0," ",IF(O40=0,0,IF(P40=0,0,IF(SUM(O40:P40)&gt;5,3,IF(SUM(O40:P40)&gt;4,2,IF(ลับ!FI40&lt;4,1,2))))))</f>
        <v>0</v>
      </c>
      <c r="R40" s="240">
        <v>35</v>
      </c>
      <c r="S40" s="238"/>
      <c r="T40" s="112"/>
      <c r="U40" s="239">
        <f>IF(เวลาเรียน!C40=0," ",IF(S40=0,0,IF(T40=0,0,IF(SUM(S40:T40)&gt;5,3,IF(SUM(S40:T40)&gt;4,2,IF(ลับ!FL40&lt;4,1,2))))))</f>
        <v>0</v>
      </c>
      <c r="V40" s="110"/>
      <c r="W40" s="112"/>
      <c r="X40" s="239">
        <f>IF(เวลาเรียน!C40=0," ",IF(V40=0,0,IF(W40=0,0,IF(SUM(V40:W40)&gt;5,3,IF(SUM(V40:W40)&gt;4,2,IF(ลับ!FO40&lt;4,1,2))))))</f>
        <v>0</v>
      </c>
      <c r="Y40" s="240"/>
      <c r="Z40" s="229"/>
      <c r="AA40" s="229"/>
      <c r="AB40" s="240">
        <v>35</v>
      </c>
      <c r="AC40" s="238"/>
      <c r="AD40" s="112"/>
      <c r="AE40" s="239">
        <f>IF(เวลาเรียน!C40=0," ",IF(Y40=0,0,IF(AC40=0,0,IF(AD40=0,0,IF(SUM(Y40,AC40:AD40)&gt;7,3,IF(SUM(Y40,AC40:AD40)&gt;5,2,IF(ลับ!FS40&lt;5,1,2)))))))</f>
        <v>0</v>
      </c>
      <c r="AF40" s="110"/>
      <c r="AG40" s="242"/>
      <c r="AH40" s="239">
        <f>IF(เวลาเรียน!C40=0," ",IF(AF40=0,0,IF(AG40=0,0,IF(SUM(AF40:AG40)&gt;5,3,IF(SUM(AF40:AG40)&gt;4,2,IF(ลับ!FV40&lt;4,1,2))))))</f>
        <v>0</v>
      </c>
      <c r="AI40" s="244">
        <f>IF(เวลาเรียน!C40=0," ",IF(ลับ!GG40=0,0,IF(SUM(คุณลักษณะ!F40,คุณลักษณะ!I40,คุณลักษณะ!N40,คุณลักษณะ!Q40,คุณลักษณะ!U40,คุณลักษณะ!X40,คุณลักษณะ!AE40,คุณลักษณะ!AH40)&gt;20,IF(ลับ!GF40&gt;15,3,2),IF(SUM(คุณลักษณะ!F40,คุณลักษณะ!I40,คุณลักษณะ!N40,คุณลักษณะ!Q40,คุณลักษณะ!U40,คุณลักษณะ!X40,คุณลักษณะ!AE40,คุณลักษณะ!AH40)&gt;16,2,IF(ลับ!GF40&gt;12,2,1)))))</f>
        <v>0</v>
      </c>
      <c r="AJ40" s="195">
        <f t="shared" si="1"/>
        <v>0</v>
      </c>
      <c r="AK40" s="232"/>
      <c r="AL40" s="232"/>
      <c r="AM40" s="232"/>
      <c r="AN40" s="77"/>
      <c r="AO40" s="77"/>
      <c r="AP40" s="77"/>
      <c r="AQ40" s="77"/>
      <c r="AR40" s="77"/>
      <c r="AS40" s="77"/>
    </row>
    <row r="41" spans="1:45" ht="15.2" customHeight="1">
      <c r="A41" s="226">
        <v>36</v>
      </c>
      <c r="B41" s="104"/>
      <c r="C41" s="105"/>
      <c r="D41" s="105"/>
      <c r="E41" s="105"/>
      <c r="F41" s="224">
        <f>IF(เวลาเรียน!C41=0," ",IF(คุณลักษณะ!B41=0,0,IF(คุณลักษณะ!C41=0,0,IF(คุณลักษณะ!D41=0,0,IF(คุณลักษณะ!E41=0,0,IF(SUM(B41:E41)&gt;10,3,IF(SUM(B41:E41)&gt;8,2,IF(ลับ!FC41&lt;7,1,2))))))))</f>
        <v>0</v>
      </c>
      <c r="G41" s="104"/>
      <c r="H41" s="105"/>
      <c r="I41" s="224">
        <f>IF(เวลาเรียน!C41=0," ",IF(G41=0,0,IF(H41=0,0,IF(SUM(G41:H41)&gt;5,3,IF(SUM(G41:H41)&gt;4,2,IF(ลับ!FF41&lt;4,1,2))))))</f>
        <v>0</v>
      </c>
      <c r="J41" s="132"/>
      <c r="K41" s="132"/>
      <c r="L41" s="227">
        <v>36</v>
      </c>
      <c r="M41" s="104"/>
      <c r="N41" s="224">
        <f>IF(เวลาเรียน!C41=0," ",M41)</f>
        <v>0</v>
      </c>
      <c r="O41" s="226"/>
      <c r="P41" s="106"/>
      <c r="Q41" s="224">
        <f>IF(เวลาเรียน!C41=0," ",IF(O41=0,0,IF(P41=0,0,IF(SUM(O41:P41)&gt;5,3,IF(SUM(O41:P41)&gt;4,2,IF(ลับ!FI41&lt;4,1,2))))))</f>
        <v>0</v>
      </c>
      <c r="R41" s="225">
        <v>36</v>
      </c>
      <c r="S41" s="226"/>
      <c r="T41" s="106"/>
      <c r="U41" s="224">
        <f>IF(เวลาเรียน!C41=0," ",IF(S41=0,0,IF(T41=0,0,IF(SUM(S41:T41)&gt;5,3,IF(SUM(S41:T41)&gt;4,2,IF(ลับ!FL41&lt;4,1,2))))))</f>
        <v>0</v>
      </c>
      <c r="V41" s="104"/>
      <c r="W41" s="106"/>
      <c r="X41" s="224">
        <f>IF(เวลาเรียน!C41=0," ",IF(V41=0,0,IF(W41=0,0,IF(SUM(V41:W41)&gt;5,3,IF(SUM(V41:W41)&gt;4,2,IF(ลับ!FO41&lt;4,1,2))))))</f>
        <v>0</v>
      </c>
      <c r="Y41" s="225"/>
      <c r="Z41" s="229"/>
      <c r="AA41" s="229"/>
      <c r="AB41" s="225">
        <v>36</v>
      </c>
      <c r="AC41" s="226"/>
      <c r="AD41" s="106"/>
      <c r="AE41" s="224">
        <f>IF(เวลาเรียน!C41=0," ",IF(Y41=0,0,IF(AC41=0,0,IF(AD41=0,0,IF(SUM(Y41,AC41:AD41)&gt;7,3,IF(SUM(Y41,AC41:AD41)&gt;5,2,IF(ลับ!FS41&lt;5,1,2)))))))</f>
        <v>0</v>
      </c>
      <c r="AF41" s="104"/>
      <c r="AG41" s="105"/>
      <c r="AH41" s="224">
        <f>IF(เวลาเรียน!C41=0," ",IF(AF41=0,0,IF(AG41=0,0,IF(SUM(AF41:AG41)&gt;5,3,IF(SUM(AF41:AG41)&gt;4,2,IF(ลับ!FV41&lt;4,1,2))))))</f>
        <v>0</v>
      </c>
      <c r="AI41" s="231">
        <f>IF(เวลาเรียน!C41=0," ",IF(ลับ!GG41=0,0,IF(SUM(คุณลักษณะ!F41,คุณลักษณะ!I41,คุณลักษณะ!N41,คุณลักษณะ!Q41,คุณลักษณะ!U41,คุณลักษณะ!X41,คุณลักษณะ!AE41,คุณลักษณะ!AH41)&gt;20,IF(ลับ!GF41&gt;15,3,2),IF(SUM(คุณลักษณะ!F41,คุณลักษณะ!I41,คุณลักษณะ!N41,คุณลักษณะ!Q41,คุณลักษณะ!U41,คุณลักษณะ!X41,คุณลักษณะ!AE41,คุณลักษณะ!AH41)&gt;16,2,IF(ลับ!GF41&gt;12,2,1)))))</f>
        <v>0</v>
      </c>
      <c r="AJ41" s="194">
        <f t="shared" si="1"/>
        <v>0</v>
      </c>
      <c r="AK41" s="232"/>
      <c r="AL41" s="232"/>
      <c r="AM41" s="232"/>
      <c r="AN41" s="77"/>
      <c r="AO41" s="77"/>
      <c r="AP41" s="77"/>
      <c r="AQ41" s="77"/>
      <c r="AR41" s="77"/>
      <c r="AS41" s="77"/>
    </row>
    <row r="42" spans="1:45" ht="15.2" customHeight="1">
      <c r="A42" s="233">
        <v>37</v>
      </c>
      <c r="B42" s="107"/>
      <c r="C42" s="108"/>
      <c r="D42" s="108"/>
      <c r="E42" s="108"/>
      <c r="F42" s="160">
        <f>IF(เวลาเรียน!C42=0," ",IF(คุณลักษณะ!B42=0,0,IF(คุณลักษณะ!C42=0,0,IF(คุณลักษณะ!D42=0,0,IF(คุณลักษณะ!E42=0,0,IF(SUM(B42:E42)&gt;10,3,IF(SUM(B42:E42)&gt;8,2,IF(ลับ!FC42&lt;7,1,2))))))))</f>
        <v>0</v>
      </c>
      <c r="G42" s="107"/>
      <c r="H42" s="108"/>
      <c r="I42" s="160">
        <f>IF(เวลาเรียน!C42=0," ",IF(G42=0,0,IF(H42=0,0,IF(SUM(G42:H42)&gt;5,3,IF(SUM(G42:H42)&gt;4,2,IF(ลับ!FF42&lt;4,1,2))))))</f>
        <v>0</v>
      </c>
      <c r="J42" s="132"/>
      <c r="K42" s="132"/>
      <c r="L42" s="234">
        <v>37</v>
      </c>
      <c r="M42" s="107"/>
      <c r="N42" s="160">
        <f>IF(เวลาเรียน!C42=0," ",M42)</f>
        <v>0</v>
      </c>
      <c r="O42" s="233"/>
      <c r="P42" s="109"/>
      <c r="Q42" s="160">
        <f>IF(เวลาเรียน!C42=0," ",IF(O42=0,0,IF(P42=0,0,IF(SUM(O42:P42)&gt;5,3,IF(SUM(O42:P42)&gt;4,2,IF(ลับ!FI42&lt;4,1,2))))))</f>
        <v>0</v>
      </c>
      <c r="R42" s="234">
        <v>37</v>
      </c>
      <c r="S42" s="233"/>
      <c r="T42" s="109"/>
      <c r="U42" s="160">
        <f>IF(เวลาเรียน!C42=0," ",IF(S42=0,0,IF(T42=0,0,IF(SUM(S42:T42)&gt;5,3,IF(SUM(S42:T42)&gt;4,2,IF(ลับ!FL42&lt;4,1,2))))))</f>
        <v>0</v>
      </c>
      <c r="V42" s="107"/>
      <c r="W42" s="109"/>
      <c r="X42" s="160">
        <f>IF(เวลาเรียน!C42=0," ",IF(V42=0,0,IF(W42=0,0,IF(SUM(V42:W42)&gt;5,3,IF(SUM(V42:W42)&gt;4,2,IF(ลับ!FO42&lt;4,1,2))))))</f>
        <v>0</v>
      </c>
      <c r="Y42" s="234"/>
      <c r="Z42" s="229"/>
      <c r="AA42" s="229"/>
      <c r="AB42" s="234">
        <v>37</v>
      </c>
      <c r="AC42" s="233"/>
      <c r="AD42" s="109"/>
      <c r="AE42" s="160">
        <f>IF(เวลาเรียน!C42=0," ",IF(Y42=0,0,IF(AC42=0,0,IF(AD42=0,0,IF(SUM(Y42,AC42:AD42)&gt;7,3,IF(SUM(Y42,AC42:AD42)&gt;5,2,IF(ลับ!FS42&lt;5,1,2)))))))</f>
        <v>0</v>
      </c>
      <c r="AF42" s="107"/>
      <c r="AG42" s="123"/>
      <c r="AH42" s="160">
        <f>IF(เวลาเรียน!C42=0," ",IF(AF42=0,0,IF(AG42=0,0,IF(SUM(AF42:AG42)&gt;5,3,IF(SUM(AF42:AG42)&gt;4,2,IF(ลับ!FV42&lt;4,1,2))))))</f>
        <v>0</v>
      </c>
      <c r="AI42" s="237">
        <f>IF(เวลาเรียน!C42=0," ",IF(ลับ!GG42=0,0,IF(SUM(คุณลักษณะ!F42,คุณลักษณะ!I42,คุณลักษณะ!N42,คุณลักษณะ!Q42,คุณลักษณะ!U42,คุณลักษณะ!X42,คุณลักษณะ!AE42,คุณลักษณะ!AH42)&gt;20,IF(ลับ!GF42&gt;15,3,2),IF(SUM(คุณลักษณะ!F42,คุณลักษณะ!I42,คุณลักษณะ!N42,คุณลักษณะ!Q42,คุณลักษณะ!U42,คุณลักษณะ!X42,คุณลักษณะ!AE42,คุณลักษณะ!AH42)&gt;16,2,IF(ลับ!GF42&gt;12,2,1)))))</f>
        <v>0</v>
      </c>
      <c r="AJ42" s="192">
        <f t="shared" si="1"/>
        <v>0</v>
      </c>
      <c r="AK42" s="232"/>
      <c r="AL42" s="232"/>
      <c r="AM42" s="232"/>
      <c r="AN42" s="77"/>
      <c r="AO42" s="77"/>
      <c r="AP42" s="77"/>
      <c r="AQ42" s="77"/>
      <c r="AR42" s="77"/>
      <c r="AS42" s="77"/>
    </row>
    <row r="43" spans="1:45" ht="15.2" customHeight="1">
      <c r="A43" s="233">
        <v>38</v>
      </c>
      <c r="B43" s="107"/>
      <c r="C43" s="108"/>
      <c r="D43" s="108"/>
      <c r="E43" s="108"/>
      <c r="F43" s="160">
        <f>IF(เวลาเรียน!C43=0," ",IF(คุณลักษณะ!B43=0,0,IF(คุณลักษณะ!C43=0,0,IF(คุณลักษณะ!D43=0,0,IF(คุณลักษณะ!E43=0,0,IF(SUM(B43:E43)&gt;10,3,IF(SUM(B43:E43)&gt;8,2,IF(ลับ!FC43&lt;7,1,2))))))))</f>
        <v>0</v>
      </c>
      <c r="G43" s="107"/>
      <c r="H43" s="108"/>
      <c r="I43" s="160">
        <f>IF(เวลาเรียน!C43=0," ",IF(G43=0,0,IF(H43=0,0,IF(SUM(G43:H43)&gt;5,3,IF(SUM(G43:H43)&gt;4,2,IF(ลับ!FF43&lt;4,1,2))))))</f>
        <v>0</v>
      </c>
      <c r="J43" s="132"/>
      <c r="K43" s="132"/>
      <c r="L43" s="234">
        <v>38</v>
      </c>
      <c r="M43" s="107"/>
      <c r="N43" s="160">
        <f>IF(เวลาเรียน!C43=0," ",M43)</f>
        <v>0</v>
      </c>
      <c r="O43" s="233"/>
      <c r="P43" s="109"/>
      <c r="Q43" s="160">
        <f>IF(เวลาเรียน!C43=0," ",IF(O43=0,0,IF(P43=0,0,IF(SUM(O43:P43)&gt;5,3,IF(SUM(O43:P43)&gt;4,2,IF(ลับ!FI43&lt;4,1,2))))))</f>
        <v>0</v>
      </c>
      <c r="R43" s="234">
        <v>38</v>
      </c>
      <c r="S43" s="233"/>
      <c r="T43" s="109"/>
      <c r="U43" s="160">
        <f>IF(เวลาเรียน!C43=0," ",IF(S43=0,0,IF(T43=0,0,IF(SUM(S43:T43)&gt;5,3,IF(SUM(S43:T43)&gt;4,2,IF(ลับ!FL43&lt;4,1,2))))))</f>
        <v>0</v>
      </c>
      <c r="V43" s="107"/>
      <c r="W43" s="109"/>
      <c r="X43" s="160">
        <f>IF(เวลาเรียน!C43=0," ",IF(V43=0,0,IF(W43=0,0,IF(SUM(V43:W43)&gt;5,3,IF(SUM(V43:W43)&gt;4,2,IF(ลับ!FO43&lt;4,1,2))))))</f>
        <v>0</v>
      </c>
      <c r="Y43" s="234"/>
      <c r="Z43" s="229"/>
      <c r="AA43" s="229"/>
      <c r="AB43" s="234">
        <v>38</v>
      </c>
      <c r="AC43" s="233"/>
      <c r="AD43" s="109"/>
      <c r="AE43" s="160">
        <f>IF(เวลาเรียน!C43=0," ",IF(Y43=0,0,IF(AC43=0,0,IF(AD43=0,0,IF(SUM(Y43,AC43:AD43)&gt;7,3,IF(SUM(Y43,AC43:AD43)&gt;5,2,IF(ลับ!FS43&lt;5,1,2)))))))</f>
        <v>0</v>
      </c>
      <c r="AF43" s="107"/>
      <c r="AG43" s="123"/>
      <c r="AH43" s="160">
        <f>IF(เวลาเรียน!C43=0," ",IF(AF43=0,0,IF(AG43=0,0,IF(SUM(AF43:AG43)&gt;5,3,IF(SUM(AF43:AG43)&gt;4,2,IF(ลับ!FV43&lt;4,1,2))))))</f>
        <v>0</v>
      </c>
      <c r="AI43" s="237">
        <f>IF(เวลาเรียน!C43=0," ",IF(ลับ!GG43=0,0,IF(SUM(คุณลักษณะ!F43,คุณลักษณะ!I43,คุณลักษณะ!N43,คุณลักษณะ!Q43,คุณลักษณะ!U43,คุณลักษณะ!X43,คุณลักษณะ!AE43,คุณลักษณะ!AH43)&gt;20,IF(ลับ!GF43&gt;15,3,2),IF(SUM(คุณลักษณะ!F43,คุณลักษณะ!I43,คุณลักษณะ!N43,คุณลักษณะ!Q43,คุณลักษณะ!U43,คุณลักษณะ!X43,คุณลักษณะ!AE43,คุณลักษณะ!AH43)&gt;16,2,IF(ลับ!GF43&gt;12,2,1)))))</f>
        <v>0</v>
      </c>
      <c r="AJ43" s="192">
        <f t="shared" si="1"/>
        <v>0</v>
      </c>
      <c r="AK43" s="232"/>
      <c r="AL43" s="232"/>
      <c r="AM43" s="232"/>
      <c r="AN43" s="77"/>
      <c r="AO43" s="77"/>
      <c r="AP43" s="77"/>
      <c r="AQ43" s="77"/>
      <c r="AR43" s="77"/>
      <c r="AS43" s="77"/>
    </row>
    <row r="44" spans="1:45" ht="15.2" customHeight="1">
      <c r="A44" s="233">
        <v>39</v>
      </c>
      <c r="B44" s="107"/>
      <c r="C44" s="108"/>
      <c r="D44" s="108"/>
      <c r="E44" s="108"/>
      <c r="F44" s="160">
        <f>IF(เวลาเรียน!C44=0," ",IF(คุณลักษณะ!B44=0,0,IF(คุณลักษณะ!C44=0,0,IF(คุณลักษณะ!D44=0,0,IF(คุณลักษณะ!E44=0,0,IF(SUM(B44:E44)&gt;10,3,IF(SUM(B44:E44)&gt;8,2,IF(ลับ!FC44&lt;7,1,2))))))))</f>
        <v>0</v>
      </c>
      <c r="G44" s="107"/>
      <c r="H44" s="108"/>
      <c r="I44" s="160">
        <f>IF(เวลาเรียน!C44=0," ",IF(G44=0,0,IF(H44=0,0,IF(SUM(G44:H44)&gt;5,3,IF(SUM(G44:H44)&gt;4,2,IF(ลับ!FF44&lt;4,1,2))))))</f>
        <v>0</v>
      </c>
      <c r="J44" s="132"/>
      <c r="K44" s="132"/>
      <c r="L44" s="234">
        <v>39</v>
      </c>
      <c r="M44" s="107"/>
      <c r="N44" s="160">
        <f>IF(เวลาเรียน!C44=0," ",M44)</f>
        <v>0</v>
      </c>
      <c r="O44" s="233"/>
      <c r="P44" s="109"/>
      <c r="Q44" s="160">
        <f>IF(เวลาเรียน!C44=0," ",IF(O44=0,0,IF(P44=0,0,IF(SUM(O44:P44)&gt;5,3,IF(SUM(O44:P44)&gt;4,2,IF(ลับ!FI44&lt;4,1,2))))))</f>
        <v>0</v>
      </c>
      <c r="R44" s="234">
        <v>39</v>
      </c>
      <c r="S44" s="233"/>
      <c r="T44" s="109"/>
      <c r="U44" s="160">
        <f>IF(เวลาเรียน!C44=0," ",IF(S44=0,0,IF(T44=0,0,IF(SUM(S44:T44)&gt;5,3,IF(SUM(S44:T44)&gt;4,2,IF(ลับ!FL44&lt;4,1,2))))))</f>
        <v>0</v>
      </c>
      <c r="V44" s="107"/>
      <c r="W44" s="109"/>
      <c r="X44" s="160">
        <f>IF(เวลาเรียน!C44=0," ",IF(V44=0,0,IF(W44=0,0,IF(SUM(V44:W44)&gt;5,3,IF(SUM(V44:W44)&gt;4,2,IF(ลับ!FO44&lt;4,1,2))))))</f>
        <v>0</v>
      </c>
      <c r="Y44" s="234"/>
      <c r="Z44" s="229"/>
      <c r="AA44" s="229"/>
      <c r="AB44" s="234">
        <v>39</v>
      </c>
      <c r="AC44" s="233"/>
      <c r="AD44" s="109"/>
      <c r="AE44" s="160">
        <f>IF(เวลาเรียน!C44=0," ",IF(Y44=0,0,IF(AC44=0,0,IF(AD44=0,0,IF(SUM(Y44,AC44:AD44)&gt;7,3,IF(SUM(Y44,AC44:AD44)&gt;5,2,IF(ลับ!FS44&lt;5,1,2)))))))</f>
        <v>0</v>
      </c>
      <c r="AF44" s="107"/>
      <c r="AG44" s="123"/>
      <c r="AH44" s="160">
        <f>IF(เวลาเรียน!C44=0," ",IF(AF44=0,0,IF(AG44=0,0,IF(SUM(AF44:AG44)&gt;5,3,IF(SUM(AF44:AG44)&gt;4,2,IF(ลับ!FV44&lt;4,1,2))))))</f>
        <v>0</v>
      </c>
      <c r="AI44" s="237">
        <f>IF(เวลาเรียน!C44=0," ",IF(ลับ!GG44=0,0,IF(SUM(คุณลักษณะ!F44,คุณลักษณะ!I44,คุณลักษณะ!N44,คุณลักษณะ!Q44,คุณลักษณะ!U44,คุณลักษณะ!X44,คุณลักษณะ!AE44,คุณลักษณะ!AH44)&gt;20,IF(ลับ!GF44&gt;15,3,2),IF(SUM(คุณลักษณะ!F44,คุณลักษณะ!I44,คุณลักษณะ!N44,คุณลักษณะ!Q44,คุณลักษณะ!U44,คุณลักษณะ!X44,คุณลักษณะ!AE44,คุณลักษณะ!AH44)&gt;16,2,IF(ลับ!GF44&gt;12,2,1)))))</f>
        <v>0</v>
      </c>
      <c r="AJ44" s="192">
        <f t="shared" si="1"/>
        <v>0</v>
      </c>
      <c r="AK44" s="232"/>
      <c r="AL44" s="232"/>
      <c r="AM44" s="232"/>
      <c r="AN44" s="77"/>
      <c r="AO44" s="77"/>
      <c r="AP44" s="77"/>
      <c r="AQ44" s="77"/>
      <c r="AR44" s="77"/>
      <c r="AS44" s="77"/>
    </row>
    <row r="45" spans="1:45" ht="15.2" customHeight="1" thickBot="1">
      <c r="A45" s="238">
        <v>40</v>
      </c>
      <c r="B45" s="110"/>
      <c r="C45" s="111"/>
      <c r="D45" s="111"/>
      <c r="E45" s="111"/>
      <c r="F45" s="239">
        <f>IF(เวลาเรียน!C45=0," ",IF(คุณลักษณะ!B45=0,0,IF(คุณลักษณะ!C45=0,0,IF(คุณลักษณะ!D45=0,0,IF(คุณลักษณะ!E45=0,0,IF(SUM(B45:E45)&gt;10,3,IF(SUM(B45:E45)&gt;8,2,IF(ลับ!FC45&lt;7,1,2))))))))</f>
        <v>0</v>
      </c>
      <c r="G45" s="110"/>
      <c r="H45" s="111"/>
      <c r="I45" s="239">
        <f>IF(เวลาเรียน!C45=0," ",IF(G45=0,0,IF(H45=0,0,IF(SUM(G45:H45)&gt;5,3,IF(SUM(G45:H45)&gt;4,2,IF(ลับ!FF45&lt;4,1,2))))))</f>
        <v>0</v>
      </c>
      <c r="J45" s="132"/>
      <c r="K45" s="132"/>
      <c r="L45" s="240">
        <v>40</v>
      </c>
      <c r="M45" s="110"/>
      <c r="N45" s="239">
        <f>IF(เวลาเรียน!C45=0," ",M45)</f>
        <v>0</v>
      </c>
      <c r="O45" s="238"/>
      <c r="P45" s="112"/>
      <c r="Q45" s="239">
        <f>IF(เวลาเรียน!C45=0," ",IF(O45=0,0,IF(P45=0,0,IF(SUM(O45:P45)&gt;5,3,IF(SUM(O45:P45)&gt;4,2,IF(ลับ!FI45&lt;4,1,2))))))</f>
        <v>0</v>
      </c>
      <c r="R45" s="245">
        <v>40</v>
      </c>
      <c r="S45" s="238"/>
      <c r="T45" s="112"/>
      <c r="U45" s="239">
        <f>IF(เวลาเรียน!C45=0," ",IF(S45=0,0,IF(T45=0,0,IF(SUM(S45:T45)&gt;5,3,IF(SUM(S45:T45)&gt;4,2,IF(ลับ!FL45&lt;4,1,2))))))</f>
        <v>0</v>
      </c>
      <c r="V45" s="110"/>
      <c r="W45" s="112"/>
      <c r="X45" s="239">
        <f>IF(เวลาเรียน!C45=0," ",IF(V45=0,0,IF(W45=0,0,IF(SUM(V45:W45)&gt;5,3,IF(SUM(V45:W45)&gt;4,2,IF(ลับ!FO45&lt;4,1,2))))))</f>
        <v>0</v>
      </c>
      <c r="Y45" s="245"/>
      <c r="Z45" s="229"/>
      <c r="AA45" s="229"/>
      <c r="AB45" s="245">
        <v>40</v>
      </c>
      <c r="AC45" s="238"/>
      <c r="AD45" s="112"/>
      <c r="AE45" s="239">
        <f>IF(เวลาเรียน!C45=0," ",IF(Y45=0,0,IF(AC45=0,0,IF(AD45=0,0,IF(SUM(Y45,AC45:AD45)&gt;7,3,IF(SUM(Y45,AC45:AD45)&gt;5,2,IF(ลับ!FS45&lt;5,1,2)))))))</f>
        <v>0</v>
      </c>
      <c r="AF45" s="110"/>
      <c r="AG45" s="242"/>
      <c r="AH45" s="239">
        <f>IF(เวลาเรียน!C45=0," ",IF(AF45=0,0,IF(AG45=0,0,IF(SUM(AF45:AG45)&gt;5,3,IF(SUM(AF45:AG45)&gt;4,2,IF(ลับ!FV45&lt;4,1,2))))))</f>
        <v>0</v>
      </c>
      <c r="AI45" s="244">
        <f>IF(เวลาเรียน!C45=0," ",IF(ลับ!GG45=0,0,IF(SUM(คุณลักษณะ!F45,คุณลักษณะ!I45,คุณลักษณะ!N45,คุณลักษณะ!Q45,คุณลักษณะ!U45,คุณลักษณะ!X45,คุณลักษณะ!AE45,คุณลักษณะ!AH45)&gt;20,IF(ลับ!GF45&gt;15,3,2),IF(SUM(คุณลักษณะ!F45,คุณลักษณะ!I45,คุณลักษณะ!N45,คุณลักษณะ!Q45,คุณลักษณะ!U45,คุณลักษณะ!X45,คุณลักษณะ!AE45,คุณลักษณะ!AH45)&gt;16,2,IF(ลับ!GF45&gt;12,2,1)))))</f>
        <v>0</v>
      </c>
      <c r="AJ45" s="195">
        <f t="shared" si="1"/>
        <v>0</v>
      </c>
      <c r="AK45" s="232"/>
      <c r="AL45" s="232"/>
      <c r="AM45" s="232"/>
      <c r="AN45" s="77"/>
      <c r="AO45" s="77"/>
      <c r="AP45" s="77"/>
      <c r="AQ45" s="77"/>
      <c r="AR45" s="77"/>
      <c r="AS45" s="77"/>
    </row>
    <row r="46" spans="1:45" ht="15.2" customHeight="1">
      <c r="A46" s="226">
        <v>41</v>
      </c>
      <c r="B46" s="104"/>
      <c r="C46" s="105"/>
      <c r="D46" s="105"/>
      <c r="E46" s="105"/>
      <c r="F46" s="224">
        <f>IF(เวลาเรียน!C46=0," ",IF(คุณลักษณะ!B46=0,0,IF(คุณลักษณะ!C46=0,0,IF(คุณลักษณะ!D46=0,0,IF(คุณลักษณะ!E46=0,0,IF(SUM(B46:E46)&gt;10,3,IF(SUM(B46:E46)&gt;8,2,IF(ลับ!FC46&lt;7,1,2))))))))</f>
        <v>0</v>
      </c>
      <c r="G46" s="104"/>
      <c r="H46" s="105"/>
      <c r="I46" s="224">
        <f>IF(เวลาเรียน!C46=0," ",IF(G46=0,0,IF(H46=0,0,IF(SUM(G46:H46)&gt;5,3,IF(SUM(G46:H46)&gt;4,2,IF(ลับ!FF46&lt;4,1,2))))))</f>
        <v>0</v>
      </c>
      <c r="J46" s="132"/>
      <c r="K46" s="132"/>
      <c r="L46" s="227">
        <v>41</v>
      </c>
      <c r="M46" s="104"/>
      <c r="N46" s="224">
        <f>IF(เวลาเรียน!C46=0," ",M46)</f>
        <v>0</v>
      </c>
      <c r="O46" s="226"/>
      <c r="P46" s="106"/>
      <c r="Q46" s="224">
        <f>IF(เวลาเรียน!C46=0," ",IF(O46=0,0,IF(P46=0,0,IF(SUM(O46:P46)&gt;5,3,IF(SUM(O46:P46)&gt;4,2,IF(ลับ!FI46&lt;4,1,2))))))</f>
        <v>0</v>
      </c>
      <c r="R46" s="227">
        <v>41</v>
      </c>
      <c r="S46" s="226"/>
      <c r="T46" s="106"/>
      <c r="U46" s="224">
        <f>IF(เวลาเรียน!C46=0," ",IF(S46=0,0,IF(T46=0,0,IF(SUM(S46:T46)&gt;5,3,IF(SUM(S46:T46)&gt;4,2,IF(ลับ!FL46&lt;4,1,2))))))</f>
        <v>0</v>
      </c>
      <c r="V46" s="104"/>
      <c r="W46" s="106"/>
      <c r="X46" s="224">
        <f>IF(เวลาเรียน!C46=0," ",IF(V46=0,0,IF(W46=0,0,IF(SUM(V46:W46)&gt;5,3,IF(SUM(V46:W46)&gt;4,2,IF(ลับ!FO46&lt;4,1,2))))))</f>
        <v>0</v>
      </c>
      <c r="Y46" s="227"/>
      <c r="Z46" s="229"/>
      <c r="AA46" s="229"/>
      <c r="AB46" s="227">
        <v>41</v>
      </c>
      <c r="AC46" s="226"/>
      <c r="AD46" s="106"/>
      <c r="AE46" s="224">
        <f>IF(เวลาเรียน!C46=0," ",IF(Y46=0,0,IF(AC46=0,0,IF(AD46=0,0,IF(SUM(Y46,AC46:AD46)&gt;7,3,IF(SUM(Y46,AC46:AD46)&gt;5,2,IF(ลับ!FS46&lt;5,1,2)))))))</f>
        <v>0</v>
      </c>
      <c r="AF46" s="104"/>
      <c r="AG46" s="105"/>
      <c r="AH46" s="224">
        <f>IF(เวลาเรียน!C46=0," ",IF(AF46=0,0,IF(AG46=0,0,IF(SUM(AF46:AG46)&gt;5,3,IF(SUM(AF46:AG46)&gt;4,2,IF(ลับ!FV46&lt;4,1,2))))))</f>
        <v>0</v>
      </c>
      <c r="AI46" s="231">
        <f>IF(เวลาเรียน!C46=0," ",IF(ลับ!GG46=0,0,IF(SUM(คุณลักษณะ!F46,คุณลักษณะ!I46,คุณลักษณะ!N46,คุณลักษณะ!Q46,คุณลักษณะ!U46,คุณลักษณะ!X46,คุณลักษณะ!AE46,คุณลักษณะ!AH46)&gt;20,IF(ลับ!GF46&gt;15,3,2),IF(SUM(คุณลักษณะ!F46,คุณลักษณะ!I46,คุณลักษณะ!N46,คุณลักษณะ!Q46,คุณลักษณะ!U46,คุณลักษณะ!X46,คุณลักษณะ!AE46,คุณลักษณะ!AH46)&gt;16,2,IF(ลับ!GF46&gt;12,2,1)))))</f>
        <v>0</v>
      </c>
      <c r="AJ46" s="194">
        <f t="shared" si="1"/>
        <v>0</v>
      </c>
      <c r="AK46" s="232"/>
      <c r="AL46" s="232"/>
      <c r="AM46" s="232"/>
      <c r="AN46" s="77"/>
      <c r="AO46" s="77"/>
      <c r="AP46" s="77"/>
      <c r="AQ46" s="77"/>
      <c r="AR46" s="77"/>
      <c r="AS46" s="77"/>
    </row>
    <row r="47" spans="1:45" ht="15.2" customHeight="1">
      <c r="A47" s="233">
        <v>42</v>
      </c>
      <c r="B47" s="107"/>
      <c r="C47" s="108"/>
      <c r="D47" s="108"/>
      <c r="E47" s="108"/>
      <c r="F47" s="160">
        <f>IF(เวลาเรียน!C47=0," ",IF(คุณลักษณะ!B47=0,0,IF(คุณลักษณะ!C47=0,0,IF(คุณลักษณะ!D47=0,0,IF(คุณลักษณะ!E47=0,0,IF(SUM(B47:E47)&gt;10,3,IF(SUM(B47:E47)&gt;8,2,IF(ลับ!FC47&lt;7,1,2))))))))</f>
        <v>0</v>
      </c>
      <c r="G47" s="107"/>
      <c r="H47" s="108"/>
      <c r="I47" s="160">
        <f>IF(เวลาเรียน!C47=0," ",IF(G47=0,0,IF(H47=0,0,IF(SUM(G47:H47)&gt;5,3,IF(SUM(G47:H47)&gt;4,2,IF(ลับ!FF47&lt;4,1,2))))))</f>
        <v>0</v>
      </c>
      <c r="J47" s="132"/>
      <c r="K47" s="132"/>
      <c r="L47" s="234">
        <v>42</v>
      </c>
      <c r="M47" s="107"/>
      <c r="N47" s="160">
        <f>IF(เวลาเรียน!C47=0," ",M47)</f>
        <v>0</v>
      </c>
      <c r="O47" s="233"/>
      <c r="P47" s="109"/>
      <c r="Q47" s="160">
        <f>IF(เวลาเรียน!C47=0," ",IF(O47=0,0,IF(P47=0,0,IF(SUM(O47:P47)&gt;5,3,IF(SUM(O47:P47)&gt;4,2,IF(ลับ!FI47&lt;4,1,2))))))</f>
        <v>0</v>
      </c>
      <c r="R47" s="234">
        <v>42</v>
      </c>
      <c r="S47" s="233"/>
      <c r="T47" s="109"/>
      <c r="U47" s="160">
        <f>IF(เวลาเรียน!C47=0," ",IF(S47=0,0,IF(T47=0,0,IF(SUM(S47:T47)&gt;5,3,IF(SUM(S47:T47)&gt;4,2,IF(ลับ!FL47&lt;4,1,2))))))</f>
        <v>0</v>
      </c>
      <c r="V47" s="107"/>
      <c r="W47" s="109"/>
      <c r="X47" s="160">
        <f>IF(เวลาเรียน!C47=0," ",IF(V47=0,0,IF(W47=0,0,IF(SUM(V47:W47)&gt;5,3,IF(SUM(V47:W47)&gt;4,2,IF(ลับ!FO47&lt;4,1,2))))))</f>
        <v>0</v>
      </c>
      <c r="Y47" s="234"/>
      <c r="Z47" s="229"/>
      <c r="AA47" s="229"/>
      <c r="AB47" s="234">
        <v>42</v>
      </c>
      <c r="AC47" s="233"/>
      <c r="AD47" s="109"/>
      <c r="AE47" s="160">
        <f>IF(เวลาเรียน!C47=0," ",IF(Y47=0,0,IF(AC47=0,0,IF(AD47=0,0,IF(SUM(Y47,AC47:AD47)&gt;7,3,IF(SUM(Y47,AC47:AD47)&gt;5,2,IF(ลับ!FS47&lt;5,1,2)))))))</f>
        <v>0</v>
      </c>
      <c r="AF47" s="107"/>
      <c r="AG47" s="123"/>
      <c r="AH47" s="160">
        <f>IF(เวลาเรียน!C47=0," ",IF(AF47=0,0,IF(AG47=0,0,IF(SUM(AF47:AG47)&gt;5,3,IF(SUM(AF47:AG47)&gt;4,2,IF(ลับ!FV47&lt;4,1,2))))))</f>
        <v>0</v>
      </c>
      <c r="AI47" s="237">
        <f>IF(เวลาเรียน!C47=0," ",IF(ลับ!GG47=0,0,IF(SUM(คุณลักษณะ!F47,คุณลักษณะ!I47,คุณลักษณะ!N47,คุณลักษณะ!Q47,คุณลักษณะ!U47,คุณลักษณะ!X47,คุณลักษณะ!AE47,คุณลักษณะ!AH47)&gt;20,IF(ลับ!GF47&gt;15,3,2),IF(SUM(คุณลักษณะ!F47,คุณลักษณะ!I47,คุณลักษณะ!N47,คุณลักษณะ!Q47,คุณลักษณะ!U47,คุณลักษณะ!X47,คุณลักษณะ!AE47,คุณลักษณะ!AH47)&gt;16,2,IF(ลับ!GF47&gt;12,2,1)))))</f>
        <v>0</v>
      </c>
      <c r="AJ47" s="192">
        <f t="shared" si="1"/>
        <v>0</v>
      </c>
      <c r="AK47" s="232"/>
      <c r="AL47" s="232"/>
      <c r="AM47" s="232"/>
      <c r="AN47" s="77"/>
      <c r="AO47" s="77"/>
      <c r="AP47" s="77"/>
      <c r="AQ47" s="77"/>
      <c r="AR47" s="77"/>
      <c r="AS47" s="77"/>
    </row>
    <row r="48" spans="1:45" ht="15.2" customHeight="1">
      <c r="A48" s="233">
        <v>43</v>
      </c>
      <c r="B48" s="107"/>
      <c r="C48" s="108"/>
      <c r="D48" s="108"/>
      <c r="E48" s="108"/>
      <c r="F48" s="160">
        <f>IF(เวลาเรียน!C48=0," ",IF(คุณลักษณะ!B48=0,0,IF(คุณลักษณะ!C48=0,0,IF(คุณลักษณะ!D48=0,0,IF(คุณลักษณะ!E48=0,0,IF(SUM(B48:E48)&gt;10,3,IF(SUM(B48:E48)&gt;8,2,IF(ลับ!FC48&lt;7,1,2))))))))</f>
        <v>0</v>
      </c>
      <c r="G48" s="107"/>
      <c r="H48" s="108"/>
      <c r="I48" s="160">
        <f>IF(เวลาเรียน!C48=0," ",IF(G48=0,0,IF(H48=0,0,IF(SUM(G48:H48)&gt;5,3,IF(SUM(G48:H48)&gt;4,2,IF(ลับ!FF48&lt;4,1,2))))))</f>
        <v>0</v>
      </c>
      <c r="J48" s="132"/>
      <c r="K48" s="132"/>
      <c r="L48" s="234">
        <v>43</v>
      </c>
      <c r="M48" s="107"/>
      <c r="N48" s="160">
        <f>IF(เวลาเรียน!C48=0," ",M48)</f>
        <v>0</v>
      </c>
      <c r="O48" s="233"/>
      <c r="P48" s="109"/>
      <c r="Q48" s="160">
        <f>IF(เวลาเรียน!C48=0," ",IF(O48=0,0,IF(P48=0,0,IF(SUM(O48:P48)&gt;5,3,IF(SUM(O48:P48)&gt;4,2,IF(ลับ!FI48&lt;4,1,2))))))</f>
        <v>0</v>
      </c>
      <c r="R48" s="234">
        <v>43</v>
      </c>
      <c r="S48" s="233"/>
      <c r="T48" s="109"/>
      <c r="U48" s="160">
        <f>IF(เวลาเรียน!C48=0," ",IF(S48=0,0,IF(T48=0,0,IF(SUM(S48:T48)&gt;5,3,IF(SUM(S48:T48)&gt;4,2,IF(ลับ!FL48&lt;4,1,2))))))</f>
        <v>0</v>
      </c>
      <c r="V48" s="107"/>
      <c r="W48" s="109"/>
      <c r="X48" s="160">
        <f>IF(เวลาเรียน!C48=0," ",IF(V48=0,0,IF(W48=0,0,IF(SUM(V48:W48)&gt;5,3,IF(SUM(V48:W48)&gt;4,2,IF(ลับ!FO48&lt;4,1,2))))))</f>
        <v>0</v>
      </c>
      <c r="Y48" s="234"/>
      <c r="Z48" s="229"/>
      <c r="AA48" s="229"/>
      <c r="AB48" s="234">
        <v>43</v>
      </c>
      <c r="AC48" s="233"/>
      <c r="AD48" s="109"/>
      <c r="AE48" s="160">
        <f>IF(เวลาเรียน!C48=0," ",IF(Y48=0,0,IF(AC48=0,0,IF(AD48=0,0,IF(SUM(Y48,AC48:AD48)&gt;7,3,IF(SUM(Y48,AC48:AD48)&gt;5,2,IF(ลับ!FS48&lt;5,1,2)))))))</f>
        <v>0</v>
      </c>
      <c r="AF48" s="107"/>
      <c r="AG48" s="123"/>
      <c r="AH48" s="160">
        <f>IF(เวลาเรียน!C48=0," ",IF(AF48=0,0,IF(AG48=0,0,IF(SUM(AF48:AG48)&gt;5,3,IF(SUM(AF48:AG48)&gt;4,2,IF(ลับ!FV48&lt;4,1,2))))))</f>
        <v>0</v>
      </c>
      <c r="AI48" s="237">
        <f>IF(เวลาเรียน!C48=0," ",IF(ลับ!GG48=0,0,IF(SUM(คุณลักษณะ!F48,คุณลักษณะ!I48,คุณลักษณะ!N48,คุณลักษณะ!Q48,คุณลักษณะ!U48,คุณลักษณะ!X48,คุณลักษณะ!AE48,คุณลักษณะ!AH48)&gt;20,IF(ลับ!GF48&gt;15,3,2),IF(SUM(คุณลักษณะ!F48,คุณลักษณะ!I48,คุณลักษณะ!N48,คุณลักษณะ!Q48,คุณลักษณะ!U48,คุณลักษณะ!X48,คุณลักษณะ!AE48,คุณลักษณะ!AH48)&gt;16,2,IF(ลับ!GF48&gt;12,2,1)))))</f>
        <v>0</v>
      </c>
      <c r="AJ48" s="192">
        <f t="shared" si="1"/>
        <v>0</v>
      </c>
      <c r="AK48" s="232"/>
      <c r="AL48" s="232"/>
      <c r="AM48" s="232"/>
      <c r="AN48" s="77"/>
      <c r="AO48" s="77"/>
      <c r="AP48" s="77"/>
      <c r="AQ48" s="77"/>
      <c r="AR48" s="77"/>
      <c r="AS48" s="77"/>
    </row>
    <row r="49" spans="1:45" ht="15.2" customHeight="1">
      <c r="A49" s="233">
        <v>44</v>
      </c>
      <c r="B49" s="107"/>
      <c r="C49" s="108"/>
      <c r="D49" s="108"/>
      <c r="E49" s="108"/>
      <c r="F49" s="160">
        <f>IF(เวลาเรียน!C49=0," ",IF(คุณลักษณะ!B49=0,0,IF(คุณลักษณะ!C49=0,0,IF(คุณลักษณะ!D49=0,0,IF(คุณลักษณะ!E49=0,0,IF(SUM(B49:E49)&gt;10,3,IF(SUM(B49:E49)&gt;8,2,IF(ลับ!FC49&lt;7,1,2))))))))</f>
        <v>0</v>
      </c>
      <c r="G49" s="107"/>
      <c r="H49" s="108"/>
      <c r="I49" s="160">
        <f>IF(เวลาเรียน!C49=0," ",IF(G49=0,0,IF(H49=0,0,IF(SUM(G49:H49)&gt;5,3,IF(SUM(G49:H49)&gt;4,2,IF(ลับ!FF49&lt;4,1,2))))))</f>
        <v>0</v>
      </c>
      <c r="J49" s="132"/>
      <c r="K49" s="132"/>
      <c r="L49" s="234">
        <v>44</v>
      </c>
      <c r="M49" s="107"/>
      <c r="N49" s="160">
        <f>IF(เวลาเรียน!C49=0," ",M49)</f>
        <v>0</v>
      </c>
      <c r="O49" s="233"/>
      <c r="P49" s="109"/>
      <c r="Q49" s="160">
        <f>IF(เวลาเรียน!C49=0," ",IF(O49=0,0,IF(P49=0,0,IF(SUM(O49:P49)&gt;5,3,IF(SUM(O49:P49)&gt;4,2,IF(ลับ!FI49&lt;4,1,2))))))</f>
        <v>0</v>
      </c>
      <c r="R49" s="234">
        <v>44</v>
      </c>
      <c r="S49" s="233"/>
      <c r="T49" s="109"/>
      <c r="U49" s="160">
        <f>IF(เวลาเรียน!C49=0," ",IF(S49=0,0,IF(T49=0,0,IF(SUM(S49:T49)&gt;5,3,IF(SUM(S49:T49)&gt;4,2,IF(ลับ!FL49&lt;4,1,2))))))</f>
        <v>0</v>
      </c>
      <c r="V49" s="107"/>
      <c r="W49" s="109"/>
      <c r="X49" s="160">
        <f>IF(เวลาเรียน!C49=0," ",IF(V49=0,0,IF(W49=0,0,IF(SUM(V49:W49)&gt;5,3,IF(SUM(V49:W49)&gt;4,2,IF(ลับ!FO49&lt;4,1,2))))))</f>
        <v>0</v>
      </c>
      <c r="Y49" s="234"/>
      <c r="Z49" s="229"/>
      <c r="AA49" s="229"/>
      <c r="AB49" s="234">
        <v>44</v>
      </c>
      <c r="AC49" s="233"/>
      <c r="AD49" s="109"/>
      <c r="AE49" s="160">
        <f>IF(เวลาเรียน!C49=0," ",IF(Y49=0,0,IF(AC49=0,0,IF(AD49=0,0,IF(SUM(Y49,AC49:AD49)&gt;7,3,IF(SUM(Y49,AC49:AD49)&gt;5,2,IF(ลับ!FS49&lt;5,1,2)))))))</f>
        <v>0</v>
      </c>
      <c r="AF49" s="107"/>
      <c r="AG49" s="123"/>
      <c r="AH49" s="160">
        <f>IF(เวลาเรียน!C49=0," ",IF(AF49=0,0,IF(AG49=0,0,IF(SUM(AF49:AG49)&gt;5,3,IF(SUM(AF49:AG49)&gt;4,2,IF(ลับ!FV49&lt;4,1,2))))))</f>
        <v>0</v>
      </c>
      <c r="AI49" s="237">
        <f>IF(เวลาเรียน!C49=0," ",IF(ลับ!GG49=0,0,IF(SUM(คุณลักษณะ!F49,คุณลักษณะ!I49,คุณลักษณะ!N49,คุณลักษณะ!Q49,คุณลักษณะ!U49,คุณลักษณะ!X49,คุณลักษณะ!AE49,คุณลักษณะ!AH49)&gt;20,IF(ลับ!GF49&gt;15,3,2),IF(SUM(คุณลักษณะ!F49,คุณลักษณะ!I49,คุณลักษณะ!N49,คุณลักษณะ!Q49,คุณลักษณะ!U49,คุณลักษณะ!X49,คุณลักษณะ!AE49,คุณลักษณะ!AH49)&gt;16,2,IF(ลับ!GF49&gt;12,2,1)))))</f>
        <v>0</v>
      </c>
      <c r="AJ49" s="192">
        <f t="shared" si="1"/>
        <v>0</v>
      </c>
      <c r="AK49" s="232"/>
      <c r="AL49" s="232"/>
      <c r="AM49" s="232"/>
      <c r="AN49" s="77"/>
      <c r="AO49" s="77"/>
      <c r="AP49" s="77"/>
      <c r="AQ49" s="77"/>
      <c r="AR49" s="77"/>
      <c r="AS49" s="77"/>
    </row>
    <row r="50" spans="1:45" ht="15.2" customHeight="1" thickBot="1">
      <c r="A50" s="238">
        <v>45</v>
      </c>
      <c r="B50" s="110"/>
      <c r="C50" s="111"/>
      <c r="D50" s="111"/>
      <c r="E50" s="111"/>
      <c r="F50" s="239">
        <f>IF(เวลาเรียน!C50=0," ",IF(คุณลักษณะ!B50=0,0,IF(คุณลักษณะ!C50=0,0,IF(คุณลักษณะ!D50=0,0,IF(คุณลักษณะ!E50=0,0,IF(SUM(B50:E50)&gt;10,3,IF(SUM(B50:E50)&gt;8,2,IF(ลับ!FC50&lt;7,1,2))))))))</f>
        <v>0</v>
      </c>
      <c r="G50" s="110"/>
      <c r="H50" s="111"/>
      <c r="I50" s="239">
        <f>IF(เวลาเรียน!C50=0," ",IF(G50=0,0,IF(H50=0,0,IF(SUM(G50:H50)&gt;5,3,IF(SUM(G50:H50)&gt;4,2,IF(ลับ!FF50&lt;4,1,2))))))</f>
        <v>0</v>
      </c>
      <c r="J50" s="132"/>
      <c r="K50" s="132"/>
      <c r="L50" s="240">
        <v>45</v>
      </c>
      <c r="M50" s="110"/>
      <c r="N50" s="239">
        <f>IF(เวลาเรียน!C50=0," ",M50)</f>
        <v>0</v>
      </c>
      <c r="O50" s="238"/>
      <c r="P50" s="112"/>
      <c r="Q50" s="239">
        <f>IF(เวลาเรียน!C50=0," ",IF(O50=0,0,IF(P50=0,0,IF(SUM(O50:P50)&gt;5,3,IF(SUM(O50:P50)&gt;4,2,IF(ลับ!FI50&lt;4,1,2))))))</f>
        <v>0</v>
      </c>
      <c r="R50" s="240">
        <v>45</v>
      </c>
      <c r="S50" s="238"/>
      <c r="T50" s="112"/>
      <c r="U50" s="239">
        <f>IF(เวลาเรียน!C50=0," ",IF(S50=0,0,IF(T50=0,0,IF(SUM(S50:T50)&gt;5,3,IF(SUM(S50:T50)&gt;4,2,IF(ลับ!FL50&lt;4,1,2))))))</f>
        <v>0</v>
      </c>
      <c r="V50" s="110"/>
      <c r="W50" s="112"/>
      <c r="X50" s="239">
        <f>IF(เวลาเรียน!C50=0," ",IF(V50=0,0,IF(W50=0,0,IF(SUM(V50:W50)&gt;5,3,IF(SUM(V50:W50)&gt;4,2,IF(ลับ!FO50&lt;4,1,2))))))</f>
        <v>0</v>
      </c>
      <c r="Y50" s="240"/>
      <c r="Z50" s="229"/>
      <c r="AA50" s="229"/>
      <c r="AB50" s="240">
        <v>45</v>
      </c>
      <c r="AC50" s="238"/>
      <c r="AD50" s="112"/>
      <c r="AE50" s="239">
        <f>IF(เวลาเรียน!C50=0," ",IF(Y50=0,0,IF(AC50=0,0,IF(AD50=0,0,IF(SUM(Y50,AC50:AD50)&gt;7,3,IF(SUM(Y50,AC50:AD50)&gt;5,2,IF(ลับ!FS50&lt;5,1,2)))))))</f>
        <v>0</v>
      </c>
      <c r="AF50" s="110"/>
      <c r="AG50" s="242"/>
      <c r="AH50" s="239">
        <f>IF(เวลาเรียน!C50=0," ",IF(AF50=0,0,IF(AG50=0,0,IF(SUM(AF50:AG50)&gt;5,3,IF(SUM(AF50:AG50)&gt;4,2,IF(ลับ!FV50&lt;4,1,2))))))</f>
        <v>0</v>
      </c>
      <c r="AI50" s="244">
        <f>IF(เวลาเรียน!C50=0," ",IF(ลับ!GG50=0,0,IF(SUM(คุณลักษณะ!F50,คุณลักษณะ!I50,คุณลักษณะ!N50,คุณลักษณะ!Q50,คุณลักษณะ!U50,คุณลักษณะ!X50,คุณลักษณะ!AE50,คุณลักษณะ!AH50)&gt;20,IF(ลับ!GF50&gt;15,3,2),IF(SUM(คุณลักษณะ!F50,คุณลักษณะ!I50,คุณลักษณะ!N50,คุณลักษณะ!Q50,คุณลักษณะ!U50,คุณลักษณะ!X50,คุณลักษณะ!AE50,คุณลักษณะ!AH50)&gt;16,2,IF(ลับ!GF50&gt;12,2,1)))))</f>
        <v>0</v>
      </c>
      <c r="AJ50" s="195">
        <f t="shared" si="1"/>
        <v>0</v>
      </c>
      <c r="AK50" s="232"/>
      <c r="AL50" s="232"/>
      <c r="AM50" s="232"/>
      <c r="AN50" s="77"/>
      <c r="AO50" s="77"/>
      <c r="AP50" s="77"/>
      <c r="AQ50" s="77"/>
      <c r="AR50" s="77"/>
      <c r="AS50" s="77"/>
    </row>
    <row r="51" spans="1:45" ht="15.2" customHeight="1">
      <c r="A51" s="226">
        <v>46</v>
      </c>
      <c r="B51" s="104"/>
      <c r="C51" s="105"/>
      <c r="D51" s="105"/>
      <c r="E51" s="105"/>
      <c r="F51" s="224">
        <f>IF(เวลาเรียน!C51=0," ",IF(คุณลักษณะ!B51=0,0,IF(คุณลักษณะ!C51=0,0,IF(คุณลักษณะ!D51=0,0,IF(คุณลักษณะ!E51=0,0,IF(SUM(B51:E51)&gt;10,3,IF(SUM(B51:E51)&gt;8,2,IF(ลับ!FC51&lt;7,1,2))))))))</f>
        <v>0</v>
      </c>
      <c r="G51" s="104"/>
      <c r="H51" s="105"/>
      <c r="I51" s="224">
        <f>IF(เวลาเรียน!C51=0," ",IF(G51=0,0,IF(H51=0,0,IF(SUM(G51:H51)&gt;5,3,IF(SUM(G51:H51)&gt;4,2,IF(ลับ!FF51&lt;4,1,2))))))</f>
        <v>0</v>
      </c>
      <c r="J51" s="132"/>
      <c r="K51" s="132"/>
      <c r="L51" s="227">
        <v>46</v>
      </c>
      <c r="M51" s="104"/>
      <c r="N51" s="224">
        <f>IF(เวลาเรียน!C51=0," ",M51)</f>
        <v>0</v>
      </c>
      <c r="O51" s="226"/>
      <c r="P51" s="106"/>
      <c r="Q51" s="224">
        <f>IF(เวลาเรียน!C51=0," ",IF(O51=0,0,IF(P51=0,0,IF(SUM(O51:P51)&gt;5,3,IF(SUM(O51:P51)&gt;4,2,IF(ลับ!FI51&lt;4,1,2))))))</f>
        <v>0</v>
      </c>
      <c r="R51" s="225">
        <v>46</v>
      </c>
      <c r="S51" s="226"/>
      <c r="T51" s="106"/>
      <c r="U51" s="224">
        <f>IF(เวลาเรียน!C51=0," ",IF(S51=0,0,IF(T51=0,0,IF(SUM(S51:T51)&gt;5,3,IF(SUM(S51:T51)&gt;4,2,IF(ลับ!FL51&lt;4,1,2))))))</f>
        <v>0</v>
      </c>
      <c r="V51" s="104"/>
      <c r="W51" s="106"/>
      <c r="X51" s="224">
        <f>IF(เวลาเรียน!C51=0," ",IF(V51=0,0,IF(W51=0,0,IF(SUM(V51:W51)&gt;5,3,IF(SUM(V51:W51)&gt;4,2,IF(ลับ!FO51&lt;4,1,2))))))</f>
        <v>0</v>
      </c>
      <c r="Y51" s="225"/>
      <c r="Z51" s="229"/>
      <c r="AA51" s="229"/>
      <c r="AB51" s="225">
        <v>46</v>
      </c>
      <c r="AC51" s="226"/>
      <c r="AD51" s="106"/>
      <c r="AE51" s="224">
        <f>IF(เวลาเรียน!C51=0," ",IF(Y51=0,0,IF(AC51=0,0,IF(AD51=0,0,IF(SUM(Y51,AC51:AD51)&gt;7,3,IF(SUM(Y51,AC51:AD51)&gt;5,2,IF(ลับ!FS51&lt;5,1,2)))))))</f>
        <v>0</v>
      </c>
      <c r="AF51" s="104"/>
      <c r="AG51" s="105"/>
      <c r="AH51" s="224">
        <f>IF(เวลาเรียน!C51=0," ",IF(AF51=0,0,IF(AG51=0,0,IF(SUM(AF51:AG51)&gt;5,3,IF(SUM(AF51:AG51)&gt;4,2,IF(ลับ!FV51&lt;4,1,2))))))</f>
        <v>0</v>
      </c>
      <c r="AI51" s="231">
        <f>IF(เวลาเรียน!C51=0," ",IF(ลับ!GG51=0,0,IF(SUM(คุณลักษณะ!F51,คุณลักษณะ!I51,คุณลักษณะ!N51,คุณลักษณะ!Q51,คุณลักษณะ!U51,คุณลักษณะ!X51,คุณลักษณะ!AE51,คุณลักษณะ!AH51)&gt;20,IF(ลับ!GF51&gt;15,3,2),IF(SUM(คุณลักษณะ!F51,คุณลักษณะ!I51,คุณลักษณะ!N51,คุณลักษณะ!Q51,คุณลักษณะ!U51,คุณลักษณะ!X51,คุณลักษณะ!AE51,คุณลักษณะ!AH51)&gt;16,2,IF(ลับ!GF51&gt;12,2,1)))))</f>
        <v>0</v>
      </c>
      <c r="AJ51" s="194">
        <f t="shared" si="1"/>
        <v>0</v>
      </c>
      <c r="AK51" s="232"/>
      <c r="AL51" s="232"/>
      <c r="AM51" s="232"/>
      <c r="AN51" s="77"/>
      <c r="AO51" s="77"/>
      <c r="AP51" s="77"/>
      <c r="AQ51" s="77"/>
      <c r="AR51" s="77"/>
      <c r="AS51" s="77"/>
    </row>
    <row r="52" spans="1:45" ht="15.2" customHeight="1">
      <c r="A52" s="233">
        <v>47</v>
      </c>
      <c r="B52" s="107"/>
      <c r="C52" s="108"/>
      <c r="D52" s="108"/>
      <c r="E52" s="108"/>
      <c r="F52" s="160">
        <f>IF(เวลาเรียน!C52=0," ",IF(คุณลักษณะ!B52=0,0,IF(คุณลักษณะ!C52=0,0,IF(คุณลักษณะ!D52=0,0,IF(คุณลักษณะ!E52=0,0,IF(SUM(B52:E52)&gt;10,3,IF(SUM(B52:E52)&gt;8,2,IF(ลับ!FC52&lt;7,1,2))))))))</f>
        <v>0</v>
      </c>
      <c r="G52" s="107"/>
      <c r="H52" s="108"/>
      <c r="I52" s="160">
        <f>IF(เวลาเรียน!C52=0," ",IF(G52=0,0,IF(H52=0,0,IF(SUM(G52:H52)&gt;5,3,IF(SUM(G52:H52)&gt;4,2,IF(ลับ!FF52&lt;4,1,2))))))</f>
        <v>0</v>
      </c>
      <c r="J52" s="132"/>
      <c r="K52" s="132"/>
      <c r="L52" s="234">
        <v>47</v>
      </c>
      <c r="M52" s="107"/>
      <c r="N52" s="160">
        <f>IF(เวลาเรียน!C52=0," ",M52)</f>
        <v>0</v>
      </c>
      <c r="O52" s="233"/>
      <c r="P52" s="109"/>
      <c r="Q52" s="160">
        <f>IF(เวลาเรียน!C52=0," ",IF(O52=0,0,IF(P52=0,0,IF(SUM(O52:P52)&gt;5,3,IF(SUM(O52:P52)&gt;4,2,IF(ลับ!FI52&lt;4,1,2))))))</f>
        <v>0</v>
      </c>
      <c r="R52" s="234">
        <v>47</v>
      </c>
      <c r="S52" s="233"/>
      <c r="T52" s="109"/>
      <c r="U52" s="160">
        <f>IF(เวลาเรียน!C52=0," ",IF(S52=0,0,IF(T52=0,0,IF(SUM(S52:T52)&gt;5,3,IF(SUM(S52:T52)&gt;4,2,IF(ลับ!FL52&lt;4,1,2))))))</f>
        <v>0</v>
      </c>
      <c r="V52" s="107"/>
      <c r="W52" s="109"/>
      <c r="X52" s="160">
        <f>IF(เวลาเรียน!C52=0," ",IF(V52=0,0,IF(W52=0,0,IF(SUM(V52:W52)&gt;5,3,IF(SUM(V52:W52)&gt;4,2,IF(ลับ!FO52&lt;4,1,2))))))</f>
        <v>0</v>
      </c>
      <c r="Y52" s="234"/>
      <c r="Z52" s="229"/>
      <c r="AA52" s="229"/>
      <c r="AB52" s="234">
        <v>47</v>
      </c>
      <c r="AC52" s="233"/>
      <c r="AD52" s="109"/>
      <c r="AE52" s="160">
        <f>IF(เวลาเรียน!C52=0," ",IF(Y52=0,0,IF(AC52=0,0,IF(AD52=0,0,IF(SUM(Y52,AC52:AD52)&gt;7,3,IF(SUM(Y52,AC52:AD52)&gt;5,2,IF(ลับ!FS52&lt;5,1,2)))))))</f>
        <v>0</v>
      </c>
      <c r="AF52" s="107"/>
      <c r="AG52" s="123"/>
      <c r="AH52" s="160">
        <f>IF(เวลาเรียน!C52=0," ",IF(AF52=0,0,IF(AG52=0,0,IF(SUM(AF52:AG52)&gt;5,3,IF(SUM(AF52:AG52)&gt;4,2,IF(ลับ!FV52&lt;4,1,2))))))</f>
        <v>0</v>
      </c>
      <c r="AI52" s="237">
        <f>IF(เวลาเรียน!C52=0," ",IF(ลับ!GG52=0,0,IF(SUM(คุณลักษณะ!F52,คุณลักษณะ!I52,คุณลักษณะ!N52,คุณลักษณะ!Q52,คุณลักษณะ!U52,คุณลักษณะ!X52,คุณลักษณะ!AE52,คุณลักษณะ!AH52)&gt;20,IF(ลับ!GF52&gt;15,3,2),IF(SUM(คุณลักษณะ!F52,คุณลักษณะ!I52,คุณลักษณะ!N52,คุณลักษณะ!Q52,คุณลักษณะ!U52,คุณลักษณะ!X52,คุณลักษณะ!AE52,คุณลักษณะ!AH52)&gt;16,2,IF(ลับ!GF52&gt;12,2,1)))))</f>
        <v>0</v>
      </c>
      <c r="AJ52" s="192">
        <f t="shared" si="1"/>
        <v>0</v>
      </c>
      <c r="AK52" s="232"/>
      <c r="AL52" s="232"/>
      <c r="AM52" s="232"/>
      <c r="AN52" s="77"/>
      <c r="AO52" s="77"/>
      <c r="AP52" s="77"/>
      <c r="AQ52" s="77"/>
      <c r="AR52" s="77"/>
      <c r="AS52" s="77"/>
    </row>
    <row r="53" spans="1:45" ht="15.2" customHeight="1">
      <c r="A53" s="233">
        <v>48</v>
      </c>
      <c r="B53" s="107"/>
      <c r="C53" s="108"/>
      <c r="D53" s="108"/>
      <c r="E53" s="108"/>
      <c r="F53" s="160">
        <f>IF(เวลาเรียน!C53=0," ",IF(คุณลักษณะ!B53=0,0,IF(คุณลักษณะ!C53=0,0,IF(คุณลักษณะ!D53=0,0,IF(คุณลักษณะ!E53=0,0,IF(SUM(B53:E53)&gt;10,3,IF(SUM(B53:E53)&gt;8,2,IF(ลับ!FC53&lt;7,1,2))))))))</f>
        <v>0</v>
      </c>
      <c r="G53" s="107"/>
      <c r="H53" s="108"/>
      <c r="I53" s="160">
        <f>IF(เวลาเรียน!C53=0," ",IF(G53=0,0,IF(H53=0,0,IF(SUM(G53:H53)&gt;5,3,IF(SUM(G53:H53)&gt;4,2,IF(ลับ!FF53&lt;4,1,2))))))</f>
        <v>0</v>
      </c>
      <c r="J53" s="132"/>
      <c r="K53" s="132"/>
      <c r="L53" s="234">
        <v>48</v>
      </c>
      <c r="M53" s="107"/>
      <c r="N53" s="160">
        <f>IF(เวลาเรียน!C53=0," ",M53)</f>
        <v>0</v>
      </c>
      <c r="O53" s="233"/>
      <c r="P53" s="109"/>
      <c r="Q53" s="160">
        <f>IF(เวลาเรียน!C53=0," ",IF(O53=0,0,IF(P53=0,0,IF(SUM(O53:P53)&gt;5,3,IF(SUM(O53:P53)&gt;4,2,IF(ลับ!FI53&lt;4,1,2))))))</f>
        <v>0</v>
      </c>
      <c r="R53" s="234">
        <v>48</v>
      </c>
      <c r="S53" s="233"/>
      <c r="T53" s="109"/>
      <c r="U53" s="160">
        <f>IF(เวลาเรียน!C53=0," ",IF(S53=0,0,IF(T53=0,0,IF(SUM(S53:T53)&gt;5,3,IF(SUM(S53:T53)&gt;4,2,IF(ลับ!FL53&lt;4,1,2))))))</f>
        <v>0</v>
      </c>
      <c r="V53" s="107"/>
      <c r="W53" s="109"/>
      <c r="X53" s="160">
        <f>IF(เวลาเรียน!C53=0," ",IF(V53=0,0,IF(W53=0,0,IF(SUM(V53:W53)&gt;5,3,IF(SUM(V53:W53)&gt;4,2,IF(ลับ!FO53&lt;4,1,2))))))</f>
        <v>0</v>
      </c>
      <c r="Y53" s="234"/>
      <c r="Z53" s="229"/>
      <c r="AA53" s="229"/>
      <c r="AB53" s="234">
        <v>48</v>
      </c>
      <c r="AC53" s="233"/>
      <c r="AD53" s="109"/>
      <c r="AE53" s="160">
        <f>IF(เวลาเรียน!C53=0," ",IF(Y53=0,0,IF(AC53=0,0,IF(AD53=0,0,IF(SUM(Y53,AC53:AD53)&gt;7,3,IF(SUM(Y53,AC53:AD53)&gt;5,2,IF(ลับ!FS53&lt;5,1,2)))))))</f>
        <v>0</v>
      </c>
      <c r="AF53" s="107"/>
      <c r="AG53" s="123"/>
      <c r="AH53" s="160">
        <f>IF(เวลาเรียน!C53=0," ",IF(AF53=0,0,IF(AG53=0,0,IF(SUM(AF53:AG53)&gt;5,3,IF(SUM(AF53:AG53)&gt;4,2,IF(ลับ!FV53&lt;4,1,2))))))</f>
        <v>0</v>
      </c>
      <c r="AI53" s="237">
        <f>IF(เวลาเรียน!C53=0," ",IF(ลับ!GG53=0,0,IF(SUM(คุณลักษณะ!F53,คุณลักษณะ!I53,คุณลักษณะ!N53,คุณลักษณะ!Q53,คุณลักษณะ!U53,คุณลักษณะ!X53,คุณลักษณะ!AE53,คุณลักษณะ!AH53)&gt;20,IF(ลับ!GF53&gt;15,3,2),IF(SUM(คุณลักษณะ!F53,คุณลักษณะ!I53,คุณลักษณะ!N53,คุณลักษณะ!Q53,คุณลักษณะ!U53,คุณลักษณะ!X53,คุณลักษณะ!AE53,คุณลักษณะ!AH53)&gt;16,2,IF(ลับ!GF53&gt;12,2,1)))))</f>
        <v>0</v>
      </c>
      <c r="AJ53" s="192">
        <f t="shared" si="1"/>
        <v>0</v>
      </c>
      <c r="AK53" s="232"/>
      <c r="AL53" s="232"/>
      <c r="AM53" s="232"/>
      <c r="AN53" s="77"/>
      <c r="AO53" s="77"/>
      <c r="AP53" s="77"/>
      <c r="AQ53" s="77"/>
      <c r="AR53" s="77"/>
      <c r="AS53" s="77"/>
    </row>
    <row r="54" spans="1:45" ht="15.2" customHeight="1">
      <c r="A54" s="233">
        <v>49</v>
      </c>
      <c r="B54" s="107"/>
      <c r="C54" s="108"/>
      <c r="D54" s="108"/>
      <c r="E54" s="108"/>
      <c r="F54" s="160">
        <f>IF(เวลาเรียน!C54=0," ",IF(คุณลักษณะ!B54=0,0,IF(คุณลักษณะ!C54=0,0,IF(คุณลักษณะ!D54=0,0,IF(คุณลักษณะ!E54=0,0,IF(SUM(B54:E54)&gt;10,3,IF(SUM(B54:E54)&gt;8,2,IF(ลับ!FC54&lt;7,1,2))))))))</f>
        <v>0</v>
      </c>
      <c r="G54" s="107"/>
      <c r="H54" s="108"/>
      <c r="I54" s="160">
        <f>IF(เวลาเรียน!C54=0," ",IF(G54=0,0,IF(H54=0,0,IF(SUM(G54:H54)&gt;5,3,IF(SUM(G54:H54)&gt;4,2,IF(ลับ!FF54&lt;4,1,2))))))</f>
        <v>0</v>
      </c>
      <c r="J54" s="132"/>
      <c r="K54" s="132"/>
      <c r="L54" s="234">
        <v>49</v>
      </c>
      <c r="M54" s="107"/>
      <c r="N54" s="160">
        <f>IF(เวลาเรียน!C54=0," ",M54)</f>
        <v>0</v>
      </c>
      <c r="O54" s="233"/>
      <c r="P54" s="109"/>
      <c r="Q54" s="160">
        <f>IF(เวลาเรียน!C54=0," ",IF(O54=0,0,IF(P54=0,0,IF(SUM(O54:P54)&gt;5,3,IF(SUM(O54:P54)&gt;4,2,IF(ลับ!FI54&lt;4,1,2))))))</f>
        <v>0</v>
      </c>
      <c r="R54" s="234">
        <v>49</v>
      </c>
      <c r="S54" s="233"/>
      <c r="T54" s="109"/>
      <c r="U54" s="160">
        <f>IF(เวลาเรียน!C54=0," ",IF(S54=0,0,IF(T54=0,0,IF(SUM(S54:T54)&gt;5,3,IF(SUM(S54:T54)&gt;4,2,IF(ลับ!FL54&lt;4,1,2))))))</f>
        <v>0</v>
      </c>
      <c r="V54" s="107"/>
      <c r="W54" s="109"/>
      <c r="X54" s="160">
        <f>IF(เวลาเรียน!C54=0," ",IF(V54=0,0,IF(W54=0,0,IF(SUM(V54:W54)&gt;5,3,IF(SUM(V54:W54)&gt;4,2,IF(ลับ!FO54&lt;4,1,2))))))</f>
        <v>0</v>
      </c>
      <c r="Y54" s="234"/>
      <c r="Z54" s="229"/>
      <c r="AA54" s="229"/>
      <c r="AB54" s="234">
        <v>49</v>
      </c>
      <c r="AC54" s="233"/>
      <c r="AD54" s="109"/>
      <c r="AE54" s="160">
        <f>IF(เวลาเรียน!C54=0," ",IF(Y54=0,0,IF(AC54=0,0,IF(AD54=0,0,IF(SUM(Y54,AC54:AD54)&gt;7,3,IF(SUM(Y54,AC54:AD54)&gt;5,2,IF(ลับ!FS54&lt;5,1,2)))))))</f>
        <v>0</v>
      </c>
      <c r="AF54" s="107"/>
      <c r="AG54" s="123"/>
      <c r="AH54" s="160">
        <f>IF(เวลาเรียน!C54=0," ",IF(AF54=0,0,IF(AG54=0,0,IF(SUM(AF54:AG54)&gt;5,3,IF(SUM(AF54:AG54)&gt;4,2,IF(ลับ!FV54&lt;4,1,2))))))</f>
        <v>0</v>
      </c>
      <c r="AI54" s="237">
        <f>IF(เวลาเรียน!C54=0," ",IF(ลับ!GG54=0,0,IF(SUM(คุณลักษณะ!F54,คุณลักษณะ!I54,คุณลักษณะ!N54,คุณลักษณะ!Q54,คุณลักษณะ!U54,คุณลักษณะ!X54,คุณลักษณะ!AE54,คุณลักษณะ!AH54)&gt;20,IF(ลับ!GF54&gt;15,3,2),IF(SUM(คุณลักษณะ!F54,คุณลักษณะ!I54,คุณลักษณะ!N54,คุณลักษณะ!Q54,คุณลักษณะ!U54,คุณลักษณะ!X54,คุณลักษณะ!AE54,คุณลักษณะ!AH54)&gt;16,2,IF(ลับ!GF54&gt;12,2,1)))))</f>
        <v>0</v>
      </c>
      <c r="AJ54" s="192">
        <f t="shared" si="1"/>
        <v>0</v>
      </c>
      <c r="AK54" s="232"/>
      <c r="AL54" s="232"/>
      <c r="AM54" s="232"/>
      <c r="AN54" s="77"/>
      <c r="AO54" s="77"/>
      <c r="AP54" s="77"/>
      <c r="AQ54" s="77"/>
      <c r="AR54" s="77"/>
      <c r="AS54" s="77"/>
    </row>
    <row r="55" spans="1:45" ht="15.2" customHeight="1" thickBot="1">
      <c r="A55" s="238">
        <v>50</v>
      </c>
      <c r="B55" s="110"/>
      <c r="C55" s="111"/>
      <c r="D55" s="111"/>
      <c r="E55" s="111"/>
      <c r="F55" s="239">
        <f>IF(เวลาเรียน!C55=0," ",IF(คุณลักษณะ!B55=0,0,IF(คุณลักษณะ!C55=0,0,IF(คุณลักษณะ!D55=0,0,IF(คุณลักษณะ!E55=0,0,IF(SUM(B55:E55)&gt;10,3,IF(SUM(B55:E55)&gt;8,2,IF(ลับ!FC55&lt;7,1,2))))))))</f>
        <v>0</v>
      </c>
      <c r="G55" s="110"/>
      <c r="H55" s="111"/>
      <c r="I55" s="239">
        <f>IF(เวลาเรียน!C55=0," ",IF(G55=0,0,IF(H55=0,0,IF(SUM(G55:H55)&gt;5,3,IF(SUM(G55:H55)&gt;4,2,IF(ลับ!FF55&lt;4,1,2))))))</f>
        <v>0</v>
      </c>
      <c r="J55" s="132"/>
      <c r="K55" s="132"/>
      <c r="L55" s="240">
        <v>50</v>
      </c>
      <c r="M55" s="110"/>
      <c r="N55" s="239">
        <f>IF(เวลาเรียน!C55=0," ",M55)</f>
        <v>0</v>
      </c>
      <c r="O55" s="238"/>
      <c r="P55" s="112"/>
      <c r="Q55" s="239">
        <f>IF(เวลาเรียน!C55=0," ",IF(O55=0,0,IF(P55=0,0,IF(SUM(O55:P55)&gt;5,3,IF(SUM(O55:P55)&gt;4,2,IF(ลับ!FI55&lt;4,1,2))))))</f>
        <v>0</v>
      </c>
      <c r="R55" s="240">
        <v>50</v>
      </c>
      <c r="S55" s="238"/>
      <c r="T55" s="112"/>
      <c r="U55" s="239">
        <f>IF(เวลาเรียน!C55=0," ",IF(S55=0,0,IF(T55=0,0,IF(SUM(S55:T55)&gt;5,3,IF(SUM(S55:T55)&gt;4,2,IF(ลับ!FL55&lt;4,1,2))))))</f>
        <v>0</v>
      </c>
      <c r="V55" s="110"/>
      <c r="W55" s="112"/>
      <c r="X55" s="239">
        <f>IF(เวลาเรียน!C55=0," ",IF(V55=0,0,IF(W55=0,0,IF(SUM(V55:W55)&gt;5,3,IF(SUM(V55:W55)&gt;4,2,IF(ลับ!FO55&lt;4,1,2))))))</f>
        <v>0</v>
      </c>
      <c r="Y55" s="240"/>
      <c r="Z55" s="229"/>
      <c r="AA55" s="229"/>
      <c r="AB55" s="240">
        <v>50</v>
      </c>
      <c r="AC55" s="238"/>
      <c r="AD55" s="112"/>
      <c r="AE55" s="239">
        <f>IF(เวลาเรียน!C55=0," ",IF(Y55=0,0,IF(AC55=0,0,IF(AD55=0,0,IF(SUM(Y55,AC55:AD55)&gt;7,3,IF(SUM(Y55,AC55:AD55)&gt;5,2,IF(ลับ!FS55&lt;5,1,2)))))))</f>
        <v>0</v>
      </c>
      <c r="AF55" s="110"/>
      <c r="AG55" s="242"/>
      <c r="AH55" s="239">
        <f>IF(เวลาเรียน!C55=0," ",IF(AF55=0,0,IF(AG55=0,0,IF(SUM(AF55:AG55)&gt;5,3,IF(SUM(AF55:AG55)&gt;4,2,IF(ลับ!FV55&lt;4,1,2))))))</f>
        <v>0</v>
      </c>
      <c r="AI55" s="244">
        <f>IF(เวลาเรียน!C55=0," ",IF(ลับ!GG55=0,0,IF(SUM(คุณลักษณะ!F55,คุณลักษณะ!I55,คุณลักษณะ!N55,คุณลักษณะ!Q55,คุณลักษณะ!U55,คุณลักษณะ!X55,คุณลักษณะ!AE55,คุณลักษณะ!AH55)&gt;20,IF(ลับ!GF55&gt;15,3,2),IF(SUM(คุณลักษณะ!F55,คุณลักษณะ!I55,คุณลักษณะ!N55,คุณลักษณะ!Q55,คุณลักษณะ!U55,คุณลักษณะ!X55,คุณลักษณะ!AE55,คุณลักษณะ!AH55)&gt;16,2,IF(ลับ!GF55&gt;12,2,1)))))</f>
        <v>0</v>
      </c>
      <c r="AJ55" s="195">
        <f t="shared" si="1"/>
        <v>0</v>
      </c>
      <c r="AK55" s="232"/>
      <c r="AL55" s="232"/>
      <c r="AM55" s="232"/>
      <c r="AN55" s="77"/>
      <c r="AO55" s="77"/>
      <c r="AP55" s="77"/>
      <c r="AQ55" s="77"/>
      <c r="AR55" s="77"/>
      <c r="AS55" s="77"/>
    </row>
    <row r="56" spans="1:45">
      <c r="A56" s="196"/>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77"/>
      <c r="AO56" s="77"/>
      <c r="AP56" s="77"/>
      <c r="AQ56" s="77"/>
      <c r="AR56" s="77"/>
      <c r="AS56" s="77"/>
    </row>
    <row r="57" spans="1:45">
      <c r="A57" s="196"/>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77"/>
      <c r="AO57" s="77"/>
      <c r="AP57" s="77"/>
      <c r="AQ57" s="77"/>
      <c r="AR57" s="77"/>
      <c r="AS57" s="77"/>
    </row>
    <row r="58" spans="1:45">
      <c r="A58" s="196"/>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77"/>
      <c r="AO58" s="77"/>
      <c r="AP58" s="77"/>
      <c r="AQ58" s="77"/>
      <c r="AR58" s="77"/>
      <c r="AS58" s="77"/>
    </row>
    <row r="59" spans="1:45">
      <c r="A59" s="196"/>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77"/>
      <c r="AO59" s="77"/>
      <c r="AP59" s="77"/>
      <c r="AQ59" s="77"/>
      <c r="AR59" s="77"/>
      <c r="AS59" s="77"/>
    </row>
    <row r="60" spans="1:45">
      <c r="A60" s="196"/>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77"/>
      <c r="AO60" s="77"/>
      <c r="AP60" s="77"/>
      <c r="AQ60" s="77"/>
      <c r="AR60" s="77"/>
      <c r="AS60" s="77"/>
    </row>
    <row r="61" spans="1:45">
      <c r="A61" s="196"/>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77"/>
      <c r="AO61" s="77"/>
      <c r="AP61" s="77"/>
      <c r="AQ61" s="77"/>
      <c r="AR61" s="77"/>
      <c r="AS61" s="77"/>
    </row>
    <row r="62" spans="1:45">
      <c r="A62" s="196"/>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77"/>
      <c r="AO62" s="77"/>
      <c r="AP62" s="77"/>
      <c r="AQ62" s="77"/>
      <c r="AR62" s="77"/>
      <c r="AS62" s="77"/>
    </row>
    <row r="63" spans="1:45">
      <c r="A63" s="196"/>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77"/>
      <c r="AO63" s="77"/>
      <c r="AP63" s="77"/>
      <c r="AQ63" s="77"/>
      <c r="AR63" s="77"/>
      <c r="AS63" s="77"/>
    </row>
    <row r="64" spans="1:45">
      <c r="A64" s="196"/>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77"/>
      <c r="AO64" s="77"/>
      <c r="AP64" s="77"/>
      <c r="AQ64" s="77"/>
      <c r="AR64" s="77"/>
      <c r="AS64" s="77"/>
    </row>
    <row r="65" spans="1:45">
      <c r="A65" s="196"/>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77"/>
      <c r="AO65" s="77"/>
      <c r="AP65" s="77"/>
      <c r="AQ65" s="77"/>
      <c r="AR65" s="77"/>
      <c r="AS65" s="77"/>
    </row>
    <row r="66" spans="1:45">
      <c r="A66" s="196"/>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77"/>
      <c r="AO66" s="77"/>
      <c r="AP66" s="77"/>
      <c r="AQ66" s="77"/>
      <c r="AR66" s="77"/>
      <c r="AS66" s="77"/>
    </row>
    <row r="67" spans="1:45">
      <c r="A67" s="196"/>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77"/>
      <c r="AO67" s="77"/>
      <c r="AP67" s="77"/>
      <c r="AQ67" s="77"/>
      <c r="AR67" s="77"/>
      <c r="AS67" s="77"/>
    </row>
    <row r="68" spans="1:45">
      <c r="A68" s="196"/>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77"/>
      <c r="AO68" s="77"/>
      <c r="AP68" s="77"/>
      <c r="AQ68" s="77"/>
      <c r="AR68" s="77"/>
      <c r="AS68" s="77"/>
    </row>
    <row r="69" spans="1:45">
      <c r="A69" s="196"/>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77"/>
      <c r="AO69" s="77"/>
      <c r="AP69" s="77"/>
      <c r="AQ69" s="77"/>
      <c r="AR69" s="77"/>
      <c r="AS69" s="77"/>
    </row>
    <row r="70" spans="1:45">
      <c r="A70" s="196"/>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77"/>
      <c r="AO70" s="77"/>
      <c r="AP70" s="77"/>
      <c r="AQ70" s="77"/>
      <c r="AR70" s="77"/>
      <c r="AS70" s="77"/>
    </row>
    <row r="71" spans="1:45">
      <c r="A71" s="196"/>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232"/>
      <c r="AM71" s="232"/>
      <c r="AN71" s="77"/>
      <c r="AO71" s="77"/>
      <c r="AP71" s="77"/>
      <c r="AQ71" s="77"/>
      <c r="AR71" s="77"/>
      <c r="AS71" s="77"/>
    </row>
    <row r="72" spans="1:45">
      <c r="A72" s="196"/>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77"/>
      <c r="AO72" s="77"/>
      <c r="AP72" s="77"/>
      <c r="AQ72" s="77"/>
      <c r="AR72" s="77"/>
      <c r="AS72" s="77"/>
    </row>
    <row r="73" spans="1:45">
      <c r="A73" s="196"/>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77"/>
      <c r="AO73" s="77"/>
      <c r="AP73" s="77"/>
      <c r="AQ73" s="77"/>
      <c r="AR73" s="77"/>
      <c r="AS73" s="77"/>
    </row>
    <row r="74" spans="1:45">
      <c r="A74" s="196"/>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77"/>
      <c r="AO74" s="77"/>
      <c r="AP74" s="77"/>
      <c r="AQ74" s="77"/>
      <c r="AR74" s="77"/>
      <c r="AS74" s="77"/>
    </row>
    <row r="75" spans="1:45">
      <c r="A75" s="196"/>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77"/>
      <c r="AO75" s="77"/>
      <c r="AP75" s="77"/>
      <c r="AQ75" s="77"/>
      <c r="AR75" s="77"/>
      <c r="AS75" s="77"/>
    </row>
    <row r="76" spans="1:45">
      <c r="A76" s="196"/>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77"/>
      <c r="AO76" s="77"/>
      <c r="AP76" s="77"/>
      <c r="AQ76" s="77"/>
      <c r="AR76" s="77"/>
      <c r="AS76" s="77"/>
    </row>
    <row r="77" spans="1:45">
      <c r="A77" s="196"/>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77"/>
      <c r="AO77" s="77"/>
      <c r="AP77" s="77"/>
      <c r="AQ77" s="77"/>
      <c r="AR77" s="77"/>
      <c r="AS77" s="77"/>
    </row>
    <row r="78" spans="1:45">
      <c r="A78" s="196"/>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77"/>
      <c r="AO78" s="77"/>
      <c r="AP78" s="77"/>
      <c r="AQ78" s="77"/>
      <c r="AR78" s="77"/>
      <c r="AS78" s="77"/>
    </row>
    <row r="79" spans="1:45">
      <c r="A79" s="196"/>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77"/>
      <c r="AO79" s="77"/>
      <c r="AP79" s="77"/>
      <c r="AQ79" s="77"/>
      <c r="AR79" s="77"/>
      <c r="AS79" s="77"/>
    </row>
    <row r="80" spans="1:45">
      <c r="A80" s="196"/>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77"/>
      <c r="AO80" s="77"/>
      <c r="AP80" s="77"/>
      <c r="AQ80" s="77"/>
      <c r="AR80" s="77"/>
      <c r="AS80" s="77"/>
    </row>
    <row r="81" spans="1:45">
      <c r="A81" s="196"/>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2"/>
      <c r="AL81" s="232"/>
      <c r="AM81" s="232"/>
      <c r="AN81" s="77"/>
      <c r="AO81" s="77"/>
      <c r="AP81" s="77"/>
      <c r="AQ81" s="77"/>
      <c r="AR81" s="77"/>
      <c r="AS81" s="77"/>
    </row>
    <row r="82" spans="1:45">
      <c r="A82" s="196"/>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77"/>
      <c r="AO82" s="77"/>
      <c r="AP82" s="77"/>
      <c r="AQ82" s="77"/>
      <c r="AR82" s="77"/>
      <c r="AS82" s="77"/>
    </row>
    <row r="83" spans="1:45">
      <c r="A83" s="197"/>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77"/>
      <c r="AO83" s="77"/>
      <c r="AP83" s="77"/>
      <c r="AQ83" s="77"/>
      <c r="AR83" s="77"/>
      <c r="AS83" s="77"/>
    </row>
    <row r="84" spans="1:45">
      <c r="A84" s="197"/>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232"/>
      <c r="AM84" s="232"/>
      <c r="AN84" s="77"/>
      <c r="AO84" s="77"/>
      <c r="AP84" s="77"/>
      <c r="AQ84" s="77"/>
      <c r="AR84" s="77"/>
      <c r="AS84" s="77"/>
    </row>
    <row r="85" spans="1:45">
      <c r="A85" s="197"/>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232"/>
      <c r="AN85" s="77"/>
      <c r="AO85" s="77"/>
      <c r="AP85" s="77"/>
      <c r="AQ85" s="77"/>
      <c r="AR85" s="77"/>
      <c r="AS85" s="77"/>
    </row>
    <row r="86" spans="1:45">
      <c r="A86" s="197"/>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K86" s="232"/>
      <c r="AL86" s="232"/>
      <c r="AM86" s="232"/>
      <c r="AN86" s="77"/>
      <c r="AO86" s="77"/>
      <c r="AP86" s="77"/>
      <c r="AQ86" s="77"/>
      <c r="AR86" s="77"/>
      <c r="AS86" s="77"/>
    </row>
    <row r="87" spans="1:45">
      <c r="A87" s="197"/>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32"/>
      <c r="AL87" s="232"/>
      <c r="AM87" s="232"/>
      <c r="AN87" s="77"/>
      <c r="AO87" s="77"/>
      <c r="AP87" s="77"/>
      <c r="AQ87" s="77"/>
      <c r="AR87" s="77"/>
      <c r="AS87" s="77"/>
    </row>
    <row r="88" spans="1:45">
      <c r="A88" s="197"/>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77"/>
      <c r="AO88" s="77"/>
      <c r="AP88" s="77"/>
      <c r="AQ88" s="77"/>
      <c r="AR88" s="77"/>
      <c r="AS88" s="77"/>
    </row>
    <row r="89" spans="1:45">
      <c r="A89" s="197"/>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77"/>
      <c r="AO89" s="77"/>
      <c r="AP89" s="77"/>
      <c r="AQ89" s="77"/>
      <c r="AR89" s="77"/>
      <c r="AS89" s="77"/>
    </row>
    <row r="90" spans="1:45">
      <c r="A90" s="197"/>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77"/>
      <c r="AO90" s="77"/>
      <c r="AP90" s="77"/>
      <c r="AQ90" s="77"/>
      <c r="AR90" s="77"/>
      <c r="AS90" s="77"/>
    </row>
    <row r="91" spans="1:45">
      <c r="A91" s="197"/>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77"/>
      <c r="AO91" s="77"/>
      <c r="AP91" s="77"/>
      <c r="AQ91" s="77"/>
      <c r="AR91" s="77"/>
      <c r="AS91" s="77"/>
    </row>
    <row r="92" spans="1:45">
      <c r="A92" s="197"/>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77"/>
      <c r="AO92" s="77"/>
      <c r="AP92" s="77"/>
      <c r="AQ92" s="77"/>
      <c r="AR92" s="77"/>
      <c r="AS92" s="77"/>
    </row>
    <row r="93" spans="1:45">
      <c r="A93" s="197"/>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77"/>
      <c r="AO93" s="77"/>
      <c r="AP93" s="77"/>
      <c r="AQ93" s="77"/>
      <c r="AR93" s="77"/>
      <c r="AS93" s="77"/>
    </row>
    <row r="94" spans="1:45">
      <c r="A94" s="197"/>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77"/>
      <c r="AO94" s="77"/>
      <c r="AP94" s="77"/>
      <c r="AQ94" s="77"/>
      <c r="AR94" s="77"/>
      <c r="AS94" s="77"/>
    </row>
    <row r="95" spans="1:45">
      <c r="A95" s="197"/>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77"/>
      <c r="AO95" s="77"/>
      <c r="AP95" s="77"/>
      <c r="AQ95" s="77"/>
      <c r="AR95" s="77"/>
      <c r="AS95" s="77"/>
    </row>
    <row r="96" spans="1:45">
      <c r="A96" s="197"/>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77"/>
      <c r="AO96" s="77"/>
      <c r="AP96" s="77"/>
      <c r="AQ96" s="77"/>
      <c r="AR96" s="77"/>
      <c r="AS96" s="77"/>
    </row>
    <row r="97" spans="1:45">
      <c r="A97" s="197"/>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77"/>
      <c r="AO97" s="77"/>
      <c r="AP97" s="77"/>
      <c r="AQ97" s="77"/>
      <c r="AR97" s="77"/>
      <c r="AS97" s="77"/>
    </row>
    <row r="98" spans="1:45">
      <c r="A98" s="197"/>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77"/>
      <c r="AO98" s="77"/>
      <c r="AP98" s="77"/>
      <c r="AQ98" s="77"/>
      <c r="AR98" s="77"/>
      <c r="AS98" s="77"/>
    </row>
    <row r="99" spans="1:45">
      <c r="A99" s="197"/>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77"/>
      <c r="AO99" s="77"/>
      <c r="AP99" s="77"/>
      <c r="AQ99" s="77"/>
      <c r="AR99" s="77"/>
      <c r="AS99" s="77"/>
    </row>
    <row r="100" spans="1:45">
      <c r="A100" s="197"/>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77"/>
      <c r="AO100" s="77"/>
      <c r="AP100" s="77"/>
      <c r="AQ100" s="77"/>
      <c r="AR100" s="77"/>
      <c r="AS100" s="77"/>
    </row>
    <row r="101" spans="1:45">
      <c r="A101" s="197"/>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77"/>
      <c r="AO101" s="77"/>
      <c r="AP101" s="77"/>
      <c r="AQ101" s="77"/>
      <c r="AR101" s="77"/>
      <c r="AS101" s="77"/>
    </row>
    <row r="102" spans="1:45">
      <c r="A102" s="197"/>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77"/>
      <c r="AO102" s="77"/>
      <c r="AP102" s="77"/>
      <c r="AQ102" s="77"/>
      <c r="AR102" s="77"/>
      <c r="AS102" s="77"/>
    </row>
    <row r="103" spans="1:45">
      <c r="A103" s="197"/>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77"/>
      <c r="AO103" s="77"/>
      <c r="AP103" s="77"/>
      <c r="AQ103" s="77"/>
      <c r="AR103" s="77"/>
      <c r="AS103" s="77"/>
    </row>
    <row r="104" spans="1:45">
      <c r="A104" s="197"/>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77"/>
      <c r="AO104" s="77"/>
      <c r="AP104" s="77"/>
      <c r="AQ104" s="77"/>
      <c r="AR104" s="77"/>
      <c r="AS104" s="77"/>
    </row>
    <row r="105" spans="1:45">
      <c r="A105" s="197"/>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77"/>
      <c r="AO105" s="77"/>
      <c r="AP105" s="77"/>
      <c r="AQ105" s="77"/>
      <c r="AR105" s="77"/>
      <c r="AS105" s="77"/>
    </row>
    <row r="106" spans="1:45">
      <c r="A106" s="197"/>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77"/>
      <c r="AO106" s="77"/>
      <c r="AP106" s="77"/>
      <c r="AQ106" s="77"/>
      <c r="AR106" s="77"/>
      <c r="AS106" s="77"/>
    </row>
    <row r="107" spans="1:45">
      <c r="A107" s="197"/>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77"/>
      <c r="AO107" s="77"/>
      <c r="AP107" s="77"/>
      <c r="AQ107" s="77"/>
      <c r="AR107" s="77"/>
      <c r="AS107" s="77"/>
    </row>
    <row r="108" spans="1:45">
      <c r="A108" s="197"/>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77"/>
      <c r="AO108" s="77"/>
      <c r="AP108" s="77"/>
      <c r="AQ108" s="77"/>
      <c r="AR108" s="77"/>
      <c r="AS108" s="77"/>
    </row>
    <row r="109" spans="1:45">
      <c r="A109" s="197"/>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2"/>
      <c r="AM109" s="232"/>
      <c r="AN109" s="77"/>
      <c r="AO109" s="77"/>
      <c r="AP109" s="77"/>
      <c r="AQ109" s="77"/>
      <c r="AR109" s="77"/>
      <c r="AS109" s="77"/>
    </row>
    <row r="110" spans="1:45">
      <c r="A110" s="197"/>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77"/>
      <c r="AO110" s="77"/>
      <c r="AP110" s="77"/>
      <c r="AQ110" s="77"/>
      <c r="AR110" s="77"/>
      <c r="AS110" s="77"/>
    </row>
    <row r="111" spans="1:45">
      <c r="A111" s="197"/>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77"/>
      <c r="AO111" s="77"/>
      <c r="AP111" s="77"/>
      <c r="AQ111" s="77"/>
      <c r="AR111" s="77"/>
      <c r="AS111" s="77"/>
    </row>
    <row r="112" spans="1:45">
      <c r="A112" s="197"/>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77"/>
      <c r="AO112" s="77"/>
      <c r="AP112" s="77"/>
      <c r="AQ112" s="77"/>
      <c r="AR112" s="77"/>
      <c r="AS112" s="77"/>
    </row>
    <row r="113" spans="1:45">
      <c r="A113" s="197"/>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232"/>
      <c r="AK113" s="232"/>
      <c r="AL113" s="232"/>
      <c r="AM113" s="232"/>
      <c r="AN113" s="77"/>
      <c r="AO113" s="77"/>
      <c r="AP113" s="77"/>
      <c r="AQ113" s="77"/>
      <c r="AR113" s="77"/>
      <c r="AS113" s="77"/>
    </row>
    <row r="114" spans="1:45">
      <c r="A114" s="197"/>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232"/>
      <c r="AK114" s="232"/>
      <c r="AL114" s="232"/>
      <c r="AM114" s="232"/>
      <c r="AN114" s="77"/>
      <c r="AO114" s="77"/>
      <c r="AP114" s="77"/>
      <c r="AQ114" s="77"/>
      <c r="AR114" s="77"/>
      <c r="AS114" s="77"/>
    </row>
    <row r="115" spans="1:45">
      <c r="A115" s="197"/>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c r="AF115" s="232"/>
      <c r="AG115" s="232"/>
      <c r="AH115" s="232"/>
      <c r="AI115" s="232"/>
      <c r="AJ115" s="232"/>
      <c r="AK115" s="232"/>
      <c r="AL115" s="232"/>
      <c r="AM115" s="232"/>
      <c r="AN115" s="77"/>
      <c r="AO115" s="77"/>
      <c r="AP115" s="77"/>
      <c r="AQ115" s="77"/>
      <c r="AR115" s="77"/>
      <c r="AS115" s="77"/>
    </row>
    <row r="116" spans="1:45">
      <c r="A116" s="197"/>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77"/>
      <c r="AO116" s="77"/>
      <c r="AP116" s="77"/>
      <c r="AQ116" s="77"/>
      <c r="AR116" s="77"/>
      <c r="AS116" s="77"/>
    </row>
    <row r="117" spans="1:45">
      <c r="A117" s="197"/>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232"/>
      <c r="AL117" s="232"/>
      <c r="AM117" s="232"/>
      <c r="AN117" s="77"/>
      <c r="AO117" s="77"/>
      <c r="AP117" s="77"/>
      <c r="AQ117" s="77"/>
      <c r="AR117" s="77"/>
      <c r="AS117" s="77"/>
    </row>
    <row r="118" spans="1:45">
      <c r="A118" s="197"/>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232"/>
      <c r="AJ118" s="232"/>
      <c r="AK118" s="232"/>
      <c r="AL118" s="232"/>
      <c r="AM118" s="232"/>
      <c r="AN118" s="77"/>
      <c r="AO118" s="77"/>
      <c r="AP118" s="77"/>
      <c r="AQ118" s="77"/>
      <c r="AR118" s="77"/>
      <c r="AS118" s="77"/>
    </row>
    <row r="119" spans="1:45">
      <c r="A119" s="197"/>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232"/>
      <c r="AL119" s="232"/>
      <c r="AM119" s="232"/>
      <c r="AN119" s="77"/>
      <c r="AO119" s="77"/>
      <c r="AP119" s="77"/>
      <c r="AQ119" s="77"/>
      <c r="AR119" s="77"/>
      <c r="AS119" s="77"/>
    </row>
    <row r="120" spans="1:45">
      <c r="A120" s="197"/>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232"/>
      <c r="AL120" s="232"/>
      <c r="AM120" s="232"/>
      <c r="AN120" s="77"/>
      <c r="AO120" s="77"/>
      <c r="AP120" s="77"/>
      <c r="AQ120" s="77"/>
      <c r="AR120" s="77"/>
      <c r="AS120" s="77"/>
    </row>
    <row r="121" spans="1:45">
      <c r="A121" s="197"/>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2"/>
      <c r="AM121" s="232"/>
      <c r="AN121" s="77"/>
      <c r="AO121" s="77"/>
      <c r="AP121" s="77"/>
      <c r="AQ121" s="77"/>
      <c r="AR121" s="77"/>
      <c r="AS121" s="77"/>
    </row>
    <row r="122" spans="1:45">
      <c r="A122" s="197"/>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232"/>
      <c r="AL122" s="232"/>
      <c r="AM122" s="232"/>
      <c r="AN122" s="77"/>
      <c r="AO122" s="77"/>
      <c r="AP122" s="77"/>
      <c r="AQ122" s="77"/>
      <c r="AR122" s="77"/>
      <c r="AS122" s="77"/>
    </row>
    <row r="123" spans="1:45">
      <c r="A123" s="197"/>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32"/>
      <c r="AI123" s="232"/>
      <c r="AJ123" s="232"/>
      <c r="AK123" s="232"/>
      <c r="AL123" s="232"/>
      <c r="AM123" s="232"/>
      <c r="AN123" s="77"/>
      <c r="AO123" s="77"/>
      <c r="AP123" s="77"/>
      <c r="AQ123" s="77"/>
      <c r="AR123" s="77"/>
      <c r="AS123" s="77"/>
    </row>
    <row r="124" spans="1:45">
      <c r="A124" s="197"/>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77"/>
      <c r="AO124" s="77"/>
      <c r="AP124" s="77"/>
      <c r="AQ124" s="77"/>
      <c r="AR124" s="77"/>
      <c r="AS124" s="77"/>
    </row>
    <row r="125" spans="1:45">
      <c r="A125" s="197"/>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232"/>
      <c r="AN125" s="77"/>
      <c r="AO125" s="77"/>
      <c r="AP125" s="77"/>
      <c r="AQ125" s="77"/>
      <c r="AR125" s="77"/>
      <c r="AS125" s="77"/>
    </row>
    <row r="126" spans="1:45">
      <c r="A126" s="19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232"/>
      <c r="AM126" s="232"/>
      <c r="AN126" s="77"/>
      <c r="AO126" s="77"/>
      <c r="AP126" s="77"/>
      <c r="AQ126" s="77"/>
      <c r="AR126" s="77"/>
      <c r="AS126" s="77"/>
    </row>
    <row r="127" spans="1:45">
      <c r="A127" s="197"/>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232"/>
      <c r="AN127" s="77"/>
      <c r="AO127" s="77"/>
      <c r="AP127" s="77"/>
      <c r="AQ127" s="77"/>
      <c r="AR127" s="77"/>
      <c r="AS127" s="77"/>
    </row>
    <row r="128" spans="1:45">
      <c r="A128" s="197"/>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2"/>
      <c r="AH128" s="232"/>
      <c r="AI128" s="232"/>
      <c r="AJ128" s="232"/>
      <c r="AK128" s="232"/>
      <c r="AL128" s="232"/>
      <c r="AM128" s="232"/>
      <c r="AN128" s="77"/>
      <c r="AO128" s="77"/>
      <c r="AP128" s="77"/>
      <c r="AQ128" s="77"/>
      <c r="AR128" s="77"/>
      <c r="AS128" s="77"/>
    </row>
    <row r="129" spans="1:45">
      <c r="A129" s="197"/>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232"/>
      <c r="AN129" s="77"/>
      <c r="AO129" s="77"/>
      <c r="AP129" s="77"/>
      <c r="AQ129" s="77"/>
      <c r="AR129" s="77"/>
      <c r="AS129" s="77"/>
    </row>
    <row r="130" spans="1:45">
      <c r="A130" s="197"/>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77"/>
      <c r="AO130" s="77"/>
      <c r="AP130" s="77"/>
      <c r="AQ130" s="77"/>
      <c r="AR130" s="77"/>
      <c r="AS130" s="77"/>
    </row>
    <row r="131" spans="1:45">
      <c r="A131" s="197"/>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77"/>
      <c r="AO131" s="77"/>
      <c r="AP131" s="77"/>
      <c r="AQ131" s="77"/>
      <c r="AR131" s="77"/>
      <c r="AS131" s="77"/>
    </row>
    <row r="132" spans="1:45">
      <c r="A132" s="197"/>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77"/>
      <c r="AO132" s="77"/>
      <c r="AP132" s="77"/>
      <c r="AQ132" s="77"/>
      <c r="AR132" s="77"/>
      <c r="AS132" s="77"/>
    </row>
    <row r="133" spans="1:45">
      <c r="A133" s="197"/>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77"/>
      <c r="AO133" s="77"/>
      <c r="AP133" s="77"/>
      <c r="AQ133" s="77"/>
      <c r="AR133" s="77"/>
      <c r="AS133" s="77"/>
    </row>
    <row r="134" spans="1:45">
      <c r="A134" s="197"/>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77"/>
      <c r="AO134" s="77"/>
      <c r="AP134" s="77"/>
      <c r="AQ134" s="77"/>
      <c r="AR134" s="77"/>
      <c r="AS134" s="77"/>
    </row>
    <row r="135" spans="1:45">
      <c r="A135" s="197"/>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232"/>
      <c r="AL135" s="232"/>
      <c r="AM135" s="232"/>
      <c r="AN135" s="77"/>
      <c r="AO135" s="77"/>
      <c r="AP135" s="77"/>
      <c r="AQ135" s="77"/>
      <c r="AR135" s="77"/>
      <c r="AS135" s="77"/>
    </row>
    <row r="136" spans="1:45">
      <c r="A136" s="197"/>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c r="AE136" s="232"/>
      <c r="AF136" s="232"/>
      <c r="AG136" s="232"/>
      <c r="AH136" s="232"/>
      <c r="AI136" s="232"/>
      <c r="AJ136" s="232"/>
      <c r="AK136" s="232"/>
      <c r="AL136" s="232"/>
      <c r="AM136" s="232"/>
      <c r="AN136" s="77"/>
      <c r="AO136" s="77"/>
      <c r="AP136" s="77"/>
      <c r="AQ136" s="77"/>
      <c r="AR136" s="77"/>
      <c r="AS136" s="77"/>
    </row>
    <row r="137" spans="1:45">
      <c r="A137" s="197"/>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c r="AC137" s="232"/>
      <c r="AD137" s="232"/>
      <c r="AE137" s="232"/>
      <c r="AF137" s="232"/>
      <c r="AG137" s="232"/>
      <c r="AH137" s="232"/>
      <c r="AI137" s="232"/>
      <c r="AJ137" s="232"/>
      <c r="AK137" s="232"/>
      <c r="AL137" s="232"/>
      <c r="AM137" s="232"/>
      <c r="AN137" s="77"/>
      <c r="AO137" s="77"/>
      <c r="AP137" s="77"/>
      <c r="AQ137" s="77"/>
      <c r="AR137" s="77"/>
      <c r="AS137" s="77"/>
    </row>
    <row r="138" spans="1:45">
      <c r="A138" s="197"/>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77"/>
      <c r="AO138" s="77"/>
      <c r="AP138" s="77"/>
      <c r="AQ138" s="77"/>
      <c r="AR138" s="77"/>
      <c r="AS138" s="77"/>
    </row>
    <row r="139" spans="1:45">
      <c r="A139" s="197"/>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77"/>
      <c r="AO139" s="77"/>
      <c r="AP139" s="77"/>
      <c r="AQ139" s="77"/>
      <c r="AR139" s="77"/>
      <c r="AS139" s="77"/>
    </row>
    <row r="140" spans="1:45">
      <c r="A140" s="197"/>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77"/>
      <c r="AO140" s="77"/>
      <c r="AP140" s="77"/>
      <c r="AQ140" s="77"/>
      <c r="AR140" s="77"/>
      <c r="AS140" s="77"/>
    </row>
    <row r="141" spans="1:45">
      <c r="A141" s="197"/>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77"/>
      <c r="AO141" s="77"/>
      <c r="AP141" s="77"/>
      <c r="AQ141" s="77"/>
      <c r="AR141" s="77"/>
      <c r="AS141" s="77"/>
    </row>
    <row r="142" spans="1:45">
      <c r="A142" s="197"/>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c r="AC142" s="232"/>
      <c r="AD142" s="232"/>
      <c r="AE142" s="232"/>
      <c r="AF142" s="232"/>
      <c r="AG142" s="232"/>
      <c r="AH142" s="232"/>
      <c r="AI142" s="232"/>
      <c r="AJ142" s="232"/>
      <c r="AK142" s="232"/>
      <c r="AL142" s="232"/>
      <c r="AM142" s="232"/>
      <c r="AN142" s="77"/>
      <c r="AO142" s="77"/>
      <c r="AP142" s="77"/>
      <c r="AQ142" s="77"/>
      <c r="AR142" s="77"/>
      <c r="AS142" s="77"/>
    </row>
    <row r="143" spans="1:45">
      <c r="A143" s="197"/>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c r="AJ143" s="232"/>
      <c r="AK143" s="232"/>
      <c r="AL143" s="232"/>
      <c r="AM143" s="232"/>
      <c r="AN143" s="77"/>
      <c r="AO143" s="77"/>
      <c r="AP143" s="77"/>
      <c r="AQ143" s="77"/>
      <c r="AR143" s="77"/>
      <c r="AS143" s="77"/>
    </row>
    <row r="144" spans="1:45">
      <c r="A144" s="197"/>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77"/>
      <c r="AO144" s="77"/>
      <c r="AP144" s="77"/>
      <c r="AQ144" s="77"/>
      <c r="AR144" s="77"/>
      <c r="AS144" s="77"/>
    </row>
    <row r="145" spans="1:45">
      <c r="A145" s="197"/>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77"/>
      <c r="AO145" s="77"/>
      <c r="AP145" s="77"/>
      <c r="AQ145" s="77"/>
      <c r="AR145" s="77"/>
      <c r="AS145" s="77"/>
    </row>
    <row r="146" spans="1:45">
      <c r="A146" s="197"/>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c r="AC146" s="232"/>
      <c r="AD146" s="232"/>
      <c r="AE146" s="232"/>
      <c r="AF146" s="232"/>
      <c r="AG146" s="232"/>
      <c r="AH146" s="232"/>
      <c r="AI146" s="232"/>
      <c r="AJ146" s="232"/>
      <c r="AK146" s="232"/>
      <c r="AL146" s="232"/>
      <c r="AM146" s="232"/>
      <c r="AN146" s="77"/>
      <c r="AO146" s="77"/>
      <c r="AP146" s="77"/>
      <c r="AQ146" s="77"/>
      <c r="AR146" s="77"/>
      <c r="AS146" s="77"/>
    </row>
    <row r="147" spans="1:45">
      <c r="A147" s="197"/>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c r="AC147" s="232"/>
      <c r="AD147" s="232"/>
      <c r="AE147" s="232"/>
      <c r="AF147" s="232"/>
      <c r="AG147" s="232"/>
      <c r="AH147" s="232"/>
      <c r="AI147" s="232"/>
      <c r="AJ147" s="232"/>
      <c r="AK147" s="232"/>
      <c r="AL147" s="232"/>
      <c r="AM147" s="232"/>
      <c r="AN147" s="77"/>
      <c r="AO147" s="77"/>
      <c r="AP147" s="77"/>
      <c r="AQ147" s="77"/>
      <c r="AR147" s="77"/>
      <c r="AS147" s="77"/>
    </row>
    <row r="148" spans="1:45">
      <c r="A148" s="197"/>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77"/>
      <c r="AO148" s="77"/>
      <c r="AP148" s="77"/>
      <c r="AQ148" s="77"/>
      <c r="AR148" s="77"/>
      <c r="AS148" s="77"/>
    </row>
    <row r="149" spans="1:45">
      <c r="A149" s="197"/>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77"/>
      <c r="AO149" s="77"/>
      <c r="AP149" s="77"/>
      <c r="AQ149" s="77"/>
      <c r="AR149" s="77"/>
      <c r="AS149" s="77"/>
    </row>
    <row r="150" spans="1:45">
      <c r="A150" s="197"/>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32"/>
      <c r="AI150" s="232"/>
      <c r="AJ150" s="232"/>
      <c r="AK150" s="232"/>
      <c r="AL150" s="232"/>
      <c r="AM150" s="232"/>
      <c r="AN150" s="77"/>
      <c r="AO150" s="77"/>
      <c r="AP150" s="77"/>
      <c r="AQ150" s="77"/>
      <c r="AR150" s="77"/>
      <c r="AS150" s="77"/>
    </row>
    <row r="151" spans="1:45">
      <c r="A151" s="197"/>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77"/>
      <c r="AO151" s="77"/>
      <c r="AP151" s="77"/>
      <c r="AQ151" s="77"/>
      <c r="AR151" s="77"/>
      <c r="AS151" s="77"/>
    </row>
    <row r="152" spans="1:45">
      <c r="A152" s="197"/>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c r="AH152" s="232"/>
      <c r="AI152" s="232"/>
      <c r="AJ152" s="232"/>
      <c r="AK152" s="232"/>
      <c r="AL152" s="232"/>
      <c r="AM152" s="232"/>
      <c r="AN152" s="77"/>
      <c r="AO152" s="77"/>
      <c r="AP152" s="77"/>
      <c r="AQ152" s="77"/>
      <c r="AR152" s="77"/>
      <c r="AS152" s="77"/>
    </row>
    <row r="153" spans="1:45">
      <c r="A153" s="197"/>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c r="AC153" s="232"/>
      <c r="AD153" s="232"/>
      <c r="AE153" s="232"/>
      <c r="AF153" s="232"/>
      <c r="AG153" s="232"/>
      <c r="AH153" s="232"/>
      <c r="AI153" s="232"/>
      <c r="AJ153" s="232"/>
      <c r="AK153" s="232"/>
      <c r="AL153" s="232"/>
      <c r="AM153" s="232"/>
      <c r="AN153" s="77"/>
      <c r="AO153" s="77"/>
      <c r="AP153" s="77"/>
      <c r="AQ153" s="77"/>
      <c r="AR153" s="77"/>
      <c r="AS153" s="77"/>
    </row>
    <row r="154" spans="1:45">
      <c r="A154" s="197"/>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232"/>
      <c r="AN154" s="77"/>
      <c r="AO154" s="77"/>
      <c r="AP154" s="77"/>
      <c r="AQ154" s="77"/>
      <c r="AR154" s="77"/>
      <c r="AS154" s="77"/>
    </row>
    <row r="155" spans="1:45">
      <c r="A155" s="197"/>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c r="AC155" s="232"/>
      <c r="AD155" s="232"/>
      <c r="AE155" s="232"/>
      <c r="AF155" s="232"/>
      <c r="AG155" s="232"/>
      <c r="AH155" s="232"/>
      <c r="AI155" s="232"/>
      <c r="AJ155" s="232"/>
      <c r="AK155" s="232"/>
      <c r="AL155" s="232"/>
      <c r="AM155" s="232"/>
      <c r="AN155" s="77"/>
      <c r="AO155" s="77"/>
      <c r="AP155" s="77"/>
      <c r="AQ155" s="77"/>
      <c r="AR155" s="77"/>
      <c r="AS155" s="77"/>
    </row>
    <row r="156" spans="1:45">
      <c r="A156" s="197"/>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77"/>
      <c r="AO156" s="77"/>
      <c r="AP156" s="77"/>
      <c r="AQ156" s="77"/>
      <c r="AR156" s="77"/>
      <c r="AS156" s="77"/>
    </row>
    <row r="157" spans="1:45">
      <c r="A157" s="197"/>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77"/>
      <c r="AO157" s="77"/>
      <c r="AP157" s="77"/>
      <c r="AQ157" s="77"/>
      <c r="AR157" s="77"/>
      <c r="AS157" s="77"/>
    </row>
    <row r="158" spans="1:45">
      <c r="A158" s="197"/>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c r="AC158" s="232"/>
      <c r="AD158" s="232"/>
      <c r="AE158" s="232"/>
      <c r="AF158" s="232"/>
      <c r="AG158" s="232"/>
      <c r="AH158" s="232"/>
      <c r="AI158" s="232"/>
      <c r="AJ158" s="232"/>
      <c r="AK158" s="232"/>
      <c r="AL158" s="232"/>
      <c r="AM158" s="232"/>
      <c r="AN158" s="77"/>
      <c r="AO158" s="77"/>
      <c r="AP158" s="77"/>
      <c r="AQ158" s="77"/>
      <c r="AR158" s="77"/>
      <c r="AS158" s="77"/>
    </row>
    <row r="159" spans="1:45">
      <c r="A159" s="197"/>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c r="AA159" s="232"/>
      <c r="AB159" s="232"/>
      <c r="AC159" s="232"/>
      <c r="AD159" s="232"/>
      <c r="AE159" s="232"/>
      <c r="AF159" s="232"/>
      <c r="AG159" s="232"/>
      <c r="AH159" s="232"/>
      <c r="AI159" s="232"/>
      <c r="AJ159" s="232"/>
      <c r="AK159" s="232"/>
      <c r="AL159" s="232"/>
      <c r="AM159" s="232"/>
      <c r="AN159" s="77"/>
      <c r="AO159" s="77"/>
      <c r="AP159" s="77"/>
      <c r="AQ159" s="77"/>
      <c r="AR159" s="77"/>
      <c r="AS159" s="77"/>
    </row>
    <row r="160" spans="1:45">
      <c r="A160" s="197"/>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c r="AC160" s="232"/>
      <c r="AD160" s="232"/>
      <c r="AE160" s="232"/>
      <c r="AF160" s="232"/>
      <c r="AG160" s="232"/>
      <c r="AH160" s="232"/>
      <c r="AI160" s="232"/>
      <c r="AJ160" s="232"/>
      <c r="AK160" s="232"/>
      <c r="AL160" s="232"/>
      <c r="AM160" s="232"/>
      <c r="AN160" s="77"/>
      <c r="AO160" s="77"/>
      <c r="AP160" s="77"/>
      <c r="AQ160" s="77"/>
      <c r="AR160" s="77"/>
      <c r="AS160" s="77"/>
    </row>
    <row r="161" spans="1:45">
      <c r="A161" s="197"/>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c r="AC161" s="232"/>
      <c r="AD161" s="232"/>
      <c r="AE161" s="232"/>
      <c r="AF161" s="232"/>
      <c r="AG161" s="232"/>
      <c r="AH161" s="232"/>
      <c r="AI161" s="232"/>
      <c r="AJ161" s="232"/>
      <c r="AK161" s="232"/>
      <c r="AL161" s="232"/>
      <c r="AM161" s="232"/>
      <c r="AN161" s="77"/>
      <c r="AO161" s="77"/>
      <c r="AP161" s="77"/>
      <c r="AQ161" s="77"/>
      <c r="AR161" s="77"/>
      <c r="AS161" s="77"/>
    </row>
    <row r="162" spans="1:45">
      <c r="A162" s="197"/>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c r="AC162" s="232"/>
      <c r="AD162" s="232"/>
      <c r="AE162" s="232"/>
      <c r="AF162" s="232"/>
      <c r="AG162" s="232"/>
      <c r="AH162" s="232"/>
      <c r="AI162" s="232"/>
      <c r="AJ162" s="232"/>
      <c r="AK162" s="232"/>
      <c r="AL162" s="232"/>
      <c r="AM162" s="232"/>
      <c r="AN162" s="77"/>
      <c r="AO162" s="77"/>
      <c r="AP162" s="77"/>
      <c r="AQ162" s="77"/>
      <c r="AR162" s="77"/>
      <c r="AS162" s="77"/>
    </row>
    <row r="163" spans="1:45">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row>
    <row r="164" spans="1:45">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row>
    <row r="165" spans="1:45">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row>
    <row r="166" spans="1:45">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row>
    <row r="167" spans="1:45">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row>
    <row r="168" spans="1:45">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row>
    <row r="169" spans="1:45">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row>
    <row r="170" spans="1:45">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row>
    <row r="171" spans="1:45">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row>
    <row r="172" spans="1:45">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row>
    <row r="173" spans="1:45">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row>
    <row r="174" spans="1:45">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row>
    <row r="175" spans="1:45">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row>
    <row r="176" spans="1:45">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row>
    <row r="177" spans="2:45">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row>
    <row r="178" spans="2:45">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row>
    <row r="179" spans="2:45">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row>
    <row r="180" spans="2:45">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row>
    <row r="181" spans="2:45">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row>
    <row r="182" spans="2:45">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row>
    <row r="183" spans="2:45">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row>
    <row r="184" spans="2:45">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row>
    <row r="185" spans="2:45">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row>
    <row r="186" spans="2:45">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row>
    <row r="187" spans="2:45">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row>
    <row r="188" spans="2:45">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row>
    <row r="189" spans="2:45">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row>
    <row r="190" spans="2:45">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row>
    <row r="191" spans="2:45">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row>
    <row r="192" spans="2:45">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row>
    <row r="193" spans="2:45">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row>
    <row r="194" spans="2:45">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row>
    <row r="195" spans="2:45">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row>
    <row r="196" spans="2:45">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row>
    <row r="197" spans="2:45">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row>
  </sheetData>
  <protectedRanges>
    <protectedRange sqref="B6:E55 G6:H55 M6:M55 O6:P55 S6:T55 V6:W55 Y6:Y55 AC6:AD55 AF6:AG55" name="ช่วง1"/>
  </protectedRanges>
  <mergeCells count="24">
    <mergeCell ref="L1:L5"/>
    <mergeCell ref="R1:R5"/>
    <mergeCell ref="Q3:Q5"/>
    <mergeCell ref="M2:N2"/>
    <mergeCell ref="O2:Q2"/>
    <mergeCell ref="A1:A5"/>
    <mergeCell ref="F3:F5"/>
    <mergeCell ref="I3:I5"/>
    <mergeCell ref="B1:I1"/>
    <mergeCell ref="B2:F2"/>
    <mergeCell ref="G2:I2"/>
    <mergeCell ref="AF2:AH2"/>
    <mergeCell ref="X3:X5"/>
    <mergeCell ref="S1:Y1"/>
    <mergeCell ref="V2:X2"/>
    <mergeCell ref="N3:N5"/>
    <mergeCell ref="M1:Q1"/>
    <mergeCell ref="AE3:AE5"/>
    <mergeCell ref="AC2:AE2"/>
    <mergeCell ref="AC1:AJ1"/>
    <mergeCell ref="AB1:AB5"/>
    <mergeCell ref="AH3:AH5"/>
    <mergeCell ref="S2:U2"/>
    <mergeCell ref="U3:U5"/>
  </mergeCells>
  <phoneticPr fontId="3"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5"/>
  <sheetViews>
    <sheetView workbookViewId="0">
      <selection activeCell="F5" sqref="F5"/>
    </sheetView>
  </sheetViews>
  <sheetFormatPr defaultRowHeight="12.75"/>
  <cols>
    <col min="1" max="1" width="4.7109375" customWidth="1"/>
    <col min="2" max="2" width="14.7109375" customWidth="1"/>
    <col min="3" max="3" width="10.7109375" customWidth="1"/>
    <col min="4" max="4" width="16" customWidth="1"/>
    <col min="5" max="5" width="10.7109375" customWidth="1"/>
    <col min="6" max="6" width="19" customWidth="1"/>
    <col min="7" max="8" width="10.7109375" customWidth="1"/>
    <col min="9" max="9" width="4.7109375" customWidth="1"/>
  </cols>
  <sheetData>
    <row r="1" spans="1:17" ht="21" customHeight="1" thickBot="1">
      <c r="A1" s="922" t="s">
        <v>0</v>
      </c>
      <c r="B1" s="946" t="s">
        <v>88</v>
      </c>
      <c r="C1" s="947"/>
      <c r="D1" s="947"/>
      <c r="E1" s="947"/>
      <c r="F1" s="947"/>
      <c r="G1" s="947"/>
      <c r="H1" s="976"/>
    </row>
    <row r="2" spans="1:17" ht="14.25" customHeight="1">
      <c r="A2" s="923"/>
      <c r="B2" s="198" t="s">
        <v>89</v>
      </c>
      <c r="C2" s="133" t="s">
        <v>90</v>
      </c>
      <c r="D2" s="133" t="s">
        <v>91</v>
      </c>
      <c r="E2" s="133" t="s">
        <v>92</v>
      </c>
      <c r="F2" s="134" t="s">
        <v>93</v>
      </c>
      <c r="G2" s="174" t="s">
        <v>17</v>
      </c>
      <c r="H2" s="175" t="s">
        <v>17</v>
      </c>
    </row>
    <row r="3" spans="1:17" ht="14.25" customHeight="1">
      <c r="A3" s="923"/>
      <c r="B3" s="199" t="s">
        <v>120</v>
      </c>
      <c r="C3" s="200" t="s">
        <v>94</v>
      </c>
      <c r="D3" s="200" t="s">
        <v>117</v>
      </c>
      <c r="E3" s="200" t="s">
        <v>97</v>
      </c>
      <c r="F3" s="201" t="s">
        <v>123</v>
      </c>
      <c r="G3" s="174" t="s">
        <v>112</v>
      </c>
      <c r="H3" s="180" t="s">
        <v>112</v>
      </c>
    </row>
    <row r="4" spans="1:17" ht="14.25" customHeight="1">
      <c r="A4" s="923"/>
      <c r="B4" s="202" t="s">
        <v>119</v>
      </c>
      <c r="C4" s="203" t="s">
        <v>95</v>
      </c>
      <c r="D4" s="203" t="s">
        <v>116</v>
      </c>
      <c r="E4" s="203" t="s">
        <v>122</v>
      </c>
      <c r="F4" s="204" t="s">
        <v>124</v>
      </c>
      <c r="G4" s="181" t="s">
        <v>113</v>
      </c>
      <c r="H4" s="182" t="s">
        <v>114</v>
      </c>
      <c r="I4" s="25"/>
      <c r="J4" s="25"/>
      <c r="K4" s="25"/>
      <c r="L4" s="25"/>
      <c r="M4" s="25"/>
      <c r="N4" s="25"/>
      <c r="O4" s="25"/>
      <c r="P4" s="25"/>
      <c r="Q4" s="25"/>
    </row>
    <row r="5" spans="1:17" ht="14.25" customHeight="1" thickBot="1">
      <c r="A5" s="923"/>
      <c r="B5" s="202" t="s">
        <v>118</v>
      </c>
      <c r="C5" s="203" t="s">
        <v>96</v>
      </c>
      <c r="D5" s="203" t="s">
        <v>115</v>
      </c>
      <c r="E5" s="203" t="s">
        <v>121</v>
      </c>
      <c r="F5" s="204" t="s">
        <v>125</v>
      </c>
      <c r="G5" s="183"/>
      <c r="H5" s="184">
        <v>100</v>
      </c>
      <c r="I5" s="25"/>
      <c r="J5" s="25"/>
      <c r="K5" s="25"/>
      <c r="L5" s="25"/>
      <c r="M5" s="25"/>
      <c r="N5" s="25"/>
      <c r="O5" s="25"/>
      <c r="P5" s="25"/>
      <c r="Q5" s="25"/>
    </row>
    <row r="6" spans="1:17" ht="15.2" customHeight="1">
      <c r="A6" s="26">
        <v>1</v>
      </c>
      <c r="B6" s="104"/>
      <c r="C6" s="105"/>
      <c r="D6" s="105"/>
      <c r="E6" s="105"/>
      <c r="F6" s="106"/>
      <c r="G6" s="185">
        <f>IF(เวลาเรียน!C6=0," ",IF(B6=0,0,IF(C6=0,0,IF(D6=0,0,IF(E6=0,0,IF(F6=0,0,IF(SUM(B6:F6)&gt;0,MODE(B6:F6)," ")))))))</f>
        <v>0</v>
      </c>
      <c r="H6" s="186">
        <f>IF(G6=" "," ",IF(G6=0,SUM(B6:F6)*(49/12),IF(G6=1,50+((SUM(B6:F6)-5)*(14/5)),IF(G6=2,65+((SUM(B6:F6)-8)*(14/4)),80+((SUM(B6:F6)-10)*(20/5))))))</f>
        <v>0</v>
      </c>
      <c r="I6" s="25"/>
      <c r="J6" s="25"/>
      <c r="K6" s="25"/>
      <c r="L6" s="25"/>
      <c r="M6" s="25"/>
      <c r="N6" s="25"/>
      <c r="O6" s="25"/>
      <c r="P6" s="25"/>
      <c r="Q6" s="25"/>
    </row>
    <row r="7" spans="1:17" ht="15.2" customHeight="1">
      <c r="A7" s="27">
        <v>2</v>
      </c>
      <c r="B7" s="107"/>
      <c r="C7" s="108"/>
      <c r="D7" s="108"/>
      <c r="E7" s="108"/>
      <c r="F7" s="109"/>
      <c r="G7" s="187">
        <f>IF(เวลาเรียน!C7=0," ",IF(B7=0,0,IF(C7=0,0,IF(D7=0,0,IF(E7=0,0,IF(F7=0,0,IF(SUM(B7:F7)&gt;0,MODE(B7:F7)," ")))))))</f>
        <v>0</v>
      </c>
      <c r="H7" s="188">
        <f t="shared" ref="H7:H55" si="0">IF(G7=" "," ",IF(G7=0,SUM(B7:F7)*(49/12),IF(G7=1,50+((SUM(B7:F7)-5)*(14/5)),IF(G7=2,65+((SUM(B7:F7)-8)*(14/4)),80+((SUM(B7:F7)-10)*(20/5))))))</f>
        <v>0</v>
      </c>
      <c r="I7" s="25"/>
      <c r="J7" s="25"/>
      <c r="K7" s="25"/>
      <c r="L7" s="25"/>
      <c r="M7" s="25"/>
      <c r="N7" s="25"/>
      <c r="O7" s="25"/>
      <c r="P7" s="25"/>
      <c r="Q7" s="25"/>
    </row>
    <row r="8" spans="1:17" ht="15.2" customHeight="1">
      <c r="A8" s="27">
        <v>3</v>
      </c>
      <c r="B8" s="107"/>
      <c r="C8" s="108"/>
      <c r="D8" s="108"/>
      <c r="E8" s="108"/>
      <c r="F8" s="109"/>
      <c r="G8" s="187">
        <f>IF(เวลาเรียน!C8=0," ",IF(B8=0,0,IF(C8=0,0,IF(D8=0,0,IF(E8=0,0,IF(F8=0,0,IF(SUM(B8:F8)&gt;0,MODE(B8:F8)," ")))))))</f>
        <v>0</v>
      </c>
      <c r="H8" s="188">
        <f t="shared" si="0"/>
        <v>0</v>
      </c>
    </row>
    <row r="9" spans="1:17" ht="15.2" customHeight="1">
      <c r="A9" s="27">
        <v>4</v>
      </c>
      <c r="B9" s="107"/>
      <c r="C9" s="108"/>
      <c r="D9" s="108"/>
      <c r="E9" s="108"/>
      <c r="F9" s="109"/>
      <c r="G9" s="187">
        <f>IF(เวลาเรียน!C9=0," ",IF(B9=0,0,IF(C9=0,0,IF(D9=0,0,IF(E9=0,0,IF(F9=0,0,IF(SUM(B9:F9)&gt;0,MODE(B9:F9)," ")))))))</f>
        <v>0</v>
      </c>
      <c r="H9" s="188">
        <f t="shared" si="0"/>
        <v>0</v>
      </c>
    </row>
    <row r="10" spans="1:17" ht="15.2" customHeight="1" thickBot="1">
      <c r="A10" s="28">
        <v>5</v>
      </c>
      <c r="B10" s="110"/>
      <c r="C10" s="111"/>
      <c r="D10" s="111"/>
      <c r="E10" s="111"/>
      <c r="F10" s="112"/>
      <c r="G10" s="189">
        <f>IF(เวลาเรียน!C10=0," ",IF(B10=0,0,IF(C10=0,0,IF(D10=0,0,IF(E10=0,0,IF(F10=0,0,IF(SUM(B10:F10)&gt;0,MODE(B10:F10)," ")))))))</f>
        <v>0</v>
      </c>
      <c r="H10" s="190">
        <f t="shared" si="0"/>
        <v>0</v>
      </c>
    </row>
    <row r="11" spans="1:17" ht="15.2" customHeight="1">
      <c r="A11" s="44">
        <v>6</v>
      </c>
      <c r="B11" s="113"/>
      <c r="C11" s="114"/>
      <c r="D11" s="114"/>
      <c r="E11" s="114"/>
      <c r="F11" s="115"/>
      <c r="G11" s="185">
        <f>IF(เวลาเรียน!C11=0," ",IF(B11=0,0,IF(C11=0,0,IF(D11=0,0,IF(E11=0,0,IF(F11=0,0,IF(SUM(B11:F11)&gt;0,MODE(B11:F11)," ")))))))</f>
        <v>0</v>
      </c>
      <c r="H11" s="191">
        <f t="shared" si="0"/>
        <v>0</v>
      </c>
    </row>
    <row r="12" spans="1:17" ht="15.2" customHeight="1">
      <c r="A12" s="27">
        <v>7</v>
      </c>
      <c r="B12" s="116"/>
      <c r="C12" s="117"/>
      <c r="D12" s="117"/>
      <c r="E12" s="117"/>
      <c r="F12" s="118"/>
      <c r="G12" s="187">
        <f>IF(เวลาเรียน!C12=0," ",IF(B12=0,0,IF(C12=0,0,IF(D12=0,0,IF(E12=0,0,IF(F12=0,0,IF(SUM(B12:F12)&gt;0,MODE(B12:F12)," ")))))))</f>
        <v>0</v>
      </c>
      <c r="H12" s="192">
        <f t="shared" si="0"/>
        <v>0</v>
      </c>
    </row>
    <row r="13" spans="1:17" ht="15.2" customHeight="1">
      <c r="A13" s="27">
        <v>8</v>
      </c>
      <c r="B13" s="116"/>
      <c r="C13" s="117"/>
      <c r="D13" s="117"/>
      <c r="E13" s="117"/>
      <c r="F13" s="118"/>
      <c r="G13" s="187">
        <f>IF(เวลาเรียน!C13=0," ",IF(B13=0,0,IF(C13=0,0,IF(D13=0,0,IF(E13=0,0,IF(F13=0,0,IF(SUM(B13:F13)&gt;0,MODE(B13:F13)," ")))))))</f>
        <v>0</v>
      </c>
      <c r="H13" s="192">
        <f t="shared" si="0"/>
        <v>0</v>
      </c>
    </row>
    <row r="14" spans="1:17" ht="15.2" customHeight="1">
      <c r="A14" s="27">
        <v>9</v>
      </c>
      <c r="B14" s="116"/>
      <c r="C14" s="117"/>
      <c r="D14" s="117"/>
      <c r="E14" s="117"/>
      <c r="F14" s="118"/>
      <c r="G14" s="187">
        <f>IF(เวลาเรียน!C14=0," ",IF(B14=0,0,IF(C14=0,0,IF(D14=0,0,IF(E14=0,0,IF(F14=0,0,IF(SUM(B14:F14)&gt;0,MODE(B14:F14)," ")))))))</f>
        <v>0</v>
      </c>
      <c r="H14" s="192">
        <f t="shared" si="0"/>
        <v>0</v>
      </c>
    </row>
    <row r="15" spans="1:17" ht="15.2" customHeight="1" thickBot="1">
      <c r="A15" s="31">
        <v>10</v>
      </c>
      <c r="B15" s="119"/>
      <c r="C15" s="120"/>
      <c r="D15" s="120"/>
      <c r="E15" s="120"/>
      <c r="F15" s="121"/>
      <c r="G15" s="189">
        <f>IF(เวลาเรียน!C15=0," ",IF(B15=0,0,IF(C15=0,0,IF(D15=0,0,IF(E15=0,0,IF(F15=0,0,IF(SUM(B15:F15)&gt;0,MODE(B15:F15)," ")))))))</f>
        <v>0</v>
      </c>
      <c r="H15" s="193">
        <f t="shared" si="0"/>
        <v>0</v>
      </c>
    </row>
    <row r="16" spans="1:17" ht="15.2" customHeight="1">
      <c r="A16" s="26">
        <v>11</v>
      </c>
      <c r="B16" s="113"/>
      <c r="C16" s="114"/>
      <c r="D16" s="114"/>
      <c r="E16" s="114"/>
      <c r="F16" s="115"/>
      <c r="G16" s="185">
        <f>IF(เวลาเรียน!C16=0," ",IF(B16=0,0,IF(C16=0,0,IF(D16=0,0,IF(E16=0,0,IF(F16=0,0,IF(SUM(B16:F16)&gt;0,MODE(B16:F16)," ")))))))</f>
        <v>0</v>
      </c>
      <c r="H16" s="194">
        <f t="shared" si="0"/>
        <v>0</v>
      </c>
    </row>
    <row r="17" spans="1:8" ht="15.2" customHeight="1">
      <c r="A17" s="27">
        <v>12</v>
      </c>
      <c r="B17" s="116"/>
      <c r="C17" s="117"/>
      <c r="D17" s="117"/>
      <c r="E17" s="117"/>
      <c r="F17" s="118"/>
      <c r="G17" s="187">
        <f>IF(เวลาเรียน!C17=0," ",IF(B17=0,0,IF(C17=0,0,IF(D17=0,0,IF(E17=0,0,IF(F17=0,0,IF(SUM(B17:F17)&gt;0,MODE(B17:F17)," ")))))))</f>
        <v>0</v>
      </c>
      <c r="H17" s="192">
        <f t="shared" si="0"/>
        <v>0</v>
      </c>
    </row>
    <row r="18" spans="1:8" ht="15.2" customHeight="1">
      <c r="A18" s="27">
        <v>13</v>
      </c>
      <c r="B18" s="116"/>
      <c r="C18" s="117"/>
      <c r="D18" s="117"/>
      <c r="E18" s="117"/>
      <c r="F18" s="118"/>
      <c r="G18" s="187">
        <f>IF(เวลาเรียน!C18=0," ",IF(B18=0,0,IF(C18=0,0,IF(D18=0,0,IF(E18=0,0,IF(F18=0,0,IF(SUM(B18:F18)&gt;0,MODE(B18:F18)," ")))))))</f>
        <v>0</v>
      </c>
      <c r="H18" s="192">
        <f t="shared" si="0"/>
        <v>0</v>
      </c>
    </row>
    <row r="19" spans="1:8" ht="15.2" customHeight="1">
      <c r="A19" s="27">
        <v>14</v>
      </c>
      <c r="B19" s="116"/>
      <c r="C19" s="117"/>
      <c r="D19" s="117"/>
      <c r="E19" s="117"/>
      <c r="F19" s="118"/>
      <c r="G19" s="187">
        <f>IF(เวลาเรียน!C19=0," ",IF(B19=0,0,IF(C19=0,0,IF(D19=0,0,IF(E19=0,0,IF(F19=0,0,IF(SUM(B19:F19)&gt;0,MODE(B19:F19)," ")))))))</f>
        <v>0</v>
      </c>
      <c r="H19" s="192">
        <f t="shared" si="0"/>
        <v>0</v>
      </c>
    </row>
    <row r="20" spans="1:8" ht="15.2" customHeight="1" thickBot="1">
      <c r="A20" s="28">
        <v>15</v>
      </c>
      <c r="B20" s="119"/>
      <c r="C20" s="120"/>
      <c r="D20" s="120"/>
      <c r="E20" s="120"/>
      <c r="F20" s="121"/>
      <c r="G20" s="189">
        <f>IF(เวลาเรียน!C20=0," ",IF(B20=0,0,IF(C20=0,0,IF(D20=0,0,IF(E20=0,0,IF(F20=0,0,IF(SUM(B20:F20)&gt;0,MODE(B20:F20)," ")))))))</f>
        <v>0</v>
      </c>
      <c r="H20" s="195">
        <f t="shared" si="0"/>
        <v>0</v>
      </c>
    </row>
    <row r="21" spans="1:8" ht="15.2" customHeight="1">
      <c r="A21" s="44">
        <v>16</v>
      </c>
      <c r="B21" s="113"/>
      <c r="C21" s="114"/>
      <c r="D21" s="114"/>
      <c r="E21" s="114"/>
      <c r="F21" s="115"/>
      <c r="G21" s="185">
        <f>IF(เวลาเรียน!C21=0," ",IF(B21=0,0,IF(C21=0,0,IF(D21=0,0,IF(E21=0,0,IF(F21=0,0,IF(SUM(B21:F21)&gt;0,MODE(B21:F21)," ")))))))</f>
        <v>0</v>
      </c>
      <c r="H21" s="191">
        <f t="shared" si="0"/>
        <v>0</v>
      </c>
    </row>
    <row r="22" spans="1:8" ht="15.2" customHeight="1">
      <c r="A22" s="27">
        <v>17</v>
      </c>
      <c r="B22" s="116"/>
      <c r="C22" s="117"/>
      <c r="D22" s="117"/>
      <c r="E22" s="117"/>
      <c r="F22" s="118"/>
      <c r="G22" s="187">
        <f>IF(เวลาเรียน!C22=0," ",IF(B22=0,0,IF(C22=0,0,IF(D22=0,0,IF(E22=0,0,IF(F22=0,0,IF(SUM(B22:F22)&gt;0,MODE(B22:F22)," ")))))))</f>
        <v>0</v>
      </c>
      <c r="H22" s="192">
        <f t="shared" si="0"/>
        <v>0</v>
      </c>
    </row>
    <row r="23" spans="1:8" ht="15.2" customHeight="1">
      <c r="A23" s="27">
        <v>18</v>
      </c>
      <c r="B23" s="116"/>
      <c r="C23" s="117"/>
      <c r="D23" s="117"/>
      <c r="E23" s="117"/>
      <c r="F23" s="118"/>
      <c r="G23" s="187">
        <f>IF(เวลาเรียน!C23=0," ",IF(B23=0,0,IF(C23=0,0,IF(D23=0,0,IF(E23=0,0,IF(F23=0,0,IF(SUM(B23:F23)&gt;0,MODE(B23:F23)," ")))))))</f>
        <v>0</v>
      </c>
      <c r="H23" s="192">
        <f t="shared" si="0"/>
        <v>0</v>
      </c>
    </row>
    <row r="24" spans="1:8" ht="15.2" customHeight="1">
      <c r="A24" s="27">
        <v>19</v>
      </c>
      <c r="B24" s="116"/>
      <c r="C24" s="117"/>
      <c r="D24" s="117"/>
      <c r="E24" s="117"/>
      <c r="F24" s="118"/>
      <c r="G24" s="187">
        <f>IF(เวลาเรียน!C24=0," ",IF(B24=0,0,IF(C24=0,0,IF(D24=0,0,IF(E24=0,0,IF(F24=0,0,IF(SUM(B24:F24)&gt;0,MODE(B24:F24)," ")))))))</f>
        <v>0</v>
      </c>
      <c r="H24" s="192">
        <f t="shared" si="0"/>
        <v>0</v>
      </c>
    </row>
    <row r="25" spans="1:8" ht="15.2" customHeight="1" thickBot="1">
      <c r="A25" s="31">
        <v>20</v>
      </c>
      <c r="B25" s="119"/>
      <c r="C25" s="120"/>
      <c r="D25" s="120"/>
      <c r="E25" s="120"/>
      <c r="F25" s="121"/>
      <c r="G25" s="189">
        <f>IF(เวลาเรียน!C25=0," ",IF(B25=0,0,IF(C25=0,0,IF(D25=0,0,IF(E25=0,0,IF(F25=0,0,IF(SUM(B25:F25)&gt;0,MODE(B25:F25)," ")))))))</f>
        <v>0</v>
      </c>
      <c r="H25" s="193">
        <f t="shared" si="0"/>
        <v>0</v>
      </c>
    </row>
    <row r="26" spans="1:8" ht="15.2" customHeight="1">
      <c r="A26" s="26">
        <v>21</v>
      </c>
      <c r="B26" s="113"/>
      <c r="C26" s="114"/>
      <c r="D26" s="114"/>
      <c r="E26" s="114"/>
      <c r="F26" s="115"/>
      <c r="G26" s="185">
        <f>IF(เวลาเรียน!C26=0," ",IF(B26=0,0,IF(C26=0,0,IF(D26=0,0,IF(E26=0,0,IF(F26=0,0,IF(SUM(B26:F26)&gt;0,MODE(B26:F26)," ")))))))</f>
        <v>0</v>
      </c>
      <c r="H26" s="194">
        <f t="shared" si="0"/>
        <v>0</v>
      </c>
    </row>
    <row r="27" spans="1:8" ht="15.2" customHeight="1">
      <c r="A27" s="27">
        <v>22</v>
      </c>
      <c r="B27" s="116"/>
      <c r="C27" s="117"/>
      <c r="D27" s="117"/>
      <c r="E27" s="117"/>
      <c r="F27" s="118"/>
      <c r="G27" s="187">
        <f>IF(เวลาเรียน!C27=0," ",IF(B27=0,0,IF(C27=0,0,IF(D27=0,0,IF(E27=0,0,IF(F27=0,0,IF(SUM(B27:F27)&gt;0,MODE(B27:F27)," ")))))))</f>
        <v>0</v>
      </c>
      <c r="H27" s="192">
        <f t="shared" si="0"/>
        <v>0</v>
      </c>
    </row>
    <row r="28" spans="1:8" ht="15.2" customHeight="1">
      <c r="A28" s="27">
        <v>23</v>
      </c>
      <c r="B28" s="116"/>
      <c r="C28" s="117"/>
      <c r="D28" s="117"/>
      <c r="E28" s="117"/>
      <c r="F28" s="118"/>
      <c r="G28" s="187">
        <f>IF(เวลาเรียน!C28=0," ",IF(B28=0,0,IF(C28=0,0,IF(D28=0,0,IF(E28=0,0,IF(F28=0,0,IF(SUM(B28:F28)&gt;0,MODE(B28:F28)," ")))))))</f>
        <v>0</v>
      </c>
      <c r="H28" s="192">
        <f t="shared" si="0"/>
        <v>0</v>
      </c>
    </row>
    <row r="29" spans="1:8" ht="15.2" customHeight="1">
      <c r="A29" s="27">
        <v>24</v>
      </c>
      <c r="B29" s="116"/>
      <c r="C29" s="117"/>
      <c r="D29" s="117"/>
      <c r="E29" s="117"/>
      <c r="F29" s="118"/>
      <c r="G29" s="187">
        <f>IF(เวลาเรียน!C29=0," ",IF(B29=0,0,IF(C29=0,0,IF(D29=0,0,IF(E29=0,0,IF(F29=0,0,IF(SUM(B29:F29)&gt;0,MODE(B29:F29)," ")))))))</f>
        <v>0</v>
      </c>
      <c r="H29" s="192">
        <f t="shared" si="0"/>
        <v>0</v>
      </c>
    </row>
    <row r="30" spans="1:8" ht="15.2" customHeight="1" thickBot="1">
      <c r="A30" s="28">
        <v>25</v>
      </c>
      <c r="B30" s="119"/>
      <c r="C30" s="120"/>
      <c r="D30" s="120"/>
      <c r="E30" s="120"/>
      <c r="F30" s="121"/>
      <c r="G30" s="189">
        <f>IF(เวลาเรียน!C30=0," ",IF(B30=0,0,IF(C30=0,0,IF(D30=0,0,IF(E30=0,0,IF(F30=0,0,IF(SUM(B30:F30)&gt;0,MODE(B30:F30)," ")))))))</f>
        <v>0</v>
      </c>
      <c r="H30" s="195">
        <f t="shared" si="0"/>
        <v>0</v>
      </c>
    </row>
    <row r="31" spans="1:8" ht="15.2" customHeight="1">
      <c r="A31" s="44">
        <v>26</v>
      </c>
      <c r="B31" s="122"/>
      <c r="C31" s="123"/>
      <c r="D31" s="123"/>
      <c r="E31" s="123"/>
      <c r="F31" s="124"/>
      <c r="G31" s="185">
        <f>IF(เวลาเรียน!C31=0," ",IF(B31=0,0,IF(C31=0,0,IF(D31=0,0,IF(E31=0,0,IF(F31=0,0,IF(SUM(B31:F31)&gt;0,MODE(B31:F31)," ")))))))</f>
        <v>0</v>
      </c>
      <c r="H31" s="191">
        <f t="shared" si="0"/>
        <v>0</v>
      </c>
    </row>
    <row r="32" spans="1:8" ht="15.2" customHeight="1">
      <c r="A32" s="27">
        <v>27</v>
      </c>
      <c r="B32" s="107"/>
      <c r="C32" s="108"/>
      <c r="D32" s="108"/>
      <c r="E32" s="108"/>
      <c r="F32" s="109"/>
      <c r="G32" s="187">
        <f>IF(เวลาเรียน!C32=0," ",IF(B32=0,0,IF(C32=0,0,IF(D32=0,0,IF(E32=0,0,IF(F32=0,0,IF(SUM(B32:F32)&gt;0,MODE(B32:F32)," ")))))))</f>
        <v>0</v>
      </c>
      <c r="H32" s="192">
        <f t="shared" si="0"/>
        <v>0</v>
      </c>
    </row>
    <row r="33" spans="1:8" ht="15.2" customHeight="1">
      <c r="A33" s="27">
        <v>28</v>
      </c>
      <c r="B33" s="107"/>
      <c r="C33" s="108"/>
      <c r="D33" s="108"/>
      <c r="E33" s="108"/>
      <c r="F33" s="109"/>
      <c r="G33" s="187">
        <f>IF(เวลาเรียน!C33=0," ",IF(B33=0,0,IF(C33=0,0,IF(D33=0,0,IF(E33=0,0,IF(F33=0,0,IF(SUM(B33:F33)&gt;0,MODE(B33:F33)," ")))))))</f>
        <v>0</v>
      </c>
      <c r="H33" s="192">
        <f t="shared" si="0"/>
        <v>0</v>
      </c>
    </row>
    <row r="34" spans="1:8" ht="15.2" customHeight="1">
      <c r="A34" s="27">
        <v>29</v>
      </c>
      <c r="B34" s="107"/>
      <c r="C34" s="108"/>
      <c r="D34" s="108"/>
      <c r="E34" s="108"/>
      <c r="F34" s="109"/>
      <c r="G34" s="187">
        <f>IF(เวลาเรียน!C34=0," ",IF(B34=0,0,IF(C34=0,0,IF(D34=0,0,IF(E34=0,0,IF(F34=0,0,IF(SUM(B34:F34)&gt;0,MODE(B34:F34)," ")))))))</f>
        <v>0</v>
      </c>
      <c r="H34" s="192">
        <f t="shared" si="0"/>
        <v>0</v>
      </c>
    </row>
    <row r="35" spans="1:8" ht="15.2" customHeight="1" thickBot="1">
      <c r="A35" s="31">
        <v>30</v>
      </c>
      <c r="B35" s="125"/>
      <c r="C35" s="126"/>
      <c r="D35" s="126"/>
      <c r="E35" s="126"/>
      <c r="F35" s="127"/>
      <c r="G35" s="189">
        <f>IF(เวลาเรียน!C35=0," ",IF(B35=0,0,IF(C35=0,0,IF(D35=0,0,IF(E35=0,0,IF(F35=0,0,IF(SUM(B35:F35)&gt;0,MODE(B35:F35)," ")))))))</f>
        <v>0</v>
      </c>
      <c r="H35" s="193">
        <f t="shared" si="0"/>
        <v>0</v>
      </c>
    </row>
    <row r="36" spans="1:8" ht="15.2" customHeight="1">
      <c r="A36" s="26">
        <v>31</v>
      </c>
      <c r="B36" s="104"/>
      <c r="C36" s="105"/>
      <c r="D36" s="105"/>
      <c r="E36" s="105"/>
      <c r="F36" s="106"/>
      <c r="G36" s="185">
        <f>IF(เวลาเรียน!C36=0," ",IF(B36=0,0,IF(C36=0,0,IF(D36=0,0,IF(E36=0,0,IF(F36=0,0,IF(SUM(B36:F36)&gt;0,MODE(B36:F36)," ")))))))</f>
        <v>0</v>
      </c>
      <c r="H36" s="194">
        <f t="shared" si="0"/>
        <v>0</v>
      </c>
    </row>
    <row r="37" spans="1:8" ht="15.2" customHeight="1">
      <c r="A37" s="27">
        <v>32</v>
      </c>
      <c r="B37" s="107"/>
      <c r="C37" s="108"/>
      <c r="D37" s="108"/>
      <c r="E37" s="108"/>
      <c r="F37" s="109"/>
      <c r="G37" s="187">
        <f>IF(เวลาเรียน!C37=0," ",IF(B37=0,0,IF(C37=0,0,IF(D37=0,0,IF(E37=0,0,IF(F37=0,0,IF(SUM(B37:F37)&gt;0,MODE(B37:F37)," ")))))))</f>
        <v>0</v>
      </c>
      <c r="H37" s="192">
        <f t="shared" si="0"/>
        <v>0</v>
      </c>
    </row>
    <row r="38" spans="1:8" ht="15.2" customHeight="1">
      <c r="A38" s="27">
        <v>33</v>
      </c>
      <c r="B38" s="107"/>
      <c r="C38" s="108"/>
      <c r="D38" s="108"/>
      <c r="E38" s="108"/>
      <c r="F38" s="109"/>
      <c r="G38" s="187">
        <f>IF(เวลาเรียน!C38=0," ",IF(B38=0,0,IF(C38=0,0,IF(D38=0,0,IF(E38=0,0,IF(F38=0,0,IF(SUM(B38:F38)&gt;0,MODE(B38:F38)," ")))))))</f>
        <v>0</v>
      </c>
      <c r="H38" s="192">
        <f t="shared" si="0"/>
        <v>0</v>
      </c>
    </row>
    <row r="39" spans="1:8" ht="15.2" customHeight="1">
      <c r="A39" s="27">
        <v>34</v>
      </c>
      <c r="B39" s="107"/>
      <c r="C39" s="108"/>
      <c r="D39" s="108"/>
      <c r="E39" s="108"/>
      <c r="F39" s="109"/>
      <c r="G39" s="187">
        <f>IF(เวลาเรียน!C39=0," ",IF(B39=0,0,IF(C39=0,0,IF(D39=0,0,IF(E39=0,0,IF(F39=0,0,IF(SUM(B39:F39)&gt;0,MODE(B39:F39)," ")))))))</f>
        <v>0</v>
      </c>
      <c r="H39" s="192">
        <f t="shared" si="0"/>
        <v>0</v>
      </c>
    </row>
    <row r="40" spans="1:8" ht="15.2" customHeight="1" thickBot="1">
      <c r="A40" s="28">
        <v>35</v>
      </c>
      <c r="B40" s="110"/>
      <c r="C40" s="111"/>
      <c r="D40" s="111"/>
      <c r="E40" s="111"/>
      <c r="F40" s="112"/>
      <c r="G40" s="189">
        <f>IF(เวลาเรียน!C40=0," ",IF(B40=0,0,IF(C40=0,0,IF(D40=0,0,IF(E40=0,0,IF(F40=0,0,IF(SUM(B40:F40)&gt;0,MODE(B40:F40)," ")))))))</f>
        <v>0</v>
      </c>
      <c r="H40" s="195">
        <f t="shared" si="0"/>
        <v>0</v>
      </c>
    </row>
    <row r="41" spans="1:8" ht="15.2" customHeight="1">
      <c r="A41" s="44">
        <v>36</v>
      </c>
      <c r="B41" s="122"/>
      <c r="C41" s="123"/>
      <c r="D41" s="123"/>
      <c r="E41" s="123"/>
      <c r="F41" s="124"/>
      <c r="G41" s="185">
        <f>IF(เวลาเรียน!C41=0," ",IF(B41=0,0,IF(C41=0,0,IF(D41=0,0,IF(E41=0,0,IF(F41=0,0,IF(SUM(B41:F41)&gt;0,MODE(B41:F41)," ")))))))</f>
        <v>0</v>
      </c>
      <c r="H41" s="191">
        <f t="shared" si="0"/>
        <v>0</v>
      </c>
    </row>
    <row r="42" spans="1:8" ht="15.2" customHeight="1">
      <c r="A42" s="27">
        <v>37</v>
      </c>
      <c r="B42" s="107"/>
      <c r="C42" s="108"/>
      <c r="D42" s="108"/>
      <c r="E42" s="108"/>
      <c r="F42" s="109"/>
      <c r="G42" s="187">
        <f>IF(เวลาเรียน!C42=0," ",IF(B42=0,0,IF(C42=0,0,IF(D42=0,0,IF(E42=0,0,IF(F42=0,0,IF(SUM(B42:F42)&gt;0,MODE(B42:F42)," ")))))))</f>
        <v>0</v>
      </c>
      <c r="H42" s="192">
        <f t="shared" si="0"/>
        <v>0</v>
      </c>
    </row>
    <row r="43" spans="1:8" ht="15.2" customHeight="1">
      <c r="A43" s="27">
        <v>38</v>
      </c>
      <c r="B43" s="107"/>
      <c r="C43" s="108"/>
      <c r="D43" s="108"/>
      <c r="E43" s="108"/>
      <c r="F43" s="109"/>
      <c r="G43" s="187">
        <f>IF(เวลาเรียน!C43=0," ",IF(B43=0,0,IF(C43=0,0,IF(D43=0,0,IF(E43=0,0,IF(F43=0,0,IF(SUM(B43:F43)&gt;0,MODE(B43:F43)," ")))))))</f>
        <v>0</v>
      </c>
      <c r="H43" s="192">
        <f t="shared" si="0"/>
        <v>0</v>
      </c>
    </row>
    <row r="44" spans="1:8" ht="15.2" customHeight="1">
      <c r="A44" s="27">
        <v>39</v>
      </c>
      <c r="B44" s="107"/>
      <c r="C44" s="108"/>
      <c r="D44" s="108"/>
      <c r="E44" s="108"/>
      <c r="F44" s="109"/>
      <c r="G44" s="187">
        <f>IF(เวลาเรียน!C44=0," ",IF(B44=0,0,IF(C44=0,0,IF(D44=0,0,IF(E44=0,0,IF(F44=0,0,IF(SUM(B44:F44)&gt;0,MODE(B44:F44)," ")))))))</f>
        <v>0</v>
      </c>
      <c r="H44" s="192">
        <f t="shared" si="0"/>
        <v>0</v>
      </c>
    </row>
    <row r="45" spans="1:8" ht="15.2" customHeight="1" thickBot="1">
      <c r="A45" s="31">
        <v>40</v>
      </c>
      <c r="B45" s="125"/>
      <c r="C45" s="126"/>
      <c r="D45" s="126"/>
      <c r="E45" s="126"/>
      <c r="F45" s="127"/>
      <c r="G45" s="189">
        <f>IF(เวลาเรียน!C45=0," ",IF(B45=0,0,IF(C45=0,0,IF(D45=0,0,IF(E45=0,0,IF(F45=0,0,IF(SUM(B45:F45)&gt;0,MODE(B45:F45)," ")))))))</f>
        <v>0</v>
      </c>
      <c r="H45" s="193">
        <f t="shared" si="0"/>
        <v>0</v>
      </c>
    </row>
    <row r="46" spans="1:8" ht="15.2" customHeight="1">
      <c r="A46" s="26">
        <v>41</v>
      </c>
      <c r="B46" s="104"/>
      <c r="C46" s="105"/>
      <c r="D46" s="105"/>
      <c r="E46" s="105"/>
      <c r="F46" s="106"/>
      <c r="G46" s="185">
        <f>IF(เวลาเรียน!C46=0," ",IF(B46=0,0,IF(C46=0,0,IF(D46=0,0,IF(E46=0,0,IF(F46=0,0,IF(SUM(B46:F46)&gt;0,MODE(B46:F46)," ")))))))</f>
        <v>0</v>
      </c>
      <c r="H46" s="194">
        <f t="shared" si="0"/>
        <v>0</v>
      </c>
    </row>
    <row r="47" spans="1:8" ht="15.2" customHeight="1">
      <c r="A47" s="27">
        <v>42</v>
      </c>
      <c r="B47" s="107"/>
      <c r="C47" s="108"/>
      <c r="D47" s="108"/>
      <c r="E47" s="108"/>
      <c r="F47" s="109"/>
      <c r="G47" s="187">
        <f>IF(เวลาเรียน!C47=0," ",IF(B47=0,0,IF(C47=0,0,IF(D47=0,0,IF(E47=0,0,IF(F47=0,0,IF(SUM(B47:F47)&gt;0,MODE(B47:F47)," ")))))))</f>
        <v>0</v>
      </c>
      <c r="H47" s="192">
        <f t="shared" si="0"/>
        <v>0</v>
      </c>
    </row>
    <row r="48" spans="1:8" ht="15.2" customHeight="1">
      <c r="A48" s="27">
        <v>43</v>
      </c>
      <c r="B48" s="107"/>
      <c r="C48" s="108"/>
      <c r="D48" s="108"/>
      <c r="E48" s="108"/>
      <c r="F48" s="109"/>
      <c r="G48" s="187">
        <f>IF(เวลาเรียน!C48=0," ",IF(B48=0,0,IF(C48=0,0,IF(D48=0,0,IF(E48=0,0,IF(F48=0,0,IF(SUM(B48:F48)&gt;0,MODE(B48:F48)," ")))))))</f>
        <v>0</v>
      </c>
      <c r="H48" s="192">
        <f t="shared" si="0"/>
        <v>0</v>
      </c>
    </row>
    <row r="49" spans="1:8" ht="15.2" customHeight="1">
      <c r="A49" s="27">
        <v>44</v>
      </c>
      <c r="B49" s="107"/>
      <c r="C49" s="108"/>
      <c r="D49" s="108"/>
      <c r="E49" s="108"/>
      <c r="F49" s="109"/>
      <c r="G49" s="187">
        <f>IF(เวลาเรียน!C49=0," ",IF(B49=0,0,IF(C49=0,0,IF(D49=0,0,IF(E49=0,0,IF(F49=0,0,IF(SUM(B49:F49)&gt;0,MODE(B49:F49)," ")))))))</f>
        <v>0</v>
      </c>
      <c r="H49" s="192">
        <f t="shared" si="0"/>
        <v>0</v>
      </c>
    </row>
    <row r="50" spans="1:8" ht="15.2" customHeight="1" thickBot="1">
      <c r="A50" s="28">
        <v>45</v>
      </c>
      <c r="B50" s="110"/>
      <c r="C50" s="111"/>
      <c r="D50" s="111"/>
      <c r="E50" s="111"/>
      <c r="F50" s="112"/>
      <c r="G50" s="189">
        <f>IF(เวลาเรียน!C50=0," ",IF(B50=0,0,IF(C50=0,0,IF(D50=0,0,IF(E50=0,0,IF(F50=0,0,IF(SUM(B50:F50)&gt;0,MODE(B50:F50)," ")))))))</f>
        <v>0</v>
      </c>
      <c r="H50" s="195">
        <f t="shared" si="0"/>
        <v>0</v>
      </c>
    </row>
    <row r="51" spans="1:8" ht="15.2" customHeight="1">
      <c r="A51" s="44">
        <v>46</v>
      </c>
      <c r="B51" s="122"/>
      <c r="C51" s="123"/>
      <c r="D51" s="123"/>
      <c r="E51" s="123"/>
      <c r="F51" s="124"/>
      <c r="G51" s="185">
        <f>IF(เวลาเรียน!C51=0," ",IF(B51=0,0,IF(C51=0,0,IF(D51=0,0,IF(E51=0,0,IF(F51=0,0,IF(SUM(B51:F51)&gt;0,MODE(B51:F51)," ")))))))</f>
        <v>0</v>
      </c>
      <c r="H51" s="191">
        <f t="shared" si="0"/>
        <v>0</v>
      </c>
    </row>
    <row r="52" spans="1:8" ht="15.2" customHeight="1">
      <c r="A52" s="27">
        <v>47</v>
      </c>
      <c r="B52" s="107"/>
      <c r="C52" s="108"/>
      <c r="D52" s="108"/>
      <c r="E52" s="108"/>
      <c r="F52" s="109"/>
      <c r="G52" s="187">
        <f>IF(เวลาเรียน!C52=0," ",IF(B52=0,0,IF(C52=0,0,IF(D52=0,0,IF(E52=0,0,IF(F52=0,0,IF(SUM(B52:F52)&gt;0,MODE(B52:F52)," ")))))))</f>
        <v>0</v>
      </c>
      <c r="H52" s="192">
        <f t="shared" si="0"/>
        <v>0</v>
      </c>
    </row>
    <row r="53" spans="1:8" ht="15.2" customHeight="1">
      <c r="A53" s="27">
        <v>48</v>
      </c>
      <c r="B53" s="107"/>
      <c r="C53" s="108"/>
      <c r="D53" s="108"/>
      <c r="E53" s="108"/>
      <c r="F53" s="109"/>
      <c r="G53" s="187">
        <f>IF(เวลาเรียน!C53=0," ",IF(B53=0,0,IF(C53=0,0,IF(D53=0,0,IF(E53=0,0,IF(F53=0,0,IF(SUM(B53:F53)&gt;0,MODE(B53:F53)," ")))))))</f>
        <v>0</v>
      </c>
      <c r="H53" s="192">
        <f t="shared" si="0"/>
        <v>0</v>
      </c>
    </row>
    <row r="54" spans="1:8" ht="15.2" customHeight="1">
      <c r="A54" s="27">
        <v>49</v>
      </c>
      <c r="B54" s="107"/>
      <c r="C54" s="108"/>
      <c r="D54" s="108"/>
      <c r="E54" s="108"/>
      <c r="F54" s="109"/>
      <c r="G54" s="187">
        <f>IF(เวลาเรียน!C54=0," ",IF(B54=0,0,IF(C54=0,0,IF(D54=0,0,IF(E54=0,0,IF(F54=0,0,IF(SUM(B54:F54)&gt;0,MODE(B54:F54)," ")))))))</f>
        <v>0</v>
      </c>
      <c r="H54" s="192">
        <f t="shared" si="0"/>
        <v>0</v>
      </c>
    </row>
    <row r="55" spans="1:8" ht="15.2" customHeight="1" thickBot="1">
      <c r="A55" s="28">
        <v>50</v>
      </c>
      <c r="B55" s="110"/>
      <c r="C55" s="111"/>
      <c r="D55" s="111"/>
      <c r="E55" s="111"/>
      <c r="F55" s="112"/>
      <c r="G55" s="189">
        <f>IF(เวลาเรียน!C55=0," ",IF(B55=0,0,IF(C55=0,0,IF(D55=0,0,IF(E55=0,0,IF(F55=0,0,IF(SUM(B55:F55)&gt;0,MODE(B55:F55)," ")))))))</f>
        <v>0</v>
      </c>
      <c r="H55" s="195">
        <f t="shared" si="0"/>
        <v>0</v>
      </c>
    </row>
    <row r="56" spans="1:8">
      <c r="A56" s="103"/>
      <c r="B56" s="196"/>
      <c r="C56" s="196"/>
      <c r="D56" s="196"/>
      <c r="E56" s="196"/>
      <c r="F56" s="196"/>
      <c r="G56" s="196"/>
      <c r="H56" s="196"/>
    </row>
    <row r="57" spans="1:8">
      <c r="A57" s="103"/>
      <c r="B57" s="196"/>
      <c r="C57" s="196"/>
      <c r="D57" s="196"/>
      <c r="E57" s="196"/>
      <c r="F57" s="196"/>
      <c r="G57" s="196"/>
      <c r="H57" s="196"/>
    </row>
    <row r="58" spans="1:8">
      <c r="A58" s="103"/>
      <c r="B58" s="196"/>
      <c r="C58" s="196"/>
      <c r="D58" s="196"/>
      <c r="E58" s="196"/>
      <c r="F58" s="196"/>
      <c r="G58" s="196"/>
      <c r="H58" s="196"/>
    </row>
    <row r="59" spans="1:8">
      <c r="A59" s="103"/>
      <c r="B59" s="196"/>
      <c r="C59" s="196"/>
      <c r="D59" s="196"/>
      <c r="E59" s="196"/>
      <c r="F59" s="196"/>
      <c r="G59" s="196"/>
      <c r="H59" s="196"/>
    </row>
    <row r="60" spans="1:8">
      <c r="A60" s="103"/>
      <c r="B60" s="196"/>
      <c r="C60" s="196"/>
      <c r="D60" s="196"/>
      <c r="E60" s="196"/>
      <c r="F60" s="196"/>
      <c r="G60" s="196"/>
      <c r="H60" s="196"/>
    </row>
    <row r="61" spans="1:8">
      <c r="A61" s="103"/>
      <c r="B61" s="196"/>
      <c r="C61" s="196"/>
      <c r="D61" s="196"/>
      <c r="E61" s="196"/>
      <c r="F61" s="196"/>
      <c r="G61" s="196"/>
      <c r="H61" s="196"/>
    </row>
    <row r="62" spans="1:8">
      <c r="A62" s="103"/>
      <c r="B62" s="196"/>
      <c r="C62" s="196"/>
      <c r="D62" s="196"/>
      <c r="E62" s="196"/>
      <c r="F62" s="196"/>
      <c r="G62" s="196"/>
      <c r="H62" s="196"/>
    </row>
    <row r="63" spans="1:8">
      <c r="A63" s="103"/>
      <c r="B63" s="196"/>
      <c r="C63" s="196"/>
      <c r="D63" s="196"/>
      <c r="E63" s="196"/>
      <c r="F63" s="196"/>
      <c r="G63" s="196"/>
      <c r="H63" s="196"/>
    </row>
    <row r="64" spans="1:8">
      <c r="B64" s="197"/>
      <c r="C64" s="197"/>
      <c r="D64" s="197"/>
      <c r="E64" s="197"/>
      <c r="F64" s="197"/>
      <c r="G64" s="197"/>
      <c r="H64" s="197"/>
    </row>
    <row r="65" spans="2:8">
      <c r="B65" s="197"/>
      <c r="C65" s="197"/>
      <c r="D65" s="197"/>
      <c r="E65" s="197"/>
      <c r="F65" s="197"/>
      <c r="G65" s="197"/>
      <c r="H65" s="197"/>
    </row>
    <row r="66" spans="2:8">
      <c r="B66" s="197"/>
      <c r="C66" s="197"/>
      <c r="D66" s="197"/>
      <c r="E66" s="197"/>
      <c r="F66" s="197"/>
      <c r="G66" s="197"/>
      <c r="H66" s="197"/>
    </row>
    <row r="67" spans="2:8">
      <c r="B67" s="197"/>
      <c r="C67" s="197"/>
      <c r="D67" s="197"/>
      <c r="E67" s="197"/>
      <c r="F67" s="197"/>
      <c r="G67" s="197"/>
      <c r="H67" s="197"/>
    </row>
    <row r="68" spans="2:8">
      <c r="B68" s="197"/>
      <c r="C68" s="197"/>
      <c r="D68" s="197"/>
      <c r="E68" s="197"/>
      <c r="F68" s="197"/>
      <c r="G68" s="197"/>
      <c r="H68" s="197"/>
    </row>
    <row r="69" spans="2:8">
      <c r="B69" s="197"/>
      <c r="C69" s="197"/>
      <c r="D69" s="197"/>
      <c r="E69" s="197"/>
      <c r="F69" s="197"/>
      <c r="G69" s="197"/>
      <c r="H69" s="197"/>
    </row>
    <row r="70" spans="2:8">
      <c r="B70" s="197"/>
      <c r="C70" s="197"/>
      <c r="D70" s="197"/>
      <c r="E70" s="197"/>
      <c r="F70" s="197"/>
      <c r="G70" s="197"/>
      <c r="H70" s="197"/>
    </row>
    <row r="71" spans="2:8">
      <c r="B71" s="197"/>
      <c r="C71" s="197"/>
      <c r="D71" s="197"/>
      <c r="E71" s="197"/>
      <c r="F71" s="197"/>
      <c r="G71" s="197"/>
      <c r="H71" s="197"/>
    </row>
    <row r="72" spans="2:8">
      <c r="B72" s="197"/>
      <c r="C72" s="197"/>
      <c r="D72" s="197"/>
      <c r="E72" s="197"/>
      <c r="F72" s="197"/>
      <c r="G72" s="197"/>
      <c r="H72" s="197"/>
    </row>
    <row r="73" spans="2:8">
      <c r="B73" s="197"/>
      <c r="C73" s="197"/>
      <c r="D73" s="197"/>
      <c r="E73" s="197"/>
      <c r="F73" s="197"/>
      <c r="G73" s="197"/>
      <c r="H73" s="197"/>
    </row>
    <row r="74" spans="2:8">
      <c r="B74" s="197"/>
      <c r="C74" s="197"/>
      <c r="D74" s="197"/>
      <c r="E74" s="197"/>
      <c r="F74" s="197"/>
      <c r="G74" s="197"/>
      <c r="H74" s="197"/>
    </row>
    <row r="75" spans="2:8">
      <c r="B75" s="197"/>
      <c r="C75" s="197"/>
      <c r="D75" s="197"/>
      <c r="E75" s="197"/>
      <c r="F75" s="197"/>
      <c r="G75" s="197"/>
      <c r="H75" s="197"/>
    </row>
    <row r="76" spans="2:8">
      <c r="B76" s="197"/>
      <c r="C76" s="197"/>
      <c r="D76" s="197"/>
      <c r="E76" s="197"/>
      <c r="F76" s="197"/>
      <c r="G76" s="197"/>
      <c r="H76" s="197"/>
    </row>
    <row r="77" spans="2:8">
      <c r="B77" s="197"/>
      <c r="C77" s="197"/>
      <c r="D77" s="197"/>
      <c r="E77" s="197"/>
      <c r="F77" s="197"/>
      <c r="G77" s="197"/>
      <c r="H77" s="197"/>
    </row>
    <row r="78" spans="2:8">
      <c r="B78" s="197"/>
      <c r="C78" s="197"/>
      <c r="D78" s="197"/>
      <c r="E78" s="197"/>
      <c r="F78" s="197"/>
      <c r="G78" s="197"/>
      <c r="H78" s="197"/>
    </row>
    <row r="79" spans="2:8">
      <c r="B79" s="197"/>
      <c r="C79" s="197"/>
      <c r="D79" s="197"/>
      <c r="E79" s="197"/>
      <c r="F79" s="197"/>
      <c r="G79" s="197"/>
      <c r="H79" s="197"/>
    </row>
    <row r="80" spans="2:8">
      <c r="B80" s="197"/>
      <c r="C80" s="197"/>
      <c r="D80" s="197"/>
      <c r="E80" s="197"/>
      <c r="F80" s="197"/>
      <c r="G80" s="197"/>
      <c r="H80" s="197"/>
    </row>
    <row r="81" spans="2:8">
      <c r="B81" s="197"/>
      <c r="C81" s="197"/>
      <c r="D81" s="197"/>
      <c r="E81" s="197"/>
      <c r="F81" s="197"/>
      <c r="G81" s="197"/>
      <c r="H81" s="197"/>
    </row>
    <row r="82" spans="2:8">
      <c r="B82" s="197"/>
      <c r="C82" s="197"/>
      <c r="D82" s="197"/>
      <c r="E82" s="197"/>
      <c r="F82" s="197"/>
      <c r="G82" s="197"/>
      <c r="H82" s="197"/>
    </row>
    <row r="83" spans="2:8">
      <c r="B83" s="197"/>
      <c r="C83" s="197"/>
      <c r="D83" s="197"/>
      <c r="E83" s="197"/>
      <c r="F83" s="197"/>
      <c r="G83" s="197"/>
      <c r="H83" s="197"/>
    </row>
    <row r="84" spans="2:8">
      <c r="B84" s="197"/>
      <c r="C84" s="197"/>
      <c r="D84" s="197"/>
      <c r="E84" s="197"/>
      <c r="F84" s="197"/>
      <c r="G84" s="197"/>
      <c r="H84" s="197"/>
    </row>
    <row r="85" spans="2:8">
      <c r="B85" s="197"/>
      <c r="C85" s="197"/>
      <c r="D85" s="197"/>
      <c r="E85" s="197"/>
      <c r="F85" s="197"/>
      <c r="G85" s="197"/>
      <c r="H85" s="197"/>
    </row>
    <row r="86" spans="2:8">
      <c r="B86" s="197"/>
      <c r="C86" s="197"/>
      <c r="D86" s="197"/>
      <c r="E86" s="197"/>
      <c r="F86" s="197"/>
      <c r="G86" s="197"/>
      <c r="H86" s="197"/>
    </row>
    <row r="87" spans="2:8">
      <c r="B87" s="197"/>
      <c r="C87" s="197"/>
      <c r="D87" s="197"/>
      <c r="E87" s="197"/>
      <c r="F87" s="197"/>
      <c r="G87" s="197"/>
      <c r="H87" s="197"/>
    </row>
    <row r="88" spans="2:8">
      <c r="B88" s="197"/>
      <c r="C88" s="197"/>
      <c r="D88" s="197"/>
      <c r="E88" s="197"/>
      <c r="F88" s="197"/>
      <c r="G88" s="197"/>
      <c r="H88" s="197"/>
    </row>
    <row r="89" spans="2:8">
      <c r="B89" s="197"/>
      <c r="C89" s="197"/>
      <c r="D89" s="197"/>
      <c r="E89" s="197"/>
      <c r="F89" s="197"/>
      <c r="G89" s="197"/>
      <c r="H89" s="197"/>
    </row>
    <row r="90" spans="2:8">
      <c r="B90" s="197"/>
      <c r="C90" s="197"/>
      <c r="D90" s="197"/>
      <c r="E90" s="197"/>
      <c r="F90" s="197"/>
      <c r="G90" s="197"/>
      <c r="H90" s="197"/>
    </row>
    <row r="91" spans="2:8">
      <c r="B91" s="197"/>
      <c r="C91" s="197"/>
      <c r="D91" s="197"/>
      <c r="E91" s="197"/>
      <c r="F91" s="197"/>
      <c r="G91" s="197"/>
      <c r="H91" s="197"/>
    </row>
    <row r="92" spans="2:8">
      <c r="B92" s="197"/>
      <c r="C92" s="197"/>
      <c r="D92" s="197"/>
      <c r="E92" s="197"/>
      <c r="F92" s="197"/>
      <c r="G92" s="197"/>
      <c r="H92" s="197"/>
    </row>
    <row r="93" spans="2:8">
      <c r="B93" s="197"/>
      <c r="C93" s="197"/>
      <c r="D93" s="197"/>
      <c r="E93" s="197"/>
      <c r="F93" s="197"/>
      <c r="G93" s="197"/>
      <c r="H93" s="197"/>
    </row>
    <row r="94" spans="2:8">
      <c r="B94" s="197"/>
      <c r="C94" s="197"/>
      <c r="D94" s="197"/>
      <c r="E94" s="197"/>
      <c r="F94" s="197"/>
      <c r="G94" s="197"/>
      <c r="H94" s="197"/>
    </row>
    <row r="95" spans="2:8">
      <c r="B95" s="197"/>
      <c r="C95" s="197"/>
      <c r="D95" s="197"/>
      <c r="E95" s="197"/>
      <c r="F95" s="197"/>
      <c r="G95" s="197"/>
      <c r="H95" s="197"/>
    </row>
    <row r="96" spans="2:8">
      <c r="B96" s="197"/>
      <c r="C96" s="197"/>
      <c r="D96" s="197"/>
      <c r="E96" s="197"/>
      <c r="F96" s="197"/>
      <c r="G96" s="197"/>
      <c r="H96" s="197"/>
    </row>
    <row r="97" spans="2:8">
      <c r="B97" s="197"/>
      <c r="C97" s="197"/>
      <c r="D97" s="197"/>
      <c r="E97" s="197"/>
      <c r="F97" s="197"/>
      <c r="G97" s="197"/>
      <c r="H97" s="197"/>
    </row>
    <row r="98" spans="2:8">
      <c r="B98" s="197"/>
      <c r="C98" s="197"/>
      <c r="D98" s="197"/>
      <c r="E98" s="197"/>
      <c r="F98" s="197"/>
      <c r="G98" s="197"/>
      <c r="H98" s="197"/>
    </row>
    <row r="99" spans="2:8">
      <c r="B99" s="197"/>
      <c r="C99" s="197"/>
      <c r="D99" s="197"/>
      <c r="E99" s="197"/>
      <c r="F99" s="197"/>
      <c r="G99" s="197"/>
      <c r="H99" s="197"/>
    </row>
    <row r="100" spans="2:8">
      <c r="B100" s="197"/>
      <c r="C100" s="197"/>
      <c r="D100" s="197"/>
      <c r="E100" s="197"/>
      <c r="F100" s="197"/>
      <c r="G100" s="197"/>
      <c r="H100" s="197"/>
    </row>
    <row r="101" spans="2:8">
      <c r="B101" s="197"/>
      <c r="C101" s="197"/>
      <c r="D101" s="197"/>
      <c r="E101" s="197"/>
      <c r="F101" s="197"/>
      <c r="G101" s="197"/>
      <c r="H101" s="197"/>
    </row>
    <row r="102" spans="2:8">
      <c r="B102" s="197"/>
      <c r="C102" s="197"/>
      <c r="D102" s="197"/>
      <c r="E102" s="197"/>
      <c r="F102" s="197"/>
      <c r="G102" s="197"/>
      <c r="H102" s="197"/>
    </row>
    <row r="103" spans="2:8">
      <c r="B103" s="197"/>
      <c r="C103" s="197"/>
      <c r="D103" s="197"/>
      <c r="E103" s="197"/>
      <c r="F103" s="197"/>
      <c r="G103" s="197"/>
      <c r="H103" s="197"/>
    </row>
    <row r="104" spans="2:8">
      <c r="B104" s="197"/>
      <c r="C104" s="197"/>
      <c r="D104" s="197"/>
      <c r="E104" s="197"/>
      <c r="F104" s="197"/>
      <c r="G104" s="197"/>
      <c r="H104" s="197"/>
    </row>
    <row r="105" spans="2:8">
      <c r="B105" s="197"/>
      <c r="C105" s="197"/>
      <c r="D105" s="197"/>
      <c r="E105" s="197"/>
      <c r="F105" s="197"/>
      <c r="G105" s="197"/>
      <c r="H105" s="197"/>
    </row>
    <row r="106" spans="2:8">
      <c r="B106" s="197"/>
      <c r="C106" s="197"/>
      <c r="D106" s="197"/>
      <c r="E106" s="197"/>
      <c r="F106" s="197"/>
      <c r="G106" s="197"/>
      <c r="H106" s="197"/>
    </row>
    <row r="107" spans="2:8">
      <c r="B107" s="197"/>
      <c r="C107" s="197"/>
      <c r="D107" s="197"/>
      <c r="E107" s="197"/>
      <c r="F107" s="197"/>
      <c r="G107" s="197"/>
      <c r="H107" s="197"/>
    </row>
    <row r="108" spans="2:8">
      <c r="B108" s="197"/>
      <c r="C108" s="197"/>
      <c r="D108" s="197"/>
      <c r="E108" s="197"/>
      <c r="F108" s="197"/>
      <c r="G108" s="197"/>
      <c r="H108" s="197"/>
    </row>
    <row r="109" spans="2:8">
      <c r="B109" s="197"/>
      <c r="C109" s="197"/>
      <c r="D109" s="197"/>
      <c r="E109" s="197"/>
      <c r="F109" s="197"/>
      <c r="G109" s="197"/>
      <c r="H109" s="197"/>
    </row>
    <row r="110" spans="2:8">
      <c r="B110" s="197"/>
      <c r="C110" s="197"/>
      <c r="D110" s="197"/>
      <c r="E110" s="197"/>
      <c r="F110" s="197"/>
      <c r="G110" s="197"/>
      <c r="H110" s="197"/>
    </row>
    <row r="111" spans="2:8">
      <c r="B111" s="197"/>
      <c r="C111" s="197"/>
      <c r="D111" s="197"/>
      <c r="E111" s="197"/>
      <c r="F111" s="197"/>
      <c r="G111" s="197"/>
      <c r="H111" s="197"/>
    </row>
    <row r="112" spans="2:8">
      <c r="B112" s="197"/>
      <c r="C112" s="197"/>
      <c r="D112" s="197"/>
      <c r="E112" s="197"/>
      <c r="F112" s="197"/>
      <c r="G112" s="197"/>
      <c r="H112" s="197"/>
    </row>
    <row r="113" spans="2:8">
      <c r="B113" s="197"/>
      <c r="C113" s="197"/>
      <c r="D113" s="197"/>
      <c r="E113" s="197"/>
      <c r="F113" s="197"/>
      <c r="G113" s="197"/>
      <c r="H113" s="197"/>
    </row>
    <row r="114" spans="2:8">
      <c r="B114" s="197"/>
      <c r="C114" s="197"/>
      <c r="D114" s="197"/>
      <c r="E114" s="197"/>
      <c r="F114" s="197"/>
      <c r="G114" s="197"/>
      <c r="H114" s="197"/>
    </row>
    <row r="115" spans="2:8">
      <c r="B115" s="197"/>
      <c r="C115" s="197"/>
      <c r="D115" s="197"/>
      <c r="E115" s="197"/>
      <c r="F115" s="197"/>
      <c r="G115" s="197"/>
      <c r="H115" s="197"/>
    </row>
    <row r="116" spans="2:8">
      <c r="B116" s="197"/>
      <c r="C116" s="197"/>
      <c r="D116" s="197"/>
      <c r="E116" s="197"/>
      <c r="F116" s="197"/>
      <c r="G116" s="197"/>
      <c r="H116" s="197"/>
    </row>
    <row r="117" spans="2:8">
      <c r="B117" s="197"/>
      <c r="C117" s="197"/>
      <c r="D117" s="197"/>
      <c r="E117" s="197"/>
      <c r="F117" s="197"/>
      <c r="G117" s="197"/>
      <c r="H117" s="197"/>
    </row>
    <row r="118" spans="2:8">
      <c r="B118" s="197"/>
      <c r="C118" s="197"/>
      <c r="D118" s="197"/>
      <c r="E118" s="197"/>
      <c r="F118" s="197"/>
      <c r="G118" s="197"/>
      <c r="H118" s="197"/>
    </row>
    <row r="119" spans="2:8">
      <c r="B119" s="197"/>
      <c r="C119" s="197"/>
      <c r="D119" s="197"/>
      <c r="E119" s="197"/>
      <c r="F119" s="197"/>
      <c r="G119" s="197"/>
      <c r="H119" s="197"/>
    </row>
    <row r="120" spans="2:8">
      <c r="B120" s="197"/>
      <c r="C120" s="197"/>
      <c r="D120" s="197"/>
      <c r="E120" s="197"/>
      <c r="F120" s="197"/>
      <c r="G120" s="197"/>
      <c r="H120" s="197"/>
    </row>
    <row r="121" spans="2:8">
      <c r="B121" s="197"/>
      <c r="C121" s="197"/>
      <c r="D121" s="197"/>
      <c r="E121" s="197"/>
      <c r="F121" s="197"/>
      <c r="G121" s="197"/>
      <c r="H121" s="197"/>
    </row>
    <row r="122" spans="2:8">
      <c r="B122" s="197"/>
      <c r="C122" s="197"/>
      <c r="D122" s="197"/>
      <c r="E122" s="197"/>
      <c r="F122" s="197"/>
      <c r="G122" s="197"/>
      <c r="H122" s="197"/>
    </row>
    <row r="123" spans="2:8">
      <c r="B123" s="197"/>
      <c r="C123" s="197"/>
      <c r="D123" s="197"/>
      <c r="E123" s="197"/>
      <c r="F123" s="197"/>
      <c r="G123" s="197"/>
      <c r="H123" s="197"/>
    </row>
    <row r="124" spans="2:8">
      <c r="B124" s="197"/>
      <c r="C124" s="197"/>
      <c r="D124" s="197"/>
      <c r="E124" s="197"/>
      <c r="F124" s="197"/>
      <c r="G124" s="197"/>
      <c r="H124" s="197"/>
    </row>
    <row r="125" spans="2:8">
      <c r="B125" s="197"/>
      <c r="C125" s="197"/>
      <c r="D125" s="197"/>
      <c r="E125" s="197"/>
      <c r="F125" s="197"/>
      <c r="G125" s="197"/>
      <c r="H125" s="197"/>
    </row>
    <row r="126" spans="2:8">
      <c r="B126" s="197"/>
      <c r="C126" s="197"/>
      <c r="D126" s="197"/>
      <c r="E126" s="197"/>
      <c r="F126" s="197"/>
      <c r="G126" s="197"/>
      <c r="H126" s="197"/>
    </row>
    <row r="127" spans="2:8">
      <c r="B127" s="197"/>
      <c r="C127" s="197"/>
      <c r="D127" s="197"/>
      <c r="E127" s="197"/>
      <c r="F127" s="197"/>
      <c r="G127" s="197"/>
      <c r="H127" s="197"/>
    </row>
    <row r="128" spans="2:8">
      <c r="B128" s="197"/>
      <c r="C128" s="197"/>
      <c r="D128" s="197"/>
      <c r="E128" s="197"/>
      <c r="F128" s="197"/>
      <c r="G128" s="197"/>
      <c r="H128" s="197"/>
    </row>
    <row r="129" spans="2:8">
      <c r="B129" s="197"/>
      <c r="C129" s="197"/>
      <c r="D129" s="197"/>
      <c r="E129" s="197"/>
      <c r="F129" s="197"/>
      <c r="G129" s="197"/>
      <c r="H129" s="197"/>
    </row>
    <row r="130" spans="2:8">
      <c r="B130" s="197"/>
      <c r="C130" s="197"/>
      <c r="D130" s="197"/>
      <c r="E130" s="197"/>
      <c r="F130" s="197"/>
      <c r="G130" s="197"/>
      <c r="H130" s="197"/>
    </row>
    <row r="131" spans="2:8">
      <c r="B131" s="197"/>
      <c r="C131" s="197"/>
      <c r="D131" s="197"/>
      <c r="E131" s="197"/>
      <c r="F131" s="197"/>
      <c r="G131" s="197"/>
      <c r="H131" s="197"/>
    </row>
    <row r="132" spans="2:8">
      <c r="B132" s="197"/>
      <c r="C132" s="197"/>
      <c r="D132" s="197"/>
      <c r="E132" s="197"/>
      <c r="F132" s="197"/>
      <c r="G132" s="197"/>
      <c r="H132" s="197"/>
    </row>
    <row r="133" spans="2:8">
      <c r="B133" s="197"/>
      <c r="C133" s="197"/>
      <c r="D133" s="197"/>
      <c r="E133" s="197"/>
      <c r="F133" s="197"/>
      <c r="G133" s="197"/>
      <c r="H133" s="197"/>
    </row>
    <row r="134" spans="2:8">
      <c r="B134" s="197"/>
      <c r="C134" s="197"/>
      <c r="D134" s="197"/>
      <c r="E134" s="197"/>
      <c r="F134" s="197"/>
      <c r="G134" s="197"/>
      <c r="H134" s="197"/>
    </row>
    <row r="135" spans="2:8">
      <c r="B135" s="197"/>
      <c r="C135" s="197"/>
      <c r="D135" s="197"/>
      <c r="E135" s="197"/>
      <c r="F135" s="197"/>
      <c r="G135" s="197"/>
      <c r="H135" s="197"/>
    </row>
    <row r="136" spans="2:8">
      <c r="B136" s="197"/>
      <c r="C136" s="197"/>
      <c r="D136" s="197"/>
      <c r="E136" s="197"/>
      <c r="F136" s="197"/>
      <c r="G136" s="197"/>
      <c r="H136" s="197"/>
    </row>
    <row r="137" spans="2:8">
      <c r="B137" s="197"/>
      <c r="C137" s="197"/>
      <c r="D137" s="197"/>
      <c r="E137" s="197"/>
      <c r="F137" s="197"/>
      <c r="G137" s="197"/>
      <c r="H137" s="197"/>
    </row>
    <row r="138" spans="2:8">
      <c r="B138" s="197"/>
      <c r="C138" s="197"/>
      <c r="D138" s="197"/>
      <c r="E138" s="197"/>
      <c r="F138" s="197"/>
      <c r="G138" s="197"/>
      <c r="H138" s="197"/>
    </row>
    <row r="139" spans="2:8">
      <c r="B139" s="197"/>
      <c r="C139" s="197"/>
      <c r="D139" s="197"/>
      <c r="E139" s="197"/>
      <c r="F139" s="197"/>
      <c r="G139" s="197"/>
      <c r="H139" s="197"/>
    </row>
    <row r="140" spans="2:8">
      <c r="B140" s="197"/>
      <c r="C140" s="197"/>
      <c r="D140" s="197"/>
      <c r="E140" s="197"/>
      <c r="F140" s="197"/>
      <c r="G140" s="197"/>
      <c r="H140" s="197"/>
    </row>
    <row r="141" spans="2:8">
      <c r="B141" s="197"/>
      <c r="C141" s="197"/>
      <c r="D141" s="197"/>
      <c r="E141" s="197"/>
      <c r="F141" s="197"/>
      <c r="G141" s="197"/>
      <c r="H141" s="197"/>
    </row>
    <row r="142" spans="2:8">
      <c r="B142" s="197"/>
      <c r="C142" s="197"/>
      <c r="D142" s="197"/>
      <c r="E142" s="197"/>
      <c r="F142" s="197"/>
      <c r="G142" s="197"/>
      <c r="H142" s="197"/>
    </row>
    <row r="143" spans="2:8">
      <c r="B143" s="197"/>
      <c r="C143" s="197"/>
      <c r="D143" s="197"/>
      <c r="E143" s="197"/>
      <c r="F143" s="197"/>
      <c r="G143" s="197"/>
      <c r="H143" s="197"/>
    </row>
    <row r="144" spans="2:8">
      <c r="B144" s="197"/>
      <c r="C144" s="197"/>
      <c r="D144" s="197"/>
      <c r="E144" s="197"/>
      <c r="F144" s="197"/>
      <c r="G144" s="197"/>
      <c r="H144" s="197"/>
    </row>
    <row r="145" spans="2:8">
      <c r="B145" s="197"/>
      <c r="C145" s="197"/>
      <c r="D145" s="197"/>
      <c r="E145" s="197"/>
      <c r="F145" s="197"/>
      <c r="G145" s="197"/>
      <c r="H145" s="197"/>
    </row>
    <row r="146" spans="2:8">
      <c r="B146" s="197"/>
      <c r="C146" s="197"/>
      <c r="D146" s="197"/>
      <c r="E146" s="197"/>
      <c r="F146" s="197"/>
      <c r="G146" s="197"/>
      <c r="H146" s="197"/>
    </row>
    <row r="147" spans="2:8">
      <c r="B147" s="197"/>
      <c r="C147" s="197"/>
      <c r="D147" s="197"/>
      <c r="E147" s="197"/>
      <c r="F147" s="197"/>
      <c r="G147" s="197"/>
      <c r="H147" s="197"/>
    </row>
    <row r="148" spans="2:8">
      <c r="B148" s="197"/>
      <c r="C148" s="197"/>
      <c r="D148" s="197"/>
      <c r="E148" s="197"/>
      <c r="F148" s="197"/>
      <c r="G148" s="197"/>
      <c r="H148" s="197"/>
    </row>
    <row r="149" spans="2:8">
      <c r="B149" s="197"/>
      <c r="C149" s="197"/>
      <c r="D149" s="197"/>
      <c r="E149" s="197"/>
      <c r="F149" s="197"/>
      <c r="G149" s="197"/>
      <c r="H149" s="197"/>
    </row>
    <row r="150" spans="2:8">
      <c r="B150" s="197"/>
      <c r="C150" s="197"/>
      <c r="D150" s="197"/>
      <c r="E150" s="197"/>
      <c r="F150" s="197"/>
      <c r="G150" s="197"/>
      <c r="H150" s="197"/>
    </row>
    <row r="151" spans="2:8">
      <c r="B151" s="197"/>
      <c r="C151" s="197"/>
      <c r="D151" s="197"/>
      <c r="E151" s="197"/>
      <c r="F151" s="197"/>
      <c r="G151" s="197"/>
      <c r="H151" s="197"/>
    </row>
    <row r="152" spans="2:8">
      <c r="B152" s="197"/>
      <c r="C152" s="197"/>
      <c r="D152" s="197"/>
      <c r="E152" s="197"/>
      <c r="F152" s="197"/>
      <c r="G152" s="197"/>
      <c r="H152" s="197"/>
    </row>
    <row r="153" spans="2:8">
      <c r="B153" s="197"/>
      <c r="C153" s="197"/>
      <c r="D153" s="197"/>
      <c r="E153" s="197"/>
      <c r="F153" s="197"/>
      <c r="G153" s="197"/>
      <c r="H153" s="197"/>
    </row>
    <row r="154" spans="2:8">
      <c r="B154" s="197"/>
      <c r="C154" s="197"/>
      <c r="D154" s="197"/>
      <c r="E154" s="197"/>
      <c r="F154" s="197"/>
      <c r="G154" s="197"/>
      <c r="H154" s="197"/>
    </row>
    <row r="155" spans="2:8">
      <c r="B155" s="197"/>
      <c r="C155" s="197"/>
      <c r="D155" s="197"/>
      <c r="E155" s="197"/>
      <c r="F155" s="197"/>
      <c r="G155" s="197"/>
      <c r="H155" s="197"/>
    </row>
    <row r="156" spans="2:8">
      <c r="B156" s="197"/>
      <c r="C156" s="197"/>
      <c r="D156" s="197"/>
      <c r="E156" s="197"/>
      <c r="F156" s="197"/>
      <c r="G156" s="197"/>
      <c r="H156" s="197"/>
    </row>
    <row r="157" spans="2:8">
      <c r="B157" s="197"/>
      <c r="C157" s="197"/>
      <c r="D157" s="197"/>
      <c r="E157" s="197"/>
      <c r="F157" s="197"/>
      <c r="G157" s="197"/>
      <c r="H157" s="197"/>
    </row>
    <row r="158" spans="2:8">
      <c r="B158" s="197"/>
      <c r="C158" s="197"/>
      <c r="D158" s="197"/>
      <c r="E158" s="197"/>
      <c r="F158" s="197"/>
      <c r="G158" s="197"/>
      <c r="H158" s="197"/>
    </row>
    <row r="159" spans="2:8">
      <c r="B159" s="197"/>
      <c r="C159" s="197"/>
      <c r="D159" s="197"/>
      <c r="E159" s="197"/>
      <c r="F159" s="197"/>
      <c r="G159" s="197"/>
      <c r="H159" s="197"/>
    </row>
    <row r="160" spans="2:8">
      <c r="B160" s="197"/>
      <c r="C160" s="197"/>
      <c r="D160" s="197"/>
      <c r="E160" s="197"/>
      <c r="F160" s="197"/>
      <c r="G160" s="197"/>
      <c r="H160" s="197"/>
    </row>
    <row r="161" spans="2:8">
      <c r="B161" s="197"/>
      <c r="C161" s="197"/>
      <c r="D161" s="197"/>
      <c r="E161" s="197"/>
      <c r="F161" s="197"/>
      <c r="G161" s="197"/>
      <c r="H161" s="197"/>
    </row>
    <row r="162" spans="2:8">
      <c r="B162" s="197"/>
      <c r="C162" s="197"/>
      <c r="D162" s="197"/>
      <c r="E162" s="197"/>
      <c r="F162" s="197"/>
      <c r="G162" s="197"/>
      <c r="H162" s="197"/>
    </row>
    <row r="163" spans="2:8">
      <c r="B163" s="197"/>
      <c r="C163" s="197"/>
      <c r="D163" s="197"/>
      <c r="E163" s="197"/>
      <c r="F163" s="197"/>
      <c r="G163" s="197"/>
      <c r="H163" s="197"/>
    </row>
    <row r="164" spans="2:8">
      <c r="B164" s="197"/>
      <c r="C164" s="197"/>
      <c r="D164" s="197"/>
      <c r="E164" s="197"/>
      <c r="F164" s="197"/>
      <c r="G164" s="197"/>
      <c r="H164" s="197"/>
    </row>
    <row r="165" spans="2:8">
      <c r="B165" s="197"/>
      <c r="C165" s="197"/>
      <c r="D165" s="197"/>
      <c r="E165" s="197"/>
      <c r="F165" s="197"/>
      <c r="G165" s="197"/>
      <c r="H165" s="197"/>
    </row>
  </sheetData>
  <protectedRanges>
    <protectedRange sqref="B6:F55" name="ช่วง2"/>
    <protectedRange sqref="B6:F55" name="ช่วง1"/>
  </protectedRanges>
  <mergeCells count="2">
    <mergeCell ref="A1:A5"/>
    <mergeCell ref="B1:H1"/>
  </mergeCells>
  <phoneticPr fontId="3"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8"/>
  <sheetViews>
    <sheetView topLeftCell="A34" workbookViewId="0">
      <selection activeCell="H6" sqref="H6"/>
    </sheetView>
  </sheetViews>
  <sheetFormatPr defaultRowHeight="12.75"/>
  <cols>
    <col min="1" max="2" width="4.7109375" customWidth="1"/>
    <col min="3" max="5" width="12.7109375" customWidth="1"/>
    <col min="6" max="7" width="15.7109375" customWidth="1"/>
    <col min="8" max="9" width="10.7109375" customWidth="1"/>
    <col min="10" max="10" width="12.5703125" customWidth="1"/>
  </cols>
  <sheetData>
    <row r="1" spans="2:18" ht="21" customHeight="1" thickBot="1">
      <c r="B1" s="922" t="s">
        <v>0</v>
      </c>
      <c r="C1" s="946" t="s">
        <v>196</v>
      </c>
      <c r="D1" s="947"/>
      <c r="E1" s="947"/>
      <c r="F1" s="947"/>
      <c r="G1" s="947"/>
      <c r="H1" s="947"/>
      <c r="I1" s="976"/>
    </row>
    <row r="2" spans="2:18" ht="14.25" customHeight="1">
      <c r="B2" s="923"/>
      <c r="C2" s="173" t="s">
        <v>203</v>
      </c>
      <c r="D2" s="173" t="s">
        <v>204</v>
      </c>
      <c r="E2" s="173" t="s">
        <v>205</v>
      </c>
      <c r="F2" s="173" t="s">
        <v>206</v>
      </c>
      <c r="G2" s="173" t="s">
        <v>207</v>
      </c>
      <c r="H2" s="174" t="s">
        <v>17</v>
      </c>
      <c r="I2" s="175" t="s">
        <v>17</v>
      </c>
    </row>
    <row r="3" spans="2:18" ht="14.25" customHeight="1">
      <c r="B3" s="923"/>
      <c r="C3" s="176" t="s">
        <v>197</v>
      </c>
      <c r="D3" s="177" t="s">
        <v>197</v>
      </c>
      <c r="E3" s="177" t="s">
        <v>197</v>
      </c>
      <c r="F3" s="178" t="s">
        <v>197</v>
      </c>
      <c r="G3" s="179" t="s">
        <v>197</v>
      </c>
      <c r="H3" s="174" t="s">
        <v>112</v>
      </c>
      <c r="I3" s="180" t="s">
        <v>112</v>
      </c>
    </row>
    <row r="4" spans="2:18" ht="14.25" customHeight="1">
      <c r="B4" s="923"/>
      <c r="C4" s="1124" t="s">
        <v>198</v>
      </c>
      <c r="D4" s="1126" t="s">
        <v>199</v>
      </c>
      <c r="E4" s="1126" t="s">
        <v>200</v>
      </c>
      <c r="F4" s="1128" t="s">
        <v>201</v>
      </c>
      <c r="G4" s="1130" t="s">
        <v>202</v>
      </c>
      <c r="H4" s="181" t="s">
        <v>113</v>
      </c>
      <c r="I4" s="182" t="s">
        <v>114</v>
      </c>
      <c r="J4" s="25"/>
      <c r="K4" s="25"/>
      <c r="L4" s="25"/>
      <c r="M4" s="25"/>
      <c r="N4" s="25"/>
      <c r="O4" s="25"/>
      <c r="P4" s="25"/>
      <c r="Q4" s="25"/>
      <c r="R4" s="25"/>
    </row>
    <row r="5" spans="2:18" ht="14.25" customHeight="1" thickBot="1">
      <c r="B5" s="923"/>
      <c r="C5" s="1125"/>
      <c r="D5" s="1127"/>
      <c r="E5" s="1127"/>
      <c r="F5" s="1129"/>
      <c r="G5" s="1131"/>
      <c r="H5" s="183"/>
      <c r="I5" s="184">
        <v>100</v>
      </c>
      <c r="J5" s="25"/>
      <c r="K5" s="25"/>
      <c r="L5" s="25"/>
      <c r="M5" s="25"/>
      <c r="N5" s="25"/>
      <c r="O5" s="25"/>
      <c r="P5" s="25"/>
      <c r="Q5" s="25"/>
      <c r="R5" s="25"/>
    </row>
    <row r="6" spans="2:18" ht="15.2" customHeight="1">
      <c r="B6" s="26">
        <v>1</v>
      </c>
      <c r="C6" s="122"/>
      <c r="D6" s="123"/>
      <c r="E6" s="123"/>
      <c r="F6" s="123"/>
      <c r="G6" s="124"/>
      <c r="H6" s="185">
        <f>IF(เวลาเรียน!C6=0," ",IF(C6=0,0,IF(D6=0,0,IF(E6=0,0,IF(F6=0,0,IF(G6=0,0,IF(SUM(C6:G6)&gt;0,MODE(C6:G6)," ")))))))</f>
        <v>0</v>
      </c>
      <c r="I6" s="186">
        <f t="shared" ref="I6:I37" si="0">IF(H6=" "," ",IF(H6=0,SUM(C6:G6)*(49/12),IF(H6=1,50+((SUM(C6:G6)-5)*(14/5)),IF(H6=2,65+((SUM(C6:G6)-8)*(14/4)),80+((SUM(C6:G6)-10)*(20/5))))))</f>
        <v>0</v>
      </c>
      <c r="J6" s="25"/>
      <c r="K6" s="25"/>
      <c r="L6" s="25"/>
      <c r="M6" s="25"/>
      <c r="N6" s="25"/>
      <c r="O6" s="25"/>
      <c r="P6" s="25"/>
      <c r="Q6" s="25"/>
      <c r="R6" s="25"/>
    </row>
    <row r="7" spans="2:18" ht="15.2" customHeight="1">
      <c r="B7" s="27">
        <v>2</v>
      </c>
      <c r="C7" s="107"/>
      <c r="D7" s="108"/>
      <c r="E7" s="108"/>
      <c r="F7" s="108"/>
      <c r="G7" s="109"/>
      <c r="H7" s="187">
        <f>IF(เวลาเรียน!C7=0," ",IF(C7=0,0,IF(D7=0,0,IF(E7=0,0,IF(F7=0,0,IF(G7=0,0,IF(SUM(C7:G7)&gt;0,MODE(C7:G7)," ")))))))</f>
        <v>0</v>
      </c>
      <c r="I7" s="188">
        <f t="shared" si="0"/>
        <v>0</v>
      </c>
      <c r="J7" s="25"/>
      <c r="K7" s="25"/>
      <c r="L7" s="25"/>
      <c r="M7" s="25"/>
      <c r="N7" s="25"/>
      <c r="O7" s="25"/>
      <c r="P7" s="25"/>
      <c r="Q7" s="25"/>
      <c r="R7" s="25"/>
    </row>
    <row r="8" spans="2:18" ht="15.2" customHeight="1">
      <c r="B8" s="27">
        <v>3</v>
      </c>
      <c r="C8" s="107"/>
      <c r="D8" s="108"/>
      <c r="E8" s="108"/>
      <c r="F8" s="108"/>
      <c r="G8" s="109"/>
      <c r="H8" s="187">
        <f>IF(เวลาเรียน!C8=0," ",IF(C8=0,0,IF(D8=0,0,IF(E8=0,0,IF(F8=0,0,IF(G8=0,0,IF(SUM(C8:G8)&gt;0,MODE(C8:G8)," ")))))))</f>
        <v>0</v>
      </c>
      <c r="I8" s="188">
        <f t="shared" si="0"/>
        <v>0</v>
      </c>
    </row>
    <row r="9" spans="2:18" ht="15.2" customHeight="1">
      <c r="B9" s="27">
        <v>4</v>
      </c>
      <c r="C9" s="107"/>
      <c r="D9" s="108"/>
      <c r="E9" s="108"/>
      <c r="F9" s="108"/>
      <c r="G9" s="109"/>
      <c r="H9" s="187">
        <f>IF(เวลาเรียน!C9=0," ",IF(C9=0,0,IF(D9=0,0,IF(E9=0,0,IF(F9=0,0,IF(G9=0,0,IF(SUM(C9:G9)&gt;0,MODE(C9:G9)," ")))))))</f>
        <v>0</v>
      </c>
      <c r="I9" s="188">
        <f t="shared" si="0"/>
        <v>0</v>
      </c>
    </row>
    <row r="10" spans="2:18" ht="15.2" customHeight="1" thickBot="1">
      <c r="B10" s="28">
        <v>5</v>
      </c>
      <c r="C10" s="110"/>
      <c r="D10" s="111"/>
      <c r="E10" s="111"/>
      <c r="F10" s="111"/>
      <c r="G10" s="112"/>
      <c r="H10" s="189">
        <f>IF(เวลาเรียน!C10=0," ",IF(C10=0,0,IF(D10=0,0,IF(E10=0,0,IF(F10=0,0,IF(G10=0,0,IF(SUM(C10:G10)&gt;0,MODE(C10:G10)," ")))))))</f>
        <v>0</v>
      </c>
      <c r="I10" s="190">
        <f t="shared" si="0"/>
        <v>0</v>
      </c>
    </row>
    <row r="11" spans="2:18" ht="15.2" customHeight="1">
      <c r="B11" s="44">
        <v>6</v>
      </c>
      <c r="C11" s="113"/>
      <c r="D11" s="114"/>
      <c r="E11" s="114"/>
      <c r="F11" s="114"/>
      <c r="G11" s="115"/>
      <c r="H11" s="185">
        <f>IF(เวลาเรียน!C11=0," ",IF(C11=0,0,IF(D11=0,0,IF(E11=0,0,IF(F11=0,0,IF(G11=0,0,IF(SUM(C11:G11)&gt;0,MODE(C11:G11)," ")))))))</f>
        <v>0</v>
      </c>
      <c r="I11" s="191">
        <f t="shared" si="0"/>
        <v>0</v>
      </c>
    </row>
    <row r="12" spans="2:18" ht="15.2" customHeight="1">
      <c r="B12" s="27">
        <v>7</v>
      </c>
      <c r="C12" s="116"/>
      <c r="D12" s="117"/>
      <c r="E12" s="117"/>
      <c r="F12" s="117"/>
      <c r="G12" s="118"/>
      <c r="H12" s="187">
        <f>IF(เวลาเรียน!C12=0," ",IF(C12=0,0,IF(D12=0,0,IF(E12=0,0,IF(F12=0,0,IF(G12=0,0,IF(SUM(C12:G12)&gt;0,MODE(C12:G12)," ")))))))</f>
        <v>0</v>
      </c>
      <c r="I12" s="192">
        <f t="shared" si="0"/>
        <v>0</v>
      </c>
    </row>
    <row r="13" spans="2:18" ht="15.2" customHeight="1">
      <c r="B13" s="27">
        <v>8</v>
      </c>
      <c r="C13" s="116"/>
      <c r="D13" s="117"/>
      <c r="E13" s="117"/>
      <c r="F13" s="117"/>
      <c r="G13" s="118"/>
      <c r="H13" s="187">
        <f>IF(เวลาเรียน!C13=0," ",IF(C13=0,0,IF(D13=0,0,IF(E13=0,0,IF(F13=0,0,IF(G13=0,0,IF(SUM(C13:G13)&gt;0,MODE(C13:G13)," ")))))))</f>
        <v>0</v>
      </c>
      <c r="I13" s="192">
        <f t="shared" si="0"/>
        <v>0</v>
      </c>
    </row>
    <row r="14" spans="2:18" ht="15.2" customHeight="1">
      <c r="B14" s="27">
        <v>9</v>
      </c>
      <c r="C14" s="116"/>
      <c r="D14" s="117"/>
      <c r="E14" s="117"/>
      <c r="F14" s="117"/>
      <c r="G14" s="118"/>
      <c r="H14" s="187">
        <f>IF(เวลาเรียน!C14=0," ",IF(C14=0,0,IF(D14=0,0,IF(E14=0,0,IF(F14=0,0,IF(G14=0,0,IF(SUM(C14:G14)&gt;0,MODE(C14:G14)," ")))))))</f>
        <v>0</v>
      </c>
      <c r="I14" s="192">
        <f t="shared" si="0"/>
        <v>0</v>
      </c>
    </row>
    <row r="15" spans="2:18" ht="15.2" customHeight="1" thickBot="1">
      <c r="B15" s="31">
        <v>10</v>
      </c>
      <c r="C15" s="119"/>
      <c r="D15" s="120"/>
      <c r="E15" s="120"/>
      <c r="F15" s="120"/>
      <c r="G15" s="121"/>
      <c r="H15" s="189">
        <f>IF(เวลาเรียน!C15=0," ",IF(C15=0,0,IF(D15=0,0,IF(E15=0,0,IF(F15=0,0,IF(G15=0,0,IF(SUM(C15:G15)&gt;0,MODE(C15:G15)," ")))))))</f>
        <v>0</v>
      </c>
      <c r="I15" s="193">
        <f t="shared" si="0"/>
        <v>0</v>
      </c>
    </row>
    <row r="16" spans="2:18" ht="15.2" customHeight="1">
      <c r="B16" s="26">
        <v>11</v>
      </c>
      <c r="C16" s="113"/>
      <c r="D16" s="114"/>
      <c r="E16" s="114"/>
      <c r="F16" s="114"/>
      <c r="G16" s="115"/>
      <c r="H16" s="185">
        <f>IF(เวลาเรียน!C16=0," ",IF(C16=0,0,IF(D16=0,0,IF(E16=0,0,IF(F16=0,0,IF(G16=0,0,IF(SUM(C16:G16)&gt;0,MODE(C16:G16)," ")))))))</f>
        <v>0</v>
      </c>
      <c r="I16" s="194">
        <f t="shared" si="0"/>
        <v>0</v>
      </c>
    </row>
    <row r="17" spans="2:9" ht="15.2" customHeight="1">
      <c r="B17" s="27">
        <v>12</v>
      </c>
      <c r="C17" s="116"/>
      <c r="D17" s="117"/>
      <c r="E17" s="117"/>
      <c r="F17" s="117"/>
      <c r="G17" s="118"/>
      <c r="H17" s="187">
        <f>IF(เวลาเรียน!C17=0," ",IF(C17=0,0,IF(D17=0,0,IF(E17=0,0,IF(F17=0,0,IF(G17=0,0,IF(SUM(C17:G17)&gt;0,MODE(C17:G17)," ")))))))</f>
        <v>0</v>
      </c>
      <c r="I17" s="192">
        <f t="shared" si="0"/>
        <v>0</v>
      </c>
    </row>
    <row r="18" spans="2:9" ht="15.2" customHeight="1">
      <c r="B18" s="27">
        <v>13</v>
      </c>
      <c r="C18" s="116"/>
      <c r="D18" s="117"/>
      <c r="E18" s="117"/>
      <c r="F18" s="117"/>
      <c r="G18" s="118"/>
      <c r="H18" s="187">
        <f>IF(เวลาเรียน!C18=0," ",IF(C18=0,0,IF(D18=0,0,IF(E18=0,0,IF(F18=0,0,IF(G18=0,0,IF(SUM(C18:G18)&gt;0,MODE(C18:G18)," ")))))))</f>
        <v>0</v>
      </c>
      <c r="I18" s="192">
        <f t="shared" si="0"/>
        <v>0</v>
      </c>
    </row>
    <row r="19" spans="2:9" ht="15.2" customHeight="1">
      <c r="B19" s="27">
        <v>14</v>
      </c>
      <c r="C19" s="116"/>
      <c r="D19" s="117"/>
      <c r="E19" s="117"/>
      <c r="F19" s="117"/>
      <c r="G19" s="118"/>
      <c r="H19" s="187">
        <f>IF(เวลาเรียน!C19=0," ",IF(C19=0,0,IF(D19=0,0,IF(E19=0,0,IF(F19=0,0,IF(G19=0,0,IF(SUM(C19:G19)&gt;0,MODE(C19:G19)," ")))))))</f>
        <v>0</v>
      </c>
      <c r="I19" s="192">
        <f t="shared" si="0"/>
        <v>0</v>
      </c>
    </row>
    <row r="20" spans="2:9" ht="15.2" customHeight="1" thickBot="1">
      <c r="B20" s="28">
        <v>15</v>
      </c>
      <c r="C20" s="119"/>
      <c r="D20" s="120"/>
      <c r="E20" s="120"/>
      <c r="F20" s="120"/>
      <c r="G20" s="121"/>
      <c r="H20" s="189">
        <f>IF(เวลาเรียน!C20=0," ",IF(C20=0,0,IF(D20=0,0,IF(E20=0,0,IF(F20=0,0,IF(G20=0,0,IF(SUM(C20:G20)&gt;0,MODE(C20:G20)," ")))))))</f>
        <v>0</v>
      </c>
      <c r="I20" s="195">
        <f t="shared" si="0"/>
        <v>0</v>
      </c>
    </row>
    <row r="21" spans="2:9" ht="15.2" customHeight="1">
      <c r="B21" s="44">
        <v>16</v>
      </c>
      <c r="C21" s="113"/>
      <c r="D21" s="114"/>
      <c r="E21" s="114"/>
      <c r="F21" s="114"/>
      <c r="G21" s="115"/>
      <c r="H21" s="185">
        <f>IF(เวลาเรียน!C21=0," ",IF(C21=0,0,IF(D21=0,0,IF(E21=0,0,IF(F21=0,0,IF(G21=0,0,IF(SUM(C21:G21)&gt;0,MODE(C21:G21)," ")))))))</f>
        <v>0</v>
      </c>
      <c r="I21" s="191">
        <f t="shared" si="0"/>
        <v>0</v>
      </c>
    </row>
    <row r="22" spans="2:9" ht="15.2" customHeight="1">
      <c r="B22" s="27">
        <v>17</v>
      </c>
      <c r="C22" s="116"/>
      <c r="D22" s="117"/>
      <c r="E22" s="117"/>
      <c r="F22" s="117"/>
      <c r="G22" s="118"/>
      <c r="H22" s="187">
        <f>IF(เวลาเรียน!C22=0," ",IF(C22=0,0,IF(D22=0,0,IF(E22=0,0,IF(F22=0,0,IF(G22=0,0,IF(SUM(C22:G22)&gt;0,MODE(C22:G22)," ")))))))</f>
        <v>0</v>
      </c>
      <c r="I22" s="192">
        <f t="shared" si="0"/>
        <v>0</v>
      </c>
    </row>
    <row r="23" spans="2:9" ht="15.2" customHeight="1">
      <c r="B23" s="27">
        <v>18</v>
      </c>
      <c r="C23" s="116"/>
      <c r="D23" s="117"/>
      <c r="E23" s="117"/>
      <c r="F23" s="117"/>
      <c r="G23" s="118"/>
      <c r="H23" s="187">
        <f>IF(เวลาเรียน!C23=0," ",IF(C23=0,0,IF(D23=0,0,IF(E23=0,0,IF(F23=0,0,IF(G23=0,0,IF(SUM(C23:G23)&gt;0,MODE(C23:G23)," ")))))))</f>
        <v>0</v>
      </c>
      <c r="I23" s="192">
        <f t="shared" si="0"/>
        <v>0</v>
      </c>
    </row>
    <row r="24" spans="2:9" ht="15.2" customHeight="1">
      <c r="B24" s="27">
        <v>19</v>
      </c>
      <c r="C24" s="116"/>
      <c r="D24" s="117"/>
      <c r="E24" s="117"/>
      <c r="F24" s="117"/>
      <c r="G24" s="118"/>
      <c r="H24" s="187">
        <f>IF(เวลาเรียน!C24=0," ",IF(C24=0,0,IF(D24=0,0,IF(E24=0,0,IF(F24=0,0,IF(G24=0,0,IF(SUM(C24:G24)&gt;0,MODE(C24:G24)," ")))))))</f>
        <v>0</v>
      </c>
      <c r="I24" s="192">
        <f t="shared" si="0"/>
        <v>0</v>
      </c>
    </row>
    <row r="25" spans="2:9" ht="15.2" customHeight="1" thickBot="1">
      <c r="B25" s="31">
        <v>20</v>
      </c>
      <c r="C25" s="119"/>
      <c r="D25" s="120"/>
      <c r="E25" s="120"/>
      <c r="F25" s="120"/>
      <c r="G25" s="121"/>
      <c r="H25" s="189">
        <f>IF(เวลาเรียน!C25=0," ",IF(C25=0,0,IF(D25=0,0,IF(E25=0,0,IF(F25=0,0,IF(G25=0,0,IF(SUM(C25:G25)&gt;0,MODE(C25:G25)," ")))))))</f>
        <v>0</v>
      </c>
      <c r="I25" s="193">
        <f t="shared" si="0"/>
        <v>0</v>
      </c>
    </row>
    <row r="26" spans="2:9" ht="15.2" customHeight="1">
      <c r="B26" s="26">
        <v>21</v>
      </c>
      <c r="C26" s="113"/>
      <c r="D26" s="114"/>
      <c r="E26" s="114"/>
      <c r="F26" s="114"/>
      <c r="G26" s="115"/>
      <c r="H26" s="185">
        <f>IF(เวลาเรียน!C26=0," ",IF(C26=0,0,IF(D26=0,0,IF(E26=0,0,IF(F26=0,0,IF(G26=0,0,IF(SUM(C26:G26)&gt;0,MODE(C26:G26)," ")))))))</f>
        <v>0</v>
      </c>
      <c r="I26" s="194">
        <f t="shared" si="0"/>
        <v>0</v>
      </c>
    </row>
    <row r="27" spans="2:9" ht="15.2" customHeight="1">
      <c r="B27" s="27">
        <v>22</v>
      </c>
      <c r="C27" s="116"/>
      <c r="D27" s="117"/>
      <c r="E27" s="117"/>
      <c r="F27" s="117"/>
      <c r="G27" s="118"/>
      <c r="H27" s="187">
        <f>IF(เวลาเรียน!C27=0," ",IF(C27=0,0,IF(D27=0,0,IF(E27=0,0,IF(F27=0,0,IF(G27=0,0,IF(SUM(C27:G27)&gt;0,MODE(C27:G27)," ")))))))</f>
        <v>0</v>
      </c>
      <c r="I27" s="192">
        <f t="shared" si="0"/>
        <v>0</v>
      </c>
    </row>
    <row r="28" spans="2:9" ht="15.2" customHeight="1">
      <c r="B28" s="27">
        <v>23</v>
      </c>
      <c r="C28" s="116"/>
      <c r="D28" s="117"/>
      <c r="E28" s="117"/>
      <c r="F28" s="117"/>
      <c r="G28" s="118"/>
      <c r="H28" s="187">
        <f>IF(เวลาเรียน!C28=0," ",IF(C28=0,0,IF(D28=0,0,IF(E28=0,0,IF(F28=0,0,IF(G28=0,0,IF(SUM(C28:G28)&gt;0,MODE(C28:G28)," ")))))))</f>
        <v>0</v>
      </c>
      <c r="I28" s="192">
        <f t="shared" si="0"/>
        <v>0</v>
      </c>
    </row>
    <row r="29" spans="2:9" ht="15.2" customHeight="1">
      <c r="B29" s="27">
        <v>24</v>
      </c>
      <c r="C29" s="116"/>
      <c r="D29" s="117"/>
      <c r="E29" s="117"/>
      <c r="F29" s="117"/>
      <c r="G29" s="118"/>
      <c r="H29" s="187">
        <f>IF(เวลาเรียน!C29=0," ",IF(C29=0,0,IF(D29=0,0,IF(E29=0,0,IF(F29=0,0,IF(G29=0,0,IF(SUM(C29:G29)&gt;0,MODE(C29:G29)," ")))))))</f>
        <v>0</v>
      </c>
      <c r="I29" s="192">
        <f t="shared" si="0"/>
        <v>0</v>
      </c>
    </row>
    <row r="30" spans="2:9" ht="15.2" customHeight="1" thickBot="1">
      <c r="B30" s="28">
        <v>25</v>
      </c>
      <c r="C30" s="119"/>
      <c r="D30" s="120"/>
      <c r="E30" s="120"/>
      <c r="F30" s="120"/>
      <c r="G30" s="121"/>
      <c r="H30" s="189">
        <f>IF(เวลาเรียน!C30=0," ",IF(C30=0,0,IF(D30=0,0,IF(E30=0,0,IF(F30=0,0,IF(G30=0,0,IF(SUM(C30:G30)&gt;0,MODE(C30:G30)," ")))))))</f>
        <v>0</v>
      </c>
      <c r="I30" s="195">
        <f t="shared" si="0"/>
        <v>0</v>
      </c>
    </row>
    <row r="31" spans="2:9" ht="15.2" customHeight="1">
      <c r="B31" s="44">
        <v>26</v>
      </c>
      <c r="C31" s="122"/>
      <c r="D31" s="123"/>
      <c r="E31" s="123"/>
      <c r="F31" s="123"/>
      <c r="G31" s="124"/>
      <c r="H31" s="185">
        <f>IF(เวลาเรียน!C31=0," ",IF(C31=0,0,IF(D31=0,0,IF(E31=0,0,IF(F31=0,0,IF(G31=0,0,IF(SUM(C31:G31)&gt;0,MODE(C31:G31)," ")))))))</f>
        <v>0</v>
      </c>
      <c r="I31" s="191">
        <f t="shared" si="0"/>
        <v>0</v>
      </c>
    </row>
    <row r="32" spans="2:9" ht="15.2" customHeight="1">
      <c r="B32" s="27">
        <v>27</v>
      </c>
      <c r="C32" s="107"/>
      <c r="D32" s="108"/>
      <c r="E32" s="108"/>
      <c r="F32" s="108"/>
      <c r="G32" s="109"/>
      <c r="H32" s="187">
        <f>IF(เวลาเรียน!C32=0," ",IF(C32=0,0,IF(D32=0,0,IF(E32=0,0,IF(F32=0,0,IF(G32=0,0,IF(SUM(C32:G32)&gt;0,MODE(C32:G32)," ")))))))</f>
        <v>0</v>
      </c>
      <c r="I32" s="192">
        <f t="shared" si="0"/>
        <v>0</v>
      </c>
    </row>
    <row r="33" spans="2:9" ht="15.2" customHeight="1">
      <c r="B33" s="27">
        <v>28</v>
      </c>
      <c r="C33" s="107"/>
      <c r="D33" s="108"/>
      <c r="E33" s="108"/>
      <c r="F33" s="108"/>
      <c r="G33" s="109"/>
      <c r="H33" s="187">
        <f>IF(เวลาเรียน!C33=0," ",IF(C33=0,0,IF(D33=0,0,IF(E33=0,0,IF(F33=0,0,IF(G33=0,0,IF(SUM(C33:G33)&gt;0,MODE(C33:G33)," ")))))))</f>
        <v>0</v>
      </c>
      <c r="I33" s="192">
        <f t="shared" si="0"/>
        <v>0</v>
      </c>
    </row>
    <row r="34" spans="2:9" ht="15.2" customHeight="1">
      <c r="B34" s="27">
        <v>29</v>
      </c>
      <c r="C34" s="107"/>
      <c r="D34" s="108"/>
      <c r="E34" s="108"/>
      <c r="F34" s="108"/>
      <c r="G34" s="109"/>
      <c r="H34" s="187">
        <f>IF(เวลาเรียน!C34=0," ",IF(C34=0,0,IF(D34=0,0,IF(E34=0,0,IF(F34=0,0,IF(G34=0,0,IF(SUM(C34:G34)&gt;0,MODE(C34:G34)," ")))))))</f>
        <v>0</v>
      </c>
      <c r="I34" s="192">
        <f t="shared" si="0"/>
        <v>0</v>
      </c>
    </row>
    <row r="35" spans="2:9" ht="15.2" customHeight="1" thickBot="1">
      <c r="B35" s="31">
        <v>30</v>
      </c>
      <c r="C35" s="125"/>
      <c r="D35" s="126"/>
      <c r="E35" s="126"/>
      <c r="F35" s="126"/>
      <c r="G35" s="127"/>
      <c r="H35" s="189">
        <f>IF(เวลาเรียน!C35=0," ",IF(C35=0,0,IF(D35=0,0,IF(E35=0,0,IF(F35=0,0,IF(G35=0,0,IF(SUM(C35:G35)&gt;0,MODE(C35:G35)," ")))))))</f>
        <v>0</v>
      </c>
      <c r="I35" s="193">
        <f t="shared" si="0"/>
        <v>0</v>
      </c>
    </row>
    <row r="36" spans="2:9" ht="15.2" customHeight="1">
      <c r="B36" s="26">
        <v>31</v>
      </c>
      <c r="C36" s="104"/>
      <c r="D36" s="105"/>
      <c r="E36" s="105"/>
      <c r="F36" s="105"/>
      <c r="G36" s="106"/>
      <c r="H36" s="185">
        <f>IF(เวลาเรียน!C36=0," ",IF(C36=0,0,IF(D36=0,0,IF(E36=0,0,IF(F36=0,0,IF(G36=0,0,IF(SUM(C36:G36)&gt;0,MODE(C36:G36)," ")))))))</f>
        <v>0</v>
      </c>
      <c r="I36" s="194">
        <f t="shared" si="0"/>
        <v>0</v>
      </c>
    </row>
    <row r="37" spans="2:9" ht="15.2" customHeight="1">
      <c r="B37" s="27">
        <v>32</v>
      </c>
      <c r="C37" s="107"/>
      <c r="D37" s="108"/>
      <c r="E37" s="108"/>
      <c r="F37" s="108"/>
      <c r="G37" s="109"/>
      <c r="H37" s="187">
        <f>IF(เวลาเรียน!C37=0," ",IF(C37=0,0,IF(D37=0,0,IF(E37=0,0,IF(F37=0,0,IF(G37=0,0,IF(SUM(C37:G37)&gt;0,MODE(C37:G37)," ")))))))</f>
        <v>0</v>
      </c>
      <c r="I37" s="192">
        <f t="shared" si="0"/>
        <v>0</v>
      </c>
    </row>
    <row r="38" spans="2:9" ht="15.2" customHeight="1">
      <c r="B38" s="27">
        <v>33</v>
      </c>
      <c r="C38" s="107"/>
      <c r="D38" s="108"/>
      <c r="E38" s="108"/>
      <c r="F38" s="108"/>
      <c r="G38" s="109"/>
      <c r="H38" s="187">
        <f>IF(เวลาเรียน!C38=0," ",IF(C38=0,0,IF(D38=0,0,IF(E38=0,0,IF(F38=0,0,IF(G38=0,0,IF(SUM(C38:G38)&gt;0,MODE(C38:G38)," ")))))))</f>
        <v>0</v>
      </c>
      <c r="I38" s="192">
        <f t="shared" ref="I38:I55" si="1">IF(H38=" "," ",IF(H38=0,SUM(C38:G38)*(49/12),IF(H38=1,50+((SUM(C38:G38)-5)*(14/5)),IF(H38=2,65+((SUM(C38:G38)-8)*(14/4)),80+((SUM(C38:G38)-10)*(20/5))))))</f>
        <v>0</v>
      </c>
    </row>
    <row r="39" spans="2:9" ht="15.2" customHeight="1">
      <c r="B39" s="27">
        <v>34</v>
      </c>
      <c r="C39" s="107"/>
      <c r="D39" s="108"/>
      <c r="E39" s="108"/>
      <c r="F39" s="108"/>
      <c r="G39" s="109"/>
      <c r="H39" s="187">
        <f>IF(เวลาเรียน!C39=0," ",IF(C39=0,0,IF(D39=0,0,IF(E39=0,0,IF(F39=0,0,IF(G39=0,0,IF(SUM(C39:G39)&gt;0,MODE(C39:G39)," ")))))))</f>
        <v>0</v>
      </c>
      <c r="I39" s="192">
        <f t="shared" si="1"/>
        <v>0</v>
      </c>
    </row>
    <row r="40" spans="2:9" ht="15.2" customHeight="1" thickBot="1">
      <c r="B40" s="28">
        <v>35</v>
      </c>
      <c r="C40" s="110"/>
      <c r="D40" s="111"/>
      <c r="E40" s="111"/>
      <c r="F40" s="111"/>
      <c r="G40" s="112"/>
      <c r="H40" s="189">
        <f>IF(เวลาเรียน!C40=0," ",IF(C40=0,0,IF(D40=0,0,IF(E40=0,0,IF(F40=0,0,IF(G40=0,0,IF(SUM(C40:G40)&gt;0,MODE(C40:G40)," ")))))))</f>
        <v>0</v>
      </c>
      <c r="I40" s="195">
        <f t="shared" si="1"/>
        <v>0</v>
      </c>
    </row>
    <row r="41" spans="2:9" ht="15.2" customHeight="1">
      <c r="B41" s="44">
        <v>36</v>
      </c>
      <c r="C41" s="122"/>
      <c r="D41" s="123"/>
      <c r="E41" s="123"/>
      <c r="F41" s="123"/>
      <c r="G41" s="124"/>
      <c r="H41" s="185">
        <f>IF(เวลาเรียน!C41=0," ",IF(C41=0,0,IF(D41=0,0,IF(E41=0,0,IF(F41=0,0,IF(G41=0,0,IF(SUM(C41:G41)&gt;0,MODE(C41:G41)," ")))))))</f>
        <v>0</v>
      </c>
      <c r="I41" s="191">
        <f t="shared" si="1"/>
        <v>0</v>
      </c>
    </row>
    <row r="42" spans="2:9" ht="15.2" customHeight="1">
      <c r="B42" s="27">
        <v>37</v>
      </c>
      <c r="C42" s="107"/>
      <c r="D42" s="108"/>
      <c r="E42" s="108"/>
      <c r="F42" s="108"/>
      <c r="G42" s="109"/>
      <c r="H42" s="187">
        <f>IF(เวลาเรียน!C42=0," ",IF(C42=0,0,IF(D42=0,0,IF(E42=0,0,IF(F42=0,0,IF(G42=0,0,IF(SUM(C42:G42)&gt;0,MODE(C42:G42)," ")))))))</f>
        <v>0</v>
      </c>
      <c r="I42" s="192">
        <f t="shared" si="1"/>
        <v>0</v>
      </c>
    </row>
    <row r="43" spans="2:9" ht="15.2" customHeight="1">
      <c r="B43" s="27">
        <v>38</v>
      </c>
      <c r="C43" s="107"/>
      <c r="D43" s="108"/>
      <c r="E43" s="108"/>
      <c r="F43" s="108"/>
      <c r="G43" s="109"/>
      <c r="H43" s="187">
        <f>IF(เวลาเรียน!C43=0," ",IF(C43=0,0,IF(D43=0,0,IF(E43=0,0,IF(F43=0,0,IF(G43=0,0,IF(SUM(C43:G43)&gt;0,MODE(C43:G43)," ")))))))</f>
        <v>0</v>
      </c>
      <c r="I43" s="192">
        <f t="shared" si="1"/>
        <v>0</v>
      </c>
    </row>
    <row r="44" spans="2:9" ht="15.2" customHeight="1">
      <c r="B44" s="27">
        <v>39</v>
      </c>
      <c r="C44" s="107"/>
      <c r="D44" s="108"/>
      <c r="E44" s="108"/>
      <c r="F44" s="108"/>
      <c r="G44" s="109"/>
      <c r="H44" s="187">
        <f>IF(เวลาเรียน!C44=0," ",IF(C44=0,0,IF(D44=0,0,IF(E44=0,0,IF(F44=0,0,IF(G44=0,0,IF(SUM(C44:G44)&gt;0,MODE(C44:G44)," ")))))))</f>
        <v>0</v>
      </c>
      <c r="I44" s="192">
        <f t="shared" si="1"/>
        <v>0</v>
      </c>
    </row>
    <row r="45" spans="2:9" ht="15.2" customHeight="1" thickBot="1">
      <c r="B45" s="31">
        <v>40</v>
      </c>
      <c r="C45" s="125"/>
      <c r="D45" s="126"/>
      <c r="E45" s="126"/>
      <c r="F45" s="126"/>
      <c r="G45" s="127"/>
      <c r="H45" s="189">
        <f>IF(เวลาเรียน!C45=0," ",IF(C45=0,0,IF(D45=0,0,IF(E45=0,0,IF(F45=0,0,IF(G45=0,0,IF(SUM(C45:G45)&gt;0,MODE(C45:G45)," ")))))))</f>
        <v>0</v>
      </c>
      <c r="I45" s="193">
        <f t="shared" si="1"/>
        <v>0</v>
      </c>
    </row>
    <row r="46" spans="2:9" ht="15.2" customHeight="1">
      <c r="B46" s="26">
        <v>41</v>
      </c>
      <c r="C46" s="104"/>
      <c r="D46" s="105"/>
      <c r="E46" s="105"/>
      <c r="F46" s="105"/>
      <c r="G46" s="106"/>
      <c r="H46" s="185">
        <f>IF(เวลาเรียน!C46=0," ",IF(C46=0,0,IF(D46=0,0,IF(E46=0,0,IF(F46=0,0,IF(G46=0,0,IF(SUM(C46:G46)&gt;0,MODE(C46:G46)," ")))))))</f>
        <v>0</v>
      </c>
      <c r="I46" s="194">
        <f t="shared" si="1"/>
        <v>0</v>
      </c>
    </row>
    <row r="47" spans="2:9" ht="15.2" customHeight="1">
      <c r="B47" s="27">
        <v>42</v>
      </c>
      <c r="C47" s="107"/>
      <c r="D47" s="108"/>
      <c r="E47" s="108"/>
      <c r="F47" s="108"/>
      <c r="G47" s="109"/>
      <c r="H47" s="187">
        <f>IF(เวลาเรียน!C47=0," ",IF(C47=0,0,IF(D47=0,0,IF(E47=0,0,IF(F47=0,0,IF(G47=0,0,IF(SUM(C47:G47)&gt;0,MODE(C47:G47)," ")))))))</f>
        <v>0</v>
      </c>
      <c r="I47" s="192">
        <f t="shared" si="1"/>
        <v>0</v>
      </c>
    </row>
    <row r="48" spans="2:9" ht="15.2" customHeight="1">
      <c r="B48" s="27">
        <v>43</v>
      </c>
      <c r="C48" s="107"/>
      <c r="D48" s="108"/>
      <c r="E48" s="108"/>
      <c r="F48" s="108"/>
      <c r="G48" s="109"/>
      <c r="H48" s="187">
        <f>IF(เวลาเรียน!C48=0," ",IF(C48=0,0,IF(D48=0,0,IF(E48=0,0,IF(F48=0,0,IF(G48=0,0,IF(SUM(C48:G48)&gt;0,MODE(C48:G48)," ")))))))</f>
        <v>0</v>
      </c>
      <c r="I48" s="192">
        <f t="shared" si="1"/>
        <v>0</v>
      </c>
    </row>
    <row r="49" spans="2:9" ht="15.2" customHeight="1">
      <c r="B49" s="27">
        <v>44</v>
      </c>
      <c r="C49" s="107"/>
      <c r="D49" s="108"/>
      <c r="E49" s="108"/>
      <c r="F49" s="108"/>
      <c r="G49" s="109"/>
      <c r="H49" s="187">
        <f>IF(เวลาเรียน!C49=0," ",IF(C49=0,0,IF(D49=0,0,IF(E49=0,0,IF(F49=0,0,IF(G49=0,0,IF(SUM(C49:G49)&gt;0,MODE(C49:G49)," ")))))))</f>
        <v>0</v>
      </c>
      <c r="I49" s="192">
        <f t="shared" si="1"/>
        <v>0</v>
      </c>
    </row>
    <row r="50" spans="2:9" ht="15.2" customHeight="1" thickBot="1">
      <c r="B50" s="28">
        <v>45</v>
      </c>
      <c r="C50" s="110"/>
      <c r="D50" s="111"/>
      <c r="E50" s="111"/>
      <c r="F50" s="111"/>
      <c r="G50" s="112"/>
      <c r="H50" s="189">
        <f>IF(เวลาเรียน!C50=0," ",IF(C50=0,0,IF(D50=0,0,IF(E50=0,0,IF(F50=0,0,IF(G50=0,0,IF(SUM(C50:G50)&gt;0,MODE(C50:G50)," ")))))))</f>
        <v>0</v>
      </c>
      <c r="I50" s="195">
        <f t="shared" si="1"/>
        <v>0</v>
      </c>
    </row>
    <row r="51" spans="2:9" ht="15.2" customHeight="1">
      <c r="B51" s="44">
        <v>46</v>
      </c>
      <c r="C51" s="122"/>
      <c r="D51" s="123"/>
      <c r="E51" s="123"/>
      <c r="F51" s="123"/>
      <c r="G51" s="124"/>
      <c r="H51" s="185">
        <f>IF(เวลาเรียน!C51=0," ",IF(C51=0,0,IF(D51=0,0,IF(E51=0,0,IF(F51=0,0,IF(G51=0,0,IF(SUM(C51:G51)&gt;0,MODE(C51:G51)," ")))))))</f>
        <v>0</v>
      </c>
      <c r="I51" s="191">
        <f t="shared" si="1"/>
        <v>0</v>
      </c>
    </row>
    <row r="52" spans="2:9" ht="15.2" customHeight="1">
      <c r="B52" s="27">
        <v>47</v>
      </c>
      <c r="C52" s="107"/>
      <c r="D52" s="108"/>
      <c r="E52" s="108"/>
      <c r="F52" s="108"/>
      <c r="G52" s="109"/>
      <c r="H52" s="187">
        <f>IF(เวลาเรียน!C52=0," ",IF(C52=0,0,IF(D52=0,0,IF(E52=0,0,IF(F52=0,0,IF(G52=0,0,IF(SUM(C52:G52)&gt;0,MODE(C52:G52)," ")))))))</f>
        <v>0</v>
      </c>
      <c r="I52" s="192">
        <f t="shared" si="1"/>
        <v>0</v>
      </c>
    </row>
    <row r="53" spans="2:9" ht="15.2" customHeight="1">
      <c r="B53" s="27">
        <v>48</v>
      </c>
      <c r="C53" s="107"/>
      <c r="D53" s="108"/>
      <c r="E53" s="108"/>
      <c r="F53" s="108"/>
      <c r="G53" s="109"/>
      <c r="H53" s="187">
        <f>IF(เวลาเรียน!C53=0," ",IF(C53=0,0,IF(D53=0,0,IF(E53=0,0,IF(F53=0,0,IF(G53=0,0,IF(SUM(C53:G53)&gt;0,MODE(C53:G53)," ")))))))</f>
        <v>0</v>
      </c>
      <c r="I53" s="192">
        <f t="shared" si="1"/>
        <v>0</v>
      </c>
    </row>
    <row r="54" spans="2:9" ht="15.2" customHeight="1">
      <c r="B54" s="27">
        <v>49</v>
      </c>
      <c r="C54" s="107"/>
      <c r="D54" s="108"/>
      <c r="E54" s="108"/>
      <c r="F54" s="108"/>
      <c r="G54" s="109"/>
      <c r="H54" s="187">
        <f>IF(เวลาเรียน!C54=0," ",IF(C54=0,0,IF(D54=0,0,IF(E54=0,0,IF(F54=0,0,IF(G54=0,0,IF(SUM(C54:G54)&gt;0,MODE(C54:G54)," ")))))))</f>
        <v>0</v>
      </c>
      <c r="I54" s="192">
        <f t="shared" si="1"/>
        <v>0</v>
      </c>
    </row>
    <row r="55" spans="2:9" ht="15.2" customHeight="1" thickBot="1">
      <c r="B55" s="28">
        <v>50</v>
      </c>
      <c r="C55" s="110"/>
      <c r="D55" s="111"/>
      <c r="E55" s="111"/>
      <c r="F55" s="111"/>
      <c r="G55" s="112"/>
      <c r="H55" s="189">
        <f>IF(เวลาเรียน!C55=0," ",IF(C55=0,0,IF(D55=0,0,IF(E55=0,0,IF(F55=0,0,IF(G55=0,0,IF(SUM(C55:G55)&gt;0,MODE(C55:G55)," ")))))))</f>
        <v>0</v>
      </c>
      <c r="I55" s="195">
        <f t="shared" si="1"/>
        <v>0</v>
      </c>
    </row>
    <row r="56" spans="2:9">
      <c r="B56" s="103"/>
      <c r="C56" s="196"/>
      <c r="D56" s="196"/>
      <c r="E56" s="196"/>
      <c r="F56" s="196"/>
      <c r="G56" s="196"/>
      <c r="H56" s="196"/>
      <c r="I56" s="196"/>
    </row>
    <row r="57" spans="2:9">
      <c r="B57" s="103"/>
      <c r="C57" s="196"/>
      <c r="D57" s="196"/>
      <c r="E57" s="196"/>
      <c r="F57" s="196"/>
      <c r="G57" s="196"/>
      <c r="H57" s="196"/>
      <c r="I57" s="196"/>
    </row>
    <row r="58" spans="2:9">
      <c r="B58" s="103"/>
      <c r="C58" s="196"/>
      <c r="D58" s="196"/>
      <c r="E58" s="196"/>
      <c r="F58" s="196"/>
      <c r="G58" s="196"/>
      <c r="H58" s="196"/>
      <c r="I58" s="196"/>
    </row>
    <row r="59" spans="2:9">
      <c r="B59" s="103"/>
      <c r="C59" s="196"/>
      <c r="D59" s="196"/>
      <c r="E59" s="196"/>
      <c r="F59" s="196"/>
      <c r="G59" s="196"/>
      <c r="H59" s="196"/>
      <c r="I59" s="196"/>
    </row>
    <row r="60" spans="2:9">
      <c r="B60" s="103"/>
      <c r="C60" s="196"/>
      <c r="D60" s="196"/>
      <c r="E60" s="196"/>
      <c r="F60" s="196"/>
      <c r="G60" s="196"/>
      <c r="H60" s="196"/>
      <c r="I60" s="196"/>
    </row>
    <row r="61" spans="2:9">
      <c r="B61" s="103"/>
      <c r="C61" s="196"/>
      <c r="D61" s="196"/>
      <c r="E61" s="196"/>
      <c r="F61" s="196"/>
      <c r="G61" s="196"/>
      <c r="H61" s="196"/>
      <c r="I61" s="196"/>
    </row>
    <row r="62" spans="2:9">
      <c r="B62" s="103"/>
      <c r="C62" s="196"/>
      <c r="D62" s="196"/>
      <c r="E62" s="196"/>
      <c r="F62" s="196"/>
      <c r="G62" s="196"/>
      <c r="H62" s="196"/>
      <c r="I62" s="196"/>
    </row>
    <row r="63" spans="2:9">
      <c r="B63" s="103"/>
      <c r="C63" s="196"/>
      <c r="D63" s="196"/>
      <c r="E63" s="196"/>
      <c r="F63" s="196"/>
      <c r="G63" s="196"/>
      <c r="H63" s="196"/>
      <c r="I63" s="196"/>
    </row>
    <row r="64" spans="2:9">
      <c r="C64" s="197"/>
      <c r="D64" s="197"/>
      <c r="E64" s="197"/>
      <c r="F64" s="197"/>
      <c r="G64" s="197"/>
      <c r="H64" s="197"/>
      <c r="I64" s="197"/>
    </row>
    <row r="65" spans="3:9">
      <c r="C65" s="197"/>
      <c r="D65" s="197"/>
      <c r="E65" s="197"/>
      <c r="F65" s="197"/>
      <c r="G65" s="197"/>
      <c r="H65" s="197"/>
      <c r="I65" s="197"/>
    </row>
    <row r="66" spans="3:9">
      <c r="C66" s="197"/>
      <c r="D66" s="197"/>
      <c r="E66" s="197"/>
      <c r="F66" s="197"/>
      <c r="G66" s="197"/>
      <c r="H66" s="197"/>
      <c r="I66" s="197"/>
    </row>
    <row r="67" spans="3:9">
      <c r="C67" s="197"/>
      <c r="D67" s="197"/>
      <c r="E67" s="197"/>
      <c r="F67" s="197"/>
      <c r="G67" s="197"/>
      <c r="H67" s="197"/>
      <c r="I67" s="197"/>
    </row>
    <row r="68" spans="3:9">
      <c r="C68" s="197"/>
      <c r="D68" s="197"/>
      <c r="E68" s="197"/>
      <c r="F68" s="197"/>
      <c r="G68" s="197"/>
      <c r="H68" s="197"/>
      <c r="I68" s="197"/>
    </row>
    <row r="69" spans="3:9">
      <c r="C69" s="197"/>
      <c r="D69" s="197"/>
      <c r="E69" s="197"/>
      <c r="F69" s="197"/>
      <c r="G69" s="197"/>
      <c r="H69" s="197"/>
      <c r="I69" s="197"/>
    </row>
    <row r="70" spans="3:9">
      <c r="C70" s="197"/>
      <c r="D70" s="197"/>
      <c r="E70" s="197"/>
      <c r="F70" s="197"/>
      <c r="G70" s="197"/>
      <c r="H70" s="197"/>
      <c r="I70" s="197"/>
    </row>
    <row r="71" spans="3:9">
      <c r="C71" s="197"/>
      <c r="D71" s="197"/>
      <c r="E71" s="197"/>
      <c r="F71" s="197"/>
      <c r="G71" s="197"/>
      <c r="H71" s="197"/>
      <c r="I71" s="197"/>
    </row>
    <row r="72" spans="3:9">
      <c r="C72" s="197"/>
      <c r="D72" s="197"/>
      <c r="E72" s="197"/>
      <c r="F72" s="197"/>
      <c r="G72" s="197"/>
      <c r="H72" s="197"/>
      <c r="I72" s="197"/>
    </row>
    <row r="73" spans="3:9">
      <c r="C73" s="197"/>
      <c r="D73" s="197"/>
      <c r="E73" s="197"/>
      <c r="F73" s="197"/>
      <c r="G73" s="197"/>
      <c r="H73" s="197"/>
      <c r="I73" s="197"/>
    </row>
    <row r="74" spans="3:9">
      <c r="C74" s="197"/>
      <c r="D74" s="197"/>
      <c r="E74" s="197"/>
      <c r="F74" s="197"/>
      <c r="G74" s="197"/>
      <c r="H74" s="197"/>
      <c r="I74" s="197"/>
    </row>
    <row r="75" spans="3:9">
      <c r="C75" s="197"/>
      <c r="D75" s="197"/>
      <c r="E75" s="197"/>
      <c r="F75" s="197"/>
      <c r="G75" s="197"/>
      <c r="H75" s="197"/>
      <c r="I75" s="197"/>
    </row>
    <row r="76" spans="3:9">
      <c r="C76" s="197"/>
      <c r="D76" s="197"/>
      <c r="E76" s="197"/>
      <c r="F76" s="197"/>
      <c r="G76" s="197"/>
      <c r="H76" s="197"/>
      <c r="I76" s="197"/>
    </row>
    <row r="77" spans="3:9">
      <c r="C77" s="197"/>
      <c r="D77" s="197"/>
      <c r="E77" s="197"/>
      <c r="F77" s="197"/>
      <c r="G77" s="197"/>
      <c r="H77" s="197"/>
      <c r="I77" s="197"/>
    </row>
    <row r="78" spans="3:9">
      <c r="C78" s="197"/>
      <c r="D78" s="197"/>
      <c r="E78" s="197"/>
      <c r="F78" s="197"/>
      <c r="G78" s="197"/>
      <c r="H78" s="197"/>
      <c r="I78" s="197"/>
    </row>
    <row r="79" spans="3:9">
      <c r="C79" s="197"/>
      <c r="D79" s="197"/>
      <c r="E79" s="197"/>
      <c r="F79" s="197"/>
      <c r="G79" s="197"/>
      <c r="H79" s="197"/>
      <c r="I79" s="197"/>
    </row>
    <row r="80" spans="3:9">
      <c r="C80" s="197"/>
      <c r="D80" s="197"/>
      <c r="E80" s="197"/>
      <c r="F80" s="197"/>
      <c r="G80" s="197"/>
      <c r="H80" s="197"/>
      <c r="I80" s="197"/>
    </row>
    <row r="81" spans="3:9">
      <c r="C81" s="197"/>
      <c r="D81" s="197"/>
      <c r="E81" s="197"/>
      <c r="F81" s="197"/>
      <c r="G81" s="197"/>
      <c r="H81" s="197"/>
      <c r="I81" s="197"/>
    </row>
    <row r="82" spans="3:9">
      <c r="C82" s="197"/>
      <c r="D82" s="197"/>
      <c r="E82" s="197"/>
      <c r="F82" s="197"/>
      <c r="G82" s="197"/>
      <c r="H82" s="197"/>
      <c r="I82" s="197"/>
    </row>
    <row r="83" spans="3:9">
      <c r="C83" s="197"/>
      <c r="D83" s="197"/>
      <c r="E83" s="197"/>
      <c r="F83" s="197"/>
      <c r="G83" s="197"/>
      <c r="H83" s="197"/>
      <c r="I83" s="197"/>
    </row>
    <row r="84" spans="3:9">
      <c r="C84" s="197"/>
      <c r="D84" s="197"/>
      <c r="E84" s="197"/>
      <c r="F84" s="197"/>
      <c r="G84" s="197"/>
      <c r="H84" s="197"/>
      <c r="I84" s="197"/>
    </row>
    <row r="85" spans="3:9">
      <c r="C85" s="197"/>
      <c r="D85" s="197"/>
      <c r="E85" s="197"/>
      <c r="F85" s="197"/>
      <c r="G85" s="197"/>
      <c r="H85" s="197"/>
      <c r="I85" s="197"/>
    </row>
    <row r="86" spans="3:9">
      <c r="C86" s="197"/>
      <c r="D86" s="197"/>
      <c r="E86" s="197"/>
      <c r="F86" s="197"/>
      <c r="G86" s="197"/>
      <c r="H86" s="197"/>
      <c r="I86" s="197"/>
    </row>
    <row r="87" spans="3:9">
      <c r="C87" s="197"/>
      <c r="D87" s="197"/>
      <c r="E87" s="197"/>
      <c r="F87" s="197"/>
      <c r="G87" s="197"/>
      <c r="H87" s="197"/>
      <c r="I87" s="197"/>
    </row>
    <row r="88" spans="3:9">
      <c r="C88" s="197"/>
      <c r="D88" s="197"/>
      <c r="E88" s="197"/>
      <c r="F88" s="197"/>
      <c r="G88" s="197"/>
      <c r="H88" s="197"/>
      <c r="I88" s="197"/>
    </row>
    <row r="89" spans="3:9">
      <c r="C89" s="197"/>
      <c r="D89" s="197"/>
      <c r="E89" s="197"/>
      <c r="F89" s="197"/>
      <c r="G89" s="197"/>
      <c r="H89" s="197"/>
      <c r="I89" s="197"/>
    </row>
    <row r="90" spans="3:9">
      <c r="C90" s="197"/>
      <c r="D90" s="197"/>
      <c r="E90" s="197"/>
      <c r="F90" s="197"/>
      <c r="G90" s="197"/>
      <c r="H90" s="197"/>
      <c r="I90" s="197"/>
    </row>
    <row r="91" spans="3:9">
      <c r="C91" s="197"/>
      <c r="D91" s="197"/>
      <c r="E91" s="197"/>
      <c r="F91" s="197"/>
      <c r="G91" s="197"/>
      <c r="H91" s="197"/>
      <c r="I91" s="197"/>
    </row>
    <row r="92" spans="3:9">
      <c r="C92" s="197"/>
      <c r="D92" s="197"/>
      <c r="E92" s="197"/>
      <c r="F92" s="197"/>
      <c r="G92" s="197"/>
      <c r="H92" s="197"/>
      <c r="I92" s="197"/>
    </row>
    <row r="93" spans="3:9">
      <c r="C93" s="197"/>
      <c r="D93" s="197"/>
      <c r="E93" s="197"/>
      <c r="F93" s="197"/>
      <c r="G93" s="197"/>
      <c r="H93" s="197"/>
      <c r="I93" s="197"/>
    </row>
    <row r="94" spans="3:9">
      <c r="C94" s="197"/>
      <c r="D94" s="197"/>
      <c r="E94" s="197"/>
      <c r="F94" s="197"/>
      <c r="G94" s="197"/>
      <c r="H94" s="197"/>
      <c r="I94" s="197"/>
    </row>
    <row r="95" spans="3:9">
      <c r="C95" s="197"/>
      <c r="D95" s="197"/>
      <c r="E95" s="197"/>
      <c r="F95" s="197"/>
      <c r="G95" s="197"/>
      <c r="H95" s="197"/>
      <c r="I95" s="197"/>
    </row>
    <row r="96" spans="3:9">
      <c r="C96" s="197"/>
      <c r="D96" s="197"/>
      <c r="E96" s="197"/>
      <c r="F96" s="197"/>
      <c r="G96" s="197"/>
      <c r="H96" s="197"/>
      <c r="I96" s="197"/>
    </row>
    <row r="97" spans="3:9">
      <c r="C97" s="197"/>
      <c r="D97" s="197"/>
      <c r="E97" s="197"/>
      <c r="F97" s="197"/>
      <c r="G97" s="197"/>
      <c r="H97" s="197"/>
      <c r="I97" s="197"/>
    </row>
    <row r="98" spans="3:9">
      <c r="C98" s="197"/>
      <c r="D98" s="197"/>
      <c r="E98" s="197"/>
      <c r="F98" s="197"/>
      <c r="G98" s="197"/>
      <c r="H98" s="197"/>
      <c r="I98" s="197"/>
    </row>
    <row r="99" spans="3:9">
      <c r="C99" s="197"/>
      <c r="D99" s="197"/>
      <c r="E99" s="197"/>
      <c r="F99" s="197"/>
      <c r="G99" s="197"/>
      <c r="H99" s="197"/>
      <c r="I99" s="197"/>
    </row>
    <row r="100" spans="3:9">
      <c r="C100" s="197"/>
      <c r="D100" s="197"/>
      <c r="E100" s="197"/>
      <c r="F100" s="197"/>
      <c r="G100" s="197"/>
      <c r="H100" s="197"/>
      <c r="I100" s="197"/>
    </row>
    <row r="101" spans="3:9">
      <c r="C101" s="197"/>
      <c r="D101" s="197"/>
      <c r="E101" s="197"/>
      <c r="F101" s="197"/>
      <c r="G101" s="197"/>
      <c r="H101" s="197"/>
      <c r="I101" s="197"/>
    </row>
    <row r="102" spans="3:9">
      <c r="C102" s="197"/>
      <c r="D102" s="197"/>
      <c r="E102" s="197"/>
      <c r="F102" s="197"/>
      <c r="G102" s="197"/>
      <c r="H102" s="197"/>
      <c r="I102" s="197"/>
    </row>
    <row r="103" spans="3:9">
      <c r="C103" s="197"/>
      <c r="D103" s="197"/>
      <c r="E103" s="197"/>
      <c r="F103" s="197"/>
      <c r="G103" s="197"/>
      <c r="H103" s="197"/>
      <c r="I103" s="197"/>
    </row>
    <row r="104" spans="3:9">
      <c r="C104" s="197"/>
      <c r="D104" s="197"/>
      <c r="E104" s="197"/>
      <c r="F104" s="197"/>
      <c r="G104" s="197"/>
      <c r="H104" s="197"/>
      <c r="I104" s="197"/>
    </row>
    <row r="105" spans="3:9">
      <c r="C105" s="197"/>
      <c r="D105" s="197"/>
      <c r="E105" s="197"/>
      <c r="F105" s="197"/>
      <c r="G105" s="197"/>
      <c r="H105" s="197"/>
      <c r="I105" s="197"/>
    </row>
    <row r="106" spans="3:9">
      <c r="C106" s="197"/>
      <c r="D106" s="197"/>
      <c r="E106" s="197"/>
      <c r="F106" s="197"/>
      <c r="G106" s="197"/>
      <c r="H106" s="197"/>
      <c r="I106" s="197"/>
    </row>
    <row r="107" spans="3:9">
      <c r="C107" s="197"/>
      <c r="D107" s="197"/>
      <c r="E107" s="197"/>
      <c r="F107" s="197"/>
      <c r="G107" s="197"/>
      <c r="H107" s="197"/>
      <c r="I107" s="197"/>
    </row>
    <row r="108" spans="3:9">
      <c r="C108" s="197"/>
      <c r="D108" s="197"/>
      <c r="E108" s="197"/>
      <c r="F108" s="197"/>
      <c r="G108" s="197"/>
      <c r="H108" s="197"/>
      <c r="I108" s="197"/>
    </row>
    <row r="109" spans="3:9">
      <c r="C109" s="197"/>
      <c r="D109" s="197"/>
      <c r="E109" s="197"/>
      <c r="F109" s="197"/>
      <c r="G109" s="197"/>
      <c r="H109" s="197"/>
      <c r="I109" s="197"/>
    </row>
    <row r="110" spans="3:9">
      <c r="C110" s="197"/>
      <c r="D110" s="197"/>
      <c r="E110" s="197"/>
      <c r="F110" s="197"/>
      <c r="G110" s="197"/>
      <c r="H110" s="197"/>
      <c r="I110" s="197"/>
    </row>
    <row r="111" spans="3:9">
      <c r="C111" s="197"/>
      <c r="D111" s="197"/>
      <c r="E111" s="197"/>
      <c r="F111" s="197"/>
      <c r="G111" s="197"/>
      <c r="H111" s="197"/>
      <c r="I111" s="197"/>
    </row>
    <row r="112" spans="3:9">
      <c r="C112" s="197"/>
      <c r="D112" s="197"/>
      <c r="E112" s="197"/>
      <c r="F112" s="197"/>
      <c r="G112" s="197"/>
      <c r="H112" s="197"/>
      <c r="I112" s="197"/>
    </row>
    <row r="113" spans="3:9">
      <c r="C113" s="197"/>
      <c r="D113" s="197"/>
      <c r="E113" s="197"/>
      <c r="F113" s="197"/>
      <c r="G113" s="197"/>
      <c r="H113" s="197"/>
      <c r="I113" s="197"/>
    </row>
    <row r="114" spans="3:9">
      <c r="C114" s="197"/>
      <c r="D114" s="197"/>
      <c r="E114" s="197"/>
      <c r="F114" s="197"/>
      <c r="G114" s="197"/>
      <c r="H114" s="197"/>
      <c r="I114" s="197"/>
    </row>
    <row r="115" spans="3:9">
      <c r="C115" s="197"/>
      <c r="D115" s="197"/>
      <c r="E115" s="197"/>
      <c r="F115" s="197"/>
      <c r="G115" s="197"/>
      <c r="H115" s="197"/>
      <c r="I115" s="197"/>
    </row>
    <row r="116" spans="3:9">
      <c r="C116" s="197"/>
      <c r="D116" s="197"/>
      <c r="E116" s="197"/>
      <c r="F116" s="197"/>
      <c r="G116" s="197"/>
      <c r="H116" s="197"/>
      <c r="I116" s="197"/>
    </row>
    <row r="117" spans="3:9">
      <c r="C117" s="197"/>
      <c r="D117" s="197"/>
      <c r="E117" s="197"/>
      <c r="F117" s="197"/>
      <c r="G117" s="197"/>
      <c r="H117" s="197"/>
      <c r="I117" s="197"/>
    </row>
    <row r="118" spans="3:9">
      <c r="C118" s="197"/>
      <c r="D118" s="197"/>
      <c r="E118" s="197"/>
      <c r="F118" s="197"/>
      <c r="G118" s="197"/>
      <c r="H118" s="197"/>
      <c r="I118" s="197"/>
    </row>
    <row r="119" spans="3:9">
      <c r="C119" s="197"/>
      <c r="D119" s="197"/>
      <c r="E119" s="197"/>
      <c r="F119" s="197"/>
      <c r="G119" s="197"/>
      <c r="H119" s="197"/>
      <c r="I119" s="197"/>
    </row>
    <row r="120" spans="3:9">
      <c r="C120" s="197"/>
      <c r="D120" s="197"/>
      <c r="E120" s="197"/>
      <c r="F120" s="197"/>
      <c r="G120" s="197"/>
      <c r="H120" s="197"/>
      <c r="I120" s="197"/>
    </row>
    <row r="121" spans="3:9">
      <c r="C121" s="197"/>
      <c r="D121" s="197"/>
      <c r="E121" s="197"/>
      <c r="F121" s="197"/>
      <c r="G121" s="197"/>
      <c r="H121" s="197"/>
      <c r="I121" s="197"/>
    </row>
    <row r="122" spans="3:9">
      <c r="C122" s="197"/>
      <c r="D122" s="197"/>
      <c r="E122" s="197"/>
      <c r="F122" s="197"/>
      <c r="G122" s="197"/>
      <c r="H122" s="197"/>
      <c r="I122" s="197"/>
    </row>
    <row r="123" spans="3:9">
      <c r="C123" s="197"/>
      <c r="D123" s="197"/>
      <c r="E123" s="197"/>
      <c r="F123" s="197"/>
      <c r="G123" s="197"/>
      <c r="H123" s="197"/>
      <c r="I123" s="197"/>
    </row>
    <row r="124" spans="3:9">
      <c r="C124" s="197"/>
      <c r="D124" s="197"/>
      <c r="E124" s="197"/>
      <c r="F124" s="197"/>
      <c r="G124" s="197"/>
      <c r="H124" s="197"/>
      <c r="I124" s="197"/>
    </row>
    <row r="125" spans="3:9">
      <c r="C125" s="197"/>
      <c r="D125" s="197"/>
      <c r="E125" s="197"/>
      <c r="F125" s="197"/>
      <c r="G125" s="197"/>
      <c r="H125" s="197"/>
      <c r="I125" s="197"/>
    </row>
    <row r="126" spans="3:9">
      <c r="C126" s="197"/>
      <c r="D126" s="197"/>
      <c r="E126" s="197"/>
      <c r="F126" s="197"/>
      <c r="G126" s="197"/>
      <c r="H126" s="197"/>
      <c r="I126" s="197"/>
    </row>
    <row r="127" spans="3:9">
      <c r="C127" s="197"/>
      <c r="D127" s="197"/>
      <c r="E127" s="197"/>
      <c r="F127" s="197"/>
      <c r="G127" s="197"/>
      <c r="H127" s="197"/>
      <c r="I127" s="197"/>
    </row>
    <row r="128" spans="3:9">
      <c r="C128" s="197"/>
      <c r="D128" s="197"/>
      <c r="E128" s="197"/>
      <c r="F128" s="197"/>
      <c r="G128" s="197"/>
      <c r="H128" s="197"/>
      <c r="I128" s="197"/>
    </row>
    <row r="129" spans="3:9">
      <c r="C129" s="197"/>
      <c r="D129" s="197"/>
      <c r="E129" s="197"/>
      <c r="F129" s="197"/>
      <c r="G129" s="197"/>
      <c r="H129" s="197"/>
      <c r="I129" s="197"/>
    </row>
    <row r="130" spans="3:9">
      <c r="C130" s="197"/>
      <c r="D130" s="197"/>
      <c r="E130" s="197"/>
      <c r="F130" s="197"/>
      <c r="G130" s="197"/>
      <c r="H130" s="197"/>
      <c r="I130" s="197"/>
    </row>
    <row r="131" spans="3:9">
      <c r="C131" s="197"/>
      <c r="D131" s="197"/>
      <c r="E131" s="197"/>
      <c r="F131" s="197"/>
      <c r="G131" s="197"/>
      <c r="H131" s="197"/>
      <c r="I131" s="197"/>
    </row>
    <row r="132" spans="3:9">
      <c r="C132" s="197"/>
      <c r="D132" s="197"/>
      <c r="E132" s="197"/>
      <c r="F132" s="197"/>
      <c r="G132" s="197"/>
      <c r="H132" s="197"/>
      <c r="I132" s="197"/>
    </row>
    <row r="133" spans="3:9">
      <c r="C133" s="197"/>
      <c r="D133" s="197"/>
      <c r="E133" s="197"/>
      <c r="F133" s="197"/>
      <c r="G133" s="197"/>
      <c r="H133" s="197"/>
      <c r="I133" s="197"/>
    </row>
    <row r="134" spans="3:9">
      <c r="C134" s="197"/>
      <c r="D134" s="197"/>
      <c r="E134" s="197"/>
      <c r="F134" s="197"/>
      <c r="G134" s="197"/>
      <c r="H134" s="197"/>
      <c r="I134" s="197"/>
    </row>
    <row r="135" spans="3:9">
      <c r="C135" s="197"/>
      <c r="D135" s="197"/>
      <c r="E135" s="197"/>
      <c r="F135" s="197"/>
      <c r="G135" s="197"/>
      <c r="H135" s="197"/>
      <c r="I135" s="197"/>
    </row>
    <row r="136" spans="3:9">
      <c r="C136" s="197"/>
      <c r="D136" s="197"/>
      <c r="E136" s="197"/>
      <c r="F136" s="197"/>
      <c r="G136" s="197"/>
      <c r="H136" s="197"/>
      <c r="I136" s="197"/>
    </row>
    <row r="137" spans="3:9">
      <c r="C137" s="197"/>
      <c r="D137" s="197"/>
      <c r="E137" s="197"/>
      <c r="F137" s="197"/>
      <c r="G137" s="197"/>
      <c r="H137" s="197"/>
      <c r="I137" s="197"/>
    </row>
    <row r="138" spans="3:9">
      <c r="C138" s="197"/>
      <c r="D138" s="197"/>
      <c r="E138" s="197"/>
      <c r="F138" s="197"/>
      <c r="G138" s="197"/>
      <c r="H138" s="197"/>
      <c r="I138" s="197"/>
    </row>
  </sheetData>
  <protectedRanges>
    <protectedRange sqref="C6:G55" name="ช่วง2"/>
    <protectedRange sqref="C6:G55" name="ช่วง1"/>
  </protectedRanges>
  <mergeCells count="7">
    <mergeCell ref="B1:B5"/>
    <mergeCell ref="C1:I1"/>
    <mergeCell ref="C4:C5"/>
    <mergeCell ref="D4:D5"/>
    <mergeCell ref="E4:E5"/>
    <mergeCell ref="F4:F5"/>
    <mergeCell ref="G4:G5"/>
  </mergeCells>
  <phoneticPr fontId="3"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Layout" zoomScaleNormal="85" workbookViewId="0">
      <selection sqref="A1:N30"/>
    </sheetView>
  </sheetViews>
  <sheetFormatPr defaultColWidth="6.42578125" defaultRowHeight="21.75"/>
  <cols>
    <col min="1" max="1" width="2.42578125" style="339" customWidth="1"/>
    <col min="2" max="2" width="6.42578125" style="339"/>
    <col min="3" max="3" width="7.5703125" style="339" customWidth="1"/>
    <col min="4" max="13" width="6.42578125" style="339"/>
    <col min="14" max="14" width="18" style="339" customWidth="1"/>
    <col min="15" max="16384" width="6.42578125" style="340"/>
  </cols>
  <sheetData>
    <row r="1" spans="1:14" ht="20.25" customHeight="1"/>
    <row r="2" spans="1:14" s="341" customFormat="1" ht="31.5" customHeight="1">
      <c r="B2" s="1137" t="s">
        <v>345</v>
      </c>
      <c r="C2" s="1138"/>
      <c r="D2" s="1138"/>
      <c r="E2" s="1138"/>
      <c r="F2" s="1138"/>
      <c r="G2" s="1138"/>
      <c r="H2" s="1138"/>
      <c r="I2" s="1138"/>
      <c r="J2" s="1138"/>
      <c r="K2" s="1138"/>
      <c r="L2" s="1138"/>
      <c r="M2" s="1138"/>
      <c r="N2" s="1139"/>
    </row>
    <row r="3" spans="1:14" ht="2.25" customHeight="1">
      <c r="B3" s="457"/>
      <c r="N3" s="458"/>
    </row>
    <row r="4" spans="1:14" s="343" customFormat="1" ht="28.5" customHeight="1">
      <c r="A4" s="342"/>
      <c r="B4" s="1140" t="s">
        <v>346</v>
      </c>
      <c r="C4" s="1140"/>
      <c r="D4" s="1140" t="s">
        <v>347</v>
      </c>
      <c r="E4" s="1140"/>
      <c r="F4" s="1140"/>
      <c r="G4" s="1140"/>
      <c r="H4" s="1140"/>
      <c r="I4" s="1140"/>
      <c r="J4" s="1140"/>
      <c r="K4" s="1140"/>
      <c r="L4" s="1140"/>
      <c r="M4" s="1140"/>
      <c r="N4" s="1140"/>
    </row>
    <row r="5" spans="1:14" ht="28.35" customHeight="1">
      <c r="A5" s="342"/>
      <c r="B5" s="1132"/>
      <c r="C5" s="1132"/>
      <c r="D5" s="1133"/>
      <c r="E5" s="1133"/>
      <c r="F5" s="1133"/>
      <c r="G5" s="1133"/>
      <c r="H5" s="1133"/>
      <c r="I5" s="1133"/>
      <c r="J5" s="1133"/>
      <c r="K5" s="1133"/>
      <c r="L5" s="1133"/>
      <c r="M5" s="1133"/>
      <c r="N5" s="1133"/>
    </row>
    <row r="6" spans="1:14" ht="28.35" customHeight="1">
      <c r="B6" s="1134"/>
      <c r="C6" s="1134"/>
      <c r="D6" s="1133"/>
      <c r="E6" s="1133"/>
      <c r="F6" s="1133"/>
      <c r="G6" s="1133"/>
      <c r="H6" s="1133"/>
      <c r="I6" s="1133"/>
      <c r="J6" s="1133"/>
      <c r="K6" s="1133"/>
      <c r="L6" s="1133"/>
      <c r="M6" s="1133"/>
      <c r="N6" s="1133"/>
    </row>
    <row r="7" spans="1:14" ht="28.35" customHeight="1">
      <c r="B7" s="1132"/>
      <c r="C7" s="1132"/>
      <c r="D7" s="1133"/>
      <c r="E7" s="1133"/>
      <c r="F7" s="1133"/>
      <c r="G7" s="1133"/>
      <c r="H7" s="1133"/>
      <c r="I7" s="1133"/>
      <c r="J7" s="1133"/>
      <c r="K7" s="1133"/>
      <c r="L7" s="1133"/>
      <c r="M7" s="1133"/>
      <c r="N7" s="1133"/>
    </row>
    <row r="8" spans="1:14" ht="28.35" customHeight="1">
      <c r="B8" s="1132"/>
      <c r="C8" s="1132"/>
      <c r="D8" s="1136"/>
      <c r="E8" s="1136"/>
      <c r="F8" s="1136"/>
      <c r="G8" s="1136"/>
      <c r="H8" s="1136"/>
      <c r="I8" s="1136"/>
      <c r="J8" s="1136"/>
      <c r="K8" s="1136"/>
      <c r="L8" s="1136"/>
      <c r="M8" s="1136"/>
      <c r="N8" s="1136"/>
    </row>
    <row r="9" spans="1:14" ht="28.35" customHeight="1">
      <c r="B9" s="1132"/>
      <c r="C9" s="1132"/>
      <c r="D9" s="1133"/>
      <c r="E9" s="1133"/>
      <c r="F9" s="1133"/>
      <c r="G9" s="1133"/>
      <c r="H9" s="1133"/>
      <c r="I9" s="1133"/>
      <c r="J9" s="1133"/>
      <c r="K9" s="1133"/>
      <c r="L9" s="1133"/>
      <c r="M9" s="1133"/>
      <c r="N9" s="1133"/>
    </row>
    <row r="10" spans="1:14" ht="28.35" customHeight="1">
      <c r="B10" s="1132"/>
      <c r="C10" s="1132"/>
      <c r="D10" s="1133"/>
      <c r="E10" s="1133"/>
      <c r="F10" s="1133"/>
      <c r="G10" s="1133"/>
      <c r="H10" s="1133"/>
      <c r="I10" s="1133"/>
      <c r="J10" s="1133"/>
      <c r="K10" s="1133"/>
      <c r="L10" s="1133"/>
      <c r="M10" s="1133"/>
      <c r="N10" s="1133"/>
    </row>
    <row r="11" spans="1:14" ht="28.35" customHeight="1">
      <c r="B11" s="1132"/>
      <c r="C11" s="1132"/>
      <c r="D11" s="1133"/>
      <c r="E11" s="1133"/>
      <c r="F11" s="1133"/>
      <c r="G11" s="1133"/>
      <c r="H11" s="1133"/>
      <c r="I11" s="1133"/>
      <c r="J11" s="1133"/>
      <c r="K11" s="1133"/>
      <c r="L11" s="1133"/>
      <c r="M11" s="1133"/>
      <c r="N11" s="1133"/>
    </row>
    <row r="12" spans="1:14" ht="28.35" customHeight="1">
      <c r="B12" s="1132"/>
      <c r="C12" s="1132"/>
      <c r="D12" s="1133"/>
      <c r="E12" s="1133"/>
      <c r="F12" s="1133"/>
      <c r="G12" s="1133"/>
      <c r="H12" s="1133"/>
      <c r="I12" s="1133"/>
      <c r="J12" s="1133"/>
      <c r="K12" s="1133"/>
      <c r="L12" s="1133"/>
      <c r="M12" s="1133"/>
      <c r="N12" s="1133"/>
    </row>
    <row r="13" spans="1:14" ht="28.35" customHeight="1">
      <c r="B13" s="1132"/>
      <c r="C13" s="1132"/>
      <c r="D13" s="1133"/>
      <c r="E13" s="1133"/>
      <c r="F13" s="1133"/>
      <c r="G13" s="1133"/>
      <c r="H13" s="1133"/>
      <c r="I13" s="1133"/>
      <c r="J13" s="1133"/>
      <c r="K13" s="1133"/>
      <c r="L13" s="1133"/>
      <c r="M13" s="1133"/>
      <c r="N13" s="1133"/>
    </row>
    <row r="14" spans="1:14" ht="28.35" customHeight="1">
      <c r="B14" s="1132"/>
      <c r="C14" s="1132"/>
      <c r="D14" s="1133"/>
      <c r="E14" s="1133"/>
      <c r="F14" s="1133"/>
      <c r="G14" s="1133"/>
      <c r="H14" s="1133"/>
      <c r="I14" s="1133"/>
      <c r="J14" s="1133"/>
      <c r="K14" s="1133"/>
      <c r="L14" s="1133"/>
      <c r="M14" s="1133"/>
      <c r="N14" s="1133"/>
    </row>
    <row r="15" spans="1:14" ht="28.35" customHeight="1">
      <c r="B15" s="1135"/>
      <c r="C15" s="1135"/>
      <c r="D15" s="1133"/>
      <c r="E15" s="1133"/>
      <c r="F15" s="1133"/>
      <c r="G15" s="1133"/>
      <c r="H15" s="1133"/>
      <c r="I15" s="1133"/>
      <c r="J15" s="1133"/>
      <c r="K15" s="1133"/>
      <c r="L15" s="1133"/>
      <c r="M15" s="1133"/>
      <c r="N15" s="1133"/>
    </row>
    <row r="16" spans="1:14" ht="28.35" customHeight="1">
      <c r="B16" s="1132"/>
      <c r="C16" s="1132"/>
      <c r="D16" s="1133"/>
      <c r="E16" s="1133"/>
      <c r="F16" s="1133"/>
      <c r="G16" s="1133"/>
      <c r="H16" s="1133"/>
      <c r="I16" s="1133"/>
      <c r="J16" s="1133"/>
      <c r="K16" s="1133"/>
      <c r="L16" s="1133"/>
      <c r="M16" s="1133"/>
      <c r="N16" s="1133"/>
    </row>
    <row r="17" spans="2:14" ht="28.35" customHeight="1">
      <c r="B17" s="1132"/>
      <c r="C17" s="1132"/>
      <c r="D17" s="1133"/>
      <c r="E17" s="1133"/>
      <c r="F17" s="1133"/>
      <c r="G17" s="1133"/>
      <c r="H17" s="1133"/>
      <c r="I17" s="1133"/>
      <c r="J17" s="1133"/>
      <c r="K17" s="1133"/>
      <c r="L17" s="1133"/>
      <c r="M17" s="1133"/>
      <c r="N17" s="1133"/>
    </row>
    <row r="18" spans="2:14" ht="28.35" customHeight="1">
      <c r="B18" s="1132"/>
      <c r="C18" s="1132"/>
      <c r="D18" s="1133"/>
      <c r="E18" s="1133"/>
      <c r="F18" s="1133"/>
      <c r="G18" s="1133"/>
      <c r="H18" s="1133"/>
      <c r="I18" s="1133"/>
      <c r="J18" s="1133"/>
      <c r="K18" s="1133"/>
      <c r="L18" s="1133"/>
      <c r="M18" s="1133"/>
      <c r="N18" s="1133"/>
    </row>
    <row r="19" spans="2:14" ht="28.35" customHeight="1">
      <c r="B19" s="1132"/>
      <c r="C19" s="1132"/>
      <c r="D19" s="1133"/>
      <c r="E19" s="1133"/>
      <c r="F19" s="1133"/>
      <c r="G19" s="1133"/>
      <c r="H19" s="1133"/>
      <c r="I19" s="1133"/>
      <c r="J19" s="1133"/>
      <c r="K19" s="1133"/>
      <c r="L19" s="1133"/>
      <c r="M19" s="1133"/>
      <c r="N19" s="1133"/>
    </row>
    <row r="20" spans="2:14" ht="28.35" customHeight="1">
      <c r="B20" s="1132"/>
      <c r="C20" s="1132"/>
      <c r="D20" s="1133"/>
      <c r="E20" s="1133"/>
      <c r="F20" s="1133"/>
      <c r="G20" s="1133"/>
      <c r="H20" s="1133"/>
      <c r="I20" s="1133"/>
      <c r="J20" s="1133"/>
      <c r="K20" s="1133"/>
      <c r="L20" s="1133"/>
      <c r="M20" s="1133"/>
      <c r="N20" s="1133"/>
    </row>
    <row r="21" spans="2:14" ht="28.35" customHeight="1">
      <c r="B21" s="1132"/>
      <c r="C21" s="1132"/>
      <c r="D21" s="1133"/>
      <c r="E21" s="1133"/>
      <c r="F21" s="1133"/>
      <c r="G21" s="1133"/>
      <c r="H21" s="1133"/>
      <c r="I21" s="1133"/>
      <c r="J21" s="1133"/>
      <c r="K21" s="1133"/>
      <c r="L21" s="1133"/>
      <c r="M21" s="1133"/>
      <c r="N21" s="1133"/>
    </row>
    <row r="22" spans="2:14" ht="28.35" customHeight="1">
      <c r="B22" s="1132"/>
      <c r="C22" s="1132"/>
      <c r="D22" s="1133"/>
      <c r="E22" s="1133"/>
      <c r="F22" s="1133"/>
      <c r="G22" s="1133"/>
      <c r="H22" s="1133"/>
      <c r="I22" s="1133"/>
      <c r="J22" s="1133"/>
      <c r="K22" s="1133"/>
      <c r="L22" s="1133"/>
      <c r="M22" s="1133"/>
      <c r="N22" s="1133"/>
    </row>
    <row r="23" spans="2:14" ht="28.35" customHeight="1">
      <c r="B23" s="1134"/>
      <c r="C23" s="1134"/>
      <c r="D23" s="1133"/>
      <c r="E23" s="1133"/>
      <c r="F23" s="1133"/>
      <c r="G23" s="1133"/>
      <c r="H23" s="1133"/>
      <c r="I23" s="1133"/>
      <c r="J23" s="1133"/>
      <c r="K23" s="1133"/>
      <c r="L23" s="1133"/>
      <c r="M23" s="1133"/>
      <c r="N23" s="1133"/>
    </row>
    <row r="24" spans="2:14" ht="28.35" customHeight="1">
      <c r="B24" s="1134"/>
      <c r="C24" s="1134"/>
      <c r="D24" s="1133"/>
      <c r="E24" s="1133"/>
      <c r="F24" s="1133"/>
      <c r="G24" s="1133"/>
      <c r="H24" s="1133"/>
      <c r="I24" s="1133"/>
      <c r="J24" s="1133"/>
      <c r="K24" s="1133"/>
      <c r="L24" s="1133"/>
      <c r="M24" s="1133"/>
      <c r="N24" s="1133"/>
    </row>
    <row r="25" spans="2:14" ht="28.35" customHeight="1">
      <c r="B25" s="1132"/>
      <c r="C25" s="1132"/>
      <c r="D25" s="1133"/>
      <c r="E25" s="1133"/>
      <c r="F25" s="1133"/>
      <c r="G25" s="1133"/>
      <c r="H25" s="1133"/>
      <c r="I25" s="1133"/>
      <c r="J25" s="1133"/>
      <c r="K25" s="1133"/>
      <c r="L25" s="1133"/>
      <c r="M25" s="1133"/>
      <c r="N25" s="1133"/>
    </row>
    <row r="26" spans="2:14" ht="28.35" customHeight="1">
      <c r="B26" s="1132"/>
      <c r="C26" s="1132"/>
      <c r="D26" s="1133"/>
      <c r="E26" s="1133"/>
      <c r="F26" s="1133"/>
      <c r="G26" s="1133"/>
      <c r="H26" s="1133"/>
      <c r="I26" s="1133"/>
      <c r="J26" s="1133"/>
      <c r="K26" s="1133"/>
      <c r="L26" s="1133"/>
      <c r="M26" s="1133"/>
      <c r="N26" s="1133"/>
    </row>
    <row r="27" spans="2:14" ht="28.35" customHeight="1">
      <c r="B27" s="1132"/>
      <c r="C27" s="1132"/>
      <c r="D27" s="1133"/>
      <c r="E27" s="1133"/>
      <c r="F27" s="1133"/>
      <c r="G27" s="1133"/>
      <c r="H27" s="1133"/>
      <c r="I27" s="1133"/>
      <c r="J27" s="1133"/>
      <c r="K27" s="1133"/>
      <c r="L27" s="1133"/>
      <c r="M27" s="1133"/>
      <c r="N27" s="1133"/>
    </row>
    <row r="28" spans="2:14" ht="28.35" customHeight="1">
      <c r="B28" s="1132"/>
      <c r="C28" s="1132"/>
      <c r="D28" s="1133"/>
      <c r="E28" s="1133"/>
      <c r="F28" s="1133"/>
      <c r="G28" s="1133"/>
      <c r="H28" s="1133"/>
      <c r="I28" s="1133"/>
      <c r="J28" s="1133"/>
      <c r="K28" s="1133"/>
      <c r="L28" s="1133"/>
      <c r="M28" s="1133"/>
      <c r="N28" s="1133"/>
    </row>
    <row r="29" spans="2:14" ht="28.35" customHeight="1">
      <c r="B29" s="1132"/>
      <c r="C29" s="1132"/>
      <c r="D29" s="1133"/>
      <c r="E29" s="1133"/>
      <c r="F29" s="1133"/>
      <c r="G29" s="1133"/>
      <c r="H29" s="1133"/>
      <c r="I29" s="1133"/>
      <c r="J29" s="1133"/>
      <c r="K29" s="1133"/>
      <c r="L29" s="1133"/>
      <c r="M29" s="1133"/>
      <c r="N29" s="1133"/>
    </row>
    <row r="30" spans="2:14" ht="20.100000000000001" customHeight="1"/>
    <row r="31" spans="2:14" ht="20.100000000000001" customHeight="1"/>
    <row r="32" spans="2:14" ht="20.100000000000001" customHeight="1"/>
    <row r="33" ht="20.100000000000001" customHeight="1"/>
  </sheetData>
  <mergeCells count="53">
    <mergeCell ref="B2:N2"/>
    <mergeCell ref="B6:C6"/>
    <mergeCell ref="D6:N6"/>
    <mergeCell ref="B4:C4"/>
    <mergeCell ref="D4:N4"/>
    <mergeCell ref="B5:C5"/>
    <mergeCell ref="D5:N5"/>
    <mergeCell ref="B7:C7"/>
    <mergeCell ref="D7:N7"/>
    <mergeCell ref="B8:C8"/>
    <mergeCell ref="D8:N8"/>
    <mergeCell ref="B9:C9"/>
    <mergeCell ref="D9:N9"/>
    <mergeCell ref="B10:C10"/>
    <mergeCell ref="D10:N10"/>
    <mergeCell ref="B11:C11"/>
    <mergeCell ref="D11:N11"/>
    <mergeCell ref="B12:C12"/>
    <mergeCell ref="D12:N12"/>
    <mergeCell ref="B13:C13"/>
    <mergeCell ref="D13:N13"/>
    <mergeCell ref="B14:C14"/>
    <mergeCell ref="D14:N14"/>
    <mergeCell ref="B15:C15"/>
    <mergeCell ref="D15:N15"/>
    <mergeCell ref="B16:C16"/>
    <mergeCell ref="D16:N16"/>
    <mergeCell ref="B17:C17"/>
    <mergeCell ref="D17:N17"/>
    <mergeCell ref="B18:C18"/>
    <mergeCell ref="D18:N18"/>
    <mergeCell ref="B19:C19"/>
    <mergeCell ref="D19:N19"/>
    <mergeCell ref="B20:C20"/>
    <mergeCell ref="D20:N20"/>
    <mergeCell ref="B21:C21"/>
    <mergeCell ref="D21:N21"/>
    <mergeCell ref="B22:C22"/>
    <mergeCell ref="D22:N22"/>
    <mergeCell ref="B23:C23"/>
    <mergeCell ref="D23:N23"/>
    <mergeCell ref="B24:C24"/>
    <mergeCell ref="D24:N24"/>
    <mergeCell ref="B28:C28"/>
    <mergeCell ref="D28:N28"/>
    <mergeCell ref="B29:C29"/>
    <mergeCell ref="D29:N29"/>
    <mergeCell ref="B25:C25"/>
    <mergeCell ref="D25:N25"/>
    <mergeCell ref="B26:C26"/>
    <mergeCell ref="D26:N26"/>
    <mergeCell ref="B27:C27"/>
    <mergeCell ref="D27:N27"/>
  </mergeCells>
  <printOptions horizontalCentered="1"/>
  <pageMargins left="0.39370078740157483" right="0.19685039370078741" top="0.39370078740157483" bottom="0.39370078740157483" header="0" footer="0"/>
  <pageSetup paperSize="2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6"/>
  <sheetViews>
    <sheetView topLeftCell="A13" workbookViewId="0">
      <selection activeCell="E27" sqref="E27:E32"/>
    </sheetView>
  </sheetViews>
  <sheetFormatPr defaultRowHeight="12.75"/>
  <cols>
    <col min="1" max="1" width="4.7109375" customWidth="1"/>
    <col min="2" max="2" width="5.7109375" customWidth="1"/>
    <col min="3" max="3" width="13.7109375" customWidth="1"/>
    <col min="4" max="4" width="62.7109375" customWidth="1"/>
    <col min="5" max="5" width="14.7109375" customWidth="1"/>
    <col min="6" max="6" width="9.7109375" customWidth="1"/>
  </cols>
  <sheetData>
    <row r="1" spans="2:11" ht="3" customHeight="1"/>
    <row r="2" spans="2:11" ht="18" customHeight="1">
      <c r="B2" s="858" t="s">
        <v>177</v>
      </c>
      <c r="C2" s="858"/>
      <c r="D2" s="858"/>
      <c r="E2" s="858"/>
      <c r="F2" s="32"/>
      <c r="G2" s="32"/>
      <c r="H2" s="32"/>
      <c r="I2" s="32"/>
      <c r="J2" s="32"/>
      <c r="K2" s="32"/>
    </row>
    <row r="3" spans="2:11" ht="6" customHeight="1">
      <c r="B3" s="13"/>
      <c r="C3" s="13"/>
      <c r="D3" s="13"/>
      <c r="E3" s="13"/>
      <c r="F3" s="32"/>
      <c r="G3" s="32"/>
      <c r="H3" s="32"/>
      <c r="I3" s="32"/>
      <c r="J3" s="32"/>
      <c r="K3" s="32"/>
    </row>
    <row r="4" spans="2:11" ht="18" customHeight="1">
      <c r="B4" s="1141" t="s">
        <v>173</v>
      </c>
      <c r="C4" s="82" t="s">
        <v>174</v>
      </c>
      <c r="D4" s="1141" t="s">
        <v>176</v>
      </c>
      <c r="E4" s="82" t="s">
        <v>182</v>
      </c>
      <c r="F4" s="32"/>
      <c r="G4" s="32"/>
      <c r="H4" s="32"/>
      <c r="I4" s="32"/>
      <c r="J4" s="32"/>
      <c r="K4" s="32"/>
    </row>
    <row r="5" spans="2:11" ht="18" customHeight="1">
      <c r="B5" s="1142"/>
      <c r="C5" s="22" t="s">
        <v>175</v>
      </c>
      <c r="D5" s="1142"/>
      <c r="E5" s="22" t="s">
        <v>175</v>
      </c>
      <c r="F5" s="32"/>
      <c r="G5" s="32"/>
      <c r="H5" s="32"/>
      <c r="I5" s="32"/>
      <c r="J5" s="32"/>
      <c r="K5" s="32"/>
    </row>
    <row r="6" spans="2:11" ht="17.45" customHeight="1">
      <c r="B6" s="3">
        <v>1</v>
      </c>
      <c r="C6" s="59"/>
      <c r="D6" s="95"/>
      <c r="E6" s="3"/>
      <c r="F6" s="32"/>
      <c r="G6" s="32"/>
      <c r="H6" s="32"/>
      <c r="I6" s="32"/>
      <c r="J6" s="32"/>
      <c r="K6" s="32"/>
    </row>
    <row r="7" spans="2:11" ht="17.45" customHeight="1">
      <c r="B7" s="3">
        <v>2</v>
      </c>
      <c r="C7" s="3"/>
      <c r="D7" s="95"/>
      <c r="E7" s="3"/>
      <c r="F7" s="32"/>
      <c r="G7" s="32"/>
      <c r="H7" s="32"/>
      <c r="I7" s="32"/>
      <c r="J7" s="32"/>
      <c r="K7" s="32"/>
    </row>
    <row r="8" spans="2:11" ht="17.45" customHeight="1">
      <c r="B8" s="3">
        <v>3</v>
      </c>
      <c r="C8" s="3"/>
      <c r="D8" s="95"/>
      <c r="E8" s="3"/>
      <c r="F8" s="32"/>
      <c r="G8" s="32"/>
      <c r="H8" s="32"/>
      <c r="I8" s="32"/>
      <c r="J8" s="32"/>
      <c r="K8" s="32"/>
    </row>
    <row r="9" spans="2:11" ht="17.45" customHeight="1">
      <c r="B9" s="3">
        <v>4</v>
      </c>
      <c r="C9" s="59"/>
      <c r="D9" s="95"/>
      <c r="E9" s="3"/>
      <c r="F9" s="32"/>
      <c r="G9" s="32"/>
      <c r="H9" s="32"/>
      <c r="I9" s="32"/>
      <c r="J9" s="32"/>
      <c r="K9" s="32"/>
    </row>
    <row r="10" spans="2:11" ht="17.45" customHeight="1">
      <c r="B10" s="3">
        <v>5</v>
      </c>
      <c r="C10" s="3"/>
      <c r="D10" s="95"/>
      <c r="E10" s="3"/>
      <c r="F10" s="32"/>
      <c r="G10" s="32"/>
      <c r="H10" s="32"/>
      <c r="I10" s="32"/>
      <c r="J10" s="32"/>
      <c r="K10" s="32"/>
    </row>
    <row r="11" spans="2:11" ht="17.45" customHeight="1">
      <c r="B11" s="3">
        <v>6</v>
      </c>
      <c r="C11" s="3"/>
      <c r="D11" s="95"/>
      <c r="E11" s="3"/>
      <c r="F11" s="32"/>
      <c r="G11" s="32"/>
      <c r="H11" s="32"/>
      <c r="I11" s="32"/>
      <c r="J11" s="32"/>
      <c r="K11" s="32"/>
    </row>
    <row r="12" spans="2:11" ht="17.45" customHeight="1">
      <c r="B12" s="3">
        <v>7</v>
      </c>
      <c r="C12" s="3"/>
      <c r="D12" s="95"/>
      <c r="E12" s="3"/>
      <c r="F12" s="32"/>
      <c r="G12" s="32"/>
      <c r="H12" s="32"/>
      <c r="I12" s="32"/>
      <c r="J12" s="32"/>
      <c r="K12" s="32"/>
    </row>
    <row r="13" spans="2:11" ht="17.45" customHeight="1">
      <c r="B13" s="3">
        <v>8</v>
      </c>
      <c r="C13" s="59"/>
      <c r="D13" s="95"/>
      <c r="E13" s="3"/>
      <c r="F13" s="32"/>
      <c r="G13" s="32"/>
      <c r="H13" s="32"/>
      <c r="I13" s="32"/>
      <c r="J13" s="32"/>
      <c r="K13" s="32"/>
    </row>
    <row r="14" spans="2:11" ht="17.45" customHeight="1">
      <c r="B14" s="3">
        <v>9</v>
      </c>
      <c r="C14" s="3"/>
      <c r="D14" s="95"/>
      <c r="E14" s="3"/>
      <c r="F14" s="32"/>
      <c r="G14" s="32"/>
      <c r="H14" s="32"/>
      <c r="I14" s="32"/>
      <c r="J14" s="32"/>
      <c r="K14" s="32"/>
    </row>
    <row r="15" spans="2:11" ht="17.45" customHeight="1">
      <c r="B15" s="3">
        <v>10</v>
      </c>
      <c r="C15" s="3"/>
      <c r="D15" s="95"/>
      <c r="E15" s="3"/>
      <c r="F15" s="32"/>
      <c r="G15" s="32"/>
      <c r="H15" s="32"/>
      <c r="I15" s="32"/>
      <c r="J15" s="32"/>
      <c r="K15" s="32"/>
    </row>
    <row r="16" spans="2:11" ht="18" customHeight="1">
      <c r="F16" s="32"/>
      <c r="G16" s="32"/>
      <c r="H16" s="32"/>
      <c r="I16" s="32"/>
      <c r="J16" s="32"/>
      <c r="K16" s="32"/>
    </row>
    <row r="17" spans="2:11" ht="17.45" customHeight="1">
      <c r="B17" s="858" t="s">
        <v>178</v>
      </c>
      <c r="C17" s="858"/>
      <c r="D17" s="858"/>
      <c r="E17" s="858"/>
      <c r="F17" s="32"/>
      <c r="G17" s="32"/>
      <c r="H17" s="32"/>
      <c r="I17" s="32"/>
      <c r="J17" s="32"/>
      <c r="K17" s="32"/>
    </row>
    <row r="18" spans="2:11" ht="6" customHeight="1">
      <c r="B18" s="13"/>
      <c r="C18" s="13"/>
      <c r="D18" s="13"/>
      <c r="E18" s="12"/>
      <c r="F18" s="32"/>
      <c r="G18" s="32"/>
      <c r="H18" s="32"/>
      <c r="I18" s="32"/>
      <c r="J18" s="32"/>
      <c r="K18" s="32"/>
    </row>
    <row r="19" spans="2:11" ht="17.25" customHeight="1">
      <c r="B19" s="1141" t="s">
        <v>173</v>
      </c>
      <c r="C19" s="1141" t="s">
        <v>179</v>
      </c>
      <c r="D19" s="1143" t="s">
        <v>180</v>
      </c>
      <c r="E19" s="81" t="s">
        <v>130</v>
      </c>
      <c r="F19" s="32"/>
      <c r="G19" s="32"/>
      <c r="H19" s="32"/>
      <c r="I19" s="32"/>
      <c r="J19" s="32"/>
      <c r="K19" s="32"/>
    </row>
    <row r="20" spans="2:11" ht="17.25" customHeight="1">
      <c r="B20" s="1142"/>
      <c r="C20" s="1142"/>
      <c r="D20" s="1144"/>
      <c r="E20" s="94" t="s">
        <v>181</v>
      </c>
      <c r="F20" s="32"/>
      <c r="G20" s="32"/>
      <c r="H20" s="32"/>
      <c r="I20" s="32"/>
      <c r="J20" s="32"/>
      <c r="K20" s="32"/>
    </row>
    <row r="21" spans="2:11" ht="17.45" customHeight="1">
      <c r="B21" s="1145">
        <v>1</v>
      </c>
      <c r="C21" s="3"/>
      <c r="D21" s="95"/>
      <c r="E21" s="1145"/>
      <c r="F21" s="32"/>
      <c r="G21" s="32"/>
      <c r="H21" s="32"/>
      <c r="I21" s="32"/>
      <c r="J21" s="32"/>
      <c r="K21" s="32"/>
    </row>
    <row r="22" spans="2:11" ht="17.45" customHeight="1">
      <c r="B22" s="1146"/>
      <c r="C22" s="3"/>
      <c r="D22" s="95"/>
      <c r="E22" s="1146"/>
      <c r="F22" s="32"/>
      <c r="G22" s="32"/>
      <c r="H22" s="32"/>
      <c r="I22" s="32"/>
      <c r="J22" s="32"/>
      <c r="K22" s="32"/>
    </row>
    <row r="23" spans="2:11" ht="17.45" customHeight="1">
      <c r="B23" s="1146"/>
      <c r="C23" s="3"/>
      <c r="D23" s="95"/>
      <c r="E23" s="1146"/>
      <c r="F23" s="32"/>
      <c r="G23" s="32"/>
      <c r="H23" s="32"/>
      <c r="I23" s="32"/>
      <c r="J23" s="32"/>
      <c r="K23" s="32"/>
    </row>
    <row r="24" spans="2:11" ht="17.45" customHeight="1">
      <c r="B24" s="1146"/>
      <c r="C24" s="3"/>
      <c r="D24" s="95"/>
      <c r="E24" s="1146"/>
      <c r="F24" s="32"/>
      <c r="G24" s="32"/>
      <c r="H24" s="32"/>
      <c r="I24" s="32"/>
      <c r="J24" s="32"/>
      <c r="K24" s="32"/>
    </row>
    <row r="25" spans="2:11" ht="17.45" customHeight="1">
      <c r="B25" s="1146"/>
      <c r="C25" s="3"/>
      <c r="D25" s="95"/>
      <c r="E25" s="1146"/>
      <c r="F25" s="32"/>
      <c r="G25" s="32"/>
      <c r="H25" s="32"/>
      <c r="I25" s="32"/>
      <c r="J25" s="32"/>
      <c r="K25" s="32"/>
    </row>
    <row r="26" spans="2:11" ht="17.45" customHeight="1">
      <c r="B26" s="1147"/>
      <c r="C26" s="3"/>
      <c r="D26" s="95"/>
      <c r="E26" s="1147"/>
      <c r="F26" s="32"/>
      <c r="G26" s="32"/>
      <c r="H26" s="32"/>
      <c r="I26" s="32"/>
      <c r="J26" s="32"/>
      <c r="K26" s="32"/>
    </row>
    <row r="27" spans="2:11" ht="17.45" customHeight="1">
      <c r="B27" s="1145">
        <v>2</v>
      </c>
      <c r="C27" s="3"/>
      <c r="D27" s="95"/>
      <c r="E27" s="1145"/>
      <c r="F27" s="32"/>
      <c r="G27" s="32"/>
      <c r="H27" s="32"/>
      <c r="I27" s="32"/>
      <c r="J27" s="32"/>
      <c r="K27" s="32"/>
    </row>
    <row r="28" spans="2:11" ht="17.45" customHeight="1">
      <c r="B28" s="1146"/>
      <c r="C28" s="3"/>
      <c r="D28" s="95"/>
      <c r="E28" s="1146"/>
      <c r="F28" s="32"/>
      <c r="G28" s="32"/>
      <c r="H28" s="32"/>
      <c r="I28" s="32"/>
      <c r="J28" s="32"/>
      <c r="K28" s="32"/>
    </row>
    <row r="29" spans="2:11" ht="17.45" customHeight="1">
      <c r="B29" s="1146"/>
      <c r="C29" s="3"/>
      <c r="D29" s="95"/>
      <c r="E29" s="1146"/>
      <c r="F29" s="32"/>
      <c r="G29" s="32"/>
      <c r="H29" s="32"/>
      <c r="I29" s="32"/>
      <c r="J29" s="32"/>
      <c r="K29" s="32"/>
    </row>
    <row r="30" spans="2:11" ht="17.45" customHeight="1">
      <c r="B30" s="1146"/>
      <c r="C30" s="3"/>
      <c r="D30" s="95"/>
      <c r="E30" s="1146"/>
      <c r="F30" s="32"/>
      <c r="G30" s="32"/>
      <c r="H30" s="32"/>
      <c r="I30" s="32"/>
      <c r="J30" s="32"/>
      <c r="K30" s="32"/>
    </row>
    <row r="31" spans="2:11" ht="17.45" customHeight="1">
      <c r="B31" s="1146"/>
      <c r="C31" s="3"/>
      <c r="D31" s="95"/>
      <c r="E31" s="1146"/>
      <c r="F31" s="32"/>
      <c r="G31" s="32"/>
      <c r="H31" s="32"/>
      <c r="I31" s="32"/>
      <c r="J31" s="32"/>
      <c r="K31" s="32"/>
    </row>
    <row r="32" spans="2:11" ht="17.45" customHeight="1">
      <c r="B32" s="1147"/>
      <c r="C32" s="3"/>
      <c r="D32" s="95"/>
      <c r="E32" s="1147"/>
      <c r="F32" s="32"/>
      <c r="G32" s="32"/>
      <c r="H32" s="32"/>
      <c r="I32" s="32"/>
      <c r="J32" s="32"/>
      <c r="K32" s="32"/>
    </row>
    <row r="33" spans="2:11" ht="17.45" customHeight="1">
      <c r="B33" s="1145">
        <v>3</v>
      </c>
      <c r="C33" s="3"/>
      <c r="D33" s="95"/>
      <c r="E33" s="1145"/>
      <c r="F33" s="32"/>
      <c r="G33" s="32"/>
      <c r="H33" s="32"/>
      <c r="I33" s="32"/>
      <c r="J33" s="32"/>
      <c r="K33" s="32"/>
    </row>
    <row r="34" spans="2:11" ht="17.45" customHeight="1">
      <c r="B34" s="1146"/>
      <c r="C34" s="3"/>
      <c r="D34" s="95"/>
      <c r="E34" s="1146"/>
      <c r="F34" s="32"/>
      <c r="G34" s="32"/>
      <c r="H34" s="32"/>
      <c r="I34" s="32"/>
      <c r="J34" s="32"/>
      <c r="K34" s="32"/>
    </row>
    <row r="35" spans="2:11" ht="17.45" customHeight="1">
      <c r="B35" s="1146"/>
      <c r="C35" s="3"/>
      <c r="D35" s="95"/>
      <c r="E35" s="1146"/>
      <c r="F35" s="32"/>
      <c r="G35" s="32"/>
      <c r="H35" s="32"/>
      <c r="I35" s="32"/>
      <c r="J35" s="32"/>
      <c r="K35" s="32"/>
    </row>
    <row r="36" spans="2:11" ht="17.45" customHeight="1">
      <c r="B36" s="1146"/>
      <c r="C36" s="3"/>
      <c r="D36" s="95"/>
      <c r="E36" s="1146"/>
      <c r="F36" s="32"/>
      <c r="G36" s="32"/>
      <c r="H36" s="32"/>
      <c r="I36" s="32"/>
      <c r="J36" s="32"/>
      <c r="K36" s="32"/>
    </row>
    <row r="37" spans="2:11" ht="17.45" customHeight="1">
      <c r="B37" s="1146"/>
      <c r="C37" s="3"/>
      <c r="D37" s="95"/>
      <c r="E37" s="1146"/>
      <c r="F37" s="32"/>
      <c r="G37" s="32"/>
      <c r="H37" s="32"/>
      <c r="I37" s="32"/>
      <c r="J37" s="32"/>
      <c r="K37" s="32"/>
    </row>
    <row r="38" spans="2:11" ht="17.45" customHeight="1">
      <c r="B38" s="1147"/>
      <c r="C38" s="3"/>
      <c r="D38" s="95"/>
      <c r="E38" s="1147"/>
      <c r="F38" s="32"/>
      <c r="G38" s="32"/>
      <c r="H38" s="32"/>
      <c r="I38" s="32"/>
      <c r="J38" s="32"/>
      <c r="K38" s="32"/>
    </row>
    <row r="39" spans="2:11" ht="17.45" customHeight="1">
      <c r="B39" s="1145">
        <v>4</v>
      </c>
      <c r="C39" s="3"/>
      <c r="D39" s="95"/>
      <c r="E39" s="1145"/>
      <c r="F39" s="32"/>
      <c r="G39" s="32"/>
      <c r="H39" s="32"/>
      <c r="I39" s="32"/>
      <c r="J39" s="32"/>
      <c r="K39" s="32"/>
    </row>
    <row r="40" spans="2:11" ht="17.45" customHeight="1">
      <c r="B40" s="1146"/>
      <c r="C40" s="3"/>
      <c r="D40" s="95"/>
      <c r="E40" s="1146"/>
      <c r="F40" s="32"/>
      <c r="G40" s="32"/>
      <c r="H40" s="32"/>
      <c r="I40" s="32"/>
      <c r="J40" s="32"/>
      <c r="K40" s="32"/>
    </row>
    <row r="41" spans="2:11" ht="17.45" customHeight="1">
      <c r="B41" s="1146"/>
      <c r="C41" s="3"/>
      <c r="D41" s="95"/>
      <c r="E41" s="1146"/>
      <c r="F41" s="32"/>
      <c r="G41" s="32"/>
      <c r="H41" s="32"/>
      <c r="I41" s="32"/>
      <c r="J41" s="32"/>
      <c r="K41" s="32"/>
    </row>
    <row r="42" spans="2:11" ht="17.45" customHeight="1">
      <c r="B42" s="1146"/>
      <c r="C42" s="3"/>
      <c r="D42" s="95"/>
      <c r="E42" s="1146"/>
      <c r="F42" s="32"/>
      <c r="G42" s="32"/>
      <c r="H42" s="32"/>
      <c r="I42" s="32"/>
      <c r="J42" s="32"/>
      <c r="K42" s="32"/>
    </row>
    <row r="43" spans="2:11" ht="17.45" customHeight="1">
      <c r="B43" s="1146"/>
      <c r="C43" s="3"/>
      <c r="D43" s="95"/>
      <c r="E43" s="1146"/>
      <c r="F43" s="32"/>
      <c r="G43" s="32"/>
      <c r="H43" s="32"/>
      <c r="I43" s="32"/>
      <c r="J43" s="32"/>
      <c r="K43" s="32"/>
    </row>
    <row r="44" spans="2:11" ht="17.45" customHeight="1">
      <c r="B44" s="1147"/>
      <c r="C44" s="3"/>
      <c r="D44" s="95"/>
      <c r="E44" s="1147"/>
      <c r="F44" s="32"/>
      <c r="G44" s="32"/>
      <c r="H44" s="32"/>
      <c r="I44" s="32"/>
      <c r="J44" s="32"/>
      <c r="K44" s="32"/>
    </row>
    <row r="45" spans="2:11" ht="17.45" customHeight="1">
      <c r="B45" s="1145">
        <v>5</v>
      </c>
      <c r="C45" s="3"/>
      <c r="D45" s="95"/>
      <c r="E45" s="1145"/>
      <c r="F45" s="32"/>
      <c r="G45" s="32"/>
      <c r="H45" s="32"/>
      <c r="I45" s="32"/>
      <c r="J45" s="32"/>
      <c r="K45" s="32"/>
    </row>
    <row r="46" spans="2:11" ht="17.45" customHeight="1">
      <c r="B46" s="1146"/>
      <c r="C46" s="3"/>
      <c r="D46" s="95"/>
      <c r="E46" s="1146"/>
      <c r="F46" s="32"/>
      <c r="G46" s="32"/>
      <c r="H46" s="32"/>
      <c r="I46" s="32"/>
      <c r="J46" s="32"/>
      <c r="K46" s="32"/>
    </row>
    <row r="47" spans="2:11" ht="17.25" customHeight="1">
      <c r="B47" s="1146"/>
      <c r="C47" s="3"/>
      <c r="D47" s="95"/>
      <c r="E47" s="1146"/>
      <c r="F47" s="32"/>
      <c r="G47" s="32"/>
      <c r="H47" s="32"/>
      <c r="I47" s="32"/>
      <c r="J47" s="32"/>
      <c r="K47" s="32"/>
    </row>
    <row r="48" spans="2:11" ht="17.25" customHeight="1">
      <c r="B48" s="1146"/>
      <c r="C48" s="3"/>
      <c r="D48" s="95"/>
      <c r="E48" s="1146"/>
      <c r="F48" s="32"/>
      <c r="G48" s="32"/>
      <c r="H48" s="32"/>
      <c r="I48" s="32"/>
      <c r="J48" s="32"/>
      <c r="K48" s="32"/>
    </row>
    <row r="49" spans="2:11" ht="17.25" customHeight="1">
      <c r="B49" s="1146"/>
      <c r="C49" s="3"/>
      <c r="D49" s="95"/>
      <c r="E49" s="1146"/>
      <c r="F49" s="32"/>
      <c r="G49" s="32"/>
      <c r="H49" s="32"/>
      <c r="I49" s="32"/>
      <c r="J49" s="32"/>
      <c r="K49" s="32"/>
    </row>
    <row r="50" spans="2:11" ht="17.25" customHeight="1">
      <c r="B50" s="1147"/>
      <c r="C50" s="3"/>
      <c r="D50" s="95"/>
      <c r="E50" s="1147"/>
      <c r="F50" s="32"/>
      <c r="G50" s="32"/>
      <c r="H50" s="32"/>
      <c r="I50" s="32"/>
      <c r="J50" s="32"/>
      <c r="K50" s="32"/>
    </row>
    <row r="51" spans="2:11" ht="17.25" customHeight="1">
      <c r="B51" s="23"/>
      <c r="C51" s="32"/>
      <c r="D51" s="32"/>
      <c r="E51" s="32"/>
      <c r="F51" s="32"/>
      <c r="G51" s="32"/>
      <c r="H51" s="32"/>
      <c r="I51" s="32"/>
      <c r="J51" s="32"/>
      <c r="K51" s="32"/>
    </row>
    <row r="52" spans="2:11" ht="17.25" customHeight="1">
      <c r="B52" s="23"/>
      <c r="C52" s="32"/>
      <c r="D52" s="32"/>
      <c r="E52" s="32"/>
      <c r="F52" s="32"/>
      <c r="G52" s="32"/>
      <c r="H52" s="32"/>
      <c r="I52" s="32"/>
      <c r="J52" s="32"/>
      <c r="K52" s="32"/>
    </row>
    <row r="53" spans="2:11" ht="18" customHeight="1">
      <c r="B53" s="32"/>
      <c r="C53" s="32"/>
      <c r="D53" s="32"/>
      <c r="E53" s="32"/>
      <c r="F53" s="32"/>
      <c r="G53" s="32"/>
      <c r="H53" s="32"/>
      <c r="I53" s="32"/>
      <c r="J53" s="32"/>
      <c r="K53" s="32"/>
    </row>
    <row r="54" spans="2:11" ht="18" customHeight="1">
      <c r="B54" s="32"/>
      <c r="C54" s="32"/>
      <c r="D54" s="32"/>
      <c r="E54" s="32"/>
      <c r="F54" s="32"/>
      <c r="G54" s="32"/>
      <c r="H54" s="32"/>
      <c r="I54" s="32"/>
      <c r="J54" s="32"/>
      <c r="K54" s="32"/>
    </row>
    <row r="55" spans="2:11" ht="18" customHeight="1">
      <c r="B55" s="32"/>
      <c r="C55" s="32"/>
      <c r="D55" s="32"/>
      <c r="E55" s="32"/>
      <c r="F55" s="32"/>
      <c r="G55" s="32"/>
      <c r="H55" s="32"/>
      <c r="I55" s="32"/>
      <c r="J55" s="32"/>
      <c r="K55" s="32"/>
    </row>
    <row r="56" spans="2:11" ht="18" customHeight="1">
      <c r="B56" s="32"/>
      <c r="C56" s="32"/>
      <c r="D56" s="32"/>
      <c r="E56" s="32"/>
      <c r="F56" s="32"/>
      <c r="G56" s="32"/>
      <c r="H56" s="32"/>
      <c r="I56" s="32"/>
      <c r="J56" s="32"/>
      <c r="K56" s="32"/>
    </row>
    <row r="57" spans="2:11" ht="18" customHeight="1">
      <c r="B57" s="32"/>
      <c r="C57" s="32"/>
      <c r="D57" s="32"/>
      <c r="E57" s="32"/>
      <c r="F57" s="32"/>
      <c r="G57" s="32"/>
      <c r="H57" s="32"/>
      <c r="I57" s="32"/>
      <c r="J57" s="32"/>
      <c r="K57" s="32"/>
    </row>
    <row r="58" spans="2:11" ht="18" customHeight="1">
      <c r="B58" s="32"/>
      <c r="C58" s="32"/>
      <c r="D58" s="32"/>
      <c r="E58" s="32"/>
      <c r="F58" s="32"/>
      <c r="G58" s="32"/>
      <c r="H58" s="32"/>
      <c r="I58" s="32"/>
      <c r="J58" s="32"/>
      <c r="K58" s="32"/>
    </row>
    <row r="59" spans="2:11" ht="18" customHeight="1">
      <c r="B59" s="32"/>
      <c r="C59" s="32"/>
      <c r="D59" s="32"/>
      <c r="E59" s="32"/>
      <c r="F59" s="32"/>
      <c r="G59" s="32"/>
      <c r="H59" s="32"/>
      <c r="I59" s="32"/>
      <c r="J59" s="32"/>
      <c r="K59" s="32"/>
    </row>
    <row r="60" spans="2:11" ht="18" customHeight="1">
      <c r="B60" s="32"/>
      <c r="C60" s="32"/>
      <c r="D60" s="32"/>
      <c r="E60" s="32"/>
      <c r="F60" s="32"/>
      <c r="G60" s="32"/>
      <c r="H60" s="32"/>
      <c r="I60" s="32"/>
      <c r="J60" s="32"/>
      <c r="K60" s="32"/>
    </row>
    <row r="61" spans="2:11" ht="18" customHeight="1">
      <c r="B61" s="32"/>
      <c r="C61" s="32"/>
      <c r="D61" s="32"/>
      <c r="E61" s="32"/>
      <c r="F61" s="32"/>
      <c r="G61" s="32"/>
      <c r="H61" s="32"/>
      <c r="I61" s="32"/>
      <c r="J61" s="32"/>
      <c r="K61" s="32"/>
    </row>
    <row r="62" spans="2:11" ht="18" customHeight="1">
      <c r="B62" s="32"/>
      <c r="C62" s="32"/>
      <c r="D62" s="32"/>
      <c r="E62" s="32"/>
      <c r="F62" s="32"/>
      <c r="G62" s="32"/>
      <c r="H62" s="32"/>
      <c r="I62" s="32"/>
      <c r="J62" s="32"/>
      <c r="K62" s="32"/>
    </row>
    <row r="63" spans="2:11" ht="18" customHeight="1">
      <c r="B63" s="32"/>
      <c r="C63" s="32"/>
      <c r="D63" s="32"/>
      <c r="E63" s="32"/>
      <c r="F63" s="32"/>
      <c r="G63" s="32"/>
      <c r="H63" s="32"/>
      <c r="I63" s="32"/>
      <c r="J63" s="32"/>
      <c r="K63" s="32"/>
    </row>
    <row r="64" spans="2:11" ht="18" customHeight="1">
      <c r="B64" s="32"/>
      <c r="C64" s="32"/>
      <c r="D64" s="32"/>
      <c r="E64" s="32"/>
      <c r="F64" s="32"/>
      <c r="G64" s="32"/>
      <c r="H64" s="32"/>
      <c r="I64" s="32"/>
      <c r="J64" s="32"/>
      <c r="K64" s="32"/>
    </row>
    <row r="65" spans="2:11" ht="18" customHeight="1">
      <c r="B65" s="32"/>
      <c r="C65" s="32"/>
      <c r="D65" s="32"/>
      <c r="E65" s="32"/>
      <c r="F65" s="32"/>
      <c r="G65" s="32"/>
      <c r="H65" s="32"/>
      <c r="I65" s="32"/>
      <c r="J65" s="32"/>
      <c r="K65" s="32"/>
    </row>
    <row r="66" spans="2:11" ht="18" customHeight="1">
      <c r="B66" s="32"/>
      <c r="C66" s="32"/>
      <c r="D66" s="32"/>
      <c r="E66" s="32"/>
      <c r="F66" s="32"/>
      <c r="G66" s="32"/>
      <c r="H66" s="32"/>
      <c r="I66" s="32"/>
      <c r="J66" s="32"/>
      <c r="K66" s="32"/>
    </row>
    <row r="67" spans="2:11" ht="18" customHeight="1">
      <c r="B67" s="32"/>
      <c r="C67" s="32"/>
      <c r="D67" s="32"/>
      <c r="E67" s="32"/>
      <c r="F67" s="32"/>
      <c r="G67" s="32"/>
      <c r="H67" s="32"/>
      <c r="I67" s="32"/>
      <c r="J67" s="32"/>
      <c r="K67" s="32"/>
    </row>
    <row r="68" spans="2:11" ht="18" customHeight="1">
      <c r="B68" s="32"/>
      <c r="C68" s="32"/>
      <c r="D68" s="32"/>
      <c r="E68" s="32"/>
      <c r="F68" s="32"/>
      <c r="G68" s="32"/>
      <c r="H68" s="32"/>
      <c r="I68" s="32"/>
      <c r="J68" s="32"/>
      <c r="K68" s="32"/>
    </row>
    <row r="69" spans="2:11" ht="18" customHeight="1">
      <c r="B69" s="32"/>
      <c r="C69" s="32"/>
      <c r="D69" s="32"/>
      <c r="E69" s="32"/>
      <c r="F69" s="32"/>
      <c r="G69" s="32"/>
      <c r="H69" s="32"/>
      <c r="I69" s="32"/>
      <c r="J69" s="32"/>
      <c r="K69" s="32"/>
    </row>
    <row r="70" spans="2:11" ht="18" customHeight="1">
      <c r="B70" s="32"/>
      <c r="C70" s="32"/>
      <c r="D70" s="32"/>
      <c r="E70" s="32"/>
      <c r="F70" s="32"/>
      <c r="G70" s="32"/>
      <c r="H70" s="32"/>
      <c r="I70" s="32"/>
      <c r="J70" s="32"/>
      <c r="K70" s="32"/>
    </row>
    <row r="71" spans="2:11" ht="18" customHeight="1">
      <c r="B71" s="32"/>
      <c r="C71" s="32"/>
      <c r="D71" s="32"/>
      <c r="E71" s="32"/>
      <c r="F71" s="32"/>
      <c r="G71" s="32"/>
      <c r="H71" s="32"/>
      <c r="I71" s="32"/>
      <c r="J71" s="32"/>
      <c r="K71" s="32"/>
    </row>
    <row r="72" spans="2:11" ht="18" customHeight="1">
      <c r="B72" s="32"/>
      <c r="C72" s="32"/>
      <c r="D72" s="32"/>
      <c r="E72" s="32"/>
      <c r="F72" s="32"/>
      <c r="G72" s="32"/>
      <c r="H72" s="32"/>
      <c r="I72" s="32"/>
      <c r="J72" s="32"/>
      <c r="K72" s="32"/>
    </row>
    <row r="73" spans="2:11" ht="18" customHeight="1">
      <c r="B73" s="32"/>
      <c r="C73" s="32"/>
      <c r="D73" s="32"/>
      <c r="E73" s="32"/>
      <c r="F73" s="32"/>
      <c r="G73" s="32"/>
      <c r="H73" s="32"/>
      <c r="I73" s="32"/>
      <c r="J73" s="32"/>
      <c r="K73" s="32"/>
    </row>
    <row r="74" spans="2:11" ht="18" customHeight="1">
      <c r="B74" s="32"/>
      <c r="C74" s="32"/>
      <c r="D74" s="32"/>
      <c r="E74" s="32"/>
      <c r="F74" s="32"/>
      <c r="G74" s="32"/>
      <c r="H74" s="32"/>
      <c r="I74" s="32"/>
      <c r="J74" s="32"/>
      <c r="K74" s="32"/>
    </row>
    <row r="75" spans="2:11" ht="18" customHeight="1">
      <c r="B75" s="32"/>
      <c r="C75" s="32"/>
      <c r="D75" s="32"/>
      <c r="E75" s="32"/>
      <c r="F75" s="32"/>
      <c r="G75" s="32"/>
      <c r="H75" s="32"/>
      <c r="I75" s="32"/>
      <c r="J75" s="32"/>
      <c r="K75" s="32"/>
    </row>
    <row r="76" spans="2:11" ht="18" customHeight="1">
      <c r="B76" s="32"/>
      <c r="C76" s="32"/>
      <c r="D76" s="32"/>
      <c r="E76" s="32"/>
      <c r="F76" s="32"/>
      <c r="G76" s="32"/>
      <c r="H76" s="32"/>
      <c r="I76" s="32"/>
      <c r="J76" s="32"/>
      <c r="K76" s="32"/>
    </row>
    <row r="77" spans="2:11" ht="18" customHeight="1">
      <c r="B77" s="32"/>
      <c r="C77" s="32"/>
      <c r="D77" s="32"/>
      <c r="E77" s="32"/>
      <c r="F77" s="32"/>
      <c r="G77" s="32"/>
      <c r="H77" s="32"/>
      <c r="I77" s="32"/>
      <c r="J77" s="32"/>
      <c r="K77" s="32"/>
    </row>
    <row r="78" spans="2:11" ht="18" customHeight="1">
      <c r="B78" s="32"/>
      <c r="C78" s="32"/>
      <c r="D78" s="32"/>
      <c r="E78" s="32"/>
      <c r="F78" s="32"/>
      <c r="G78" s="32"/>
      <c r="H78" s="32"/>
      <c r="I78" s="32"/>
      <c r="J78" s="32"/>
      <c r="K78" s="32"/>
    </row>
    <row r="79" spans="2:11" ht="18" customHeight="1">
      <c r="B79" s="32"/>
      <c r="C79" s="32"/>
      <c r="D79" s="32"/>
      <c r="E79" s="32"/>
      <c r="F79" s="32"/>
      <c r="G79" s="32"/>
      <c r="H79" s="32"/>
      <c r="I79" s="32"/>
      <c r="J79" s="32"/>
      <c r="K79" s="32"/>
    </row>
    <row r="80" spans="2:11" ht="18" customHeight="1">
      <c r="B80" s="32"/>
      <c r="C80" s="32"/>
      <c r="D80" s="32"/>
      <c r="E80" s="32"/>
      <c r="F80" s="32"/>
      <c r="G80" s="32"/>
      <c r="H80" s="32"/>
      <c r="I80" s="32"/>
      <c r="J80" s="32"/>
      <c r="K80" s="32"/>
    </row>
    <row r="81" spans="2:11" ht="18" customHeight="1">
      <c r="B81" s="32"/>
      <c r="C81" s="32"/>
      <c r="D81" s="32"/>
      <c r="E81" s="32"/>
      <c r="F81" s="32"/>
      <c r="G81" s="32"/>
      <c r="H81" s="32"/>
      <c r="I81" s="32"/>
      <c r="J81" s="32"/>
      <c r="K81" s="32"/>
    </row>
    <row r="82" spans="2:11" ht="18" customHeight="1">
      <c r="B82" s="32"/>
      <c r="C82" s="32"/>
      <c r="D82" s="32"/>
      <c r="E82" s="32"/>
      <c r="F82" s="32"/>
      <c r="G82" s="32"/>
      <c r="H82" s="32"/>
      <c r="I82" s="32"/>
      <c r="J82" s="32"/>
      <c r="K82" s="32"/>
    </row>
    <row r="83" spans="2:11" ht="18" customHeight="1">
      <c r="B83" s="32"/>
      <c r="C83" s="32"/>
      <c r="D83" s="32"/>
      <c r="E83" s="32"/>
      <c r="F83" s="32"/>
      <c r="G83" s="32"/>
      <c r="H83" s="32"/>
      <c r="I83" s="32"/>
      <c r="J83" s="32"/>
      <c r="K83" s="32"/>
    </row>
    <row r="84" spans="2:11" ht="18" customHeight="1">
      <c r="B84" s="32"/>
      <c r="C84" s="32"/>
      <c r="D84" s="32"/>
      <c r="E84" s="32"/>
      <c r="F84" s="32"/>
      <c r="G84" s="32"/>
      <c r="H84" s="32"/>
      <c r="I84" s="32"/>
      <c r="J84" s="32"/>
      <c r="K84" s="32"/>
    </row>
    <row r="85" spans="2:11" ht="18" customHeight="1">
      <c r="B85" s="32"/>
      <c r="C85" s="32"/>
      <c r="D85" s="32"/>
      <c r="E85" s="32"/>
      <c r="F85" s="32"/>
      <c r="G85" s="32"/>
      <c r="H85" s="32"/>
      <c r="I85" s="32"/>
      <c r="J85" s="32"/>
      <c r="K85" s="32"/>
    </row>
    <row r="86" spans="2:11" ht="18" customHeight="1">
      <c r="B86" s="32"/>
      <c r="C86" s="32"/>
      <c r="D86" s="32"/>
      <c r="E86" s="32"/>
      <c r="F86" s="32"/>
      <c r="G86" s="32"/>
      <c r="H86" s="32"/>
      <c r="I86" s="32"/>
      <c r="J86" s="32"/>
      <c r="K86" s="32"/>
    </row>
    <row r="87" spans="2:11" ht="18" customHeight="1">
      <c r="B87" s="32"/>
      <c r="C87" s="32"/>
      <c r="D87" s="32"/>
      <c r="E87" s="32"/>
      <c r="F87" s="32"/>
      <c r="G87" s="32"/>
      <c r="H87" s="32"/>
      <c r="I87" s="32"/>
      <c r="J87" s="32"/>
      <c r="K87" s="32"/>
    </row>
    <row r="88" spans="2:11" ht="18" customHeight="1">
      <c r="B88" s="32"/>
      <c r="C88" s="32"/>
      <c r="D88" s="32"/>
      <c r="E88" s="32"/>
      <c r="F88" s="32"/>
      <c r="G88" s="32"/>
      <c r="H88" s="32"/>
      <c r="I88" s="32"/>
      <c r="J88" s="32"/>
      <c r="K88" s="32"/>
    </row>
    <row r="89" spans="2:11" ht="18" customHeight="1">
      <c r="B89" s="32"/>
      <c r="C89" s="32"/>
      <c r="D89" s="32"/>
      <c r="E89" s="32"/>
      <c r="F89" s="32"/>
      <c r="G89" s="32"/>
      <c r="H89" s="32"/>
      <c r="I89" s="32"/>
      <c r="J89" s="32"/>
      <c r="K89" s="32"/>
    </row>
    <row r="90" spans="2:11" ht="18" customHeight="1">
      <c r="B90" s="32"/>
      <c r="C90" s="32"/>
      <c r="D90" s="32"/>
      <c r="E90" s="32"/>
      <c r="F90" s="32"/>
      <c r="G90" s="32"/>
      <c r="H90" s="32"/>
      <c r="I90" s="32"/>
      <c r="J90" s="32"/>
      <c r="K90" s="32"/>
    </row>
    <row r="91" spans="2:11" ht="18" customHeight="1">
      <c r="B91" s="32"/>
      <c r="C91" s="32"/>
      <c r="D91" s="32"/>
      <c r="E91" s="32"/>
      <c r="F91" s="32"/>
      <c r="G91" s="32"/>
      <c r="H91" s="32"/>
      <c r="I91" s="32"/>
      <c r="J91" s="32"/>
      <c r="K91" s="32"/>
    </row>
    <row r="92" spans="2:11" ht="18" customHeight="1">
      <c r="B92" s="32"/>
      <c r="C92" s="32"/>
      <c r="D92" s="32"/>
      <c r="E92" s="32"/>
      <c r="F92" s="32"/>
      <c r="G92" s="32"/>
      <c r="H92" s="32"/>
      <c r="I92" s="32"/>
      <c r="J92" s="32"/>
      <c r="K92" s="32"/>
    </row>
    <row r="93" spans="2:11" ht="18" customHeight="1">
      <c r="B93" s="32"/>
      <c r="C93" s="32"/>
      <c r="D93" s="32"/>
      <c r="E93" s="32"/>
      <c r="F93" s="32"/>
      <c r="G93" s="32"/>
      <c r="H93" s="32"/>
      <c r="I93" s="32"/>
      <c r="J93" s="32"/>
      <c r="K93" s="32"/>
    </row>
    <row r="94" spans="2:11" ht="18" customHeight="1">
      <c r="B94" s="32"/>
      <c r="C94" s="32"/>
      <c r="D94" s="32"/>
      <c r="E94" s="32"/>
      <c r="F94" s="32"/>
      <c r="G94" s="32"/>
      <c r="H94" s="32"/>
      <c r="I94" s="32"/>
      <c r="J94" s="32"/>
      <c r="K94" s="32"/>
    </row>
    <row r="95" spans="2:11" ht="18" customHeight="1">
      <c r="B95" s="32"/>
      <c r="C95" s="32"/>
      <c r="D95" s="32"/>
      <c r="E95" s="32"/>
      <c r="F95" s="32"/>
      <c r="G95" s="32"/>
      <c r="H95" s="32"/>
      <c r="I95" s="32"/>
      <c r="J95" s="32"/>
      <c r="K95" s="32"/>
    </row>
    <row r="96" spans="2:11" ht="18" customHeight="1">
      <c r="B96" s="32"/>
      <c r="C96" s="32"/>
      <c r="D96" s="32"/>
      <c r="E96" s="32"/>
      <c r="F96" s="32"/>
      <c r="G96" s="32"/>
      <c r="H96" s="32"/>
      <c r="I96" s="32"/>
      <c r="J96" s="32"/>
      <c r="K96" s="32"/>
    </row>
    <row r="97" spans="2:11" ht="18" customHeight="1">
      <c r="B97" s="32"/>
      <c r="C97" s="32"/>
      <c r="D97" s="32"/>
      <c r="E97" s="32"/>
      <c r="F97" s="32"/>
      <c r="G97" s="32"/>
      <c r="H97" s="32"/>
      <c r="I97" s="32"/>
      <c r="J97" s="32"/>
      <c r="K97" s="32"/>
    </row>
    <row r="98" spans="2:11" ht="18" customHeight="1">
      <c r="B98" s="32"/>
      <c r="C98" s="32"/>
      <c r="D98" s="32"/>
      <c r="E98" s="32"/>
      <c r="F98" s="32"/>
      <c r="G98" s="32"/>
      <c r="H98" s="32"/>
      <c r="I98" s="32"/>
      <c r="J98" s="32"/>
      <c r="K98" s="32"/>
    </row>
    <row r="99" spans="2:11" ht="18" customHeight="1">
      <c r="B99" s="32"/>
      <c r="C99" s="32"/>
      <c r="D99" s="32"/>
      <c r="E99" s="32"/>
      <c r="F99" s="32"/>
      <c r="G99" s="32"/>
      <c r="H99" s="32"/>
      <c r="I99" s="32"/>
      <c r="J99" s="32"/>
      <c r="K99" s="32"/>
    </row>
    <row r="100" spans="2:11" ht="18" customHeight="1">
      <c r="B100" s="32"/>
      <c r="C100" s="32"/>
      <c r="D100" s="32"/>
      <c r="E100" s="32"/>
      <c r="F100" s="32"/>
      <c r="G100" s="32"/>
      <c r="H100" s="32"/>
      <c r="I100" s="32"/>
      <c r="J100" s="32"/>
      <c r="K100" s="32"/>
    </row>
    <row r="101" spans="2:11" ht="18" customHeight="1">
      <c r="B101" s="32"/>
      <c r="C101" s="32"/>
      <c r="D101" s="32"/>
      <c r="E101" s="32"/>
      <c r="F101" s="32"/>
      <c r="G101" s="32"/>
      <c r="H101" s="32"/>
      <c r="I101" s="32"/>
      <c r="J101" s="32"/>
      <c r="K101" s="32"/>
    </row>
    <row r="102" spans="2:11" ht="18" customHeight="1">
      <c r="B102" s="32"/>
      <c r="C102" s="32"/>
      <c r="D102" s="32"/>
      <c r="E102" s="32"/>
      <c r="F102" s="32"/>
      <c r="G102" s="32"/>
      <c r="H102" s="32"/>
      <c r="I102" s="32"/>
      <c r="J102" s="32"/>
      <c r="K102" s="32"/>
    </row>
    <row r="103" spans="2:11" ht="18" customHeight="1">
      <c r="B103" s="32"/>
      <c r="C103" s="32"/>
      <c r="D103" s="32"/>
      <c r="E103" s="32"/>
      <c r="F103" s="32"/>
      <c r="G103" s="32"/>
      <c r="H103" s="32"/>
      <c r="I103" s="32"/>
      <c r="J103" s="32"/>
      <c r="K103" s="32"/>
    </row>
    <row r="104" spans="2:11" ht="21">
      <c r="B104" s="32"/>
      <c r="C104" s="32"/>
      <c r="D104" s="32"/>
      <c r="E104" s="32"/>
      <c r="F104" s="32"/>
      <c r="G104" s="32"/>
      <c r="H104" s="32"/>
      <c r="I104" s="32"/>
      <c r="J104" s="32"/>
      <c r="K104" s="32"/>
    </row>
    <row r="105" spans="2:11" ht="21">
      <c r="B105" s="32"/>
      <c r="C105" s="32"/>
      <c r="D105" s="32"/>
      <c r="E105" s="32"/>
      <c r="F105" s="32"/>
      <c r="G105" s="32"/>
      <c r="H105" s="32"/>
      <c r="I105" s="32"/>
      <c r="J105" s="32"/>
      <c r="K105" s="32"/>
    </row>
    <row r="106" spans="2:11" ht="21">
      <c r="B106" s="32"/>
      <c r="C106" s="32"/>
      <c r="D106" s="32"/>
      <c r="E106" s="32"/>
      <c r="F106" s="32"/>
      <c r="G106" s="32"/>
      <c r="H106" s="32"/>
      <c r="I106" s="32"/>
      <c r="J106" s="32"/>
      <c r="K106" s="32"/>
    </row>
    <row r="107" spans="2:11" ht="21">
      <c r="B107" s="32"/>
      <c r="C107" s="32"/>
      <c r="D107" s="32"/>
      <c r="E107" s="32"/>
      <c r="F107" s="32"/>
      <c r="G107" s="32"/>
      <c r="H107" s="32"/>
      <c r="I107" s="32"/>
      <c r="J107" s="32"/>
      <c r="K107" s="32"/>
    </row>
    <row r="108" spans="2:11" ht="21">
      <c r="B108" s="32"/>
      <c r="C108" s="32"/>
      <c r="D108" s="32"/>
      <c r="E108" s="32"/>
      <c r="F108" s="32"/>
      <c r="G108" s="32"/>
      <c r="H108" s="32"/>
      <c r="I108" s="32"/>
      <c r="J108" s="32"/>
      <c r="K108" s="32"/>
    </row>
    <row r="109" spans="2:11" ht="21">
      <c r="B109" s="32"/>
      <c r="C109" s="32"/>
      <c r="D109" s="32"/>
      <c r="E109" s="32"/>
      <c r="F109" s="32"/>
      <c r="G109" s="32"/>
      <c r="H109" s="32"/>
      <c r="I109" s="32"/>
      <c r="J109" s="32"/>
      <c r="K109" s="32"/>
    </row>
    <row r="110" spans="2:11" ht="21">
      <c r="B110" s="32"/>
      <c r="C110" s="32"/>
      <c r="D110" s="32"/>
      <c r="E110" s="32"/>
      <c r="F110" s="32"/>
      <c r="G110" s="32"/>
      <c r="H110" s="32"/>
      <c r="I110" s="32"/>
      <c r="J110" s="32"/>
      <c r="K110" s="32"/>
    </row>
    <row r="111" spans="2:11" ht="21">
      <c r="B111" s="32"/>
      <c r="C111" s="32"/>
      <c r="D111" s="32"/>
      <c r="E111" s="32"/>
      <c r="F111" s="32"/>
      <c r="G111" s="32"/>
      <c r="H111" s="32"/>
      <c r="I111" s="32"/>
      <c r="J111" s="32"/>
      <c r="K111" s="32"/>
    </row>
    <row r="112" spans="2:11" ht="21">
      <c r="B112" s="32"/>
      <c r="C112" s="32"/>
      <c r="D112" s="32"/>
      <c r="E112" s="32"/>
      <c r="F112" s="32"/>
      <c r="G112" s="32"/>
      <c r="H112" s="32"/>
      <c r="I112" s="32"/>
      <c r="J112" s="32"/>
      <c r="K112" s="32"/>
    </row>
    <row r="113" spans="2:11" ht="21">
      <c r="B113" s="32"/>
      <c r="C113" s="32"/>
      <c r="D113" s="32"/>
      <c r="E113" s="32"/>
      <c r="F113" s="32"/>
      <c r="G113" s="32"/>
      <c r="H113" s="32"/>
      <c r="I113" s="32"/>
      <c r="J113" s="32"/>
      <c r="K113" s="32"/>
    </row>
    <row r="114" spans="2:11" ht="21">
      <c r="B114" s="32"/>
      <c r="C114" s="32"/>
      <c r="D114" s="32"/>
      <c r="E114" s="32"/>
      <c r="F114" s="32"/>
      <c r="G114" s="32"/>
      <c r="H114" s="32"/>
      <c r="I114" s="32"/>
      <c r="J114" s="32"/>
      <c r="K114" s="32"/>
    </row>
    <row r="115" spans="2:11" ht="21">
      <c r="B115" s="32"/>
      <c r="C115" s="32"/>
      <c r="D115" s="32"/>
      <c r="E115" s="32"/>
      <c r="F115" s="32"/>
      <c r="G115" s="32"/>
      <c r="H115" s="32"/>
      <c r="I115" s="32"/>
      <c r="J115" s="32"/>
      <c r="K115" s="32"/>
    </row>
    <row r="116" spans="2:11" ht="21">
      <c r="B116" s="32"/>
      <c r="C116" s="32"/>
      <c r="D116" s="32"/>
      <c r="E116" s="32"/>
      <c r="F116" s="32"/>
      <c r="G116" s="32"/>
      <c r="H116" s="32"/>
      <c r="I116" s="32"/>
      <c r="J116" s="32"/>
      <c r="K116" s="32"/>
    </row>
    <row r="117" spans="2:11" ht="21">
      <c r="B117" s="32"/>
      <c r="C117" s="32"/>
      <c r="D117" s="32"/>
      <c r="E117" s="32"/>
      <c r="F117" s="32"/>
      <c r="G117" s="32"/>
      <c r="H117" s="32"/>
      <c r="I117" s="32"/>
      <c r="J117" s="32"/>
      <c r="K117" s="32"/>
    </row>
    <row r="118" spans="2:11" ht="21">
      <c r="B118" s="32"/>
      <c r="C118" s="32"/>
      <c r="D118" s="32"/>
      <c r="E118" s="32"/>
      <c r="F118" s="32"/>
      <c r="G118" s="32"/>
      <c r="H118" s="32"/>
      <c r="I118" s="32"/>
      <c r="J118" s="32"/>
      <c r="K118" s="32"/>
    </row>
    <row r="119" spans="2:11" ht="21">
      <c r="B119" s="32"/>
      <c r="C119" s="32"/>
      <c r="D119" s="32"/>
      <c r="E119" s="32"/>
      <c r="F119" s="32"/>
      <c r="G119" s="32"/>
      <c r="H119" s="32"/>
      <c r="I119" s="32"/>
      <c r="J119" s="32"/>
      <c r="K119" s="32"/>
    </row>
    <row r="120" spans="2:11" ht="21">
      <c r="B120" s="32"/>
      <c r="C120" s="32"/>
      <c r="D120" s="32"/>
      <c r="E120" s="32"/>
      <c r="F120" s="32"/>
      <c r="G120" s="32"/>
      <c r="H120" s="32"/>
      <c r="I120" s="32"/>
      <c r="J120" s="32"/>
      <c r="K120" s="32"/>
    </row>
    <row r="121" spans="2:11" ht="21">
      <c r="B121" s="32"/>
      <c r="C121" s="32"/>
      <c r="D121" s="32"/>
      <c r="E121" s="32"/>
      <c r="F121" s="32"/>
      <c r="G121" s="32"/>
      <c r="H121" s="32"/>
      <c r="I121" s="32"/>
      <c r="J121" s="32"/>
      <c r="K121" s="32"/>
    </row>
    <row r="122" spans="2:11" ht="21">
      <c r="B122" s="32"/>
      <c r="C122" s="32"/>
      <c r="D122" s="32"/>
      <c r="E122" s="32"/>
      <c r="F122" s="32"/>
      <c r="G122" s="32"/>
      <c r="H122" s="32"/>
      <c r="I122" s="32"/>
      <c r="J122" s="32"/>
      <c r="K122" s="32"/>
    </row>
    <row r="123" spans="2:11" ht="21">
      <c r="B123" s="32"/>
      <c r="C123" s="32"/>
      <c r="D123" s="32"/>
      <c r="E123" s="32"/>
      <c r="F123" s="32"/>
      <c r="G123" s="32"/>
      <c r="H123" s="32"/>
      <c r="I123" s="32"/>
      <c r="J123" s="32"/>
      <c r="K123" s="32"/>
    </row>
    <row r="124" spans="2:11" ht="21">
      <c r="B124" s="32"/>
      <c r="C124" s="32"/>
      <c r="D124" s="32"/>
      <c r="E124" s="32"/>
      <c r="F124" s="32"/>
      <c r="G124" s="32"/>
      <c r="H124" s="32"/>
      <c r="I124" s="32"/>
      <c r="J124" s="32"/>
      <c r="K124" s="32"/>
    </row>
    <row r="125" spans="2:11" ht="21">
      <c r="B125" s="32"/>
      <c r="C125" s="32"/>
      <c r="D125" s="32"/>
      <c r="E125" s="32"/>
      <c r="F125" s="32"/>
      <c r="G125" s="32"/>
      <c r="H125" s="32"/>
      <c r="I125" s="32"/>
      <c r="J125" s="32"/>
      <c r="K125" s="32"/>
    </row>
    <row r="126" spans="2:11" ht="21">
      <c r="B126" s="32"/>
      <c r="C126" s="32"/>
      <c r="D126" s="32"/>
      <c r="E126" s="32"/>
      <c r="F126" s="32"/>
      <c r="G126" s="32"/>
      <c r="H126" s="32"/>
      <c r="I126" s="32"/>
      <c r="J126" s="32"/>
      <c r="K126" s="32"/>
    </row>
    <row r="127" spans="2:11" ht="21">
      <c r="B127" s="32"/>
      <c r="C127" s="32"/>
      <c r="D127" s="32"/>
      <c r="E127" s="32"/>
      <c r="F127" s="32"/>
      <c r="G127" s="32"/>
      <c r="H127" s="32"/>
      <c r="I127" s="32"/>
      <c r="J127" s="32"/>
      <c r="K127" s="32"/>
    </row>
    <row r="128" spans="2:11" ht="21">
      <c r="B128" s="32"/>
      <c r="C128" s="32"/>
      <c r="D128" s="32"/>
      <c r="E128" s="32"/>
      <c r="F128" s="32"/>
      <c r="G128" s="32"/>
      <c r="H128" s="32"/>
      <c r="I128" s="32"/>
      <c r="J128" s="32"/>
      <c r="K128" s="32"/>
    </row>
    <row r="129" spans="2:11" ht="21">
      <c r="B129" s="32"/>
      <c r="C129" s="32"/>
      <c r="D129" s="32"/>
      <c r="E129" s="32"/>
      <c r="F129" s="32"/>
      <c r="G129" s="32"/>
      <c r="H129" s="32"/>
      <c r="I129" s="32"/>
      <c r="J129" s="32"/>
      <c r="K129" s="32"/>
    </row>
    <row r="130" spans="2:11" ht="21">
      <c r="B130" s="32"/>
      <c r="C130" s="32"/>
      <c r="D130" s="32"/>
      <c r="E130" s="32"/>
      <c r="F130" s="32"/>
      <c r="G130" s="32"/>
      <c r="H130" s="32"/>
      <c r="I130" s="32"/>
      <c r="J130" s="32"/>
      <c r="K130" s="32"/>
    </row>
    <row r="131" spans="2:11" ht="21">
      <c r="B131" s="32"/>
      <c r="C131" s="32"/>
      <c r="D131" s="32"/>
      <c r="E131" s="32"/>
      <c r="F131" s="32"/>
      <c r="G131" s="32"/>
      <c r="H131" s="32"/>
      <c r="I131" s="32"/>
      <c r="J131" s="32"/>
      <c r="K131" s="32"/>
    </row>
    <row r="132" spans="2:11" ht="21">
      <c r="B132" s="32"/>
      <c r="C132" s="32"/>
      <c r="D132" s="32"/>
      <c r="E132" s="32"/>
      <c r="F132" s="32"/>
      <c r="G132" s="32"/>
      <c r="H132" s="32"/>
      <c r="I132" s="32"/>
      <c r="J132" s="32"/>
      <c r="K132" s="32"/>
    </row>
    <row r="133" spans="2:11" ht="21">
      <c r="B133" s="32"/>
      <c r="C133" s="32"/>
      <c r="D133" s="32"/>
      <c r="E133" s="32"/>
      <c r="F133" s="32"/>
      <c r="G133" s="32"/>
      <c r="H133" s="32"/>
      <c r="I133" s="32"/>
      <c r="J133" s="32"/>
      <c r="K133" s="32"/>
    </row>
    <row r="134" spans="2:11" ht="21">
      <c r="B134" s="32"/>
      <c r="C134" s="32"/>
      <c r="D134" s="32"/>
      <c r="E134" s="32"/>
      <c r="F134" s="32"/>
      <c r="G134" s="32"/>
      <c r="H134" s="32"/>
      <c r="I134" s="32"/>
      <c r="J134" s="32"/>
      <c r="K134" s="32"/>
    </row>
    <row r="135" spans="2:11" ht="21">
      <c r="B135" s="32"/>
      <c r="C135" s="32"/>
      <c r="D135" s="32"/>
      <c r="E135" s="32"/>
      <c r="F135" s="32"/>
      <c r="G135" s="32"/>
      <c r="H135" s="32"/>
      <c r="I135" s="32"/>
      <c r="J135" s="32"/>
      <c r="K135" s="32"/>
    </row>
    <row r="136" spans="2:11" ht="21">
      <c r="B136" s="32"/>
      <c r="C136" s="32"/>
      <c r="D136" s="32"/>
      <c r="E136" s="32"/>
      <c r="F136" s="32"/>
      <c r="G136" s="32"/>
      <c r="H136" s="32"/>
      <c r="I136" s="32"/>
      <c r="J136" s="32"/>
      <c r="K136" s="32"/>
    </row>
    <row r="137" spans="2:11" ht="21">
      <c r="B137" s="32"/>
      <c r="C137" s="32"/>
      <c r="D137" s="32"/>
      <c r="E137" s="32"/>
      <c r="F137" s="32"/>
      <c r="G137" s="32"/>
      <c r="H137" s="32"/>
      <c r="I137" s="32"/>
      <c r="J137" s="32"/>
      <c r="K137" s="32"/>
    </row>
    <row r="138" spans="2:11" ht="21">
      <c r="B138" s="32"/>
      <c r="C138" s="32"/>
      <c r="D138" s="32"/>
      <c r="E138" s="32"/>
      <c r="F138" s="32"/>
      <c r="G138" s="32"/>
      <c r="H138" s="32"/>
      <c r="I138" s="32"/>
      <c r="J138" s="32"/>
      <c r="K138" s="32"/>
    </row>
    <row r="139" spans="2:11" ht="21">
      <c r="B139" s="32"/>
      <c r="C139" s="32"/>
      <c r="D139" s="32"/>
      <c r="E139" s="32"/>
      <c r="F139" s="32"/>
      <c r="G139" s="32"/>
      <c r="H139" s="32"/>
      <c r="I139" s="32"/>
      <c r="J139" s="32"/>
      <c r="K139" s="32"/>
    </row>
    <row r="140" spans="2:11" ht="21">
      <c r="B140" s="32"/>
      <c r="C140" s="32"/>
      <c r="D140" s="32"/>
      <c r="E140" s="32"/>
      <c r="F140" s="32"/>
      <c r="G140" s="32"/>
      <c r="H140" s="32"/>
      <c r="I140" s="32"/>
      <c r="J140" s="32"/>
      <c r="K140" s="32"/>
    </row>
    <row r="141" spans="2:11" ht="21">
      <c r="B141" s="32"/>
      <c r="C141" s="32"/>
      <c r="D141" s="32"/>
      <c r="E141" s="32"/>
      <c r="F141" s="32"/>
      <c r="G141" s="32"/>
      <c r="H141" s="32"/>
      <c r="I141" s="32"/>
      <c r="J141" s="32"/>
      <c r="K141" s="32"/>
    </row>
    <row r="142" spans="2:11" ht="21">
      <c r="B142" s="32"/>
      <c r="C142" s="32"/>
      <c r="D142" s="32"/>
      <c r="E142" s="32"/>
      <c r="F142" s="32"/>
      <c r="G142" s="32"/>
      <c r="H142" s="32"/>
      <c r="I142" s="32"/>
      <c r="J142" s="32"/>
      <c r="K142" s="32"/>
    </row>
    <row r="143" spans="2:11" ht="21">
      <c r="B143" s="32"/>
      <c r="C143" s="32"/>
      <c r="D143" s="32"/>
      <c r="E143" s="32"/>
      <c r="F143" s="32"/>
      <c r="G143" s="32"/>
      <c r="H143" s="32"/>
      <c r="I143" s="32"/>
      <c r="J143" s="32"/>
      <c r="K143" s="32"/>
    </row>
    <row r="144" spans="2:11" ht="21">
      <c r="B144" s="32"/>
      <c r="C144" s="32"/>
      <c r="D144" s="32"/>
      <c r="E144" s="32"/>
      <c r="F144" s="32"/>
      <c r="G144" s="32"/>
      <c r="H144" s="32"/>
      <c r="I144" s="32"/>
      <c r="J144" s="32"/>
      <c r="K144" s="32"/>
    </row>
    <row r="145" spans="2:11" ht="21">
      <c r="B145" s="32"/>
      <c r="C145" s="32"/>
      <c r="D145" s="32"/>
      <c r="E145" s="32"/>
      <c r="F145" s="32"/>
      <c r="G145" s="32"/>
      <c r="H145" s="32"/>
      <c r="I145" s="32"/>
      <c r="J145" s="32"/>
      <c r="K145" s="32"/>
    </row>
    <row r="146" spans="2:11" ht="21">
      <c r="B146" s="32"/>
      <c r="C146" s="32"/>
      <c r="D146" s="32"/>
      <c r="E146" s="32"/>
      <c r="F146" s="32"/>
      <c r="G146" s="32"/>
      <c r="H146" s="32"/>
      <c r="I146" s="32"/>
      <c r="J146" s="32"/>
      <c r="K146" s="32"/>
    </row>
    <row r="147" spans="2:11" ht="21">
      <c r="B147" s="32"/>
      <c r="C147" s="32"/>
      <c r="D147" s="32"/>
      <c r="E147" s="32"/>
      <c r="F147" s="32"/>
      <c r="G147" s="32"/>
      <c r="H147" s="32"/>
      <c r="I147" s="32"/>
      <c r="J147" s="32"/>
      <c r="K147" s="32"/>
    </row>
    <row r="148" spans="2:11" ht="21">
      <c r="B148" s="32"/>
      <c r="C148" s="32"/>
      <c r="D148" s="32"/>
      <c r="E148" s="32"/>
      <c r="F148" s="32"/>
      <c r="G148" s="32"/>
      <c r="H148" s="32"/>
      <c r="I148" s="32"/>
      <c r="J148" s="32"/>
      <c r="K148" s="32"/>
    </row>
    <row r="149" spans="2:11" ht="21">
      <c r="B149" s="32"/>
      <c r="C149" s="32"/>
      <c r="D149" s="32"/>
      <c r="E149" s="32"/>
      <c r="F149" s="32"/>
      <c r="G149" s="32"/>
      <c r="H149" s="32"/>
      <c r="I149" s="32"/>
      <c r="J149" s="32"/>
      <c r="K149" s="32"/>
    </row>
    <row r="150" spans="2:11" ht="21">
      <c r="B150" s="32"/>
      <c r="C150" s="32"/>
      <c r="D150" s="32"/>
      <c r="E150" s="32"/>
      <c r="F150" s="32"/>
      <c r="G150" s="32"/>
      <c r="H150" s="32"/>
      <c r="I150" s="32"/>
      <c r="J150" s="32"/>
      <c r="K150" s="32"/>
    </row>
    <row r="151" spans="2:11" ht="21">
      <c r="B151" s="32"/>
      <c r="C151" s="32"/>
      <c r="D151" s="32"/>
      <c r="E151" s="32"/>
      <c r="F151" s="32"/>
      <c r="G151" s="32"/>
      <c r="H151" s="32"/>
      <c r="I151" s="32"/>
      <c r="J151" s="32"/>
      <c r="K151" s="32"/>
    </row>
    <row r="152" spans="2:11" ht="21">
      <c r="B152" s="32"/>
      <c r="C152" s="32"/>
      <c r="D152" s="32"/>
      <c r="E152" s="32"/>
      <c r="F152" s="32"/>
      <c r="G152" s="32"/>
      <c r="H152" s="32"/>
      <c r="I152" s="32"/>
      <c r="J152" s="32"/>
      <c r="K152" s="32"/>
    </row>
    <row r="153" spans="2:11" ht="21">
      <c r="B153" s="32"/>
      <c r="C153" s="32"/>
      <c r="D153" s="32"/>
      <c r="E153" s="32"/>
      <c r="F153" s="32"/>
      <c r="G153" s="32"/>
      <c r="H153" s="32"/>
      <c r="I153" s="32"/>
      <c r="J153" s="32"/>
      <c r="K153" s="32"/>
    </row>
    <row r="154" spans="2:11" ht="21">
      <c r="B154" s="32"/>
      <c r="C154" s="32"/>
      <c r="D154" s="32"/>
      <c r="E154" s="32"/>
      <c r="F154" s="32"/>
      <c r="G154" s="32"/>
      <c r="H154" s="32"/>
      <c r="I154" s="32"/>
      <c r="J154" s="32"/>
      <c r="K154" s="32"/>
    </row>
    <row r="155" spans="2:11" ht="21">
      <c r="B155" s="32"/>
      <c r="C155" s="32"/>
      <c r="D155" s="32"/>
      <c r="E155" s="32"/>
      <c r="F155" s="32"/>
      <c r="G155" s="32"/>
      <c r="H155" s="32"/>
      <c r="I155" s="32"/>
      <c r="J155" s="32"/>
      <c r="K155" s="32"/>
    </row>
    <row r="156" spans="2:11" ht="21">
      <c r="B156" s="32"/>
      <c r="C156" s="32"/>
      <c r="D156" s="32"/>
      <c r="E156" s="32"/>
      <c r="F156" s="32"/>
      <c r="G156" s="32"/>
      <c r="H156" s="32"/>
      <c r="I156" s="32"/>
      <c r="J156" s="32"/>
      <c r="K156" s="32"/>
    </row>
    <row r="157" spans="2:11" ht="21">
      <c r="B157" s="32"/>
      <c r="C157" s="32"/>
      <c r="D157" s="32"/>
      <c r="E157" s="32"/>
      <c r="F157" s="32"/>
      <c r="G157" s="32"/>
      <c r="H157" s="32"/>
      <c r="I157" s="32"/>
      <c r="J157" s="32"/>
      <c r="K157" s="32"/>
    </row>
    <row r="158" spans="2:11" ht="21">
      <c r="B158" s="32"/>
      <c r="C158" s="32"/>
      <c r="D158" s="32"/>
      <c r="E158" s="32"/>
      <c r="F158" s="32"/>
      <c r="G158" s="32"/>
      <c r="H158" s="32"/>
      <c r="I158" s="32"/>
      <c r="J158" s="32"/>
      <c r="K158" s="32"/>
    </row>
    <row r="159" spans="2:11" ht="21">
      <c r="B159" s="32"/>
      <c r="C159" s="32"/>
      <c r="D159" s="32"/>
      <c r="E159" s="32"/>
      <c r="F159" s="32"/>
      <c r="G159" s="32"/>
      <c r="H159" s="32"/>
      <c r="I159" s="32"/>
      <c r="J159" s="32"/>
      <c r="K159" s="32"/>
    </row>
    <row r="160" spans="2:11" ht="21">
      <c r="B160" s="32"/>
      <c r="C160" s="32"/>
      <c r="D160" s="32"/>
      <c r="E160" s="32"/>
      <c r="F160" s="32"/>
      <c r="G160" s="32"/>
      <c r="H160" s="32"/>
      <c r="I160" s="32"/>
      <c r="J160" s="32"/>
      <c r="K160" s="32"/>
    </row>
    <row r="161" spans="2:11" ht="21">
      <c r="B161" s="32"/>
      <c r="C161" s="32"/>
      <c r="D161" s="32"/>
      <c r="E161" s="32"/>
      <c r="F161" s="32"/>
      <c r="G161" s="32"/>
      <c r="H161" s="32"/>
      <c r="I161" s="32"/>
      <c r="J161" s="32"/>
      <c r="K161" s="32"/>
    </row>
    <row r="162" spans="2:11" ht="21">
      <c r="B162" s="32"/>
      <c r="C162" s="32"/>
      <c r="D162" s="32"/>
      <c r="E162" s="32"/>
      <c r="F162" s="32"/>
      <c r="G162" s="32"/>
      <c r="H162" s="32"/>
      <c r="I162" s="32"/>
      <c r="J162" s="32"/>
      <c r="K162" s="32"/>
    </row>
    <row r="163" spans="2:11" ht="21">
      <c r="B163" s="32"/>
      <c r="C163" s="32"/>
      <c r="D163" s="32"/>
      <c r="E163" s="32"/>
      <c r="F163" s="32"/>
      <c r="G163" s="32"/>
      <c r="H163" s="32"/>
      <c r="I163" s="32"/>
      <c r="J163" s="32"/>
      <c r="K163" s="32"/>
    </row>
    <row r="164" spans="2:11" ht="21">
      <c r="B164" s="32"/>
      <c r="C164" s="32"/>
      <c r="D164" s="32"/>
      <c r="E164" s="32"/>
      <c r="F164" s="32"/>
      <c r="G164" s="32"/>
      <c r="H164" s="32"/>
      <c r="I164" s="32"/>
      <c r="J164" s="32"/>
      <c r="K164" s="32"/>
    </row>
    <row r="165" spans="2:11" ht="21">
      <c r="B165" s="32"/>
      <c r="C165" s="32"/>
      <c r="D165" s="32"/>
      <c r="E165" s="32"/>
      <c r="F165" s="32"/>
      <c r="G165" s="32"/>
      <c r="H165" s="32"/>
      <c r="I165" s="32"/>
      <c r="J165" s="32"/>
      <c r="K165" s="32"/>
    </row>
    <row r="166" spans="2:11" ht="21">
      <c r="B166" s="32"/>
      <c r="C166" s="32"/>
      <c r="D166" s="32"/>
      <c r="E166" s="32"/>
      <c r="F166" s="32"/>
      <c r="G166" s="32"/>
      <c r="H166" s="32"/>
      <c r="I166" s="32"/>
      <c r="J166" s="32"/>
      <c r="K166" s="32"/>
    </row>
    <row r="167" spans="2:11" ht="21">
      <c r="B167" s="32"/>
      <c r="C167" s="32"/>
      <c r="D167" s="32"/>
      <c r="E167" s="32"/>
      <c r="F167" s="32"/>
      <c r="G167" s="32"/>
      <c r="H167" s="32"/>
      <c r="I167" s="32"/>
      <c r="J167" s="32"/>
      <c r="K167" s="32"/>
    </row>
    <row r="168" spans="2:11" ht="21">
      <c r="B168" s="32"/>
      <c r="C168" s="32"/>
      <c r="D168" s="32"/>
      <c r="E168" s="32"/>
      <c r="F168" s="32"/>
      <c r="G168" s="32"/>
      <c r="H168" s="32"/>
      <c r="I168" s="32"/>
      <c r="J168" s="32"/>
      <c r="K168" s="32"/>
    </row>
    <row r="169" spans="2:11" ht="21">
      <c r="B169" s="32"/>
      <c r="C169" s="32"/>
      <c r="D169" s="32"/>
      <c r="E169" s="32"/>
      <c r="F169" s="32"/>
      <c r="G169" s="32"/>
      <c r="H169" s="32"/>
      <c r="I169" s="32"/>
      <c r="J169" s="32"/>
      <c r="K169" s="32"/>
    </row>
    <row r="170" spans="2:11" ht="21">
      <c r="B170" s="32"/>
      <c r="C170" s="32"/>
      <c r="D170" s="32"/>
      <c r="E170" s="32"/>
      <c r="F170" s="32"/>
      <c r="G170" s="32"/>
      <c r="H170" s="32"/>
      <c r="I170" s="32"/>
      <c r="J170" s="32"/>
      <c r="K170" s="32"/>
    </row>
    <row r="171" spans="2:11" ht="21">
      <c r="B171" s="32"/>
      <c r="C171" s="32"/>
      <c r="D171" s="32"/>
      <c r="E171" s="32"/>
      <c r="F171" s="32"/>
      <c r="G171" s="32"/>
      <c r="H171" s="32"/>
      <c r="I171" s="32"/>
      <c r="J171" s="32"/>
      <c r="K171" s="32"/>
    </row>
    <row r="172" spans="2:11" ht="21">
      <c r="B172" s="32"/>
      <c r="C172" s="32"/>
      <c r="D172" s="32"/>
      <c r="E172" s="32"/>
      <c r="F172" s="32"/>
      <c r="G172" s="32"/>
      <c r="H172" s="32"/>
      <c r="I172" s="32"/>
      <c r="J172" s="32"/>
      <c r="K172" s="32"/>
    </row>
    <row r="173" spans="2:11" ht="21">
      <c r="B173" s="32"/>
      <c r="C173" s="32"/>
      <c r="D173" s="32"/>
      <c r="E173" s="32"/>
      <c r="F173" s="32"/>
      <c r="G173" s="32"/>
      <c r="H173" s="32"/>
      <c r="I173" s="32"/>
      <c r="J173" s="32"/>
      <c r="K173" s="32"/>
    </row>
    <row r="174" spans="2:11" ht="21">
      <c r="B174" s="32"/>
      <c r="C174" s="32"/>
      <c r="D174" s="32"/>
      <c r="E174" s="32"/>
      <c r="F174" s="32"/>
      <c r="G174" s="32"/>
      <c r="H174" s="32"/>
      <c r="I174" s="32"/>
      <c r="J174" s="32"/>
      <c r="K174" s="32"/>
    </row>
    <row r="175" spans="2:11" ht="21">
      <c r="B175" s="32"/>
      <c r="C175" s="32"/>
      <c r="D175" s="32"/>
      <c r="E175" s="32"/>
      <c r="F175" s="32"/>
      <c r="G175" s="32"/>
      <c r="H175" s="32"/>
      <c r="I175" s="32"/>
      <c r="J175" s="32"/>
      <c r="K175" s="32"/>
    </row>
    <row r="176" spans="2:11" ht="21">
      <c r="B176" s="32"/>
      <c r="C176" s="32"/>
      <c r="D176" s="32"/>
      <c r="E176" s="32"/>
      <c r="F176" s="32"/>
      <c r="G176" s="32"/>
      <c r="H176" s="32"/>
      <c r="I176" s="32"/>
      <c r="J176" s="32"/>
      <c r="K176" s="32"/>
    </row>
    <row r="177" spans="2:11" ht="21">
      <c r="B177" s="32"/>
      <c r="C177" s="32"/>
      <c r="D177" s="32"/>
      <c r="E177" s="32"/>
      <c r="F177" s="32"/>
      <c r="G177" s="32"/>
      <c r="H177" s="32"/>
      <c r="I177" s="32"/>
      <c r="J177" s="32"/>
      <c r="K177" s="32"/>
    </row>
    <row r="178" spans="2:11" ht="21">
      <c r="B178" s="32"/>
      <c r="C178" s="32"/>
      <c r="D178" s="32"/>
      <c r="E178" s="32"/>
      <c r="F178" s="32"/>
      <c r="G178" s="32"/>
      <c r="H178" s="32"/>
      <c r="I178" s="32"/>
      <c r="J178" s="32"/>
      <c r="K178" s="32"/>
    </row>
    <row r="179" spans="2:11" ht="21">
      <c r="B179" s="32"/>
      <c r="C179" s="32"/>
      <c r="D179" s="32"/>
      <c r="E179" s="32"/>
      <c r="F179" s="32"/>
      <c r="G179" s="32"/>
      <c r="H179" s="32"/>
      <c r="I179" s="32"/>
      <c r="J179" s="32"/>
      <c r="K179" s="32"/>
    </row>
    <row r="180" spans="2:11" ht="21">
      <c r="B180" s="32"/>
      <c r="C180" s="32"/>
      <c r="D180" s="32"/>
      <c r="E180" s="32"/>
      <c r="F180" s="32"/>
      <c r="G180" s="32"/>
      <c r="H180" s="32"/>
      <c r="I180" s="32"/>
      <c r="J180" s="32"/>
      <c r="K180" s="32"/>
    </row>
    <row r="181" spans="2:11" ht="21">
      <c r="B181" s="32"/>
      <c r="C181" s="32"/>
      <c r="D181" s="32"/>
      <c r="E181" s="32"/>
      <c r="F181" s="32"/>
      <c r="G181" s="32"/>
      <c r="H181" s="32"/>
      <c r="I181" s="32"/>
      <c r="J181" s="32"/>
      <c r="K181" s="32"/>
    </row>
    <row r="182" spans="2:11" ht="21">
      <c r="B182" s="32"/>
      <c r="C182" s="32"/>
      <c r="D182" s="32"/>
      <c r="E182" s="32"/>
      <c r="F182" s="32"/>
      <c r="G182" s="32"/>
      <c r="H182" s="32"/>
      <c r="I182" s="32"/>
      <c r="J182" s="32"/>
      <c r="K182" s="32"/>
    </row>
    <row r="183" spans="2:11" ht="21">
      <c r="B183" s="32"/>
      <c r="C183" s="32"/>
      <c r="D183" s="32"/>
      <c r="E183" s="32"/>
      <c r="F183" s="32"/>
      <c r="G183" s="32"/>
      <c r="H183" s="32"/>
      <c r="I183" s="32"/>
      <c r="J183" s="32"/>
      <c r="K183" s="32"/>
    </row>
    <row r="184" spans="2:11" ht="21">
      <c r="B184" s="32"/>
      <c r="C184" s="32"/>
      <c r="D184" s="32"/>
      <c r="E184" s="32"/>
      <c r="F184" s="32"/>
      <c r="G184" s="32"/>
      <c r="H184" s="32"/>
      <c r="I184" s="32"/>
      <c r="J184" s="32"/>
      <c r="K184" s="32"/>
    </row>
    <row r="185" spans="2:11" ht="21">
      <c r="B185" s="32"/>
      <c r="C185" s="32"/>
      <c r="D185" s="32"/>
      <c r="E185" s="32"/>
      <c r="F185" s="32"/>
      <c r="G185" s="32"/>
      <c r="H185" s="32"/>
      <c r="I185" s="32"/>
      <c r="J185" s="32"/>
      <c r="K185" s="32"/>
    </row>
    <row r="186" spans="2:11" ht="21">
      <c r="B186" s="32"/>
      <c r="C186" s="32"/>
      <c r="D186" s="32"/>
      <c r="E186" s="32"/>
      <c r="F186" s="32"/>
      <c r="G186" s="32"/>
      <c r="H186" s="32"/>
      <c r="I186" s="32"/>
      <c r="J186" s="32"/>
      <c r="K186" s="32"/>
    </row>
  </sheetData>
  <protectedRanges>
    <protectedRange sqref="C6:E15" name="ช่วง1"/>
  </protectedRanges>
  <mergeCells count="17">
    <mergeCell ref="B39:B44"/>
    <mergeCell ref="E39:E44"/>
    <mergeCell ref="B45:B50"/>
    <mergeCell ref="E45:E50"/>
    <mergeCell ref="B21:B26"/>
    <mergeCell ref="E21:E26"/>
    <mergeCell ref="B27:B32"/>
    <mergeCell ref="E27:E32"/>
    <mergeCell ref="B33:B38"/>
    <mergeCell ref="E33:E38"/>
    <mergeCell ref="B2:E2"/>
    <mergeCell ref="B17:E17"/>
    <mergeCell ref="B4:B5"/>
    <mergeCell ref="D4:D5"/>
    <mergeCell ref="B19:B20"/>
    <mergeCell ref="C19:C20"/>
    <mergeCell ref="D19:D20"/>
  </mergeCells>
  <phoneticPr fontId="3"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view="pageLayout" zoomScaleNormal="100" workbookViewId="0">
      <selection sqref="A1:F40"/>
    </sheetView>
  </sheetViews>
  <sheetFormatPr defaultRowHeight="21"/>
  <cols>
    <col min="1" max="6" width="15.42578125" style="32" customWidth="1"/>
    <col min="7" max="16384" width="9.140625" style="32"/>
  </cols>
  <sheetData>
    <row r="1" spans="1:6" ht="26.25">
      <c r="A1" s="1148" t="s">
        <v>348</v>
      </c>
      <c r="B1" s="1148"/>
      <c r="C1" s="1148"/>
      <c r="D1" s="1148"/>
      <c r="E1" s="1148"/>
      <c r="F1" s="1148"/>
    </row>
    <row r="2" spans="1:6" ht="7.5" customHeight="1"/>
    <row r="3" spans="1:6" ht="23.25">
      <c r="A3" s="1149" t="s">
        <v>349</v>
      </c>
      <c r="B3" s="1149"/>
      <c r="C3" s="1149"/>
      <c r="D3" s="1149"/>
      <c r="E3" s="1149"/>
      <c r="F3" s="1149"/>
    </row>
    <row r="4" spans="1:6" ht="3.75" customHeight="1"/>
    <row r="5" spans="1:6">
      <c r="A5" s="32" t="s">
        <v>351</v>
      </c>
    </row>
    <row r="6" spans="1:6">
      <c r="A6" s="32" t="s">
        <v>352</v>
      </c>
    </row>
    <row r="7" spans="1:6">
      <c r="A7" s="32" t="s">
        <v>540</v>
      </c>
    </row>
    <row r="8" spans="1:6">
      <c r="A8" s="32" t="s">
        <v>353</v>
      </c>
    </row>
    <row r="9" spans="1:6">
      <c r="A9" s="32" t="s">
        <v>350</v>
      </c>
    </row>
    <row r="10" spans="1:6">
      <c r="A10" s="32" t="s">
        <v>354</v>
      </c>
    </row>
    <row r="11" spans="1:6">
      <c r="A11" s="32" t="s">
        <v>355</v>
      </c>
    </row>
    <row r="12" spans="1:6">
      <c r="A12" s="32" t="s">
        <v>356</v>
      </c>
    </row>
    <row r="13" spans="1:6">
      <c r="A13" s="32" t="s">
        <v>357</v>
      </c>
    </row>
    <row r="14" spans="1:6">
      <c r="A14" s="32" t="s">
        <v>358</v>
      </c>
    </row>
    <row r="15" spans="1:6">
      <c r="A15" s="32" t="s">
        <v>359</v>
      </c>
    </row>
    <row r="16" spans="1:6">
      <c r="A16" s="32" t="s">
        <v>360</v>
      </c>
    </row>
    <row r="17" spans="1:6">
      <c r="A17" s="32" t="s">
        <v>361</v>
      </c>
    </row>
    <row r="18" spans="1:6">
      <c r="A18" s="32" t="s">
        <v>362</v>
      </c>
    </row>
    <row r="19" spans="1:6">
      <c r="B19" s="32" t="s">
        <v>363</v>
      </c>
    </row>
    <row r="20" spans="1:6">
      <c r="B20" s="32" t="s">
        <v>364</v>
      </c>
    </row>
    <row r="21" spans="1:6">
      <c r="B21" s="32" t="s">
        <v>365</v>
      </c>
    </row>
    <row r="22" spans="1:6">
      <c r="A22" s="32" t="s">
        <v>366</v>
      </c>
    </row>
    <row r="23" spans="1:6">
      <c r="B23" s="32" t="s">
        <v>367</v>
      </c>
    </row>
    <row r="24" spans="1:6">
      <c r="B24" s="32" t="s">
        <v>368</v>
      </c>
    </row>
    <row r="25" spans="1:6">
      <c r="B25" s="32" t="s">
        <v>369</v>
      </c>
    </row>
    <row r="26" spans="1:6">
      <c r="A26" s="32" t="s">
        <v>370</v>
      </c>
    </row>
    <row r="27" spans="1:6">
      <c r="A27" s="32" t="s">
        <v>371</v>
      </c>
    </row>
    <row r="28" spans="1:6">
      <c r="A28" s="32" t="s">
        <v>372</v>
      </c>
    </row>
    <row r="29" spans="1:6">
      <c r="A29" s="32" t="s">
        <v>373</v>
      </c>
    </row>
    <row r="30" spans="1:6" ht="6" customHeight="1"/>
    <row r="31" spans="1:6" ht="26.25">
      <c r="A31" s="1150" t="s">
        <v>374</v>
      </c>
      <c r="B31" s="1150"/>
      <c r="C31" s="1150"/>
      <c r="D31" s="1150"/>
      <c r="E31" s="1150"/>
      <c r="F31" s="1150"/>
    </row>
    <row r="32" spans="1:6" ht="6.75" customHeight="1">
      <c r="A32" s="302"/>
    </row>
    <row r="33" spans="1:6" ht="23.25">
      <c r="A33" s="38" t="s">
        <v>375</v>
      </c>
      <c r="B33" s="38" t="s">
        <v>171</v>
      </c>
      <c r="C33" s="38" t="s">
        <v>376</v>
      </c>
      <c r="D33" s="346">
        <v>0.8</v>
      </c>
      <c r="E33" s="346">
        <v>0.6</v>
      </c>
      <c r="F33" s="38" t="s">
        <v>377</v>
      </c>
    </row>
    <row r="34" spans="1:6">
      <c r="A34" s="347">
        <v>0.5</v>
      </c>
      <c r="B34" s="348">
        <v>1</v>
      </c>
      <c r="C34" s="348">
        <f>40*A34</f>
        <v>20</v>
      </c>
      <c r="D34" s="348">
        <f>C34*$D$33</f>
        <v>16</v>
      </c>
      <c r="E34" s="348">
        <f>C34*$E$33</f>
        <v>12</v>
      </c>
      <c r="F34" s="348">
        <f>D34-E34</f>
        <v>4</v>
      </c>
    </row>
    <row r="35" spans="1:6">
      <c r="A35" s="349">
        <v>1</v>
      </c>
      <c r="B35" s="350">
        <v>2</v>
      </c>
      <c r="C35" s="350">
        <f t="shared" ref="C35:C39" si="0">40*A35</f>
        <v>40</v>
      </c>
      <c r="D35" s="350">
        <f t="shared" ref="D35:D39" si="1">C35*$D$33</f>
        <v>32</v>
      </c>
      <c r="E35" s="350">
        <f t="shared" ref="E35:E39" si="2">C35*$E$33</f>
        <v>24</v>
      </c>
      <c r="F35" s="350">
        <f t="shared" ref="F35:F39" si="3">D35-E35</f>
        <v>8</v>
      </c>
    </row>
    <row r="36" spans="1:6">
      <c r="A36" s="349">
        <v>1.5</v>
      </c>
      <c r="B36" s="350">
        <v>3</v>
      </c>
      <c r="C36" s="350">
        <f t="shared" si="0"/>
        <v>60</v>
      </c>
      <c r="D36" s="350">
        <f t="shared" si="1"/>
        <v>48</v>
      </c>
      <c r="E36" s="350">
        <f t="shared" si="2"/>
        <v>36</v>
      </c>
      <c r="F36" s="350">
        <f t="shared" si="3"/>
        <v>12</v>
      </c>
    </row>
    <row r="37" spans="1:6">
      <c r="A37" s="349">
        <v>2</v>
      </c>
      <c r="B37" s="350">
        <v>4</v>
      </c>
      <c r="C37" s="350">
        <f t="shared" si="0"/>
        <v>80</v>
      </c>
      <c r="D37" s="350">
        <f t="shared" si="1"/>
        <v>64</v>
      </c>
      <c r="E37" s="350">
        <f t="shared" si="2"/>
        <v>48</v>
      </c>
      <c r="F37" s="350">
        <f t="shared" si="3"/>
        <v>16</v>
      </c>
    </row>
    <row r="38" spans="1:6">
      <c r="A38" s="349">
        <v>2.5</v>
      </c>
      <c r="B38" s="350">
        <v>5</v>
      </c>
      <c r="C38" s="350">
        <f t="shared" si="0"/>
        <v>100</v>
      </c>
      <c r="D38" s="350">
        <f t="shared" si="1"/>
        <v>80</v>
      </c>
      <c r="E38" s="350">
        <f t="shared" si="2"/>
        <v>60</v>
      </c>
      <c r="F38" s="350">
        <f t="shared" si="3"/>
        <v>20</v>
      </c>
    </row>
    <row r="39" spans="1:6">
      <c r="A39" s="351">
        <v>3</v>
      </c>
      <c r="B39" s="352">
        <v>6</v>
      </c>
      <c r="C39" s="352">
        <f t="shared" si="0"/>
        <v>120</v>
      </c>
      <c r="D39" s="352">
        <f t="shared" si="1"/>
        <v>96</v>
      </c>
      <c r="E39" s="352">
        <f t="shared" si="2"/>
        <v>72</v>
      </c>
      <c r="F39" s="352">
        <f t="shared" si="3"/>
        <v>24</v>
      </c>
    </row>
    <row r="40" spans="1:6">
      <c r="A40" s="344"/>
      <c r="B40" s="344"/>
      <c r="C40" s="345"/>
      <c r="D40" s="345"/>
      <c r="E40" s="345"/>
      <c r="F40" s="345"/>
    </row>
  </sheetData>
  <mergeCells count="3">
    <mergeCell ref="A1:F1"/>
    <mergeCell ref="A3:F3"/>
    <mergeCell ref="A31:F31"/>
  </mergeCells>
  <printOptions horizontalCentered="1"/>
  <pageMargins left="0.51181102362204722" right="0.51181102362204722" top="0.35433070866141736" bottom="0.55118110236220474" header="0.31496062992125984" footer="0.31496062992125984"/>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view="pageLayout" topLeftCell="A40" zoomScaleNormal="130" workbookViewId="0">
      <selection sqref="A1:I38"/>
    </sheetView>
  </sheetViews>
  <sheetFormatPr defaultRowHeight="21"/>
  <cols>
    <col min="1" max="1" width="18.85546875" style="32" customWidth="1"/>
    <col min="2" max="2" width="22.28515625" style="32" customWidth="1"/>
    <col min="3" max="6" width="6.140625" style="32" customWidth="1"/>
    <col min="7" max="9" width="9.140625" style="32"/>
    <col min="10" max="10" width="18.85546875" style="32" customWidth="1"/>
    <col min="11" max="11" width="22.28515625" style="32" customWidth="1"/>
    <col min="12" max="15" width="6.140625" style="32" customWidth="1"/>
    <col min="16" max="16384" width="9.140625" style="32"/>
  </cols>
  <sheetData>
    <row r="1" spans="1:7">
      <c r="A1" s="32" t="s">
        <v>378</v>
      </c>
    </row>
    <row r="2" spans="1:7">
      <c r="A2" s="32" t="s">
        <v>379</v>
      </c>
    </row>
    <row r="3" spans="1:7">
      <c r="A3" s="32" t="s">
        <v>380</v>
      </c>
    </row>
    <row r="4" spans="1:7">
      <c r="A4" s="32" t="s">
        <v>381</v>
      </c>
    </row>
    <row r="5" spans="1:7">
      <c r="A5" s="32" t="s">
        <v>382</v>
      </c>
    </row>
    <row r="6" spans="1:7">
      <c r="A6" s="32" t="s">
        <v>383</v>
      </c>
    </row>
    <row r="7" spans="1:7" ht="5.25" customHeight="1"/>
    <row r="8" spans="1:7">
      <c r="B8" s="353" t="s">
        <v>384</v>
      </c>
      <c r="C8" s="3">
        <v>1</v>
      </c>
      <c r="D8" s="3">
        <v>1</v>
      </c>
      <c r="E8" s="3">
        <v>2</v>
      </c>
      <c r="F8" s="3">
        <v>2</v>
      </c>
      <c r="G8" s="1151" t="s">
        <v>130</v>
      </c>
    </row>
    <row r="9" spans="1:7">
      <c r="B9" s="353" t="s">
        <v>342</v>
      </c>
      <c r="C9" s="3">
        <v>1</v>
      </c>
      <c r="D9" s="3">
        <v>2</v>
      </c>
      <c r="E9" s="3">
        <v>3</v>
      </c>
      <c r="F9" s="3">
        <v>4</v>
      </c>
      <c r="G9" s="1151"/>
    </row>
    <row r="10" spans="1:7">
      <c r="B10" s="353" t="s">
        <v>385</v>
      </c>
      <c r="C10" s="3">
        <v>10</v>
      </c>
      <c r="D10" s="3">
        <v>10</v>
      </c>
      <c r="E10" s="353"/>
      <c r="F10" s="353"/>
      <c r="G10" s="16">
        <v>20</v>
      </c>
    </row>
    <row r="11" spans="1:7">
      <c r="B11" s="353" t="s">
        <v>386</v>
      </c>
      <c r="C11" s="3">
        <v>6</v>
      </c>
      <c r="D11" s="354" t="s">
        <v>389</v>
      </c>
      <c r="E11" s="353"/>
      <c r="F11" s="353"/>
      <c r="G11" s="16">
        <v>12</v>
      </c>
    </row>
    <row r="12" spans="1:7">
      <c r="B12" s="353" t="s">
        <v>387</v>
      </c>
      <c r="C12" s="354" t="s">
        <v>388</v>
      </c>
      <c r="D12" s="3">
        <v>8</v>
      </c>
      <c r="E12" s="353"/>
      <c r="F12" s="353"/>
      <c r="G12" s="16">
        <v>14</v>
      </c>
    </row>
    <row r="13" spans="1:7">
      <c r="A13" s="32" t="s">
        <v>390</v>
      </c>
    </row>
    <row r="14" spans="1:7">
      <c r="A14" s="32" t="s">
        <v>391</v>
      </c>
    </row>
    <row r="15" spans="1:7">
      <c r="A15" s="32" t="s">
        <v>392</v>
      </c>
    </row>
    <row r="16" spans="1:7">
      <c r="A16" s="32" t="s">
        <v>393</v>
      </c>
    </row>
    <row r="17" spans="1:1">
      <c r="A17" s="32" t="s">
        <v>394</v>
      </c>
    </row>
    <row r="18" spans="1:1">
      <c r="A18" s="32" t="s">
        <v>395</v>
      </c>
    </row>
    <row r="19" spans="1:1">
      <c r="A19" s="32" t="s">
        <v>396</v>
      </c>
    </row>
    <row r="20" spans="1:1">
      <c r="A20" s="32" t="s">
        <v>425</v>
      </c>
    </row>
    <row r="21" spans="1:1">
      <c r="A21" s="32" t="s">
        <v>426</v>
      </c>
    </row>
    <row r="22" spans="1:1">
      <c r="A22" s="32" t="s">
        <v>397</v>
      </c>
    </row>
    <row r="23" spans="1:1">
      <c r="A23" s="32" t="s">
        <v>398</v>
      </c>
    </row>
    <row r="24" spans="1:1">
      <c r="A24" s="32" t="s">
        <v>399</v>
      </c>
    </row>
    <row r="25" spans="1:1">
      <c r="A25" s="32" t="s">
        <v>400</v>
      </c>
    </row>
    <row r="26" spans="1:1">
      <c r="A26" s="32" t="s">
        <v>401</v>
      </c>
    </row>
    <row r="27" spans="1:1">
      <c r="A27" s="32" t="s">
        <v>402</v>
      </c>
    </row>
    <row r="28" spans="1:1">
      <c r="A28" s="32" t="s">
        <v>403</v>
      </c>
    </row>
    <row r="29" spans="1:1">
      <c r="A29" s="32" t="s">
        <v>404</v>
      </c>
    </row>
    <row r="30" spans="1:1">
      <c r="A30" s="32" t="s">
        <v>405</v>
      </c>
    </row>
    <row r="31" spans="1:1">
      <c r="A31" s="32" t="s">
        <v>406</v>
      </c>
    </row>
    <row r="32" spans="1:1">
      <c r="A32" s="32" t="s">
        <v>407</v>
      </c>
    </row>
    <row r="33" spans="1:7">
      <c r="A33" s="32" t="s">
        <v>408</v>
      </c>
    </row>
    <row r="34" spans="1:7">
      <c r="A34" s="32" t="s">
        <v>409</v>
      </c>
    </row>
    <row r="35" spans="1:7">
      <c r="A35" s="32" t="s">
        <v>410</v>
      </c>
    </row>
    <row r="36" spans="1:7">
      <c r="A36" s="32" t="s">
        <v>411</v>
      </c>
    </row>
    <row r="38" spans="1:7" ht="32.25" customHeight="1"/>
    <row r="39" spans="1:7">
      <c r="A39" s="32" t="s">
        <v>378</v>
      </c>
    </row>
    <row r="40" spans="1:7">
      <c r="A40" s="32" t="s">
        <v>379</v>
      </c>
    </row>
    <row r="41" spans="1:7">
      <c r="A41" s="32" t="s">
        <v>380</v>
      </c>
    </row>
    <row r="42" spans="1:7">
      <c r="A42" s="32" t="s">
        <v>381</v>
      </c>
    </row>
    <row r="43" spans="1:7">
      <c r="A43" s="32" t="s">
        <v>382</v>
      </c>
    </row>
    <row r="44" spans="1:7">
      <c r="A44" s="32" t="s">
        <v>383</v>
      </c>
    </row>
    <row r="46" spans="1:7">
      <c r="B46" s="353" t="s">
        <v>384</v>
      </c>
      <c r="C46" s="3">
        <v>1</v>
      </c>
      <c r="D46" s="3">
        <v>1</v>
      </c>
      <c r="E46" s="3">
        <v>2</v>
      </c>
      <c r="F46" s="3">
        <v>2</v>
      </c>
      <c r="G46" s="1151" t="s">
        <v>130</v>
      </c>
    </row>
    <row r="47" spans="1:7">
      <c r="B47" s="353" t="s">
        <v>342</v>
      </c>
      <c r="C47" s="3">
        <v>1</v>
      </c>
      <c r="D47" s="3">
        <v>2</v>
      </c>
      <c r="E47" s="3">
        <v>3</v>
      </c>
      <c r="F47" s="3">
        <v>4</v>
      </c>
      <c r="G47" s="1151"/>
    </row>
    <row r="48" spans="1:7">
      <c r="B48" s="353" t="s">
        <v>385</v>
      </c>
      <c r="C48" s="3">
        <v>10</v>
      </c>
      <c r="D48" s="3">
        <v>10</v>
      </c>
      <c r="E48" s="353"/>
      <c r="F48" s="353"/>
      <c r="G48" s="16">
        <v>20</v>
      </c>
    </row>
    <row r="49" spans="1:7">
      <c r="B49" s="353" t="s">
        <v>386</v>
      </c>
      <c r="C49" s="3">
        <v>6</v>
      </c>
      <c r="D49" s="354" t="s">
        <v>389</v>
      </c>
      <c r="E49" s="353"/>
      <c r="F49" s="353"/>
      <c r="G49" s="16">
        <v>12</v>
      </c>
    </row>
    <row r="50" spans="1:7">
      <c r="B50" s="353" t="s">
        <v>387</v>
      </c>
      <c r="C50" s="354" t="s">
        <v>388</v>
      </c>
      <c r="D50" s="3">
        <v>8</v>
      </c>
      <c r="E50" s="353"/>
      <c r="F50" s="353"/>
      <c r="G50" s="16">
        <v>14</v>
      </c>
    </row>
    <row r="51" spans="1:7" ht="12.75" customHeight="1"/>
    <row r="52" spans="1:7">
      <c r="A52" s="32" t="s">
        <v>412</v>
      </c>
    </row>
    <row r="53" spans="1:7">
      <c r="A53" s="32" t="s">
        <v>413</v>
      </c>
    </row>
    <row r="54" spans="1:7">
      <c r="A54" s="32" t="s">
        <v>414</v>
      </c>
    </row>
    <row r="55" spans="1:7">
      <c r="A55" s="32" t="s">
        <v>415</v>
      </c>
    </row>
    <row r="56" spans="1:7">
      <c r="A56" s="32" t="s">
        <v>416</v>
      </c>
    </row>
    <row r="57" spans="1:7">
      <c r="A57" s="32" t="s">
        <v>417</v>
      </c>
    </row>
    <row r="58" spans="1:7">
      <c r="A58" s="32" t="s">
        <v>419</v>
      </c>
    </row>
    <row r="59" spans="1:7">
      <c r="A59" s="32" t="s">
        <v>418</v>
      </c>
    </row>
    <row r="60" spans="1:7">
      <c r="A60" s="32" t="s">
        <v>420</v>
      </c>
    </row>
    <row r="61" spans="1:7">
      <c r="A61" s="308" t="s">
        <v>421</v>
      </c>
    </row>
    <row r="62" spans="1:7">
      <c r="A62" s="32" t="s">
        <v>422</v>
      </c>
    </row>
    <row r="63" spans="1:7">
      <c r="A63" s="32" t="s">
        <v>423</v>
      </c>
    </row>
    <row r="64" spans="1:7">
      <c r="A64" s="32" t="s">
        <v>424</v>
      </c>
    </row>
    <row r="65" spans="1:1">
      <c r="A65" s="32" t="s">
        <v>403</v>
      </c>
    </row>
    <row r="66" spans="1:1">
      <c r="A66" s="32" t="s">
        <v>404</v>
      </c>
    </row>
    <row r="67" spans="1:1">
      <c r="A67" s="32" t="s">
        <v>405</v>
      </c>
    </row>
    <row r="68" spans="1:1">
      <c r="A68" s="32" t="s">
        <v>406</v>
      </c>
    </row>
    <row r="69" spans="1:1">
      <c r="A69" s="32" t="s">
        <v>407</v>
      </c>
    </row>
    <row r="70" spans="1:1">
      <c r="A70" s="32" t="s">
        <v>408</v>
      </c>
    </row>
    <row r="71" spans="1:1">
      <c r="A71" s="32" t="s">
        <v>409</v>
      </c>
    </row>
    <row r="72" spans="1:1">
      <c r="A72" s="32" t="s">
        <v>410</v>
      </c>
    </row>
    <row r="73" spans="1:1">
      <c r="A73" s="32" t="s">
        <v>411</v>
      </c>
    </row>
  </sheetData>
  <mergeCells count="2">
    <mergeCell ref="G8:G9"/>
    <mergeCell ref="G46:G47"/>
  </mergeCells>
  <printOptions horizontalCentered="1"/>
  <pageMargins left="0.51181102362204722" right="0.51181102362204722" top="0.35433070866141736" bottom="0.55118110236220474" header="0.31496062992125984" footer="0.31496062992125984"/>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sheetPr>
  <dimension ref="A1:U19"/>
  <sheetViews>
    <sheetView topLeftCell="G1" workbookViewId="0">
      <selection activeCell="J12" sqref="J12"/>
    </sheetView>
  </sheetViews>
  <sheetFormatPr defaultColWidth="9.140625" defaultRowHeight="21.75"/>
  <cols>
    <col min="1" max="1" width="6.28515625" style="561" hidden="1" customWidth="1"/>
    <col min="2" max="2" width="17" style="561" hidden="1" customWidth="1"/>
    <col min="3" max="3" width="21.5703125" style="561" hidden="1" customWidth="1"/>
    <col min="4" max="4" width="17.5703125" style="561" hidden="1" customWidth="1"/>
    <col min="5" max="6" width="29.42578125" style="561" hidden="1" customWidth="1"/>
    <col min="7" max="7" width="2.140625" style="561" customWidth="1"/>
    <col min="8" max="8" width="10.85546875" style="561" customWidth="1"/>
    <col min="9" max="9" width="7" style="561" customWidth="1"/>
    <col min="10" max="10" width="6.5703125" style="561" customWidth="1"/>
    <col min="11" max="11" width="6" style="561" customWidth="1"/>
    <col min="12" max="12" width="7.42578125" style="561" customWidth="1"/>
    <col min="13" max="13" width="10.5703125" style="561" bestFit="1" customWidth="1"/>
    <col min="14" max="14" width="9.85546875" style="561" bestFit="1" customWidth="1"/>
    <col min="15" max="16384" width="9.140625" style="561"/>
  </cols>
  <sheetData>
    <row r="1" spans="1:21">
      <c r="H1" s="561" t="str">
        <f>IF(ปก!Q12=""," ",ปก!Q12)</f>
        <v>ปีการศึกษา</v>
      </c>
      <c r="I1" s="562" t="str">
        <f>IF(ปก!R12=""," ",ปก!R12)</f>
        <v xml:space="preserve"> </v>
      </c>
      <c r="K1" s="563" t="s">
        <v>166</v>
      </c>
      <c r="L1" s="562" t="str">
        <f>IF(ปก!N12=""," ",ปก!N12)</f>
        <v xml:space="preserve"> </v>
      </c>
    </row>
    <row r="2" spans="1:21" ht="26.25" customHeight="1">
      <c r="A2" s="564" t="s">
        <v>160</v>
      </c>
      <c r="B2" s="565" t="s">
        <v>186</v>
      </c>
      <c r="H2" s="566" t="str">
        <f>IF(ปก!D13=""," ",ปก!D13)</f>
        <v xml:space="preserve"> </v>
      </c>
      <c r="I2" s="567" t="s">
        <v>427</v>
      </c>
      <c r="J2" s="567" t="s">
        <v>428</v>
      </c>
      <c r="M2" s="568" t="s">
        <v>429</v>
      </c>
      <c r="P2" s="561" t="str">
        <f>IF(ปก!D13=""," ",ปก!D13)</f>
        <v xml:space="preserve"> </v>
      </c>
      <c r="Q2" s="562">
        <f>COUNT(MAX(ผลการเรียน!AK5:AK54))</f>
        <v>1</v>
      </c>
      <c r="R2" s="561" t="s">
        <v>494</v>
      </c>
    </row>
    <row r="3" spans="1:21" ht="26.25" customHeight="1">
      <c r="A3" s="569">
        <v>4</v>
      </c>
      <c r="B3" s="569">
        <v>1922</v>
      </c>
      <c r="C3" s="561">
        <f t="shared" ref="C3:C10" si="0">A3*B3</f>
        <v>7688</v>
      </c>
      <c r="D3" s="561">
        <f t="shared" ref="D3:D10" si="1">(A3*A3)*B3</f>
        <v>30752</v>
      </c>
      <c r="I3" s="570">
        <v>4</v>
      </c>
      <c r="J3" s="571">
        <f>SUM(COUNTIF(ผลการเรียน!$AK$5:$AK$54,$I3))</f>
        <v>0</v>
      </c>
      <c r="K3" s="572">
        <f t="shared" ref="K3:K10" si="2">I3*J3</f>
        <v>0</v>
      </c>
      <c r="L3" s="572">
        <f t="shared" ref="L3:L10" si="3">(I3*I3)*J3</f>
        <v>0</v>
      </c>
      <c r="M3" s="573">
        <f t="shared" ref="M3:M10" si="4">(J3/J$11)*100</f>
        <v>0</v>
      </c>
      <c r="Q3" s="562">
        <f>MAX(ผลการเรียน!$AJ$5:$AJ$54)</f>
        <v>0</v>
      </c>
      <c r="R3" s="561" t="s">
        <v>492</v>
      </c>
    </row>
    <row r="4" spans="1:21" ht="26.25" customHeight="1">
      <c r="A4" s="569">
        <v>3.5</v>
      </c>
      <c r="B4" s="569">
        <v>590</v>
      </c>
      <c r="C4" s="561">
        <f t="shared" si="0"/>
        <v>2065</v>
      </c>
      <c r="D4" s="561">
        <f t="shared" si="1"/>
        <v>7227.5</v>
      </c>
      <c r="I4" s="574">
        <v>3.5</v>
      </c>
      <c r="J4" s="574">
        <f>SUM(COUNTIF(ผลการเรียน!$AK$5:$AK$54,$I4))</f>
        <v>0</v>
      </c>
      <c r="K4" s="572">
        <f t="shared" si="2"/>
        <v>0</v>
      </c>
      <c r="L4" s="572">
        <f t="shared" si="3"/>
        <v>0</v>
      </c>
      <c r="M4" s="573">
        <f t="shared" si="4"/>
        <v>0</v>
      </c>
      <c r="Q4" s="562">
        <f>MIN(ผลการเรียน!$AJ$5:$AJ$54)</f>
        <v>0</v>
      </c>
      <c r="R4" s="561" t="s">
        <v>493</v>
      </c>
    </row>
    <row r="5" spans="1:21" ht="26.25" customHeight="1">
      <c r="A5" s="569">
        <v>3</v>
      </c>
      <c r="B5" s="569">
        <v>646</v>
      </c>
      <c r="C5" s="561">
        <f t="shared" si="0"/>
        <v>1938</v>
      </c>
      <c r="D5" s="561">
        <f t="shared" si="1"/>
        <v>5814</v>
      </c>
      <c r="I5" s="575">
        <v>3</v>
      </c>
      <c r="J5" s="575">
        <f>SUM(COUNTIF(ผลการเรียน!$AK$5:$AK$54,$I5))</f>
        <v>0</v>
      </c>
      <c r="K5" s="572">
        <f t="shared" si="2"/>
        <v>0</v>
      </c>
      <c r="L5" s="572">
        <f t="shared" si="3"/>
        <v>0</v>
      </c>
      <c r="M5" s="573">
        <f t="shared" si="4"/>
        <v>0</v>
      </c>
      <c r="Q5" s="576">
        <f>AVERAGE(ผลการเรียน!AJ5:AJ44)</f>
        <v>0</v>
      </c>
      <c r="R5" s="561" t="s">
        <v>183</v>
      </c>
    </row>
    <row r="6" spans="1:21" ht="26.25" customHeight="1">
      <c r="A6" s="569">
        <v>2.5</v>
      </c>
      <c r="B6" s="569">
        <v>636</v>
      </c>
      <c r="C6" s="561">
        <f t="shared" si="0"/>
        <v>1590</v>
      </c>
      <c r="D6" s="561">
        <f t="shared" si="1"/>
        <v>3975</v>
      </c>
      <c r="I6" s="577">
        <v>2.5</v>
      </c>
      <c r="J6" s="577">
        <f>SUM(COUNTIF(ผลการเรียน!$AK$5:$AK$54,$I6))</f>
        <v>0</v>
      </c>
      <c r="K6" s="572">
        <f t="shared" si="2"/>
        <v>0</v>
      </c>
      <c r="L6" s="572">
        <f t="shared" si="3"/>
        <v>0</v>
      </c>
      <c r="M6" s="573">
        <f t="shared" si="4"/>
        <v>0</v>
      </c>
    </row>
    <row r="7" spans="1:21" ht="26.25" customHeight="1">
      <c r="A7" s="569">
        <v>2</v>
      </c>
      <c r="B7" s="569">
        <v>622</v>
      </c>
      <c r="C7" s="561">
        <f t="shared" si="0"/>
        <v>1244</v>
      </c>
      <c r="D7" s="561">
        <f t="shared" si="1"/>
        <v>2488</v>
      </c>
      <c r="I7" s="578">
        <v>2</v>
      </c>
      <c r="J7" s="578">
        <f>SUM(COUNTIF(ผลการเรียน!$AK$5:$AK$54,$I7))</f>
        <v>0</v>
      </c>
      <c r="K7" s="572">
        <f t="shared" si="2"/>
        <v>0</v>
      </c>
      <c r="L7" s="572">
        <f t="shared" si="3"/>
        <v>0</v>
      </c>
      <c r="M7" s="573">
        <f t="shared" si="4"/>
        <v>0</v>
      </c>
    </row>
    <row r="8" spans="1:21" ht="26.25" customHeight="1">
      <c r="A8" s="569">
        <v>1.5</v>
      </c>
      <c r="B8" s="569">
        <v>518</v>
      </c>
      <c r="C8" s="561">
        <f t="shared" si="0"/>
        <v>777</v>
      </c>
      <c r="D8" s="561">
        <f t="shared" si="1"/>
        <v>1165.5</v>
      </c>
      <c r="I8" s="579">
        <v>1.5</v>
      </c>
      <c r="J8" s="579">
        <f>SUM(COUNTIF(ผลการเรียน!$AK$5:$AK$54,$I8))</f>
        <v>0</v>
      </c>
      <c r="K8" s="572">
        <f t="shared" si="2"/>
        <v>0</v>
      </c>
      <c r="L8" s="572">
        <f t="shared" si="3"/>
        <v>0</v>
      </c>
      <c r="M8" s="573">
        <f t="shared" si="4"/>
        <v>0</v>
      </c>
    </row>
    <row r="9" spans="1:21" ht="26.25" customHeight="1">
      <c r="A9" s="569">
        <v>1</v>
      </c>
      <c r="B9" s="569">
        <v>371</v>
      </c>
      <c r="C9" s="561">
        <f t="shared" si="0"/>
        <v>371</v>
      </c>
      <c r="D9" s="561">
        <f t="shared" si="1"/>
        <v>371</v>
      </c>
      <c r="I9" s="580">
        <v>1</v>
      </c>
      <c r="J9" s="580">
        <f>SUM(COUNTIF(ผลการเรียน!$AK$5:$AK$54,$I9))</f>
        <v>0</v>
      </c>
      <c r="K9" s="572">
        <f t="shared" si="2"/>
        <v>0</v>
      </c>
      <c r="L9" s="572">
        <f t="shared" si="3"/>
        <v>0</v>
      </c>
      <c r="M9" s="573">
        <f t="shared" si="4"/>
        <v>0</v>
      </c>
    </row>
    <row r="10" spans="1:21" ht="26.25" customHeight="1">
      <c r="A10" s="569">
        <v>0</v>
      </c>
      <c r="B10" s="569">
        <v>301</v>
      </c>
      <c r="C10" s="561">
        <f t="shared" si="0"/>
        <v>0</v>
      </c>
      <c r="D10" s="561">
        <f t="shared" si="1"/>
        <v>0</v>
      </c>
      <c r="I10" s="581">
        <v>0</v>
      </c>
      <c r="J10" s="581">
        <f>SUM(COUNTIF(ผลการเรียน!$AK$5:$AK$54,$I10))</f>
        <v>1</v>
      </c>
      <c r="K10" s="572">
        <f t="shared" si="2"/>
        <v>0</v>
      </c>
      <c r="L10" s="572">
        <f t="shared" si="3"/>
        <v>0</v>
      </c>
      <c r="M10" s="573">
        <f t="shared" si="4"/>
        <v>100</v>
      </c>
      <c r="N10" s="573">
        <f>SUM(M3:M10)</f>
        <v>100</v>
      </c>
    </row>
    <row r="11" spans="1:21" ht="26.25" customHeight="1">
      <c r="A11" s="569"/>
      <c r="B11" s="569">
        <f>SUM(B3:B10)</f>
        <v>5606</v>
      </c>
      <c r="C11" s="561">
        <f>SUM(C3:C10)</f>
        <v>15673</v>
      </c>
      <c r="D11" s="561">
        <f>SUM(D3:D10)</f>
        <v>51793</v>
      </c>
      <c r="E11" s="561">
        <f>D11/B11</f>
        <v>9.2388512308241175</v>
      </c>
      <c r="I11" s="582" t="s">
        <v>430</v>
      </c>
      <c r="J11" s="583">
        <f>SUM(J3:J10)</f>
        <v>1</v>
      </c>
      <c r="K11" s="572">
        <f>SUM(K3:K10)</f>
        <v>0</v>
      </c>
      <c r="L11" s="572">
        <f>SUM(L3:L10)</f>
        <v>0</v>
      </c>
      <c r="M11" s="573">
        <f>L11/J11</f>
        <v>0</v>
      </c>
    </row>
    <row r="12" spans="1:21" ht="26.25" customHeight="1">
      <c r="A12" s="584"/>
      <c r="B12" s="585">
        <f>C11/B11</f>
        <v>2.7957545486978237</v>
      </c>
      <c r="I12" s="586" t="s">
        <v>431</v>
      </c>
      <c r="J12" s="586">
        <f>K11/J11</f>
        <v>0</v>
      </c>
      <c r="K12" s="572"/>
      <c r="L12" s="572"/>
      <c r="M12" s="572"/>
    </row>
    <row r="13" spans="1:21" ht="26.25" customHeight="1">
      <c r="A13" s="584" t="s">
        <v>432</v>
      </c>
      <c r="B13" s="585">
        <f>SQRT(E13)</f>
        <v>1.1927312078836312</v>
      </c>
      <c r="E13" s="561">
        <f>E11-(B12*B12)</f>
        <v>1.4226077342595458</v>
      </c>
      <c r="I13" s="587" t="s">
        <v>432</v>
      </c>
      <c r="J13" s="587">
        <f>SQRT(M13)</f>
        <v>0</v>
      </c>
      <c r="K13" s="572"/>
      <c r="L13" s="572"/>
      <c r="M13" s="573">
        <f>M11-(J12*J12)</f>
        <v>0</v>
      </c>
    </row>
    <row r="16" spans="1:21">
      <c r="U16" s="588"/>
    </row>
    <row r="19" spans="10:15">
      <c r="J19" s="589"/>
      <c r="K19" s="589"/>
      <c r="L19" s="589"/>
      <c r="M19" s="589"/>
      <c r="N19" s="589"/>
      <c r="O19" s="589"/>
    </row>
  </sheetData>
  <pageMargins left="0.11811023622047245" right="0.11811023622047245" top="0.19685039370078741" bottom="0.78740157480314965" header="3.937007874015748E-2" footer="0.118110236220472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คู่มือการใช้</vt:lpstr>
      <vt:lpstr>ปก</vt:lpstr>
      <vt:lpstr>ชื่อ-มาตรฐาน7</vt:lpstr>
      <vt:lpstr>คำอธิบายรายวิชา</vt:lpstr>
      <vt:lpstr>มาตรฐานตัวชี้วัด</vt:lpstr>
      <vt:lpstr>อัตราคะแนน</vt:lpstr>
      <vt:lpstr>เวลาเรียน</vt:lpstr>
      <vt:lpstr>กำหนดสอน</vt:lpstr>
      <vt:lpstr>ตัวชี้วัด</vt:lpstr>
      <vt:lpstr>ลับ</vt:lpstr>
      <vt:lpstr>ผลการเรียน</vt:lpstr>
      <vt:lpstr>สรุปคะแนน</vt:lpstr>
      <vt:lpstr>คุณลักษณะ</vt:lpstr>
      <vt:lpstr>การอ่าน</vt:lpstr>
      <vt:lpstr>สมรรถนะ</vt:lpstr>
      <vt:lpstr>บันทึกครู</vt:lpstr>
      <vt:lpstr>บันทึก</vt:lpstr>
      <vt:lpstr>คำชี้แจงปก1</vt:lpstr>
      <vt:lpstr>คำชี้แจงปก2</vt:lpstr>
      <vt:lpstr>S.D.</vt:lpstr>
      <vt:lpstr>คำชี้แจงปก1!Print_Area</vt:lpstr>
      <vt:lpstr>คำชี้แจงปก2!Print_Area</vt:lpstr>
      <vt:lpstr>คำอธิบายรายวิชา!Print_Area</vt:lpstr>
      <vt:lpstr>'ชื่อ-มาตรฐาน7'!Print_Area</vt:lpstr>
      <vt:lpstr>บันทึกครู!Print_Area</vt:lpstr>
      <vt:lpstr>ปก!Print_Area</vt:lpstr>
      <vt:lpstr>ผลการเรียน!Print_Area</vt:lpstr>
      <vt:lpstr>มาตรฐานตัวชี้วัด!Print_Area</vt:lpstr>
      <vt:lpstr>เวลาเรียน!Print_Area</vt:lpstr>
      <vt:lpstr>อัตราคะแนน!Print_Area</vt:lpstr>
    </vt:vector>
  </TitlesOfParts>
  <Company>LiteOS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MoZarD</dc:creator>
  <cp:lastModifiedBy>Teacher</cp:lastModifiedBy>
  <cp:lastPrinted>2017-04-06T08:11:20Z</cp:lastPrinted>
  <dcterms:created xsi:type="dcterms:W3CDTF">2010-08-23T08:56:38Z</dcterms:created>
  <dcterms:modified xsi:type="dcterms:W3CDTF">2017-04-06T08:18:19Z</dcterms:modified>
</cp:coreProperties>
</file>